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opezhe\Documents\Disco_D\Trabajos\ESTADISTICAS PESQUERAS DIFUSION WEB\Descomprimidos_SEGUNDA_difu_2025-modificacion feb-mar-abr 2026\2.3. PRODUCCIÓN - MODIFICADA\"/>
    </mc:Choice>
  </mc:AlternateContent>
  <xr:revisionPtr revIDLastSave="0" documentId="8_{C2B1D6E5-9E6B-4F3B-A10C-D97D19E6BABD}" xr6:coauthVersionLast="47" xr6:coauthVersionMax="47" xr10:uidLastSave="{00000000-0000-0000-0000-000000000000}"/>
  <bookViews>
    <workbookView xWindow="-108" yWindow="-108" windowWidth="20376" windowHeight="12096" tabRatio="631" xr2:uid="{FFB6F6DA-CF4B-4D0C-9FAA-6FDEECC40300}"/>
  </bookViews>
  <sheets>
    <sheet name="Indice" sheetId="30" r:id="rId1"/>
    <sheet name="2024" sheetId="31" r:id="rId2"/>
    <sheet name="2023" sheetId="29" r:id="rId3"/>
    <sheet name="2022" sheetId="24" r:id="rId4"/>
    <sheet name="2021" sheetId="25" r:id="rId5"/>
    <sheet name="2020" sheetId="26" r:id="rId6"/>
    <sheet name="2019" sheetId="27" r:id="rId7"/>
    <sheet name="2018" sheetId="28" r:id="rId8"/>
    <sheet name="2017" sheetId="18" r:id="rId9"/>
    <sheet name="2016" sheetId="17" r:id="rId10"/>
    <sheet name="2015" sheetId="16" r:id="rId11"/>
    <sheet name="2014" sheetId="15" r:id="rId12"/>
    <sheet name="2013" sheetId="14" r:id="rId13"/>
    <sheet name="2012" sheetId="13" r:id="rId14"/>
    <sheet name="2011" sheetId="12" r:id="rId15"/>
    <sheet name="2010" sheetId="2" r:id="rId16"/>
    <sheet name="2009" sheetId="3" r:id="rId17"/>
    <sheet name="2008" sheetId="4" r:id="rId18"/>
    <sheet name="2007" sheetId="5" r:id="rId19"/>
    <sheet name="2006" sheetId="6" r:id="rId20"/>
    <sheet name="2005" sheetId="7" r:id="rId21"/>
    <sheet name="2004" sheetId="8" r:id="rId22"/>
    <sheet name="2003" sheetId="9" r:id="rId23"/>
    <sheet name="2002" sheetId="10" r:id="rId24"/>
  </sheets>
  <definedNames>
    <definedName name="_xlnm._FilterDatabase" localSheetId="5" hidden="1">#N/A</definedName>
    <definedName name="_xlnm._FilterDatabase" localSheetId="4" hidden="1">#N/A</definedName>
    <definedName name="_xlnm._FilterDatabase" localSheetId="3" hidden="1">#N/A</definedName>
    <definedName name="_xlnm._FilterDatabase" localSheetId="2" hidden="1">#N/A</definedName>
    <definedName name="_xlnm._FilterDatabase" localSheetId="1" hidden="1">#N/A</definedName>
    <definedName name="Moneda">#N/A</definedName>
    <definedName name="_xlnm.Print_Titles" localSheetId="21">#N/A</definedName>
    <definedName name="_xlnm.Print_Titles" localSheetId="20">#N/A</definedName>
    <definedName name="_xlnm.Print_Titles" localSheetId="19">#N/A</definedName>
    <definedName name="_xlnm.Print_Titles" localSheetId="18">#N/A</definedName>
    <definedName name="_xlnm.Print_Titles" localSheetId="17">#N/A</definedName>
    <definedName name="_xlnm.Print_Titles" localSheetId="16">#N/A</definedName>
    <definedName name="_xlnm.Print_Titles" localSheetId="15">#N/A</definedName>
    <definedName name="_xlnm.Print_Titles" localSheetId="14">#N/A</definedName>
    <definedName name="Valor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0" i="28" l="1"/>
  <c r="M104" i="28"/>
  <c r="M100" i="28"/>
  <c r="D100" i="28"/>
  <c r="M99" i="28"/>
  <c r="D99" i="28"/>
  <c r="M98" i="28"/>
  <c r="D98" i="28"/>
  <c r="M97" i="28"/>
  <c r="M96" i="28"/>
  <c r="D96" i="28"/>
  <c r="M95" i="28"/>
  <c r="D95" i="28"/>
  <c r="M93" i="28"/>
  <c r="M92" i="28"/>
  <c r="D92" i="28"/>
  <c r="M87" i="28"/>
  <c r="D87" i="28"/>
  <c r="M85" i="28"/>
  <c r="D85" i="28"/>
  <c r="M84" i="28"/>
  <c r="D84" i="28"/>
  <c r="M83" i="28"/>
  <c r="M82" i="28"/>
  <c r="M81" i="28"/>
  <c r="D81" i="28"/>
  <c r="M79" i="28"/>
  <c r="M78" i="28"/>
  <c r="D78" i="28"/>
  <c r="M75" i="28"/>
  <c r="D75" i="28"/>
  <c r="M74" i="28"/>
  <c r="D74" i="28"/>
  <c r="M72" i="28"/>
  <c r="D72" i="28"/>
  <c r="M71" i="28"/>
  <c r="D71" i="28"/>
  <c r="D69" i="28"/>
  <c r="M67" i="28"/>
  <c r="M66" i="28"/>
  <c r="D66" i="28"/>
  <c r="M63" i="28"/>
  <c r="M62" i="28"/>
  <c r="M61" i="28"/>
  <c r="D61" i="28"/>
  <c r="M60" i="28"/>
  <c r="D60" i="28"/>
  <c r="M59" i="28"/>
  <c r="M58" i="28"/>
  <c r="M56" i="28"/>
  <c r="M55" i="28"/>
  <c r="D55" i="28"/>
  <c r="M54" i="28"/>
  <c r="D54" i="28"/>
  <c r="M53" i="28"/>
  <c r="D53" i="28"/>
  <c r="M52" i="28"/>
  <c r="D52" i="28"/>
  <c r="M51" i="28"/>
  <c r="D51" i="28"/>
  <c r="M50" i="28"/>
  <c r="D50" i="28"/>
  <c r="M49" i="28"/>
  <c r="F49" i="28"/>
  <c r="M48" i="28"/>
  <c r="M47" i="28"/>
  <c r="D47" i="28"/>
  <c r="M46" i="28"/>
  <c r="D46" i="28"/>
  <c r="M45" i="28"/>
  <c r="D45" i="28"/>
  <c r="M44" i="28"/>
  <c r="D44" i="28"/>
  <c r="M43" i="28"/>
  <c r="D43" i="28"/>
  <c r="M42" i="28"/>
  <c r="D42" i="28"/>
  <c r="M41" i="28"/>
  <c r="D41" i="28"/>
  <c r="M40" i="28"/>
  <c r="D40" i="28"/>
  <c r="M39" i="28"/>
  <c r="M38" i="28"/>
  <c r="D38" i="28"/>
  <c r="M36" i="28"/>
  <c r="M35" i="28"/>
  <c r="D35" i="28"/>
  <c r="M33" i="28"/>
  <c r="D33" i="28"/>
  <c r="M32" i="28"/>
  <c r="M31" i="28"/>
  <c r="D31" i="28"/>
  <c r="M30" i="28"/>
  <c r="D30" i="28"/>
  <c r="M28" i="28"/>
  <c r="D28" i="28"/>
  <c r="M27" i="28"/>
  <c r="D27" i="28"/>
  <c r="M26" i="28"/>
  <c r="D26" i="28"/>
  <c r="M25" i="28"/>
  <c r="D25" i="28"/>
  <c r="M24" i="28"/>
  <c r="M23" i="28"/>
  <c r="D23" i="28"/>
  <c r="M22" i="28"/>
  <c r="M21" i="28"/>
  <c r="D21" i="28"/>
  <c r="M20" i="28"/>
  <c r="D20" i="28"/>
  <c r="M19" i="28"/>
  <c r="D19" i="28"/>
  <c r="M18" i="28"/>
  <c r="D18" i="28"/>
  <c r="M17" i="28"/>
  <c r="D17" i="28"/>
  <c r="M16" i="28"/>
  <c r="D16" i="28"/>
  <c r="M15" i="28"/>
  <c r="D15" i="28"/>
  <c r="M14" i="28"/>
  <c r="D14" i="28"/>
  <c r="M13" i="28"/>
  <c r="D13" i="28"/>
  <c r="K63" i="27"/>
  <c r="D88" i="26"/>
  <c r="D85" i="26"/>
  <c r="D84" i="26"/>
  <c r="D83" i="26"/>
  <c r="D82" i="26"/>
  <c r="D79" i="26"/>
  <c r="D75" i="26"/>
  <c r="D74" i="26"/>
  <c r="D70" i="26"/>
  <c r="D69" i="26"/>
  <c r="D68" i="26"/>
  <c r="D67" i="26"/>
  <c r="D66" i="26"/>
  <c r="D65" i="26"/>
  <c r="D64" i="26"/>
  <c r="D56" i="26"/>
  <c r="D53" i="26"/>
  <c r="D51" i="26"/>
  <c r="D50" i="26"/>
  <c r="D49" i="26"/>
  <c r="D48" i="26"/>
  <c r="D47" i="26"/>
  <c r="D46" i="26"/>
  <c r="D45" i="26"/>
  <c r="D44" i="26"/>
  <c r="D43" i="26"/>
  <c r="D42" i="26"/>
  <c r="D41" i="26"/>
  <c r="D39" i="26"/>
  <c r="D31" i="26"/>
  <c r="D29" i="26"/>
  <c r="D28" i="26"/>
  <c r="D27" i="26"/>
  <c r="D26" i="26"/>
  <c r="D25" i="26"/>
  <c r="D24" i="26"/>
  <c r="D23" i="26"/>
  <c r="D20" i="26"/>
  <c r="D19" i="26"/>
  <c r="D18" i="26"/>
  <c r="D17" i="26"/>
  <c r="D16" i="26"/>
  <c r="D15" i="26"/>
  <c r="D13" i="26"/>
  <c r="D12" i="26"/>
  <c r="D86" i="25"/>
  <c r="D85" i="25"/>
  <c r="D82" i="25"/>
  <c r="D81" i="25"/>
  <c r="D80" i="25"/>
  <c r="D79" i="25"/>
  <c r="D78" i="25"/>
  <c r="D76" i="25"/>
  <c r="D73" i="25"/>
  <c r="D69" i="25"/>
  <c r="D68" i="25"/>
  <c r="D67" i="25"/>
  <c r="D66" i="25"/>
  <c r="D65" i="25"/>
  <c r="D57" i="25"/>
  <c r="D55" i="25"/>
  <c r="D52" i="25"/>
  <c r="D51" i="25"/>
  <c r="D50" i="25"/>
  <c r="D49" i="25"/>
  <c r="D48" i="25"/>
  <c r="D47" i="25"/>
  <c r="D46" i="25"/>
  <c r="D45" i="25"/>
  <c r="D44" i="25"/>
  <c r="D43" i="25"/>
  <c r="D42" i="25"/>
  <c r="D41" i="25"/>
  <c r="D39" i="25"/>
  <c r="D37" i="25"/>
  <c r="D36" i="25"/>
  <c r="D35" i="25"/>
  <c r="D33" i="25"/>
  <c r="D32" i="25"/>
  <c r="D31" i="25"/>
  <c r="D29" i="25"/>
  <c r="D28" i="25"/>
  <c r="D27" i="25"/>
  <c r="D26" i="25"/>
  <c r="D25" i="25"/>
  <c r="D24" i="25"/>
  <c r="D23" i="25"/>
  <c r="D22" i="25"/>
  <c r="D20" i="25"/>
  <c r="D19" i="25"/>
  <c r="D18" i="25"/>
  <c r="D17" i="25"/>
  <c r="D16" i="25"/>
  <c r="D15" i="25"/>
  <c r="D14" i="25"/>
  <c r="D13" i="25"/>
  <c r="D12" i="25"/>
  <c r="D22" i="24"/>
  <c r="D47" i="24"/>
  <c r="D83" i="24"/>
  <c r="D82" i="24"/>
  <c r="D81" i="24"/>
  <c r="D80" i="24"/>
  <c r="D79" i="24"/>
  <c r="D78" i="24"/>
  <c r="D75" i="24"/>
  <c r="D72" i="24"/>
  <c r="D67" i="24"/>
  <c r="D66" i="24"/>
  <c r="D65" i="24"/>
  <c r="D64" i="24"/>
  <c r="D63" i="24"/>
  <c r="D59" i="24"/>
  <c r="D55" i="24"/>
  <c r="D51" i="24"/>
  <c r="D50" i="24"/>
  <c r="D49" i="24"/>
  <c r="D48" i="24"/>
  <c r="D46" i="24"/>
  <c r="D45" i="24"/>
  <c r="D44" i="24"/>
  <c r="D43" i="24"/>
  <c r="D42" i="24"/>
  <c r="D41" i="24"/>
  <c r="D40" i="24"/>
  <c r="D38" i="24"/>
  <c r="D37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0" i="24"/>
  <c r="D19" i="24"/>
  <c r="D18" i="24"/>
  <c r="D17" i="24"/>
  <c r="D16" i="24"/>
  <c r="D15" i="24"/>
  <c r="D14" i="24"/>
  <c r="D13" i="24"/>
  <c r="D12" i="24"/>
  <c r="D11" i="24"/>
  <c r="M102" i="18"/>
  <c r="K102" i="18"/>
  <c r="D38" i="18"/>
  <c r="D39" i="18"/>
  <c r="D69" i="18"/>
  <c r="D55" i="18"/>
  <c r="D20" i="18"/>
  <c r="D15" i="18"/>
  <c r="J102" i="18"/>
  <c r="D12" i="18"/>
  <c r="E102" i="18"/>
  <c r="F102" i="18"/>
  <c r="G102" i="18"/>
  <c r="H102" i="18"/>
  <c r="I102" i="18"/>
  <c r="L102" i="18"/>
  <c r="N102" i="18"/>
  <c r="O102" i="18"/>
  <c r="D6" i="18"/>
  <c r="D7" i="18"/>
  <c r="D8" i="18"/>
  <c r="D9" i="18"/>
  <c r="D10" i="18"/>
  <c r="D11" i="18"/>
  <c r="D13" i="18"/>
  <c r="D14" i="18"/>
  <c r="D102" i="18"/>
  <c r="D16" i="18"/>
  <c r="D17" i="18"/>
  <c r="D18" i="18"/>
  <c r="D19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D101" i="18"/>
  <c r="D5" i="18"/>
  <c r="D109" i="17"/>
  <c r="M65" i="17"/>
  <c r="M64" i="17"/>
  <c r="M63" i="17"/>
  <c r="M62" i="17"/>
  <c r="M61" i="17"/>
  <c r="M60" i="17"/>
  <c r="M59" i="17"/>
  <c r="M103" i="17"/>
  <c r="M102" i="17"/>
  <c r="M101" i="17"/>
  <c r="M100" i="17"/>
  <c r="M99" i="17"/>
  <c r="M97" i="17"/>
  <c r="M96" i="17"/>
  <c r="M95" i="17"/>
  <c r="M93" i="17"/>
  <c r="M92" i="17"/>
  <c r="M91" i="17"/>
  <c r="M90" i="17"/>
  <c r="M88" i="17"/>
  <c r="M87" i="17"/>
  <c r="M85" i="17"/>
  <c r="M84" i="17"/>
  <c r="M83" i="17"/>
  <c r="M80" i="17"/>
  <c r="M78" i="17"/>
  <c r="M77" i="17"/>
  <c r="M76" i="17"/>
  <c r="M75" i="17"/>
  <c r="M74" i="17"/>
  <c r="M71" i="17"/>
  <c r="M70" i="17"/>
  <c r="M67" i="17"/>
  <c r="M66" i="17"/>
  <c r="M50" i="17"/>
  <c r="M49" i="17"/>
  <c r="M48" i="17"/>
  <c r="M43" i="17"/>
  <c r="M42" i="17"/>
  <c r="M41" i="17"/>
  <c r="M40" i="17"/>
  <c r="M39" i="17"/>
  <c r="M38" i="17"/>
  <c r="M37" i="17"/>
  <c r="M36" i="17"/>
  <c r="M35" i="17"/>
  <c r="M34" i="17"/>
  <c r="M33" i="17"/>
  <c r="M32" i="17"/>
  <c r="M31" i="17"/>
  <c r="M29" i="17"/>
  <c r="M108" i="17"/>
  <c r="M13" i="17"/>
  <c r="M9" i="17"/>
  <c r="M7" i="17"/>
  <c r="M6" i="17"/>
  <c r="M24" i="17"/>
  <c r="M5" i="17"/>
  <c r="D10" i="17"/>
  <c r="D30" i="17"/>
  <c r="D27" i="17"/>
  <c r="E31" i="17"/>
  <c r="D31" i="17"/>
  <c r="F31" i="17"/>
  <c r="F35" i="17"/>
  <c r="D35" i="17"/>
  <c r="E39" i="17"/>
  <c r="D39" i="17"/>
  <c r="F39" i="17"/>
  <c r="E37" i="17"/>
  <c r="F42" i="17"/>
  <c r="F108" i="17"/>
  <c r="D42" i="17"/>
  <c r="O108" i="17"/>
  <c r="N108" i="17"/>
  <c r="L108" i="17"/>
  <c r="K108" i="17"/>
  <c r="J108" i="17"/>
  <c r="I108" i="17"/>
  <c r="H108" i="17"/>
  <c r="G108" i="17"/>
  <c r="D105" i="17"/>
  <c r="D104" i="17"/>
  <c r="D56" i="17"/>
  <c r="E8" i="17"/>
  <c r="D8" i="17"/>
  <c r="D108" i="17"/>
  <c r="D81" i="17"/>
  <c r="D74" i="17"/>
  <c r="D73" i="17"/>
  <c r="D76" i="17"/>
  <c r="D106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0" i="17"/>
  <c r="D79" i="17"/>
  <c r="D78" i="17"/>
  <c r="D77" i="17"/>
  <c r="D75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1" i="17"/>
  <c r="D40" i="17"/>
  <c r="D38" i="17"/>
  <c r="D36" i="17"/>
  <c r="D34" i="17"/>
  <c r="D33" i="17"/>
  <c r="D32" i="17"/>
  <c r="D29" i="17"/>
  <c r="D28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9" i="17"/>
  <c r="D7" i="17"/>
  <c r="D6" i="17"/>
  <c r="D5" i="17"/>
  <c r="D69" i="16"/>
  <c r="E99" i="16"/>
  <c r="F99" i="16"/>
  <c r="G99" i="16"/>
  <c r="H99" i="16"/>
  <c r="I99" i="16"/>
  <c r="J99" i="16"/>
  <c r="K99" i="16"/>
  <c r="L99" i="16"/>
  <c r="M99" i="16"/>
  <c r="D5" i="16"/>
  <c r="D99" i="16"/>
  <c r="D43" i="16"/>
  <c r="D42" i="16"/>
  <c r="D88" i="16"/>
  <c r="D66" i="16"/>
  <c r="D92" i="16"/>
  <c r="D10" i="16"/>
  <c r="D11" i="16"/>
  <c r="D6" i="16"/>
  <c r="D7" i="16"/>
  <c r="D8" i="16"/>
  <c r="D9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68" i="16"/>
  <c r="D70" i="16"/>
  <c r="D76" i="16"/>
  <c r="D77" i="16"/>
  <c r="D78" i="16"/>
  <c r="D75" i="16"/>
  <c r="D74" i="16"/>
  <c r="D72" i="16"/>
  <c r="D71" i="16"/>
  <c r="D100" i="16"/>
  <c r="D98" i="16"/>
  <c r="D97" i="16"/>
  <c r="D96" i="16"/>
  <c r="D95" i="16"/>
  <c r="D94" i="16"/>
  <c r="D93" i="16"/>
  <c r="D91" i="16"/>
  <c r="D90" i="16"/>
  <c r="D89" i="16"/>
  <c r="D87" i="16"/>
  <c r="D86" i="16"/>
  <c r="D85" i="16"/>
  <c r="D84" i="16"/>
  <c r="D83" i="16"/>
  <c r="D82" i="16"/>
  <c r="D81" i="16"/>
  <c r="D80" i="16"/>
  <c r="D79" i="16"/>
  <c r="D73" i="16"/>
  <c r="D67" i="16"/>
  <c r="D65" i="16"/>
  <c r="D64" i="16"/>
  <c r="D63" i="16"/>
  <c r="D62" i="16"/>
  <c r="D61" i="16"/>
  <c r="D60" i="16"/>
  <c r="D59" i="16"/>
  <c r="D58" i="16"/>
  <c r="D57" i="16"/>
  <c r="E74" i="15"/>
  <c r="E95" i="15"/>
  <c r="D96" i="15"/>
  <c r="D57" i="15"/>
  <c r="D50" i="15"/>
  <c r="D49" i="15"/>
  <c r="D14" i="15"/>
  <c r="D10" i="15"/>
  <c r="D6" i="15"/>
  <c r="D5" i="15"/>
  <c r="D95" i="15"/>
  <c r="D7" i="15"/>
  <c r="D8" i="15"/>
  <c r="D9" i="15"/>
  <c r="D20" i="15"/>
  <c r="D22" i="15"/>
  <c r="D26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2" i="15"/>
  <c r="D43" i="15"/>
  <c r="D45" i="15"/>
  <c r="D47" i="15"/>
  <c r="D48" i="15"/>
  <c r="D51" i="15"/>
  <c r="D56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F95" i="15"/>
  <c r="G95" i="15"/>
  <c r="H95" i="15"/>
  <c r="I95" i="15"/>
  <c r="J95" i="15"/>
  <c r="K95" i="15"/>
  <c r="L95" i="15"/>
  <c r="M95" i="15"/>
  <c r="D25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5" i="14"/>
  <c r="D50" i="14"/>
  <c r="D48" i="14"/>
  <c r="D47" i="14"/>
  <c r="D45" i="14"/>
  <c r="D43" i="14"/>
  <c r="D42" i="14"/>
  <c r="D40" i="14"/>
  <c r="D38" i="14"/>
  <c r="D37" i="14"/>
  <c r="D36" i="14"/>
  <c r="D35" i="14"/>
  <c r="D34" i="14"/>
  <c r="D31" i="14"/>
  <c r="D30" i="14"/>
  <c r="D32" i="14"/>
  <c r="D33" i="14"/>
  <c r="D29" i="14"/>
  <c r="D28" i="14"/>
  <c r="D27" i="14"/>
  <c r="D21" i="14"/>
  <c r="D19" i="14"/>
  <c r="D9" i="14"/>
  <c r="D8" i="14"/>
  <c r="D7" i="14"/>
  <c r="D6" i="14"/>
  <c r="D5" i="14"/>
  <c r="D94" i="14"/>
  <c r="M94" i="14"/>
  <c r="L94" i="14"/>
  <c r="K94" i="14"/>
  <c r="J94" i="14"/>
  <c r="I94" i="14"/>
  <c r="H94" i="14"/>
  <c r="G94" i="14"/>
  <c r="F94" i="14"/>
  <c r="E94" i="14"/>
  <c r="M93" i="13"/>
  <c r="L93" i="13"/>
  <c r="K93" i="13"/>
  <c r="J93" i="13"/>
  <c r="I93" i="13"/>
  <c r="H93" i="13"/>
  <c r="G93" i="13"/>
  <c r="E93" i="13"/>
  <c r="D6" i="13"/>
  <c r="D7" i="13"/>
  <c r="D8" i="13"/>
  <c r="D9" i="13"/>
  <c r="D10" i="13"/>
  <c r="D93" i="13"/>
  <c r="D19" i="13"/>
  <c r="D21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40" i="13"/>
  <c r="D42" i="13"/>
  <c r="D43" i="13"/>
  <c r="D45" i="13"/>
  <c r="D47" i="13"/>
  <c r="D48" i="13"/>
  <c r="D50" i="13"/>
  <c r="D51" i="13"/>
  <c r="D55" i="13"/>
  <c r="D56" i="13"/>
  <c r="D57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5" i="13"/>
  <c r="F25" i="13"/>
  <c r="F93" i="13"/>
  <c r="D25" i="13"/>
  <c r="L91" i="12"/>
  <c r="D17" i="12"/>
  <c r="D19" i="12"/>
  <c r="D23" i="12"/>
  <c r="H91" i="12"/>
  <c r="I91" i="12"/>
  <c r="J91" i="12"/>
  <c r="K91" i="12"/>
  <c r="M91" i="12"/>
  <c r="G91" i="12"/>
  <c r="F91" i="12"/>
  <c r="E91" i="12"/>
  <c r="D90" i="12"/>
  <c r="D89" i="12"/>
  <c r="D88" i="12"/>
  <c r="D87" i="12"/>
  <c r="D86" i="12"/>
  <c r="D85" i="12"/>
  <c r="D84" i="12"/>
  <c r="D83" i="12"/>
  <c r="D78" i="12"/>
  <c r="D79" i="12"/>
  <c r="D80" i="12"/>
  <c r="D81" i="12"/>
  <c r="D82" i="12"/>
  <c r="D77" i="12"/>
  <c r="D76" i="12"/>
  <c r="D74" i="12"/>
  <c r="D75" i="12"/>
  <c r="D73" i="12"/>
  <c r="D72" i="12"/>
  <c r="D71" i="12"/>
  <c r="D70" i="12"/>
  <c r="D69" i="12"/>
  <c r="D68" i="12"/>
  <c r="D63" i="12"/>
  <c r="D64" i="12"/>
  <c r="D65" i="12"/>
  <c r="D66" i="12"/>
  <c r="D67" i="12"/>
  <c r="D62" i="12"/>
  <c r="D61" i="12"/>
  <c r="D59" i="12"/>
  <c r="D60" i="12"/>
  <c r="D58" i="12"/>
  <c r="D57" i="12"/>
  <c r="D52" i="12"/>
  <c r="D53" i="12"/>
  <c r="D51" i="12"/>
  <c r="D50" i="12"/>
  <c r="D46" i="12"/>
  <c r="D44" i="12"/>
  <c r="D42" i="12"/>
  <c r="D41" i="12"/>
  <c r="D40" i="12"/>
  <c r="D38" i="12"/>
  <c r="D27" i="12"/>
  <c r="D28" i="12"/>
  <c r="D29" i="12"/>
  <c r="D30" i="12"/>
  <c r="D31" i="12"/>
  <c r="D32" i="12"/>
  <c r="D33" i="12"/>
  <c r="D34" i="12"/>
  <c r="D35" i="12"/>
  <c r="D36" i="12"/>
  <c r="D26" i="12"/>
  <c r="D25" i="12"/>
  <c r="D7" i="12"/>
  <c r="D6" i="12"/>
  <c r="D5" i="12"/>
  <c r="D91" i="12"/>
  <c r="D74" i="15"/>
  <c r="D37" i="17"/>
  <c r="E108" i="17"/>
</calcChain>
</file>

<file path=xl/sharedStrings.xml><?xml version="1.0" encoding="utf-8"?>
<sst xmlns="http://schemas.openxmlformats.org/spreadsheetml/2006/main" count="5188" uniqueCount="235">
  <si>
    <t>Especie</t>
  </si>
  <si>
    <t>Comunidad autónoma</t>
  </si>
  <si>
    <t>Valor (€)</t>
  </si>
  <si>
    <t>Cantidad</t>
  </si>
  <si>
    <t>Total</t>
  </si>
  <si>
    <t>Fases 1, 2, 3 y 5</t>
  </si>
  <si>
    <t>Esturión (Esp)</t>
  </si>
  <si>
    <t>Andalucía</t>
  </si>
  <si>
    <t>Esturión de Siberia</t>
  </si>
  <si>
    <t>Cataluña</t>
  </si>
  <si>
    <t>Salmón del Atlántico</t>
  </si>
  <si>
    <t>Galicia</t>
  </si>
  <si>
    <t>Principado de Asturias</t>
  </si>
  <si>
    <t>Cantabria</t>
  </si>
  <si>
    <t>País Vasco</t>
  </si>
  <si>
    <t>Comunidad Foral de Navarra</t>
  </si>
  <si>
    <t>La Rioja</t>
  </si>
  <si>
    <t>Aragón</t>
  </si>
  <si>
    <t>Castilla y León</t>
  </si>
  <si>
    <t>Castilla - La Mancha</t>
  </si>
  <si>
    <t>Extremadura</t>
  </si>
  <si>
    <t>Trucha arco iris</t>
  </si>
  <si>
    <t>Comunidad Valenciana</t>
  </si>
  <si>
    <t>IIles Balears</t>
  </si>
  <si>
    <t>Tenca</t>
  </si>
  <si>
    <t>Pez rojo</t>
  </si>
  <si>
    <t>Anguila europea</t>
  </si>
  <si>
    <t>Espinoso</t>
  </si>
  <si>
    <t>Lubina</t>
  </si>
  <si>
    <t>Región de Murcia</t>
  </si>
  <si>
    <t>Canarias</t>
  </si>
  <si>
    <t>Corvina</t>
  </si>
  <si>
    <t>Sargo</t>
  </si>
  <si>
    <t>Dorada</t>
  </si>
  <si>
    <t>Lenguado senegalés</t>
  </si>
  <si>
    <t>Rodaballo</t>
  </si>
  <si>
    <t>TOTAL ACUICULTURA</t>
  </si>
  <si>
    <t>FUENTE: Subdirección General de Estadística del MARM</t>
  </si>
  <si>
    <t>Trucha común y marina</t>
  </si>
  <si>
    <t>Carpa común</t>
  </si>
  <si>
    <t>Hucho</t>
  </si>
  <si>
    <t>Ciprínidos nep</t>
  </si>
  <si>
    <t>Samarugo</t>
  </si>
  <si>
    <t>Besugo</t>
  </si>
  <si>
    <t>Atún rojo(=cimarrón) del Atlántico</t>
  </si>
  <si>
    <t>Múgil(pardete)</t>
  </si>
  <si>
    <t>Lisas</t>
  </si>
  <si>
    <t>Pez de limón(=Seriola)</t>
  </si>
  <si>
    <t>Fartet</t>
  </si>
  <si>
    <t>Lubina estriada, híbrida</t>
  </si>
  <si>
    <t>Baila</t>
  </si>
  <si>
    <t>Lenguado común</t>
  </si>
  <si>
    <t xml:space="preserve">Fase 4.  Engorde a talla comercial
</t>
  </si>
  <si>
    <t>Fase 2.   Incubación y/o cría (Hatchery) (Alevines, postlarvas, semillas) (Miles de individuos)</t>
  </si>
  <si>
    <t>Fase 3. Preengorde semillero
(Miles de individuos)</t>
  </si>
  <si>
    <t>Fase 4. Engorde a talla comercial (Miles de individuos para repoblación)</t>
  </si>
  <si>
    <t>Fase 5. Engorde a madurez sexual (Miles de individuos)</t>
  </si>
  <si>
    <t>Pejerrey</t>
  </si>
  <si>
    <t>Rutilos</t>
  </si>
  <si>
    <t>Salmón rosado</t>
  </si>
  <si>
    <t>Salmonidae</t>
  </si>
  <si>
    <t>Comunidad de Madrid</t>
  </si>
  <si>
    <t>Carpa cabezona</t>
  </si>
  <si>
    <t>Carpas nep</t>
  </si>
  <si>
    <t>Abadejo</t>
  </si>
  <si>
    <t>Guppy</t>
  </si>
  <si>
    <t>Lisas nep(mugilidus)</t>
  </si>
  <si>
    <t>Lubinas nep</t>
  </si>
  <si>
    <t>Perca sol</t>
  </si>
  <si>
    <t>Black Bass(=Perca atruchada)</t>
  </si>
  <si>
    <t>Corvinas nep</t>
  </si>
  <si>
    <t>Dentón</t>
  </si>
  <si>
    <t>Salmonetes nep</t>
  </si>
  <si>
    <t>Tilapias nep</t>
  </si>
  <si>
    <t>Rabil</t>
  </si>
  <si>
    <t>Patudo</t>
  </si>
  <si>
    <t>Lenguados nep</t>
  </si>
  <si>
    <t>Peces de agua dulce nep</t>
  </si>
  <si>
    <t>Peces de escama nep</t>
  </si>
  <si>
    <t>TOTAL PECES</t>
  </si>
  <si>
    <t>Estadísticas pesqueras</t>
  </si>
  <si>
    <t>Encuesta de establecimientos de acuicultura. Producción</t>
  </si>
  <si>
    <t>Valor y cantidad de peces, por fase de cultivo, especie y C. A. de producción</t>
  </si>
  <si>
    <t>Año 2010. Producción de peces. Valor y cantidad, por fase de cultivo, especie y C. A. de producción</t>
  </si>
  <si>
    <t>Año 2009. Producción de peces. Valor y cantidad, por fase de cultivo, especie y C. A. de producción</t>
  </si>
  <si>
    <t>Año 2008. Producción de peces. Valor y cantidad, por fase de cultivo, especie y C. A. de producción</t>
  </si>
  <si>
    <t>Año 2007. Producción de peces. Valor y cantidad, por fase de cultivo, especie y C. A. de producción</t>
  </si>
  <si>
    <t>Año 2006. Producción de peces. Valor y cantidad, por fase de cultivo, especie y C. A. de producción</t>
  </si>
  <si>
    <t>Año 2005. Producción de peces. Valor y cantidad, por fase de cultivo, especie y C. A. de producción</t>
  </si>
  <si>
    <t>Año 2004. Producción de peces. Valor y cantidad, por fase de cultivo, especie y C. A. de producción</t>
  </si>
  <si>
    <t>Año 2003. Producción de peces. Valor y cantidad, por fase de cultivo, especie y C. A. de producción</t>
  </si>
  <si>
    <t>Año 2002. Producción de peces. Valor y cantidad, por fase de cultivo, especie y C. A. de producción</t>
  </si>
  <si>
    <t xml:space="preserve">PRODUCCIÓN DE PECES. VALOR Y CANTIDAD, POR FASE DE CULTIVO, ESPECIE Y C. A. DE PRODUCCIÓN. Año 2010 </t>
  </si>
  <si>
    <t>PRODUCCIÓN DE PECES. VALOR Y CANTIDAD, POR FASE DE CULTIVO, ESPECIE Y C. A. DE PRODUCCIÓN. Año 2009</t>
  </si>
  <si>
    <t>PRODUCCIÓN DE PECES. VALOR Y CANTIDAD, POR FASE DE CULTIVO, ESPECIE Y C. A. DE PRODUCCIÓN. Año 2008</t>
  </si>
  <si>
    <t>PRODUCCIÓN DE PECES. VALOR Y CANTIDAD, POR FASE DE CULTIVO, ESPECIE Y C. A. DE PRODUCCIÓN. Año 2007</t>
  </si>
  <si>
    <t>PRODUCCIÓN DE PECES. VALOR Y CANTIDAD, POR FASE DE CULTIVO, ESPECIE Y C. A. DE PRODUCCIÓN. Año 2006</t>
  </si>
  <si>
    <t>PRODUCCIÓN DE PECES. VALOR Y CANTIDAD, POR FASE DE CULTIVO, ESPECIE Y C. A. DE PRODUCCIÓN. Año 2005</t>
  </si>
  <si>
    <t>PRODUCCIÓN DE PECES. VALOR Y CANTIDAD, POR FASE DE CULTIVO, ESPECIE Y C. A. DE PRODUCCIÓN. Año 2004</t>
  </si>
  <si>
    <t>PRODUCCIÓN DE PECES. VALOR Y CANTIDAD, POR FASE DE CULTIVO, ESPECIE Y C. A. DE PRODUCCIÓN. Año 2003</t>
  </si>
  <si>
    <t>PRODUCCIÓN DE PECES. VALOR Y CANTIDAD, POR FASE DE CULTIVO, ESPECIE Y C. A. DE PRODUCCIÓN. Año 2002</t>
  </si>
  <si>
    <t>Fase 1. Puesta
(Miles de huevos)</t>
  </si>
  <si>
    <t>Fase 1. Puesta (en kg)</t>
  </si>
  <si>
    <t>Fase 4.   Engorde a talla comercial
(kg)</t>
  </si>
  <si>
    <t>FUENTE: Subdirección General de Estadísticas Agroalimentarias del MAPA</t>
  </si>
  <si>
    <t>PRODUCCIÓN DE PECES. VALOR Y CANTIDAD, POR FASE DE CULTIVO, ESPECIE Y C. A. DE PRODUCCIÓN. Año 2011</t>
  </si>
  <si>
    <t>Año 2011. Producción de peces. Valor y cantidad, por fase de cultivo, especie y C. A. de producción</t>
  </si>
  <si>
    <t>Barbo común</t>
  </si>
  <si>
    <t>Bocinegro (Pargo)</t>
  </si>
  <si>
    <t>Pargo sémola</t>
  </si>
  <si>
    <t>PRODUCCIÓN DE PECES. VALOR Y CANTIDAD, POR FASE DE CULTIVO, ESPECIE Y C. A. DE PRODUCCIÓN. Año 2012</t>
  </si>
  <si>
    <t>Comunida Foral de Navarra</t>
  </si>
  <si>
    <t>Año 2012. Producción de peces. Valor y cantidad, por fase de cultivo, especie y C. A. de producción</t>
  </si>
  <si>
    <t>FUENTE: Encuesta de Establecimientos de Acuicultura</t>
  </si>
  <si>
    <t>Año 2013. Producción de peces. Valor y cantidad, por fase de cultivo, especie y C. A. de producción</t>
  </si>
  <si>
    <t>PRODUCCIÓN DE PECES. VALOR Y CANTIDAD, POR FASE DE CULTIVO, ESPECIE Y C. A. DE PRODUCCIÓN. AÑO 2013</t>
  </si>
  <si>
    <t>Pez de limón (=Seriola)</t>
  </si>
  <si>
    <t>Tilapia del Nilo</t>
  </si>
  <si>
    <t>Tabla 13.</t>
  </si>
  <si>
    <t>Año 2014. Producción de peces. Valor y cantidad, por fase de cultivo, especie y C. A. de producción</t>
  </si>
  <si>
    <t>Esturión beluga</t>
  </si>
  <si>
    <t>PRODUCCIÓN DE PECES. VALOR Y CANTIDAD, POR FASE DE CULTIVO, ESPECIE Y C. A. DE PRODUCCIÓN. AÑO 2014</t>
  </si>
  <si>
    <t>PRODUCCIÓN DE PECES. VALOR Y CANTIDAD, POR FASE DE CULTIVO, ESPECIE Y C. A. DE PRODUCCIÓN. AÑO 2015</t>
  </si>
  <si>
    <t>Año 2015. Producción de peces. Valor y cantidad, por fase de cultivo, especie y C. A. de producción</t>
  </si>
  <si>
    <t>Tabla 1.</t>
  </si>
  <si>
    <t>Tabla 2.</t>
  </si>
  <si>
    <t>Tabla 3.</t>
  </si>
  <si>
    <t>Tabla 4.</t>
  </si>
  <si>
    <t>Tabla 5.</t>
  </si>
  <si>
    <t>Tabla 6.</t>
  </si>
  <si>
    <t>Tabla 7.</t>
  </si>
  <si>
    <t>Tabla 8.</t>
  </si>
  <si>
    <t>Tabla 9.</t>
  </si>
  <si>
    <t>Tabla 10.</t>
  </si>
  <si>
    <t>Tabla 11.</t>
  </si>
  <si>
    <t>Tabla 12.</t>
  </si>
  <si>
    <t>Tabla 14.</t>
  </si>
  <si>
    <t>Barbo ibérico</t>
  </si>
  <si>
    <t>Black Mass(=perca atruchada)</t>
  </si>
  <si>
    <t>Illes Balears</t>
  </si>
  <si>
    <t>Esturión del Danubio</t>
  </si>
  <si>
    <t>Esturión estrellado</t>
  </si>
  <si>
    <t>Pez Rojo</t>
  </si>
  <si>
    <t>PRODUCCIÓN DE PECES. VALOR Y CANTIDAD, POR FASE DE CULTIVO, ESPECIE Y C. A. DE PRODUCCIÓN. AÑO 2016</t>
  </si>
  <si>
    <t>Año 2016. Producción de peces. Valor y cantidad, por fase de cultivo, especie y C. A. de producción</t>
  </si>
  <si>
    <t>Tabla 15.</t>
  </si>
  <si>
    <t>Fase 4.   Engorde a talla comercial. Producción sin valor
(kg)</t>
  </si>
  <si>
    <t>Fase 4.   Engorde a talla comercial. Producción con  valor
(kg)</t>
  </si>
  <si>
    <t>Asturias</t>
  </si>
  <si>
    <t>Blenio (=Pez fraile)</t>
  </si>
  <si>
    <t>Jarabugo</t>
  </si>
  <si>
    <t>Pardilla</t>
  </si>
  <si>
    <t>Andalucia</t>
  </si>
  <si>
    <t>Salinete (Fartet andaluz)</t>
  </si>
  <si>
    <t>Black Bass(=perca atruchada)</t>
  </si>
  <si>
    <t>PRODUCCIÓN DE PECES. VALOR Y CANTIDAD, POR FASE DE CULTIVO, ESPECIE Y C. A. DE PRODUCCIÓN. AÑO 2017</t>
  </si>
  <si>
    <t>Tabla 16.</t>
  </si>
  <si>
    <t>Año 2017. Producción de peces. Valor y cantidad, por fase de cultivo, especie y C. A. de producción</t>
  </si>
  <si>
    <t>Barbo cabecipequeño</t>
  </si>
  <si>
    <t>Barbo mediterráneo</t>
  </si>
  <si>
    <t>Castila - La Mancha</t>
  </si>
  <si>
    <t>Boga del Guadiana</t>
  </si>
  <si>
    <t>Cacho</t>
  </si>
  <si>
    <t>Calandino</t>
  </si>
  <si>
    <t>Carpa Común</t>
  </si>
  <si>
    <t>Colmilleja</t>
  </si>
  <si>
    <t>Región de murcia</t>
  </si>
  <si>
    <t>Múgil (pardete)</t>
  </si>
  <si>
    <t>Comunidad Foral de Navara</t>
  </si>
  <si>
    <t>País vasco</t>
  </si>
  <si>
    <t>Barbo comizo</t>
  </si>
  <si>
    <t>Atún rojo</t>
  </si>
  <si>
    <t>Bermejuelas nep</t>
  </si>
  <si>
    <t>Carpa dorada o roja</t>
  </si>
  <si>
    <t>Esturión del Adriático</t>
  </si>
  <si>
    <t>Esturión Siberiano</t>
  </si>
  <si>
    <t>Fraile</t>
  </si>
  <si>
    <t>Lubina o róbalo</t>
  </si>
  <si>
    <t>Mújoles, múgiles</t>
  </si>
  <si>
    <t>Pez de limón</t>
  </si>
  <si>
    <t>Salinete</t>
  </si>
  <si>
    <t>Salmón del Atlántico o salmón</t>
  </si>
  <si>
    <t>Salmón del Danubio</t>
  </si>
  <si>
    <t>Trucha común o de río</t>
  </si>
  <si>
    <t xml:space="preserve">Esturión de Adríatico </t>
  </si>
  <si>
    <t xml:space="preserve">Carpa común </t>
  </si>
  <si>
    <t>Esturión siberiano</t>
  </si>
  <si>
    <t xml:space="preserve">Pez de limón </t>
  </si>
  <si>
    <t xml:space="preserve">Salinete </t>
  </si>
  <si>
    <t>Tabla 17.</t>
  </si>
  <si>
    <t>Año 2018. Producción de peces. Valor y cantidad, por fase de cultivo, especie y C. A. de producción</t>
  </si>
  <si>
    <t>PRODUCCIÓN DE PECES. VALOR Y CANTIDAD, POR FASE DE CULTIVO, ESPECIE Y C. A. DE PRODUCCIÓN. AÑO 2019</t>
  </si>
  <si>
    <t>Año 2019. Producción de peces. Valor y cantidad, por fase de cultivo, especie y C. A. de producción</t>
  </si>
  <si>
    <t>Tabla 18.</t>
  </si>
  <si>
    <t>Anguila</t>
  </si>
  <si>
    <t>Carpa</t>
  </si>
  <si>
    <t>Lenguado senegalés o lenguado rubio</t>
  </si>
  <si>
    <t>Reo o trucha marina</t>
  </si>
  <si>
    <t>Tilapia</t>
  </si>
  <si>
    <t>Atún rojo o de aleta azul</t>
  </si>
  <si>
    <t>PRODUCCIÓN DE PECES. VALOR Y CANTIDAD, POR FASE DE CULTIVO, ESPECIE Y C. A. DE PRODUCCIÓN. AÑO 2020</t>
  </si>
  <si>
    <t>Tabla 19.</t>
  </si>
  <si>
    <t>Año 2020. Producción de peces. Valor y cantidad, por fase de cultivo, especie y C. A. de producción</t>
  </si>
  <si>
    <t>Barbo de graells</t>
  </si>
  <si>
    <t>Morragute</t>
  </si>
  <si>
    <t>Pez disco</t>
  </si>
  <si>
    <t>PRODUCCIÓN DE PECES. VALOR Y CANTIDAD, POR FASE DE CULTIVO, ESPECIE Y C. A. DE PRODUCCIÓN. AÑO 2021</t>
  </si>
  <si>
    <t>Año 2021. Producción de peces. Valor y cantidad, por fase de cultivo, especie y C. A. de producción</t>
  </si>
  <si>
    <t>Tabla 20.</t>
  </si>
  <si>
    <t>Esturión Beluga</t>
  </si>
  <si>
    <t>PRODUCCIÓN DE PECES. VALOR Y CANTIDAD, POR FASE DE CULTIVO, ESPECIE Y C. A. DE PRODUCCIÓN. AÑO 2022</t>
  </si>
  <si>
    <t>Tabla 21.</t>
  </si>
  <si>
    <t>Año 2022. Producción de peces. Valor y cantidad, por fase de cultivo, especie y C. A. de producción</t>
  </si>
  <si>
    <t>Barbo gitano</t>
  </si>
  <si>
    <t xml:space="preserve">S. E. </t>
  </si>
  <si>
    <t>S. E.</t>
  </si>
  <si>
    <t>PRODUCCIÓN DE PECES. VALOR Y CANTIDAD, POR FASE DE CULTIVO, ESPECIE Y C. A. DE PRODUCCIÓN. AÑO 2018</t>
  </si>
  <si>
    <t>S.E.</t>
  </si>
  <si>
    <t>S,E,</t>
  </si>
  <si>
    <t>PRODUCCIÓN DE PECES. VALOR Y CANTIDAD, POR FASE DE CULTIVO, ESPECIE Y C. A. DE PRODUCCIÓN. AÑO 2023</t>
  </si>
  <si>
    <t>0</t>
  </si>
  <si>
    <t>1</t>
  </si>
  <si>
    <t>Boga de río</t>
  </si>
  <si>
    <t>Lisa, liseta</t>
  </si>
  <si>
    <t>Mugil</t>
  </si>
  <si>
    <t>Salmón atlántico o salmón</t>
  </si>
  <si>
    <t>Sargo mojarra</t>
  </si>
  <si>
    <t>Tabla 22.</t>
  </si>
  <si>
    <t>Año 2023. Producción de peces. Valor y cantidad, por fase de cultivo, especie y C. A. de producción</t>
  </si>
  <si>
    <t>Año 2024. Producción de peces. Valor y cantidad, por fase de cultivo, especie y C. A. de producción</t>
  </si>
  <si>
    <t>Tabla 23.</t>
  </si>
  <si>
    <t>PRODUCCIÓN DE PECES. VALOR Y CANTIDAD, POR FASE DE CULTIVO, ESPECIE Y C. A. DE PRODUCCIÓN. AÑO 2024</t>
  </si>
  <si>
    <t>Esturiones nep</t>
  </si>
  <si>
    <t>Lenguado europeo</t>
  </si>
  <si>
    <t>Lisa aurata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</si>
</sst>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8" formatCode="#,##0.000"/>
  </numFmts>
  <fonts count="19" x14ac:knownFonts="1">
    <font>
      <sz val="8"/>
      <name val="Arial"/>
    </font>
    <font>
      <sz val="8"/>
      <name val="Arial"/>
    </font>
    <font>
      <u/>
      <sz val="8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sz val="10"/>
      <color indexed="62"/>
      <name val="Cambria"/>
      <family val="1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3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62">
    <border>
      <left/>
      <right/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medium">
        <color indexed="64"/>
      </left>
      <right/>
      <top style="hair">
        <color indexed="64"/>
      </top>
      <bottom style="thin">
        <color indexed="8"/>
      </bottom>
      <diagonal/>
    </border>
    <border>
      <left/>
      <right style="double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/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8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hair">
        <color indexed="64"/>
      </bottom>
      <diagonal/>
    </border>
    <border>
      <left style="double">
        <color indexed="64"/>
      </left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medium">
        <color indexed="64"/>
      </right>
      <top style="thin">
        <color indexed="8"/>
      </top>
      <bottom style="hair">
        <color indexed="64"/>
      </bottom>
      <diagonal/>
    </border>
    <border>
      <left style="medium">
        <color indexed="64"/>
      </left>
      <right/>
      <top style="thin">
        <color indexed="8"/>
      </top>
      <bottom style="hair">
        <color indexed="64"/>
      </bottom>
      <diagonal/>
    </border>
    <border>
      <left/>
      <right style="double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/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/>
      <right style="double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double">
        <color indexed="64"/>
      </right>
      <top style="hair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medium">
        <color indexed="60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3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6" fillId="0" borderId="0"/>
    <xf numFmtId="0" fontId="5" fillId="0" borderId="0"/>
    <xf numFmtId="0" fontId="6" fillId="0" borderId="0"/>
    <xf numFmtId="0" fontId="3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9" fontId="3" fillId="0" borderId="0" applyFont="0" applyFill="0" applyBorder="0" applyAlignment="0" applyProtection="0"/>
  </cellStyleXfs>
  <cellXfs count="954">
    <xf numFmtId="0" fontId="0" fillId="0" borderId="0" xfId="0"/>
    <xf numFmtId="0" fontId="1" fillId="0" borderId="0" xfId="0" applyFont="1" applyFill="1"/>
    <xf numFmtId="0" fontId="0" fillId="0" borderId="0" xfId="0" applyFill="1" applyBorder="1"/>
    <xf numFmtId="4" fontId="3" fillId="0" borderId="0" xfId="0" applyNumberFormat="1" applyFont="1"/>
    <xf numFmtId="4" fontId="4" fillId="2" borderId="1" xfId="23" applyNumberFormat="1" applyFont="1" applyFill="1" applyBorder="1" applyAlignment="1">
      <alignment horizontal="center" vertical="center"/>
    </xf>
    <xf numFmtId="4" fontId="4" fillId="2" borderId="2" xfId="23" applyNumberFormat="1" applyFont="1" applyFill="1" applyBorder="1" applyAlignment="1">
      <alignment horizontal="center" vertical="center"/>
    </xf>
    <xf numFmtId="4" fontId="4" fillId="2" borderId="3" xfId="23" applyNumberFormat="1" applyFont="1" applyFill="1" applyBorder="1" applyAlignment="1">
      <alignment horizontal="center" vertical="center" wrapText="1"/>
    </xf>
    <xf numFmtId="4" fontId="4" fillId="2" borderId="4" xfId="23" applyNumberFormat="1" applyFont="1" applyFill="1" applyBorder="1" applyAlignment="1">
      <alignment horizontal="center" vertical="center" wrapText="1"/>
    </xf>
    <xf numFmtId="4" fontId="4" fillId="2" borderId="2" xfId="23" applyNumberFormat="1" applyFont="1" applyFill="1" applyBorder="1" applyAlignment="1">
      <alignment horizontal="center" vertical="center" wrapText="1"/>
    </xf>
    <xf numFmtId="4" fontId="4" fillId="2" borderId="5" xfId="23" applyNumberFormat="1" applyFont="1" applyFill="1" applyBorder="1" applyAlignment="1">
      <alignment horizontal="center" vertical="center" wrapText="1"/>
    </xf>
    <xf numFmtId="4" fontId="3" fillId="0" borderId="6" xfId="0" applyNumberFormat="1" applyFont="1" applyBorder="1"/>
    <xf numFmtId="4" fontId="3" fillId="0" borderId="7" xfId="0" applyNumberFormat="1" applyFont="1" applyBorder="1"/>
    <xf numFmtId="4" fontId="3" fillId="0" borderId="8" xfId="0" applyNumberFormat="1" applyFont="1" applyBorder="1"/>
    <xf numFmtId="4" fontId="3" fillId="0" borderId="9" xfId="0" applyNumberFormat="1" applyFont="1" applyBorder="1"/>
    <xf numFmtId="4" fontId="3" fillId="0" borderId="0" xfId="0" applyNumberFormat="1" applyFont="1" applyBorder="1"/>
    <xf numFmtId="4" fontId="3" fillId="0" borderId="10" xfId="0" applyNumberFormat="1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4" fontId="3" fillId="0" borderId="13" xfId="0" applyNumberFormat="1" applyFont="1" applyBorder="1"/>
    <xf numFmtId="4" fontId="3" fillId="0" borderId="14" xfId="0" applyNumberFormat="1" applyFont="1" applyBorder="1"/>
    <xf numFmtId="4" fontId="3" fillId="0" borderId="15" xfId="0" applyNumberFormat="1" applyFont="1" applyBorder="1"/>
    <xf numFmtId="4" fontId="3" fillId="0" borderId="16" xfId="0" applyNumberFormat="1" applyFont="1" applyBorder="1"/>
    <xf numFmtId="4" fontId="3" fillId="0" borderId="17" xfId="0" applyNumberFormat="1" applyFont="1" applyBorder="1"/>
    <xf numFmtId="4" fontId="3" fillId="0" borderId="18" xfId="0" applyNumberFormat="1" applyFont="1" applyBorder="1"/>
    <xf numFmtId="4" fontId="3" fillId="0" borderId="19" xfId="0" applyNumberFormat="1" applyFont="1" applyBorder="1"/>
    <xf numFmtId="4" fontId="3" fillId="0" borderId="20" xfId="0" applyNumberFormat="1" applyFont="1" applyBorder="1"/>
    <xf numFmtId="4" fontId="3" fillId="0" borderId="21" xfId="0" applyNumberFormat="1" applyFont="1" applyBorder="1"/>
    <xf numFmtId="4" fontId="3" fillId="2" borderId="22" xfId="0" applyNumberFormat="1" applyFont="1" applyFill="1" applyBorder="1" applyAlignment="1">
      <alignment horizontal="center" vertical="center"/>
    </xf>
    <xf numFmtId="4" fontId="3" fillId="0" borderId="23" xfId="29" applyNumberFormat="1" applyFont="1" applyBorder="1"/>
    <xf numFmtId="4" fontId="3" fillId="0" borderId="24" xfId="0" applyNumberFormat="1" applyFont="1" applyBorder="1"/>
    <xf numFmtId="4" fontId="3" fillId="0" borderId="25" xfId="0" applyNumberFormat="1" applyFont="1" applyBorder="1"/>
    <xf numFmtId="4" fontId="3" fillId="0" borderId="26" xfId="0" applyNumberFormat="1" applyFont="1" applyBorder="1"/>
    <xf numFmtId="4" fontId="3" fillId="0" borderId="27" xfId="0" applyNumberFormat="1" applyFont="1" applyBorder="1"/>
    <xf numFmtId="4" fontId="3" fillId="0" borderId="28" xfId="0" applyNumberFormat="1" applyFont="1" applyBorder="1"/>
    <xf numFmtId="4" fontId="3" fillId="0" borderId="29" xfId="0" applyNumberFormat="1" applyFont="1" applyBorder="1"/>
    <xf numFmtId="4" fontId="3" fillId="0" borderId="30" xfId="0" applyNumberFormat="1" applyFont="1" applyBorder="1"/>
    <xf numFmtId="4" fontId="3" fillId="2" borderId="31" xfId="0" applyNumberFormat="1" applyFont="1" applyFill="1" applyBorder="1" applyAlignment="1">
      <alignment horizontal="center" vertical="center"/>
    </xf>
    <xf numFmtId="4" fontId="3" fillId="0" borderId="32" xfId="29" applyNumberFormat="1" applyFont="1" applyBorder="1"/>
    <xf numFmtId="4" fontId="3" fillId="0" borderId="33" xfId="0" applyNumberFormat="1" applyFont="1" applyBorder="1"/>
    <xf numFmtId="4" fontId="3" fillId="0" borderId="34" xfId="0" applyNumberFormat="1" applyFont="1" applyBorder="1"/>
    <xf numFmtId="4" fontId="3" fillId="0" borderId="35" xfId="0" applyNumberFormat="1" applyFont="1" applyBorder="1"/>
    <xf numFmtId="4" fontId="3" fillId="0" borderId="36" xfId="29" applyNumberFormat="1" applyFont="1" applyBorder="1"/>
    <xf numFmtId="4" fontId="3" fillId="0" borderId="37" xfId="29" applyNumberFormat="1" applyFont="1" applyBorder="1"/>
    <xf numFmtId="4" fontId="3" fillId="0" borderId="38" xfId="0" applyNumberFormat="1" applyFont="1" applyBorder="1"/>
    <xf numFmtId="4" fontId="3" fillId="0" borderId="39" xfId="0" applyNumberFormat="1" applyFont="1" applyBorder="1"/>
    <xf numFmtId="4" fontId="3" fillId="0" borderId="40" xfId="0" applyNumberFormat="1" applyFont="1" applyBorder="1"/>
    <xf numFmtId="4" fontId="3" fillId="0" borderId="41" xfId="0" applyNumberFormat="1" applyFont="1" applyBorder="1"/>
    <xf numFmtId="4" fontId="3" fillId="2" borderId="42" xfId="0" applyNumberFormat="1" applyFont="1" applyFill="1" applyBorder="1" applyAlignment="1">
      <alignment horizontal="center" vertical="center"/>
    </xf>
    <xf numFmtId="4" fontId="3" fillId="0" borderId="43" xfId="29" applyNumberFormat="1" applyFont="1" applyBorder="1"/>
    <xf numFmtId="4" fontId="3" fillId="0" borderId="44" xfId="0" applyNumberFormat="1" applyFont="1" applyBorder="1"/>
    <xf numFmtId="4" fontId="3" fillId="0" borderId="45" xfId="0" applyNumberFormat="1" applyFont="1" applyBorder="1"/>
    <xf numFmtId="4" fontId="3" fillId="0" borderId="46" xfId="0" applyNumberFormat="1" applyFont="1" applyBorder="1"/>
    <xf numFmtId="4" fontId="3" fillId="2" borderId="47" xfId="0" applyNumberFormat="1" applyFont="1" applyFill="1" applyBorder="1" applyAlignment="1">
      <alignment horizontal="center" vertical="center"/>
    </xf>
    <xf numFmtId="4" fontId="3" fillId="0" borderId="48" xfId="29" applyNumberFormat="1" applyFont="1" applyBorder="1"/>
    <xf numFmtId="4" fontId="3" fillId="0" borderId="49" xfId="0" applyNumberFormat="1" applyFont="1" applyBorder="1"/>
    <xf numFmtId="4" fontId="3" fillId="0" borderId="50" xfId="0" applyNumberFormat="1" applyFont="1" applyBorder="1"/>
    <xf numFmtId="4" fontId="3" fillId="0" borderId="51" xfId="0" applyNumberFormat="1" applyFont="1" applyBorder="1"/>
    <xf numFmtId="4" fontId="3" fillId="0" borderId="52" xfId="0" applyNumberFormat="1" applyFont="1" applyBorder="1"/>
    <xf numFmtId="4" fontId="3" fillId="0" borderId="53" xfId="0" applyNumberFormat="1" applyFont="1" applyBorder="1"/>
    <xf numFmtId="4" fontId="3" fillId="0" borderId="54" xfId="0" applyNumberFormat="1" applyFont="1" applyBorder="1"/>
    <xf numFmtId="4" fontId="3" fillId="0" borderId="55" xfId="0" applyNumberFormat="1" applyFont="1" applyBorder="1"/>
    <xf numFmtId="4" fontId="3" fillId="0" borderId="56" xfId="0" applyNumberFormat="1" applyFont="1" applyBorder="1"/>
    <xf numFmtId="4" fontId="8" fillId="3" borderId="57" xfId="29" applyNumberFormat="1" applyFont="1" applyFill="1" applyBorder="1" applyAlignment="1">
      <alignment vertical="center"/>
    </xf>
    <xf numFmtId="4" fontId="8" fillId="3" borderId="58" xfId="29" applyNumberFormat="1" applyFont="1" applyFill="1" applyBorder="1" applyAlignment="1">
      <alignment vertical="center"/>
    </xf>
    <xf numFmtId="4" fontId="8" fillId="3" borderId="59" xfId="29" applyNumberFormat="1" applyFont="1" applyFill="1" applyBorder="1" applyAlignment="1">
      <alignment vertical="center"/>
    </xf>
    <xf numFmtId="4" fontId="8" fillId="3" borderId="60" xfId="29" applyNumberFormat="1" applyFont="1" applyFill="1" applyBorder="1" applyAlignment="1">
      <alignment vertical="center"/>
    </xf>
    <xf numFmtId="4" fontId="8" fillId="4" borderId="61" xfId="29" applyNumberFormat="1" applyFont="1" applyFill="1" applyBorder="1"/>
    <xf numFmtId="4" fontId="8" fillId="4" borderId="62" xfId="29" applyNumberFormat="1" applyFont="1" applyFill="1" applyBorder="1"/>
    <xf numFmtId="4" fontId="8" fillId="4" borderId="63" xfId="29" applyNumberFormat="1" applyFont="1" applyFill="1" applyBorder="1"/>
    <xf numFmtId="4" fontId="8" fillId="4" borderId="64" xfId="29" applyNumberFormat="1" applyFont="1" applyFill="1" applyBorder="1"/>
    <xf numFmtId="4" fontId="3" fillId="0" borderId="0" xfId="0" applyNumberFormat="1" applyFont="1" applyFill="1" applyBorder="1"/>
    <xf numFmtId="4" fontId="4" fillId="0" borderId="65" xfId="29" applyNumberFormat="1" applyFont="1" applyFill="1" applyBorder="1" applyAlignment="1">
      <alignment horizontal="center" vertical="center" wrapText="1"/>
    </xf>
    <xf numFmtId="4" fontId="8" fillId="0" borderId="65" xfId="29" applyNumberFormat="1" applyFont="1" applyFill="1" applyBorder="1" applyAlignment="1">
      <alignment horizontal="center" vertical="center" wrapText="1"/>
    </xf>
    <xf numFmtId="4" fontId="8" fillId="0" borderId="65" xfId="29" applyNumberFormat="1" applyFont="1" applyFill="1" applyBorder="1" applyAlignment="1">
      <alignment vertical="center"/>
    </xf>
    <xf numFmtId="0" fontId="0" fillId="0" borderId="0" xfId="0" applyFill="1"/>
    <xf numFmtId="0" fontId="4" fillId="0" borderId="0" xfId="0" applyFont="1" applyFill="1" applyBorder="1" applyAlignment="1">
      <alignment vertical="center"/>
    </xf>
    <xf numFmtId="0" fontId="3" fillId="0" borderId="0" xfId="7"/>
    <xf numFmtId="0" fontId="11" fillId="0" borderId="0" xfId="7" applyFont="1"/>
    <xf numFmtId="0" fontId="10" fillId="0" borderId="0" xfId="7" applyFont="1"/>
    <xf numFmtId="0" fontId="11" fillId="0" borderId="0" xfId="7" applyFont="1" applyAlignment="1">
      <alignment vertical="center"/>
    </xf>
    <xf numFmtId="3" fontId="3" fillId="0" borderId="66" xfId="0" applyNumberFormat="1" applyFont="1" applyBorder="1"/>
    <xf numFmtId="3" fontId="3" fillId="0" borderId="7" xfId="0" applyNumberFormat="1" applyFont="1" applyBorder="1"/>
    <xf numFmtId="3" fontId="3" fillId="0" borderId="67" xfId="0" applyNumberFormat="1" applyFont="1" applyBorder="1"/>
    <xf numFmtId="3" fontId="3" fillId="0" borderId="68" xfId="0" applyNumberFormat="1" applyFont="1" applyBorder="1"/>
    <xf numFmtId="3" fontId="3" fillId="0" borderId="11" xfId="0" applyNumberFormat="1" applyFont="1" applyBorder="1"/>
    <xf numFmtId="3" fontId="3" fillId="0" borderId="69" xfId="0" applyNumberFormat="1" applyFont="1" applyBorder="1"/>
    <xf numFmtId="3" fontId="3" fillId="0" borderId="70" xfId="0" applyNumberFormat="1" applyFont="1" applyBorder="1"/>
    <xf numFmtId="3" fontId="3" fillId="0" borderId="15" xfId="0" applyNumberFormat="1" applyFont="1" applyBorder="1"/>
    <xf numFmtId="3" fontId="3" fillId="0" borderId="71" xfId="0" applyNumberFormat="1" applyFont="1" applyBorder="1"/>
    <xf numFmtId="3" fontId="3" fillId="0" borderId="72" xfId="0" applyNumberFormat="1" applyFont="1" applyBorder="1"/>
    <xf numFmtId="3" fontId="3" fillId="0" borderId="19" xfId="0" applyNumberFormat="1" applyFont="1" applyBorder="1"/>
    <xf numFmtId="3" fontId="3" fillId="0" borderId="73" xfId="0" applyNumberFormat="1" applyFont="1" applyBorder="1"/>
    <xf numFmtId="3" fontId="3" fillId="0" borderId="74" xfId="0" applyNumberFormat="1" applyFont="1" applyBorder="1"/>
    <xf numFmtId="3" fontId="3" fillId="0" borderId="24" xfId="0" applyNumberFormat="1" applyFont="1" applyBorder="1"/>
    <xf numFmtId="3" fontId="3" fillId="0" borderId="75" xfId="0" applyNumberFormat="1" applyFont="1" applyBorder="1"/>
    <xf numFmtId="3" fontId="3" fillId="0" borderId="76" xfId="0" applyNumberFormat="1" applyFont="1" applyBorder="1"/>
    <xf numFmtId="3" fontId="3" fillId="0" borderId="28" xfId="0" applyNumberFormat="1" applyFont="1" applyBorder="1"/>
    <xf numFmtId="3" fontId="3" fillId="0" borderId="77" xfId="0" applyNumberFormat="1" applyFont="1" applyBorder="1"/>
    <xf numFmtId="3" fontId="3" fillId="0" borderId="78" xfId="0" applyNumberFormat="1" applyFont="1" applyBorder="1"/>
    <xf numFmtId="3" fontId="3" fillId="0" borderId="33" xfId="0" applyNumberFormat="1" applyFont="1" applyBorder="1"/>
    <xf numFmtId="3" fontId="3" fillId="0" borderId="79" xfId="0" applyNumberFormat="1" applyFont="1" applyBorder="1"/>
    <xf numFmtId="3" fontId="3" fillId="0" borderId="80" xfId="0" applyNumberFormat="1" applyFont="1" applyBorder="1"/>
    <xf numFmtId="3" fontId="3" fillId="0" borderId="39" xfId="0" applyNumberFormat="1" applyFont="1" applyBorder="1"/>
    <xf numFmtId="3" fontId="3" fillId="0" borderId="81" xfId="0" applyNumberFormat="1" applyFont="1" applyBorder="1"/>
    <xf numFmtId="3" fontId="3" fillId="0" borderId="82" xfId="0" applyNumberFormat="1" applyFont="1" applyBorder="1"/>
    <xf numFmtId="3" fontId="3" fillId="0" borderId="44" xfId="0" applyNumberFormat="1" applyFont="1" applyBorder="1"/>
    <xf numFmtId="3" fontId="3" fillId="0" borderId="83" xfId="0" applyNumberFormat="1" applyFont="1" applyBorder="1"/>
    <xf numFmtId="3" fontId="3" fillId="0" borderId="84" xfId="0" applyNumberFormat="1" applyFont="1" applyBorder="1"/>
    <xf numFmtId="3" fontId="3" fillId="0" borderId="49" xfId="0" applyNumberFormat="1" applyFont="1" applyBorder="1"/>
    <xf numFmtId="3" fontId="3" fillId="0" borderId="85" xfId="0" applyNumberFormat="1" applyFont="1" applyBorder="1"/>
    <xf numFmtId="3" fontId="3" fillId="0" borderId="86" xfId="0" applyNumberFormat="1" applyFont="1" applyBorder="1"/>
    <xf numFmtId="3" fontId="3" fillId="0" borderId="53" xfId="0" applyNumberFormat="1" applyFont="1" applyBorder="1"/>
    <xf numFmtId="3" fontId="3" fillId="0" borderId="87" xfId="0" applyNumberFormat="1" applyFont="1" applyBorder="1"/>
    <xf numFmtId="3" fontId="8" fillId="3" borderId="88" xfId="29" applyNumberFormat="1" applyFont="1" applyFill="1" applyBorder="1" applyAlignment="1">
      <alignment vertical="center"/>
    </xf>
    <xf numFmtId="3" fontId="8" fillId="3" borderId="57" xfId="29" applyNumberFormat="1" applyFont="1" applyFill="1" applyBorder="1" applyAlignment="1">
      <alignment vertical="center"/>
    </xf>
    <xf numFmtId="3" fontId="8" fillId="3" borderId="89" xfId="29" applyNumberFormat="1" applyFont="1" applyFill="1" applyBorder="1" applyAlignment="1">
      <alignment vertical="center"/>
    </xf>
    <xf numFmtId="3" fontId="8" fillId="4" borderId="90" xfId="29" applyNumberFormat="1" applyFont="1" applyFill="1" applyBorder="1"/>
    <xf numFmtId="3" fontId="8" fillId="4" borderId="61" xfId="29" applyNumberFormat="1" applyFont="1" applyFill="1" applyBorder="1"/>
    <xf numFmtId="3" fontId="8" fillId="4" borderId="62" xfId="29" applyNumberFormat="1" applyFont="1" applyFill="1" applyBorder="1"/>
    <xf numFmtId="3" fontId="3" fillId="0" borderId="56" xfId="0" applyNumberFormat="1" applyFont="1" applyBorder="1"/>
    <xf numFmtId="3" fontId="8" fillId="3" borderId="58" xfId="29" applyNumberFormat="1" applyFont="1" applyFill="1" applyBorder="1" applyAlignment="1">
      <alignment vertical="center"/>
    </xf>
    <xf numFmtId="3" fontId="8" fillId="4" borderId="91" xfId="29" applyNumberFormat="1" applyFont="1" applyFill="1" applyBorder="1"/>
    <xf numFmtId="0" fontId="5" fillId="0" borderId="0" xfId="0" applyFont="1" applyFill="1"/>
    <xf numFmtId="0" fontId="4" fillId="4" borderId="0" xfId="0" applyFont="1" applyFill="1" applyBorder="1" applyAlignment="1">
      <alignment vertical="center"/>
    </xf>
    <xf numFmtId="4" fontId="4" fillId="2" borderId="1" xfId="24" applyNumberFormat="1" applyFont="1" applyFill="1" applyBorder="1" applyAlignment="1">
      <alignment horizontal="center" vertical="center"/>
    </xf>
    <xf numFmtId="4" fontId="4" fillId="2" borderId="2" xfId="24" applyNumberFormat="1" applyFont="1" applyFill="1" applyBorder="1" applyAlignment="1">
      <alignment horizontal="center" vertical="center"/>
    </xf>
    <xf numFmtId="4" fontId="4" fillId="2" borderId="3" xfId="24" applyNumberFormat="1" applyFont="1" applyFill="1" applyBorder="1" applyAlignment="1">
      <alignment horizontal="center" vertical="center" wrapText="1"/>
    </xf>
    <xf numFmtId="4" fontId="4" fillId="2" borderId="4" xfId="24" applyNumberFormat="1" applyFont="1" applyFill="1" applyBorder="1" applyAlignment="1">
      <alignment horizontal="center" vertical="center" wrapText="1"/>
    </xf>
    <xf numFmtId="4" fontId="4" fillId="2" borderId="2" xfId="24" applyNumberFormat="1" applyFont="1" applyFill="1" applyBorder="1" applyAlignment="1">
      <alignment horizontal="center" vertical="center" wrapText="1"/>
    </xf>
    <xf numFmtId="4" fontId="4" fillId="2" borderId="5" xfId="24" applyNumberFormat="1" applyFont="1" applyFill="1" applyBorder="1" applyAlignment="1">
      <alignment horizontal="center" vertical="center" wrapText="1"/>
    </xf>
    <xf numFmtId="4" fontId="3" fillId="0" borderId="23" xfId="30" applyNumberFormat="1" applyFont="1" applyBorder="1"/>
    <xf numFmtId="4" fontId="3" fillId="0" borderId="32" xfId="30" applyNumberFormat="1" applyFont="1" applyBorder="1"/>
    <xf numFmtId="4" fontId="3" fillId="0" borderId="43" xfId="30" applyNumberFormat="1" applyFont="1" applyBorder="1"/>
    <xf numFmtId="4" fontId="3" fillId="0" borderId="48" xfId="30" applyNumberFormat="1" applyFont="1" applyBorder="1"/>
    <xf numFmtId="4" fontId="4" fillId="3" borderId="58" xfId="30" applyNumberFormat="1" applyFont="1" applyFill="1" applyBorder="1" applyAlignment="1">
      <alignment vertical="center"/>
    </xf>
    <xf numFmtId="4" fontId="4" fillId="3" borderId="57" xfId="30" applyNumberFormat="1" applyFont="1" applyFill="1" applyBorder="1" applyAlignment="1">
      <alignment vertical="center"/>
    </xf>
    <xf numFmtId="4" fontId="4" fillId="4" borderId="63" xfId="30" applyNumberFormat="1" applyFont="1" applyFill="1" applyBorder="1"/>
    <xf numFmtId="4" fontId="4" fillId="4" borderId="61" xfId="30" applyNumberFormat="1" applyFont="1" applyFill="1" applyBorder="1"/>
    <xf numFmtId="4" fontId="4" fillId="4" borderId="62" xfId="30" applyNumberFormat="1" applyFont="1" applyFill="1" applyBorder="1"/>
    <xf numFmtId="4" fontId="4" fillId="4" borderId="64" xfId="30" applyNumberFormat="1" applyFont="1" applyFill="1" applyBorder="1"/>
    <xf numFmtId="4" fontId="4" fillId="0" borderId="65" xfId="30" applyNumberFormat="1" applyFont="1" applyFill="1" applyBorder="1" applyAlignment="1">
      <alignment horizontal="center" vertical="center" wrapText="1"/>
    </xf>
    <xf numFmtId="4" fontId="4" fillId="0" borderId="65" xfId="30" applyNumberFormat="1" applyFont="1" applyFill="1" applyBorder="1" applyAlignment="1">
      <alignment vertical="center"/>
    </xf>
    <xf numFmtId="4" fontId="3" fillId="2" borderId="92" xfId="30" applyNumberFormat="1" applyFont="1" applyFill="1" applyBorder="1" applyAlignment="1">
      <alignment horizontal="center" vertical="center" wrapText="1"/>
    </xf>
    <xf numFmtId="4" fontId="3" fillId="2" borderId="93" xfId="30" applyNumberFormat="1" applyFont="1" applyFill="1" applyBorder="1" applyAlignment="1">
      <alignment horizontal="center" vertical="center" wrapText="1"/>
    </xf>
    <xf numFmtId="4" fontId="3" fillId="0" borderId="68" xfId="0" applyNumberFormat="1" applyFont="1" applyBorder="1"/>
    <xf numFmtId="4" fontId="3" fillId="0" borderId="69" xfId="0" applyNumberFormat="1" applyFont="1" applyBorder="1"/>
    <xf numFmtId="4" fontId="3" fillId="0" borderId="70" xfId="0" applyNumberFormat="1" applyFont="1" applyBorder="1"/>
    <xf numFmtId="4" fontId="3" fillId="0" borderId="71" xfId="0" applyNumberFormat="1" applyFont="1" applyBorder="1"/>
    <xf numFmtId="4" fontId="3" fillId="0" borderId="72" xfId="0" applyNumberFormat="1" applyFont="1" applyBorder="1"/>
    <xf numFmtId="4" fontId="3" fillId="0" borderId="73" xfId="0" applyNumberFormat="1" applyFont="1" applyBorder="1"/>
    <xf numFmtId="4" fontId="3" fillId="0" borderId="74" xfId="0" applyNumberFormat="1" applyFont="1" applyBorder="1"/>
    <xf numFmtId="4" fontId="3" fillId="0" borderId="75" xfId="0" applyNumberFormat="1" applyFont="1" applyBorder="1"/>
    <xf numFmtId="4" fontId="3" fillId="0" borderId="76" xfId="0" applyNumberFormat="1" applyFont="1" applyBorder="1"/>
    <xf numFmtId="4" fontId="3" fillId="0" borderId="77" xfId="0" applyNumberFormat="1" applyFont="1" applyBorder="1"/>
    <xf numFmtId="4" fontId="3" fillId="0" borderId="78" xfId="0" applyNumberFormat="1" applyFont="1" applyBorder="1"/>
    <xf numFmtId="4" fontId="3" fillId="0" borderId="79" xfId="0" applyNumberFormat="1" applyFont="1" applyBorder="1"/>
    <xf numFmtId="4" fontId="3" fillId="0" borderId="81" xfId="0" applyNumberFormat="1" applyFont="1" applyBorder="1"/>
    <xf numFmtId="4" fontId="3" fillId="0" borderId="82" xfId="0" applyNumberFormat="1" applyFont="1" applyBorder="1"/>
    <xf numFmtId="4" fontId="3" fillId="0" borderId="83" xfId="0" applyNumberFormat="1" applyFont="1" applyBorder="1"/>
    <xf numFmtId="4" fontId="3" fillId="0" borderId="84" xfId="0" applyNumberFormat="1" applyFont="1" applyBorder="1"/>
    <xf numFmtId="4" fontId="3" fillId="0" borderId="85" xfId="0" applyNumberFormat="1" applyFont="1" applyBorder="1"/>
    <xf numFmtId="4" fontId="4" fillId="3" borderId="88" xfId="30" applyNumberFormat="1" applyFont="1" applyFill="1" applyBorder="1" applyAlignment="1">
      <alignment vertical="center"/>
    </xf>
    <xf numFmtId="4" fontId="4" fillId="3" borderId="89" xfId="30" applyNumberFormat="1" applyFont="1" applyFill="1" applyBorder="1" applyAlignment="1">
      <alignment vertical="center"/>
    </xf>
    <xf numFmtId="4" fontId="4" fillId="4" borderId="90" xfId="30" applyNumberFormat="1" applyFont="1" applyFill="1" applyBorder="1"/>
    <xf numFmtId="4" fontId="4" fillId="4" borderId="91" xfId="30" applyNumberFormat="1" applyFont="1" applyFill="1" applyBorder="1"/>
    <xf numFmtId="4" fontId="3" fillId="2" borderId="22" xfId="30" applyNumberFormat="1" applyFont="1" applyFill="1" applyBorder="1" applyAlignment="1">
      <alignment horizontal="center" vertical="center" wrapText="1"/>
    </xf>
    <xf numFmtId="4" fontId="3" fillId="0" borderId="94" xfId="0" applyNumberFormat="1" applyFont="1" applyBorder="1"/>
    <xf numFmtId="4" fontId="3" fillId="0" borderId="95" xfId="0" applyNumberFormat="1" applyFont="1" applyBorder="1"/>
    <xf numFmtId="4" fontId="3" fillId="0" borderId="96" xfId="0" applyNumberFormat="1" applyFont="1" applyBorder="1"/>
    <xf numFmtId="4" fontId="3" fillId="0" borderId="97" xfId="0" applyNumberFormat="1" applyFont="1" applyBorder="1"/>
    <xf numFmtId="4" fontId="3" fillId="0" borderId="98" xfId="0" applyNumberFormat="1" applyFont="1" applyBorder="1"/>
    <xf numFmtId="4" fontId="3" fillId="2" borderId="99" xfId="0" applyNumberFormat="1" applyFont="1" applyFill="1" applyBorder="1" applyAlignment="1">
      <alignment horizontal="center" vertical="center"/>
    </xf>
    <xf numFmtId="4" fontId="3" fillId="0" borderId="100" xfId="0" applyNumberFormat="1" applyFont="1" applyBorder="1"/>
    <xf numFmtId="4" fontId="4" fillId="3" borderId="101" xfId="30" applyNumberFormat="1" applyFont="1" applyFill="1" applyBorder="1" applyAlignment="1">
      <alignment vertical="center"/>
    </xf>
    <xf numFmtId="4" fontId="3" fillId="0" borderId="102" xfId="0" applyNumberFormat="1" applyFont="1" applyBorder="1"/>
    <xf numFmtId="4" fontId="3" fillId="0" borderId="103" xfId="0" applyNumberFormat="1" applyFont="1" applyBorder="1"/>
    <xf numFmtId="4" fontId="3" fillId="0" borderId="104" xfId="0" applyNumberFormat="1" applyFont="1" applyBorder="1"/>
    <xf numFmtId="4" fontId="3" fillId="0" borderId="105" xfId="0" applyNumberFormat="1" applyFont="1" applyBorder="1"/>
    <xf numFmtId="4" fontId="3" fillId="0" borderId="106" xfId="0" applyNumberFormat="1" applyFont="1" applyBorder="1"/>
    <xf numFmtId="4" fontId="3" fillId="2" borderId="107" xfId="0" applyNumberFormat="1" applyFont="1" applyFill="1" applyBorder="1" applyAlignment="1">
      <alignment horizontal="center" vertical="center"/>
    </xf>
    <xf numFmtId="4" fontId="3" fillId="0" borderId="105" xfId="0" applyNumberFormat="1" applyFont="1" applyFill="1" applyBorder="1"/>
    <xf numFmtId="4" fontId="3" fillId="0" borderId="103" xfId="0" applyNumberFormat="1" applyFont="1" applyFill="1" applyBorder="1"/>
    <xf numFmtId="0" fontId="0" fillId="5" borderId="0" xfId="0" applyFill="1"/>
    <xf numFmtId="0" fontId="0" fillId="5" borderId="0" xfId="0" applyFill="1" applyBorder="1"/>
    <xf numFmtId="4" fontId="3" fillId="5" borderId="0" xfId="0" applyNumberFormat="1" applyFont="1" applyFill="1" applyBorder="1"/>
    <xf numFmtId="4" fontId="3" fillId="5" borderId="102" xfId="0" applyNumberFormat="1" applyFont="1" applyFill="1" applyBorder="1"/>
    <xf numFmtId="4" fontId="3" fillId="5" borderId="94" xfId="0" applyNumberFormat="1" applyFont="1" applyFill="1" applyBorder="1"/>
    <xf numFmtId="4" fontId="4" fillId="5" borderId="65" xfId="30" applyNumberFormat="1" applyFont="1" applyFill="1" applyBorder="1" applyAlignment="1">
      <alignment horizontal="center" vertical="center" wrapText="1"/>
    </xf>
    <xf numFmtId="4" fontId="4" fillId="5" borderId="65" xfId="30" applyNumberFormat="1" applyFont="1" applyFill="1" applyBorder="1" applyAlignment="1">
      <alignment vertical="center"/>
    </xf>
    <xf numFmtId="4" fontId="3" fillId="5" borderId="0" xfId="0" applyNumberFormat="1" applyFont="1" applyFill="1"/>
    <xf numFmtId="198" fontId="3" fillId="0" borderId="17" xfId="0" applyNumberFormat="1" applyFont="1" applyBorder="1"/>
    <xf numFmtId="4" fontId="3" fillId="2" borderId="108" xfId="30" applyNumberFormat="1" applyFont="1" applyFill="1" applyBorder="1" applyAlignment="1">
      <alignment horizontal="center" vertical="center" wrapText="1"/>
    </xf>
    <xf numFmtId="4" fontId="3" fillId="2" borderId="109" xfId="30" applyNumberFormat="1" applyFont="1" applyFill="1" applyBorder="1" applyAlignment="1">
      <alignment horizontal="center" vertical="center" wrapText="1"/>
    </xf>
    <xf numFmtId="198" fontId="3" fillId="0" borderId="15" xfId="0" applyNumberFormat="1" applyFont="1" applyBorder="1"/>
    <xf numFmtId="4" fontId="15" fillId="0" borderId="110" xfId="0" applyNumberFormat="1" applyFont="1" applyBorder="1"/>
    <xf numFmtId="4" fontId="3" fillId="2" borderId="111" xfId="30" applyNumberFormat="1" applyFont="1" applyFill="1" applyBorder="1" applyAlignment="1">
      <alignment horizontal="center" vertical="center" wrapText="1"/>
    </xf>
    <xf numFmtId="4" fontId="3" fillId="0" borderId="112" xfId="0" applyNumberFormat="1" applyFont="1" applyBorder="1"/>
    <xf numFmtId="4" fontId="3" fillId="0" borderId="98" xfId="30" applyNumberFormat="1" applyFont="1" applyBorder="1"/>
    <xf numFmtId="4" fontId="3" fillId="0" borderId="113" xfId="0" applyNumberFormat="1" applyFont="1" applyBorder="1"/>
    <xf numFmtId="4" fontId="3" fillId="0" borderId="22" xfId="0" applyNumberFormat="1" applyFont="1" applyBorder="1"/>
    <xf numFmtId="4" fontId="3" fillId="0" borderId="114" xfId="0" applyNumberFormat="1" applyFont="1" applyBorder="1"/>
    <xf numFmtId="4" fontId="3" fillId="2" borderId="115" xfId="30" applyNumberFormat="1" applyFont="1" applyFill="1" applyBorder="1" applyAlignment="1">
      <alignment horizontal="center" vertical="center" wrapText="1"/>
    </xf>
    <xf numFmtId="4" fontId="3" fillId="0" borderId="80" xfId="0" applyNumberFormat="1" applyFont="1" applyBorder="1"/>
    <xf numFmtId="4" fontId="3" fillId="0" borderId="116" xfId="0" applyNumberFormat="1" applyFont="1" applyBorder="1"/>
    <xf numFmtId="4" fontId="3" fillId="2" borderId="117" xfId="0" applyNumberFormat="1" applyFont="1" applyFill="1" applyBorder="1" applyAlignment="1">
      <alignment horizontal="center" vertical="center"/>
    </xf>
    <xf numFmtId="198" fontId="3" fillId="0" borderId="21" xfId="0" applyNumberFormat="1" applyFont="1" applyBorder="1"/>
    <xf numFmtId="198" fontId="0" fillId="0" borderId="118" xfId="0" applyNumberFormat="1" applyBorder="1"/>
    <xf numFmtId="4" fontId="3" fillId="0" borderId="119" xfId="30" applyNumberFormat="1" applyFont="1" applyBorder="1"/>
    <xf numFmtId="4" fontId="3" fillId="0" borderId="120" xfId="0" applyNumberFormat="1" applyFont="1" applyBorder="1"/>
    <xf numFmtId="4" fontId="3" fillId="0" borderId="121" xfId="30" applyNumberFormat="1" applyFont="1" applyBorder="1"/>
    <xf numFmtId="4" fontId="3" fillId="0" borderId="122" xfId="0" applyNumberFormat="1" applyFont="1" applyBorder="1"/>
    <xf numFmtId="4" fontId="3" fillId="0" borderId="123" xfId="30" applyNumberFormat="1" applyFont="1" applyBorder="1"/>
    <xf numFmtId="4" fontId="3" fillId="0" borderId="124" xfId="0" applyNumberFormat="1" applyFont="1" applyBorder="1"/>
    <xf numFmtId="4" fontId="3" fillId="0" borderId="125" xfId="0" applyNumberFormat="1" applyFont="1" applyBorder="1"/>
    <xf numFmtId="4" fontId="3" fillId="0" borderId="126" xfId="0" applyNumberFormat="1" applyFont="1" applyBorder="1"/>
    <xf numFmtId="4" fontId="3" fillId="0" borderId="127" xfId="0" applyNumberFormat="1" applyFont="1" applyBorder="1"/>
    <xf numFmtId="4" fontId="3" fillId="0" borderId="128" xfId="0" applyNumberFormat="1" applyFont="1" applyBorder="1"/>
    <xf numFmtId="4" fontId="3" fillId="0" borderId="129" xfId="0" applyNumberFormat="1" applyFont="1" applyBorder="1"/>
    <xf numFmtId="4" fontId="3" fillId="2" borderId="130" xfId="0" applyNumberFormat="1" applyFont="1" applyFill="1" applyBorder="1" applyAlignment="1">
      <alignment horizontal="center" vertical="center"/>
    </xf>
    <xf numFmtId="4" fontId="3" fillId="0" borderId="117" xfId="0" applyNumberFormat="1" applyFont="1" applyBorder="1"/>
    <xf numFmtId="4" fontId="3" fillId="2" borderId="47" xfId="30" applyNumberFormat="1" applyFont="1" applyFill="1" applyBorder="1" applyAlignment="1">
      <alignment horizontal="center" vertical="center" wrapText="1"/>
    </xf>
    <xf numFmtId="4" fontId="3" fillId="0" borderId="32" xfId="0" applyNumberFormat="1" applyFont="1" applyBorder="1"/>
    <xf numFmtId="4" fontId="3" fillId="0" borderId="131" xfId="0" applyNumberFormat="1" applyFont="1" applyBorder="1"/>
    <xf numFmtId="4" fontId="3" fillId="2" borderId="108" xfId="30" applyNumberFormat="1" applyFont="1" applyFill="1" applyBorder="1" applyAlignment="1">
      <alignment vertical="center" wrapText="1"/>
    </xf>
    <xf numFmtId="4" fontId="3" fillId="2" borderId="132" xfId="30" applyNumberFormat="1" applyFont="1" applyFill="1" applyBorder="1" applyAlignment="1">
      <alignment vertical="center" wrapText="1"/>
    </xf>
    <xf numFmtId="4" fontId="3" fillId="2" borderId="133" xfId="30" applyNumberFormat="1" applyFont="1" applyFill="1" applyBorder="1" applyAlignment="1">
      <alignment vertical="center" wrapText="1"/>
    </xf>
    <xf numFmtId="4" fontId="3" fillId="2" borderId="134" xfId="30" applyNumberFormat="1" applyFont="1" applyFill="1" applyBorder="1" applyAlignment="1">
      <alignment horizontal="center" vertical="center" wrapText="1"/>
    </xf>
    <xf numFmtId="4" fontId="3" fillId="5" borderId="135" xfId="0" applyNumberFormat="1" applyFont="1" applyFill="1" applyBorder="1"/>
    <xf numFmtId="4" fontId="3" fillId="0" borderId="19" xfId="0" applyNumberFormat="1" applyFont="1" applyFill="1" applyBorder="1"/>
    <xf numFmtId="4" fontId="3" fillId="0" borderId="77" xfId="0" applyNumberFormat="1" applyFont="1" applyFill="1" applyBorder="1"/>
    <xf numFmtId="4" fontId="3" fillId="0" borderId="73" xfId="0" applyNumberFormat="1" applyFont="1" applyFill="1" applyBorder="1"/>
    <xf numFmtId="4" fontId="3" fillId="0" borderId="104" xfId="0" applyNumberFormat="1" applyFont="1" applyFill="1" applyBorder="1"/>
    <xf numFmtId="4" fontId="3" fillId="0" borderId="102" xfId="0" applyNumberFormat="1" applyFont="1" applyFill="1" applyBorder="1"/>
    <xf numFmtId="4" fontId="3" fillId="0" borderId="39" xfId="0" applyNumberFormat="1" applyFont="1" applyFill="1" applyBorder="1"/>
    <xf numFmtId="4" fontId="3" fillId="0" borderId="81" xfId="0" applyNumberFormat="1" applyFont="1" applyFill="1" applyBorder="1"/>
    <xf numFmtId="4" fontId="3" fillId="0" borderId="40" xfId="0" applyNumberFormat="1" applyFont="1" applyFill="1" applyBorder="1"/>
    <xf numFmtId="4" fontId="3" fillId="0" borderId="11" xfId="0" applyNumberFormat="1" applyFont="1" applyFill="1" applyBorder="1"/>
    <xf numFmtId="4" fontId="3" fillId="0" borderId="13" xfId="0" applyNumberFormat="1" applyFont="1" applyFill="1" applyBorder="1"/>
    <xf numFmtId="4" fontId="3" fillId="0" borderId="15" xfId="0" applyNumberFormat="1" applyFont="1" applyFill="1" applyBorder="1"/>
    <xf numFmtId="4" fontId="3" fillId="0" borderId="71" xfId="0" applyNumberFormat="1" applyFont="1" applyFill="1" applyBorder="1"/>
    <xf numFmtId="4" fontId="3" fillId="0" borderId="16" xfId="0" applyNumberFormat="1" applyFont="1" applyFill="1" applyBorder="1"/>
    <xf numFmtId="4" fontId="3" fillId="0" borderId="17" xfId="0" applyNumberFormat="1" applyFont="1" applyFill="1" applyBorder="1"/>
    <xf numFmtId="4" fontId="3" fillId="0" borderId="28" xfId="0" applyNumberFormat="1" applyFont="1" applyFill="1" applyBorder="1"/>
    <xf numFmtId="4" fontId="3" fillId="0" borderId="29" xfId="0" applyNumberFormat="1" applyFont="1" applyFill="1" applyBorder="1"/>
    <xf numFmtId="4" fontId="3" fillId="0" borderId="30" xfId="0" applyNumberFormat="1" applyFont="1" applyFill="1" applyBorder="1"/>
    <xf numFmtId="4" fontId="3" fillId="0" borderId="69" xfId="0" applyNumberFormat="1" applyFont="1" applyFill="1" applyBorder="1"/>
    <xf numFmtId="4" fontId="3" fillId="0" borderId="12" xfId="0" applyNumberFormat="1" applyFont="1" applyFill="1" applyBorder="1"/>
    <xf numFmtId="4" fontId="3" fillId="0" borderId="24" xfId="0" applyNumberFormat="1" applyFont="1" applyFill="1" applyBorder="1"/>
    <xf numFmtId="4" fontId="3" fillId="0" borderId="75" xfId="0" applyNumberFormat="1" applyFont="1" applyFill="1" applyBorder="1"/>
    <xf numFmtId="4" fontId="3" fillId="0" borderId="25" xfId="0" applyNumberFormat="1" applyFont="1" applyFill="1" applyBorder="1"/>
    <xf numFmtId="4" fontId="3" fillId="0" borderId="23" xfId="0" applyNumberFormat="1" applyFont="1" applyFill="1" applyBorder="1"/>
    <xf numFmtId="4" fontId="3" fillId="0" borderId="26" xfId="0" applyNumberFormat="1" applyFont="1" applyFill="1" applyBorder="1"/>
    <xf numFmtId="198" fontId="3" fillId="0" borderId="17" xfId="0" applyNumberFormat="1" applyFont="1" applyFill="1" applyBorder="1"/>
    <xf numFmtId="4" fontId="3" fillId="0" borderId="20" xfId="0" applyNumberFormat="1" applyFont="1" applyFill="1" applyBorder="1"/>
    <xf numFmtId="4" fontId="3" fillId="0" borderId="21" xfId="0" applyNumberFormat="1" applyFont="1" applyFill="1" applyBorder="1"/>
    <xf numFmtId="4" fontId="3" fillId="0" borderId="33" xfId="0" applyNumberFormat="1" applyFont="1" applyFill="1" applyBorder="1"/>
    <xf numFmtId="4" fontId="3" fillId="0" borderId="79" xfId="0" applyNumberFormat="1" applyFont="1" applyFill="1" applyBorder="1"/>
    <xf numFmtId="4" fontId="3" fillId="0" borderId="34" xfId="0" applyNumberFormat="1" applyFont="1" applyFill="1" applyBorder="1"/>
    <xf numFmtId="4" fontId="3" fillId="0" borderId="35" xfId="0" applyNumberFormat="1" applyFont="1" applyFill="1" applyBorder="1"/>
    <xf numFmtId="4" fontId="3" fillId="0" borderId="44" xfId="0" applyNumberFormat="1" applyFont="1" applyFill="1" applyBorder="1"/>
    <xf numFmtId="4" fontId="3" fillId="0" borderId="83" xfId="0" applyNumberFormat="1" applyFont="1" applyFill="1" applyBorder="1"/>
    <xf numFmtId="4" fontId="3" fillId="0" borderId="45" xfId="0" applyNumberFormat="1" applyFont="1" applyFill="1" applyBorder="1"/>
    <xf numFmtId="4" fontId="3" fillId="0" borderId="46" xfId="0" applyNumberFormat="1" applyFont="1" applyFill="1" applyBorder="1"/>
    <xf numFmtId="4" fontId="3" fillId="0" borderId="49" xfId="0" applyNumberFormat="1" applyFont="1" applyFill="1" applyBorder="1"/>
    <xf numFmtId="4" fontId="3" fillId="0" borderId="85" xfId="0" applyNumberFormat="1" applyFont="1" applyFill="1" applyBorder="1"/>
    <xf numFmtId="4" fontId="3" fillId="0" borderId="50" xfId="0" applyNumberFormat="1" applyFont="1" applyFill="1" applyBorder="1"/>
    <xf numFmtId="4" fontId="3" fillId="0" borderId="51" xfId="0" applyNumberFormat="1" applyFont="1" applyFill="1" applyBorder="1"/>
    <xf numFmtId="4" fontId="3" fillId="0" borderId="136" xfId="0" applyNumberFormat="1" applyFont="1" applyFill="1" applyBorder="1"/>
    <xf numFmtId="4" fontId="3" fillId="0" borderId="137" xfId="0" applyNumberFormat="1" applyFont="1" applyFill="1" applyBorder="1"/>
    <xf numFmtId="4" fontId="3" fillId="0" borderId="95" xfId="0" applyNumberFormat="1" applyFont="1" applyFill="1" applyBorder="1"/>
    <xf numFmtId="4" fontId="3" fillId="0" borderId="96" xfId="0" applyNumberFormat="1" applyFont="1" applyFill="1" applyBorder="1"/>
    <xf numFmtId="4" fontId="3" fillId="0" borderId="97" xfId="0" applyNumberFormat="1" applyFont="1" applyFill="1" applyBorder="1"/>
    <xf numFmtId="4" fontId="3" fillId="0" borderId="98" xfId="0" applyNumberFormat="1" applyFont="1" applyFill="1" applyBorder="1"/>
    <xf numFmtId="198" fontId="3" fillId="0" borderId="21" xfId="0" applyNumberFormat="1" applyFont="1" applyFill="1" applyBorder="1"/>
    <xf numFmtId="4" fontId="3" fillId="0" borderId="138" xfId="0" applyNumberFormat="1" applyFont="1" applyFill="1" applyBorder="1"/>
    <xf numFmtId="4" fontId="3" fillId="0" borderId="139" xfId="0" applyNumberFormat="1" applyFont="1" applyFill="1" applyBorder="1"/>
    <xf numFmtId="4" fontId="3" fillId="0" borderId="140" xfId="0" applyNumberFormat="1" applyFont="1" applyFill="1" applyBorder="1"/>
    <xf numFmtId="4" fontId="3" fillId="0" borderId="141" xfId="0" applyNumberFormat="1" applyFont="1" applyFill="1" applyBorder="1"/>
    <xf numFmtId="4" fontId="3" fillId="0" borderId="142" xfId="0" applyNumberFormat="1" applyFont="1" applyFill="1" applyBorder="1"/>
    <xf numFmtId="4" fontId="3" fillId="0" borderId="143" xfId="0" applyNumberFormat="1" applyFont="1" applyFill="1" applyBorder="1"/>
    <xf numFmtId="4" fontId="3" fillId="0" borderId="144" xfId="0" applyNumberFormat="1" applyFont="1" applyFill="1" applyBorder="1"/>
    <xf numFmtId="4" fontId="3" fillId="0" borderId="145" xfId="0" applyNumberFormat="1" applyFont="1" applyFill="1" applyBorder="1"/>
    <xf numFmtId="4" fontId="3" fillId="0" borderId="146" xfId="0" applyNumberFormat="1" applyFont="1" applyFill="1" applyBorder="1"/>
    <xf numFmtId="4" fontId="3" fillId="0" borderId="147" xfId="0" applyNumberFormat="1" applyFont="1" applyFill="1" applyBorder="1"/>
    <xf numFmtId="4" fontId="3" fillId="0" borderId="148" xfId="0" applyNumberFormat="1" applyFont="1" applyFill="1" applyBorder="1"/>
    <xf numFmtId="4" fontId="3" fillId="0" borderId="149" xfId="0" applyNumberFormat="1" applyFont="1" applyFill="1" applyBorder="1"/>
    <xf numFmtId="4" fontId="3" fillId="0" borderId="123" xfId="0" applyNumberFormat="1" applyFont="1" applyFill="1" applyBorder="1"/>
    <xf numFmtId="198" fontId="0" fillId="0" borderId="118" xfId="0" applyNumberFormat="1" applyFill="1" applyBorder="1"/>
    <xf numFmtId="4" fontId="4" fillId="2" borderId="2" xfId="22" applyNumberFormat="1" applyFont="1" applyFill="1" applyBorder="1" applyAlignment="1">
      <alignment horizontal="center" vertical="center" wrapText="1"/>
    </xf>
    <xf numFmtId="4" fontId="3" fillId="0" borderId="42" xfId="0" applyNumberFormat="1" applyFont="1" applyBorder="1"/>
    <xf numFmtId="4" fontId="3" fillId="0" borderId="150" xfId="0" applyNumberFormat="1" applyFont="1" applyBorder="1"/>
    <xf numFmtId="4" fontId="3" fillId="0" borderId="47" xfId="0" applyNumberFormat="1" applyFont="1" applyBorder="1"/>
    <xf numFmtId="4" fontId="3" fillId="0" borderId="99" xfId="0" applyNumberFormat="1" applyFont="1" applyBorder="1"/>
    <xf numFmtId="4" fontId="3" fillId="0" borderId="31" xfId="0" applyNumberFormat="1" applyFont="1" applyBorder="1"/>
    <xf numFmtId="4" fontId="3" fillId="0" borderId="151" xfId="0" applyNumberFormat="1" applyFont="1" applyBorder="1"/>
    <xf numFmtId="4" fontId="3" fillId="0" borderId="152" xfId="0" applyNumberFormat="1" applyFont="1" applyBorder="1"/>
    <xf numFmtId="4" fontId="3" fillId="0" borderId="153" xfId="0" applyNumberFormat="1" applyFont="1" applyBorder="1"/>
    <xf numFmtId="4" fontId="3" fillId="0" borderId="154" xfId="0" applyNumberFormat="1" applyFont="1" applyFill="1" applyBorder="1"/>
    <xf numFmtId="4" fontId="3" fillId="0" borderId="155" xfId="0" applyNumberFormat="1" applyFont="1" applyFill="1" applyBorder="1"/>
    <xf numFmtId="4" fontId="3" fillId="0" borderId="156" xfId="0" applyNumberFormat="1" applyFont="1" applyFill="1" applyBorder="1"/>
    <xf numFmtId="4" fontId="3" fillId="0" borderId="157" xfId="0" applyNumberFormat="1" applyFont="1" applyFill="1" applyBorder="1"/>
    <xf numFmtId="4" fontId="3" fillId="0" borderId="158" xfId="0" applyNumberFormat="1" applyFont="1" applyFill="1" applyBorder="1"/>
    <xf numFmtId="4" fontId="3" fillId="0" borderId="159" xfId="0" applyNumberFormat="1" applyFont="1" applyFill="1" applyBorder="1"/>
    <xf numFmtId="4" fontId="3" fillId="0" borderId="160" xfId="0" applyNumberFormat="1" applyFont="1" applyFill="1" applyBorder="1"/>
    <xf numFmtId="4" fontId="3" fillId="0" borderId="161" xfId="0" applyNumberFormat="1" applyFont="1" applyFill="1" applyBorder="1"/>
    <xf numFmtId="4" fontId="3" fillId="5" borderId="19" xfId="0" applyNumberFormat="1" applyFont="1" applyFill="1" applyBorder="1"/>
    <xf numFmtId="4" fontId="3" fillId="5" borderId="41" xfId="0" applyNumberFormat="1" applyFont="1" applyFill="1" applyBorder="1"/>
    <xf numFmtId="4" fontId="3" fillId="5" borderId="14" xfId="0" applyNumberFormat="1" applyFont="1" applyFill="1" applyBorder="1"/>
    <xf numFmtId="4" fontId="3" fillId="5" borderId="27" xfId="0" applyNumberFormat="1" applyFont="1" applyFill="1" applyBorder="1"/>
    <xf numFmtId="4" fontId="3" fillId="5" borderId="10" xfId="0" applyNumberFormat="1" applyFont="1" applyFill="1" applyBorder="1"/>
    <xf numFmtId="4" fontId="3" fillId="5" borderId="111" xfId="30" applyNumberFormat="1" applyFont="1" applyFill="1" applyBorder="1" applyAlignment="1">
      <alignment horizontal="center" vertical="center" wrapText="1"/>
    </xf>
    <xf numFmtId="4" fontId="3" fillId="5" borderId="100" xfId="0" applyNumberFormat="1" applyFont="1" applyFill="1" applyBorder="1"/>
    <xf numFmtId="4" fontId="3" fillId="5" borderId="106" xfId="0" applyNumberFormat="1" applyFont="1" applyFill="1" applyBorder="1"/>
    <xf numFmtId="4" fontId="3" fillId="5" borderId="18" xfId="0" applyNumberFormat="1" applyFont="1" applyFill="1" applyBorder="1"/>
    <xf numFmtId="4" fontId="3" fillId="5" borderId="23" xfId="30" applyNumberFormat="1" applyFont="1" applyFill="1" applyBorder="1"/>
    <xf numFmtId="4" fontId="3" fillId="5" borderId="112" xfId="0" applyNumberFormat="1" applyFont="1" applyFill="1" applyBorder="1"/>
    <xf numFmtId="4" fontId="3" fillId="5" borderId="43" xfId="30" applyNumberFormat="1" applyFont="1" applyFill="1" applyBorder="1"/>
    <xf numFmtId="4" fontId="3" fillId="5" borderId="42" xfId="0" applyNumberFormat="1" applyFont="1" applyFill="1" applyBorder="1" applyAlignment="1">
      <alignment horizontal="center" vertical="center"/>
    </xf>
    <xf numFmtId="4" fontId="3" fillId="5" borderId="48" xfId="30" applyNumberFormat="1" applyFont="1" applyFill="1" applyBorder="1"/>
    <xf numFmtId="4" fontId="3" fillId="5" borderId="107" xfId="0" applyNumberFormat="1" applyFont="1" applyFill="1" applyBorder="1" applyAlignment="1">
      <alignment horizontal="center" vertical="center"/>
    </xf>
    <xf numFmtId="4" fontId="3" fillId="5" borderId="98" xfId="30" applyNumberFormat="1" applyFont="1" applyFill="1" applyBorder="1"/>
    <xf numFmtId="4" fontId="3" fillId="5" borderId="162" xfId="0" applyNumberFormat="1" applyFont="1" applyFill="1" applyBorder="1"/>
    <xf numFmtId="4" fontId="3" fillId="5" borderId="163" xfId="30" applyNumberFormat="1" applyFont="1" applyFill="1" applyBorder="1"/>
    <xf numFmtId="4" fontId="3" fillId="5" borderId="121" xfId="30" applyNumberFormat="1" applyFont="1" applyFill="1" applyBorder="1"/>
    <xf numFmtId="4" fontId="3" fillId="5" borderId="123" xfId="30" applyNumberFormat="1" applyFont="1" applyFill="1" applyBorder="1"/>
    <xf numFmtId="4" fontId="3" fillId="5" borderId="119" xfId="30" applyNumberFormat="1" applyFont="1" applyFill="1" applyBorder="1"/>
    <xf numFmtId="4" fontId="3" fillId="5" borderId="32" xfId="0" applyNumberFormat="1" applyFont="1" applyFill="1" applyBorder="1"/>
    <xf numFmtId="4" fontId="3" fillId="5" borderId="17" xfId="0" applyNumberFormat="1" applyFont="1" applyFill="1" applyBorder="1"/>
    <xf numFmtId="4" fontId="3" fillId="5" borderId="164" xfId="30" applyNumberFormat="1" applyFont="1" applyFill="1" applyBorder="1" applyAlignment="1">
      <alignment horizontal="center" vertical="center" wrapText="1"/>
    </xf>
    <xf numFmtId="4" fontId="3" fillId="5" borderId="165" xfId="0" applyNumberFormat="1" applyFont="1" applyFill="1" applyBorder="1"/>
    <xf numFmtId="4" fontId="3" fillId="5" borderId="108" xfId="30" applyNumberFormat="1" applyFont="1" applyFill="1" applyBorder="1" applyAlignment="1">
      <alignment horizontal="center" vertical="center" wrapText="1"/>
    </xf>
    <xf numFmtId="4" fontId="3" fillId="5" borderId="109" xfId="30" applyNumberFormat="1" applyFont="1" applyFill="1" applyBorder="1" applyAlignment="1">
      <alignment horizontal="center" vertical="center" wrapText="1"/>
    </xf>
    <xf numFmtId="4" fontId="3" fillId="5" borderId="22" xfId="0" applyNumberFormat="1" applyFont="1" applyFill="1" applyBorder="1" applyAlignment="1">
      <alignment horizontal="center" vertical="center"/>
    </xf>
    <xf numFmtId="4" fontId="3" fillId="5" borderId="117" xfId="0" applyNumberFormat="1" applyFont="1" applyFill="1" applyBorder="1" applyAlignment="1">
      <alignment horizontal="center" vertical="center"/>
    </xf>
    <xf numFmtId="4" fontId="3" fillId="5" borderId="47" xfId="0" applyNumberFormat="1" applyFont="1" applyFill="1" applyBorder="1" applyAlignment="1">
      <alignment horizontal="center" vertical="center"/>
    </xf>
    <xf numFmtId="4" fontId="3" fillId="5" borderId="47" xfId="30" applyNumberFormat="1" applyFont="1" applyFill="1" applyBorder="1" applyAlignment="1">
      <alignment horizontal="center" vertical="center" wrapText="1"/>
    </xf>
    <xf numFmtId="4" fontId="3" fillId="5" borderId="130" xfId="0" applyNumberFormat="1" applyFont="1" applyFill="1" applyBorder="1" applyAlignment="1">
      <alignment horizontal="center" vertical="center"/>
    </xf>
    <xf numFmtId="4" fontId="3" fillId="5" borderId="150" xfId="0" applyNumberFormat="1" applyFont="1" applyFill="1" applyBorder="1" applyAlignment="1">
      <alignment horizontal="center" vertical="center"/>
    </xf>
    <xf numFmtId="4" fontId="3" fillId="5" borderId="115" xfId="30" applyNumberFormat="1" applyFont="1" applyFill="1" applyBorder="1" applyAlignment="1">
      <alignment horizontal="center" vertical="center" wrapText="1"/>
    </xf>
    <xf numFmtId="4" fontId="3" fillId="6" borderId="102" xfId="0" applyNumberFormat="1" applyFont="1" applyFill="1" applyBorder="1"/>
    <xf numFmtId="4" fontId="3" fillId="6" borderId="26" xfId="0" applyNumberFormat="1" applyFont="1" applyFill="1" applyBorder="1"/>
    <xf numFmtId="4" fontId="3" fillId="2" borderId="116" xfId="0" applyNumberFormat="1" applyFont="1" applyFill="1" applyBorder="1"/>
    <xf numFmtId="4" fontId="3" fillId="2" borderId="22" xfId="0" applyNumberFormat="1" applyFont="1" applyFill="1" applyBorder="1"/>
    <xf numFmtId="4" fontId="3" fillId="2" borderId="127" xfId="0" applyNumberFormat="1" applyFont="1" applyFill="1" applyBorder="1"/>
    <xf numFmtId="4" fontId="3" fillId="2" borderId="152" xfId="0" applyNumberFormat="1" applyFont="1" applyFill="1" applyBorder="1"/>
    <xf numFmtId="4" fontId="3" fillId="6" borderId="166" xfId="0" applyNumberFormat="1" applyFont="1" applyFill="1" applyBorder="1"/>
    <xf numFmtId="4" fontId="3" fillId="6" borderId="167" xfId="0" applyNumberFormat="1" applyFont="1" applyFill="1" applyBorder="1"/>
    <xf numFmtId="4" fontId="4" fillId="5" borderId="65" xfId="3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4" fontId="3" fillId="5" borderId="0" xfId="0" applyNumberFormat="1" applyFont="1" applyFill="1" applyAlignment="1">
      <alignment horizontal="center" vertical="top"/>
    </xf>
    <xf numFmtId="4" fontId="4" fillId="3" borderId="90" xfId="30" applyNumberFormat="1" applyFont="1" applyFill="1" applyBorder="1" applyAlignment="1">
      <alignment vertical="center"/>
    </xf>
    <xf numFmtId="4" fontId="4" fillId="2" borderId="148" xfId="24" applyNumberFormat="1" applyFont="1" applyFill="1" applyBorder="1" applyAlignment="1">
      <alignment horizontal="center" vertical="center"/>
    </xf>
    <xf numFmtId="4" fontId="4" fillId="2" borderId="168" xfId="24" applyNumberFormat="1" applyFont="1" applyFill="1" applyBorder="1" applyAlignment="1">
      <alignment horizontal="center" vertical="center" wrapText="1"/>
    </xf>
    <xf numFmtId="4" fontId="4" fillId="2" borderId="169" xfId="24" applyNumberFormat="1" applyFont="1" applyFill="1" applyBorder="1" applyAlignment="1">
      <alignment horizontal="center" vertical="center" wrapText="1"/>
    </xf>
    <xf numFmtId="4" fontId="4" fillId="2" borderId="148" xfId="24" applyNumberFormat="1" applyFont="1" applyFill="1" applyBorder="1" applyAlignment="1">
      <alignment horizontal="center" vertical="center" wrapText="1"/>
    </xf>
    <xf numFmtId="4" fontId="4" fillId="2" borderId="148" xfId="22" applyNumberFormat="1" applyFont="1" applyFill="1" applyBorder="1" applyAlignment="1">
      <alignment horizontal="center" vertical="center" wrapText="1"/>
    </xf>
    <xf numFmtId="4" fontId="4" fillId="2" borderId="170" xfId="24" applyNumberFormat="1" applyFont="1" applyFill="1" applyBorder="1" applyAlignment="1">
      <alignment horizontal="center" vertical="center" wrapText="1"/>
    </xf>
    <xf numFmtId="4" fontId="3" fillId="6" borderId="26" xfId="30" applyNumberFormat="1" applyFont="1" applyFill="1" applyBorder="1" applyAlignment="1">
      <alignment vertical="center" wrapText="1"/>
    </xf>
    <xf numFmtId="4" fontId="4" fillId="2" borderId="131" xfId="24" applyNumberFormat="1" applyFont="1" applyFill="1" applyBorder="1" applyAlignment="1">
      <alignment horizontal="center" vertical="center"/>
    </xf>
    <xf numFmtId="4" fontId="4" fillId="3" borderId="171" xfId="30" applyNumberFormat="1" applyFont="1" applyFill="1" applyBorder="1" applyAlignment="1">
      <alignment vertical="center"/>
    </xf>
    <xf numFmtId="4" fontId="4" fillId="3" borderId="61" xfId="30" applyNumberFormat="1" applyFont="1" applyFill="1" applyBorder="1" applyAlignment="1">
      <alignment vertical="center"/>
    </xf>
    <xf numFmtId="4" fontId="3" fillId="0" borderId="172" xfId="0" applyNumberFormat="1" applyFont="1" applyFill="1" applyBorder="1"/>
    <xf numFmtId="4" fontId="3" fillId="0" borderId="173" xfId="0" applyNumberFormat="1" applyFont="1" applyFill="1" applyBorder="1"/>
    <xf numFmtId="4" fontId="3" fillId="0" borderId="174" xfId="0" applyNumberFormat="1" applyFont="1" applyFill="1" applyBorder="1"/>
    <xf numFmtId="4" fontId="3" fillId="0" borderId="175" xfId="0" applyNumberFormat="1" applyFont="1" applyFill="1" applyBorder="1"/>
    <xf numFmtId="4" fontId="4" fillId="3" borderId="63" xfId="30" applyNumberFormat="1" applyFont="1" applyFill="1" applyBorder="1" applyAlignment="1">
      <alignment vertical="center"/>
    </xf>
    <xf numFmtId="4" fontId="3" fillId="5" borderId="28" xfId="0" applyNumberFormat="1" applyFont="1" applyFill="1" applyBorder="1"/>
    <xf numFmtId="4" fontId="3" fillId="5" borderId="11" xfId="0" applyNumberFormat="1" applyFont="1" applyFill="1" applyBorder="1"/>
    <xf numFmtId="198" fontId="3" fillId="0" borderId="26" xfId="0" applyNumberFormat="1" applyFont="1" applyFill="1" applyBorder="1"/>
    <xf numFmtId="198" fontId="3" fillId="0" borderId="30" xfId="0" applyNumberFormat="1" applyFont="1" applyFill="1" applyBorder="1"/>
    <xf numFmtId="4" fontId="3" fillId="6" borderId="26" xfId="30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4" fontId="17" fillId="0" borderId="19" xfId="8" applyNumberFormat="1" applyFont="1" applyBorder="1"/>
    <xf numFmtId="4" fontId="17" fillId="0" borderId="73" xfId="10" applyNumberFormat="1" applyFont="1" applyBorder="1"/>
    <xf numFmtId="4" fontId="17" fillId="0" borderId="19" xfId="12" applyNumberFormat="1" applyFont="1" applyBorder="1"/>
    <xf numFmtId="4" fontId="17" fillId="0" borderId="19" xfId="14" applyNumberFormat="1" applyFont="1" applyBorder="1"/>
    <xf numFmtId="4" fontId="17" fillId="0" borderId="19" xfId="16" applyNumberFormat="1" applyFont="1" applyBorder="1"/>
    <xf numFmtId="4" fontId="17" fillId="0" borderId="19" xfId="18" applyNumberFormat="1" applyFont="1" applyBorder="1"/>
    <xf numFmtId="4" fontId="17" fillId="0" borderId="69" xfId="20" applyNumberFormat="1" applyFont="1" applyBorder="1"/>
    <xf numFmtId="4" fontId="17" fillId="0" borderId="11" xfId="3" applyNumberFormat="1" applyFont="1" applyBorder="1"/>
    <xf numFmtId="4" fontId="17" fillId="0" borderId="77" xfId="3" applyNumberFormat="1" applyFont="1" applyBorder="1"/>
    <xf numFmtId="4" fontId="17" fillId="0" borderId="28" xfId="3" applyNumberFormat="1" applyFont="1" applyBorder="1"/>
    <xf numFmtId="4" fontId="17" fillId="0" borderId="73" xfId="3" applyNumberFormat="1" applyFont="1" applyBorder="1"/>
    <xf numFmtId="4" fontId="17" fillId="0" borderId="19" xfId="3" applyNumberFormat="1" applyFont="1" applyBorder="1"/>
    <xf numFmtId="4" fontId="17" fillId="0" borderId="69" xfId="3" applyNumberFormat="1" applyFont="1" applyBorder="1"/>
    <xf numFmtId="4" fontId="17" fillId="0" borderId="75" xfId="3" applyNumberFormat="1" applyFont="1" applyBorder="1"/>
    <xf numFmtId="4" fontId="17" fillId="0" borderId="24" xfId="3" applyNumberFormat="1" applyFont="1" applyBorder="1"/>
    <xf numFmtId="4" fontId="17" fillId="0" borderId="26" xfId="3" applyNumberFormat="1" applyFont="1" applyBorder="1"/>
    <xf numFmtId="4" fontId="17" fillId="0" borderId="21" xfId="3" applyNumberFormat="1" applyFont="1" applyBorder="1"/>
    <xf numFmtId="4" fontId="17" fillId="0" borderId="13" xfId="3" applyNumberFormat="1" applyFont="1" applyBorder="1"/>
    <xf numFmtId="4" fontId="17" fillId="0" borderId="30" xfId="3" applyNumberFormat="1" applyFont="1" applyBorder="1"/>
    <xf numFmtId="4" fontId="17" fillId="0" borderId="172" xfId="3" applyNumberFormat="1" applyFont="1" applyBorder="1"/>
    <xf numFmtId="4" fontId="17" fillId="0" borderId="0" xfId="3" applyNumberFormat="1" applyFont="1"/>
    <xf numFmtId="4" fontId="4" fillId="3" borderId="176" xfId="30" applyNumberFormat="1" applyFont="1" applyFill="1" applyBorder="1" applyAlignment="1">
      <alignment vertical="center"/>
    </xf>
    <xf numFmtId="4" fontId="3" fillId="6" borderId="177" xfId="30" applyNumberFormat="1" applyFont="1" applyFill="1" applyBorder="1" applyAlignment="1">
      <alignment vertical="center" wrapText="1"/>
    </xf>
    <xf numFmtId="4" fontId="3" fillId="2" borderId="178" xfId="0" applyNumberFormat="1" applyFont="1" applyFill="1" applyBorder="1"/>
    <xf numFmtId="4" fontId="3" fillId="0" borderId="179" xfId="0" applyNumberFormat="1" applyFont="1" applyFill="1" applyBorder="1"/>
    <xf numFmtId="4" fontId="3" fillId="0" borderId="180" xfId="0" applyNumberFormat="1" applyFont="1" applyFill="1" applyBorder="1"/>
    <xf numFmtId="4" fontId="3" fillId="0" borderId="181" xfId="0" applyNumberFormat="1" applyFont="1" applyFill="1" applyBorder="1"/>
    <xf numFmtId="4" fontId="17" fillId="0" borderId="179" xfId="3" applyNumberFormat="1" applyFont="1" applyBorder="1"/>
    <xf numFmtId="4" fontId="17" fillId="0" borderId="182" xfId="3" applyNumberFormat="1" applyFont="1" applyBorder="1"/>
    <xf numFmtId="0" fontId="3" fillId="5" borderId="0" xfId="0" applyFont="1" applyFill="1" applyBorder="1"/>
    <xf numFmtId="0" fontId="3" fillId="5" borderId="0" xfId="0" applyFont="1" applyFill="1" applyAlignment="1">
      <alignment horizontal="center" vertical="top"/>
    </xf>
    <xf numFmtId="4" fontId="17" fillId="0" borderId="137" xfId="3" applyNumberFormat="1" applyFont="1" applyBorder="1"/>
    <xf numFmtId="4" fontId="17" fillId="0" borderId="28" xfId="3" applyNumberFormat="1" applyFont="1" applyFill="1" applyBorder="1"/>
    <xf numFmtId="4" fontId="17" fillId="0" borderId="11" xfId="3" applyNumberFormat="1" applyFont="1" applyFill="1" applyBorder="1"/>
    <xf numFmtId="4" fontId="17" fillId="0" borderId="19" xfId="3" applyNumberFormat="1" applyFont="1" applyFill="1" applyBorder="1"/>
    <xf numFmtId="4" fontId="3" fillId="6" borderId="149" xfId="30" applyNumberFormat="1" applyFont="1" applyFill="1" applyBorder="1" applyAlignment="1">
      <alignment horizontal="center" vertical="center" wrapText="1"/>
    </xf>
    <xf numFmtId="4" fontId="3" fillId="6" borderId="35" xfId="30" applyNumberFormat="1" applyFont="1" applyFill="1" applyBorder="1" applyAlignment="1">
      <alignment horizontal="center" vertical="center" wrapText="1"/>
    </xf>
    <xf numFmtId="4" fontId="17" fillId="0" borderId="79" xfId="3" applyNumberFormat="1" applyFont="1" applyBorder="1"/>
    <xf numFmtId="4" fontId="3" fillId="0" borderId="183" xfId="0" applyNumberFormat="1" applyFont="1" applyFill="1" applyBorder="1"/>
    <xf numFmtId="4" fontId="17" fillId="0" borderId="33" xfId="3" applyNumberFormat="1" applyFont="1" applyBorder="1"/>
    <xf numFmtId="4" fontId="3" fillId="6" borderId="166" xfId="30" applyNumberFormat="1" applyFont="1" applyFill="1" applyBorder="1" applyAlignment="1">
      <alignment vertical="center" wrapText="1"/>
    </xf>
    <xf numFmtId="4" fontId="17" fillId="0" borderId="24" xfId="3" applyNumberFormat="1" applyFont="1" applyFill="1" applyBorder="1"/>
    <xf numFmtId="4" fontId="3" fillId="2" borderId="184" xfId="0" applyNumberFormat="1" applyFont="1" applyFill="1" applyBorder="1"/>
    <xf numFmtId="4" fontId="3" fillId="2" borderId="185" xfId="0" applyNumberFormat="1" applyFont="1" applyFill="1" applyBorder="1"/>
    <xf numFmtId="4" fontId="3" fillId="2" borderId="31" xfId="0" applyNumberFormat="1" applyFont="1" applyFill="1" applyBorder="1"/>
    <xf numFmtId="4" fontId="3" fillId="5" borderId="149" xfId="0" applyNumberFormat="1" applyFont="1" applyFill="1" applyBorder="1"/>
    <xf numFmtId="4" fontId="3" fillId="5" borderId="186" xfId="0" applyNumberFormat="1" applyFont="1" applyFill="1" applyBorder="1"/>
    <xf numFmtId="4" fontId="3" fillId="5" borderId="187" xfId="0" applyNumberFormat="1" applyFont="1" applyFill="1" applyBorder="1"/>
    <xf numFmtId="4" fontId="16" fillId="7" borderId="0" xfId="0" applyNumberFormat="1" applyFont="1" applyFill="1"/>
    <xf numFmtId="3" fontId="3" fillId="5" borderId="0" xfId="0" applyNumberFormat="1" applyFont="1" applyFill="1"/>
    <xf numFmtId="4" fontId="4" fillId="2" borderId="188" xfId="24" applyNumberFormat="1" applyFont="1" applyFill="1" applyBorder="1" applyAlignment="1">
      <alignment horizontal="center" vertical="center"/>
    </xf>
    <xf numFmtId="4" fontId="4" fillId="2" borderId="189" xfId="24" applyNumberFormat="1" applyFont="1" applyFill="1" applyBorder="1" applyAlignment="1">
      <alignment horizontal="center" vertical="center"/>
    </xf>
    <xf numFmtId="4" fontId="4" fillId="2" borderId="190" xfId="24" applyNumberFormat="1" applyFont="1" applyFill="1" applyBorder="1" applyAlignment="1">
      <alignment horizontal="center" vertical="center" wrapText="1"/>
    </xf>
    <xf numFmtId="4" fontId="4" fillId="2" borderId="191" xfId="24" applyNumberFormat="1" applyFont="1" applyFill="1" applyBorder="1" applyAlignment="1">
      <alignment horizontal="center" vertical="center" wrapText="1"/>
    </xf>
    <xf numFmtId="4" fontId="4" fillId="2" borderId="189" xfId="24" applyNumberFormat="1" applyFont="1" applyFill="1" applyBorder="1" applyAlignment="1">
      <alignment horizontal="center" vertical="center" wrapText="1"/>
    </xf>
    <xf numFmtId="4" fontId="4" fillId="2" borderId="189" xfId="22" applyNumberFormat="1" applyFont="1" applyFill="1" applyBorder="1" applyAlignment="1">
      <alignment horizontal="center" vertical="center" wrapText="1"/>
    </xf>
    <xf numFmtId="4" fontId="4" fillId="2" borderId="192" xfId="24" applyNumberFormat="1" applyFont="1" applyFill="1" applyBorder="1" applyAlignment="1">
      <alignment horizontal="center" vertical="center" wrapText="1"/>
    </xf>
    <xf numFmtId="4" fontId="3" fillId="6" borderId="193" xfId="30" applyNumberFormat="1" applyFont="1" applyFill="1" applyBorder="1" applyAlignment="1">
      <alignment vertical="center" wrapText="1"/>
    </xf>
    <xf numFmtId="4" fontId="3" fillId="6" borderId="166" xfId="30" applyNumberFormat="1" applyFont="1" applyFill="1" applyBorder="1" applyAlignment="1">
      <alignment horizontal="center" vertical="center" wrapText="1"/>
    </xf>
    <xf numFmtId="4" fontId="3" fillId="6" borderId="194" xfId="30" applyNumberFormat="1" applyFont="1" applyFill="1" applyBorder="1" applyAlignment="1">
      <alignment horizontal="center" vertical="center" wrapText="1"/>
    </xf>
    <xf numFmtId="4" fontId="3" fillId="6" borderId="195" xfId="30" applyNumberFormat="1" applyFont="1" applyFill="1" applyBorder="1" applyAlignment="1">
      <alignment horizontal="center" vertical="center" wrapText="1"/>
    </xf>
    <xf numFmtId="4" fontId="3" fillId="6" borderId="194" xfId="30" applyNumberFormat="1" applyFont="1" applyFill="1" applyBorder="1" applyAlignment="1">
      <alignment vertical="center" wrapText="1"/>
    </xf>
    <xf numFmtId="4" fontId="4" fillId="3" borderId="196" xfId="30" applyNumberFormat="1" applyFont="1" applyFill="1" applyBorder="1" applyAlignment="1">
      <alignment vertical="center"/>
    </xf>
    <xf numFmtId="4" fontId="4" fillId="3" borderId="197" xfId="30" applyNumberFormat="1" applyFont="1" applyFill="1" applyBorder="1" applyAlignment="1">
      <alignment vertical="center"/>
    </xf>
    <xf numFmtId="4" fontId="4" fillId="3" borderId="2" xfId="30" applyNumberFormat="1" applyFont="1" applyFill="1" applyBorder="1" applyAlignment="1">
      <alignment vertical="center"/>
    </xf>
    <xf numFmtId="4" fontId="3" fillId="2" borderId="152" xfId="0" applyNumberFormat="1" applyFont="1" applyFill="1" applyBorder="1" applyAlignment="1">
      <alignment horizontal="right"/>
    </xf>
    <xf numFmtId="4" fontId="17" fillId="0" borderId="28" xfId="4" applyNumberFormat="1" applyFont="1" applyBorder="1" applyAlignment="1">
      <alignment horizontal="right"/>
    </xf>
    <xf numFmtId="4" fontId="17" fillId="0" borderId="77" xfId="4" applyNumberFormat="1" applyFont="1" applyBorder="1" applyAlignment="1">
      <alignment horizontal="right"/>
    </xf>
    <xf numFmtId="4" fontId="3" fillId="0" borderId="174" xfId="0" applyNumberFormat="1" applyFon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4" fontId="17" fillId="0" borderId="11" xfId="4" applyNumberFormat="1" applyFont="1" applyBorder="1" applyAlignment="1">
      <alignment horizontal="right"/>
    </xf>
    <xf numFmtId="4" fontId="17" fillId="0" borderId="69" xfId="4" applyNumberFormat="1" applyFont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3" fillId="0" borderId="102" xfId="0" applyNumberFormat="1" applyFont="1" applyFill="1" applyBorder="1" applyAlignment="1">
      <alignment horizontal="right"/>
    </xf>
    <xf numFmtId="4" fontId="3" fillId="0" borderId="198" xfId="0" applyNumberFormat="1" applyFont="1" applyFill="1" applyBorder="1" applyAlignment="1">
      <alignment horizontal="right"/>
    </xf>
    <xf numFmtId="4" fontId="17" fillId="0" borderId="103" xfId="4" applyNumberFormat="1" applyFont="1" applyBorder="1" applyAlignment="1">
      <alignment horizontal="right"/>
    </xf>
    <xf numFmtId="4" fontId="3" fillId="0" borderId="199" xfId="0" applyNumberFormat="1" applyFont="1" applyFill="1" applyBorder="1" applyAlignment="1">
      <alignment horizontal="right"/>
    </xf>
    <xf numFmtId="4" fontId="3" fillId="0" borderId="103" xfId="0" applyNumberFormat="1" applyFon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17" fillId="0" borderId="24" xfId="4" applyNumberFormat="1" applyFont="1" applyBorder="1" applyAlignment="1">
      <alignment horizontal="right"/>
    </xf>
    <xf numFmtId="4" fontId="17" fillId="0" borderId="75" xfId="4" applyNumberFormat="1" applyFont="1" applyBorder="1" applyAlignment="1">
      <alignment horizontal="right"/>
    </xf>
    <xf numFmtId="4" fontId="3" fillId="0" borderId="175" xfId="0" applyNumberFormat="1" applyFont="1" applyFill="1" applyBorder="1" applyAlignment="1">
      <alignment horizontal="right"/>
    </xf>
    <xf numFmtId="4" fontId="3" fillId="0" borderId="24" xfId="0" applyNumberFormat="1" applyFont="1" applyFill="1" applyBorder="1" applyAlignment="1">
      <alignment horizontal="right"/>
    </xf>
    <xf numFmtId="4" fontId="3" fillId="0" borderId="26" xfId="0" applyNumberFormat="1" applyFont="1" applyFill="1" applyBorder="1" applyAlignment="1">
      <alignment horizontal="right"/>
    </xf>
    <xf numFmtId="4" fontId="3" fillId="0" borderId="77" xfId="0" applyNumberFormat="1" applyFont="1" applyFill="1" applyBorder="1" applyAlignment="1">
      <alignment horizontal="right"/>
    </xf>
    <xf numFmtId="4" fontId="3" fillId="0" borderId="19" xfId="0" applyNumberFormat="1" applyFont="1" applyFill="1" applyBorder="1" applyAlignment="1">
      <alignment horizontal="right"/>
    </xf>
    <xf numFmtId="4" fontId="3" fillId="0" borderId="73" xfId="0" applyNumberFormat="1" applyFont="1" applyFill="1" applyBorder="1" applyAlignment="1">
      <alignment horizontal="right"/>
    </xf>
    <xf numFmtId="4" fontId="3" fillId="0" borderId="172" xfId="0" applyNumberFormat="1" applyFont="1" applyFill="1" applyBorder="1" applyAlignment="1">
      <alignment horizontal="right"/>
    </xf>
    <xf numFmtId="4" fontId="17" fillId="0" borderId="19" xfId="4" applyNumberFormat="1" applyFont="1" applyBorder="1" applyAlignment="1">
      <alignment horizontal="right"/>
    </xf>
    <xf numFmtId="4" fontId="3" fillId="0" borderId="21" xfId="0" applyNumberFormat="1" applyFont="1" applyFill="1" applyBorder="1" applyAlignment="1">
      <alignment horizontal="right"/>
    </xf>
    <xf numFmtId="4" fontId="17" fillId="0" borderId="73" xfId="4" applyNumberFormat="1" applyFont="1" applyBorder="1" applyAlignment="1">
      <alignment horizontal="right"/>
    </xf>
    <xf numFmtId="4" fontId="3" fillId="0" borderId="69" xfId="0" applyNumberFormat="1" applyFont="1" applyFill="1" applyBorder="1" applyAlignment="1">
      <alignment horizontal="right"/>
    </xf>
    <xf numFmtId="4" fontId="17" fillId="0" borderId="172" xfId="4" applyNumberFormat="1" applyFont="1" applyBorder="1" applyAlignment="1">
      <alignment horizontal="right"/>
    </xf>
    <xf numFmtId="4" fontId="17" fillId="0" borderId="21" xfId="4" applyNumberFormat="1" applyFont="1" applyBorder="1" applyAlignment="1">
      <alignment horizontal="right"/>
    </xf>
    <xf numFmtId="4" fontId="17" fillId="0" borderId="0" xfId="4" applyNumberFormat="1" applyFont="1" applyAlignment="1">
      <alignment horizontal="right"/>
    </xf>
    <xf numFmtId="4" fontId="3" fillId="0" borderId="179" xfId="0" applyNumberFormat="1" applyFont="1" applyFill="1" applyBorder="1" applyAlignment="1">
      <alignment horizontal="right"/>
    </xf>
    <xf numFmtId="4" fontId="3" fillId="0" borderId="180" xfId="0" applyNumberFormat="1" applyFont="1" applyFill="1" applyBorder="1" applyAlignment="1">
      <alignment horizontal="right"/>
    </xf>
    <xf numFmtId="4" fontId="3" fillId="0" borderId="181" xfId="0" applyNumberFormat="1" applyFont="1" applyFill="1" applyBorder="1" applyAlignment="1">
      <alignment horizontal="right"/>
    </xf>
    <xf numFmtId="4" fontId="17" fillId="0" borderId="179" xfId="4" applyNumberFormat="1" applyFont="1" applyBorder="1" applyAlignment="1">
      <alignment horizontal="right"/>
    </xf>
    <xf numFmtId="4" fontId="17" fillId="0" borderId="182" xfId="4" applyNumberFormat="1" applyFont="1" applyBorder="1" applyAlignment="1">
      <alignment horizontal="right"/>
    </xf>
    <xf numFmtId="4" fontId="3" fillId="0" borderId="39" xfId="0" applyNumberFormat="1" applyFont="1" applyFill="1" applyBorder="1" applyAlignment="1">
      <alignment horizontal="right"/>
    </xf>
    <xf numFmtId="4" fontId="17" fillId="0" borderId="81" xfId="4" applyNumberFormat="1" applyFont="1" applyBorder="1" applyAlignment="1">
      <alignment horizontal="right"/>
    </xf>
    <xf numFmtId="4" fontId="3" fillId="0" borderId="200" xfId="0" applyNumberFormat="1" applyFont="1" applyFill="1" applyBorder="1" applyAlignment="1">
      <alignment horizontal="right"/>
    </xf>
    <xf numFmtId="4" fontId="17" fillId="0" borderId="39" xfId="4" applyNumberFormat="1" applyFont="1" applyBorder="1" applyAlignment="1">
      <alignment horizontal="right"/>
    </xf>
    <xf numFmtId="4" fontId="3" fillId="0" borderId="41" xfId="0" applyNumberFormat="1" applyFont="1" applyFill="1" applyBorder="1" applyAlignment="1">
      <alignment horizontal="right"/>
    </xf>
    <xf numFmtId="4" fontId="3" fillId="0" borderId="75" xfId="0" applyNumberFormat="1" applyFon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4" fontId="3" fillId="0" borderId="71" xfId="0" applyNumberFormat="1" applyFont="1" applyFill="1" applyBorder="1" applyAlignment="1">
      <alignment horizontal="right"/>
    </xf>
    <xf numFmtId="4" fontId="3" fillId="0" borderId="147" xfId="0" applyNumberFormat="1" applyFont="1" applyFill="1" applyBorder="1" applyAlignment="1">
      <alignment horizontal="right"/>
    </xf>
    <xf numFmtId="4" fontId="17" fillId="0" borderId="17" xfId="4" applyNumberFormat="1" applyFont="1" applyBorder="1" applyAlignment="1">
      <alignment horizontal="right"/>
    </xf>
    <xf numFmtId="4" fontId="3" fillId="0" borderId="33" xfId="0" applyNumberFormat="1" applyFont="1" applyFill="1" applyBorder="1" applyAlignment="1">
      <alignment horizontal="right"/>
    </xf>
    <xf numFmtId="4" fontId="3" fillId="0" borderId="79" xfId="0" applyNumberFormat="1" applyFont="1" applyFill="1" applyBorder="1" applyAlignment="1">
      <alignment horizontal="right"/>
    </xf>
    <xf numFmtId="4" fontId="3" fillId="0" borderId="183" xfId="0" applyNumberFormat="1" applyFont="1" applyFill="1" applyBorder="1" applyAlignment="1">
      <alignment horizontal="right"/>
    </xf>
    <xf numFmtId="4" fontId="3" fillId="5" borderId="28" xfId="0" applyNumberFormat="1" applyFont="1" applyFill="1" applyBorder="1" applyAlignment="1">
      <alignment horizontal="right"/>
    </xf>
    <xf numFmtId="4" fontId="3" fillId="0" borderId="104" xfId="0" applyNumberFormat="1" applyFont="1" applyFill="1" applyBorder="1" applyAlignment="1">
      <alignment horizontal="right"/>
    </xf>
    <xf numFmtId="4" fontId="3" fillId="5" borderId="103" xfId="0" applyNumberFormat="1" applyFont="1" applyFill="1" applyBorder="1" applyAlignment="1">
      <alignment horizontal="right"/>
    </xf>
    <xf numFmtId="4" fontId="17" fillId="0" borderId="79" xfId="4" applyNumberFormat="1" applyFont="1" applyBorder="1" applyAlignment="1">
      <alignment horizontal="right"/>
    </xf>
    <xf numFmtId="4" fontId="17" fillId="0" borderId="33" xfId="4" applyNumberFormat="1" applyFont="1" applyBorder="1" applyAlignment="1">
      <alignment horizontal="right"/>
    </xf>
    <xf numFmtId="4" fontId="3" fillId="0" borderId="35" xfId="0" applyNumberFormat="1" applyFont="1" applyFill="1" applyBorder="1" applyAlignment="1">
      <alignment horizontal="right"/>
    </xf>
    <xf numFmtId="4" fontId="3" fillId="0" borderId="37" xfId="0" applyNumberFormat="1" applyFont="1" applyFill="1" applyBorder="1" applyAlignment="1">
      <alignment horizontal="right"/>
    </xf>
    <xf numFmtId="4" fontId="17" fillId="0" borderId="15" xfId="4" applyNumberFormat="1" applyFont="1" applyBorder="1" applyAlignment="1">
      <alignment horizontal="right"/>
    </xf>
    <xf numFmtId="4" fontId="3" fillId="0" borderId="17" xfId="0" applyNumberFormat="1" applyFont="1" applyFill="1" applyBorder="1" applyAlignment="1">
      <alignment horizontal="right"/>
    </xf>
    <xf numFmtId="4" fontId="17" fillId="0" borderId="24" xfId="19" applyNumberFormat="1" applyFont="1" applyBorder="1" applyAlignment="1">
      <alignment horizontal="right"/>
    </xf>
    <xf numFmtId="4" fontId="3" fillId="0" borderId="148" xfId="0" applyNumberFormat="1" applyFont="1" applyFill="1" applyBorder="1" applyAlignment="1">
      <alignment horizontal="right"/>
    </xf>
    <xf numFmtId="4" fontId="3" fillId="0" borderId="149" xfId="0" applyNumberFormat="1" applyFont="1" applyFill="1" applyBorder="1" applyAlignment="1">
      <alignment horizontal="right"/>
    </xf>
    <xf numFmtId="4" fontId="17" fillId="0" borderId="37" xfId="4" applyNumberFormat="1" applyFont="1" applyBorder="1" applyAlignment="1">
      <alignment horizontal="right"/>
    </xf>
    <xf numFmtId="4" fontId="17" fillId="0" borderId="28" xfId="4" applyNumberFormat="1" applyFont="1" applyFill="1" applyBorder="1" applyAlignment="1">
      <alignment horizontal="right"/>
    </xf>
    <xf numFmtId="4" fontId="17" fillId="0" borderId="11" xfId="4" applyNumberFormat="1" applyFont="1" applyFill="1" applyBorder="1" applyAlignment="1">
      <alignment horizontal="right"/>
    </xf>
    <xf numFmtId="4" fontId="17" fillId="0" borderId="104" xfId="4" applyNumberFormat="1" applyFont="1" applyBorder="1" applyAlignment="1">
      <alignment horizontal="right"/>
    </xf>
    <xf numFmtId="4" fontId="17" fillId="0" borderId="103" xfId="4" applyNumberFormat="1" applyFont="1" applyFill="1" applyBorder="1" applyAlignment="1">
      <alignment horizontal="right"/>
    </xf>
    <xf numFmtId="4" fontId="17" fillId="0" borderId="24" xfId="4" applyNumberFormat="1" applyFont="1" applyFill="1" applyBorder="1" applyAlignment="1">
      <alignment horizontal="right"/>
    </xf>
    <xf numFmtId="4" fontId="17" fillId="0" borderId="137" xfId="4" applyNumberFormat="1" applyFont="1" applyBorder="1" applyAlignment="1">
      <alignment horizontal="right"/>
    </xf>
    <xf numFmtId="4" fontId="17" fillId="0" borderId="13" xfId="4" applyNumberFormat="1" applyFont="1" applyBorder="1" applyAlignment="1">
      <alignment horizontal="right"/>
    </xf>
    <xf numFmtId="4" fontId="17" fillId="0" borderId="26" xfId="4" applyNumberFormat="1" applyFont="1" applyBorder="1" applyAlignment="1">
      <alignment horizontal="right"/>
    </xf>
    <xf numFmtId="4" fontId="3" fillId="0" borderId="137" xfId="0" applyNumberFormat="1" applyFont="1" applyFill="1" applyBorder="1" applyAlignment="1">
      <alignment horizontal="right"/>
    </xf>
    <xf numFmtId="4" fontId="17" fillId="0" borderId="24" xfId="9" applyNumberFormat="1" applyFont="1" applyBorder="1" applyAlignment="1">
      <alignment horizontal="right"/>
    </xf>
    <xf numFmtId="4" fontId="17" fillId="0" borderId="75" xfId="11" applyNumberFormat="1" applyFont="1" applyBorder="1" applyAlignment="1">
      <alignment horizontal="right"/>
    </xf>
    <xf numFmtId="4" fontId="17" fillId="0" borderId="24" xfId="13" applyNumberFormat="1" applyFont="1" applyBorder="1" applyAlignment="1">
      <alignment horizontal="right"/>
    </xf>
    <xf numFmtId="4" fontId="17" fillId="0" borderId="24" xfId="15" applyNumberFormat="1" applyFont="1" applyBorder="1" applyAlignment="1">
      <alignment horizontal="right"/>
    </xf>
    <xf numFmtId="4" fontId="17" fillId="0" borderId="24" xfId="17" applyNumberFormat="1" applyFont="1" applyBorder="1" applyAlignment="1">
      <alignment horizontal="right"/>
    </xf>
    <xf numFmtId="4" fontId="3" fillId="2" borderId="128" xfId="0" applyNumberFormat="1" applyFont="1" applyFill="1" applyBorder="1" applyAlignment="1">
      <alignment horizontal="right"/>
    </xf>
    <xf numFmtId="4" fontId="3" fillId="2" borderId="201" xfId="0" applyNumberFormat="1" applyFont="1" applyFill="1" applyBorder="1" applyAlignment="1">
      <alignment horizontal="right"/>
    </xf>
    <xf numFmtId="4" fontId="3" fillId="2" borderId="116" xfId="0" applyNumberFormat="1" applyFont="1" applyFill="1" applyBorder="1" applyAlignment="1">
      <alignment horizontal="right"/>
    </xf>
    <xf numFmtId="4" fontId="3" fillId="2" borderId="184" xfId="0" applyNumberFormat="1" applyFont="1" applyFill="1" applyBorder="1" applyAlignment="1">
      <alignment horizontal="right"/>
    </xf>
    <xf numFmtId="4" fontId="3" fillId="2" borderId="127" xfId="0" applyNumberFormat="1" applyFont="1" applyFill="1" applyBorder="1" applyAlignment="1">
      <alignment horizontal="right"/>
    </xf>
    <xf numFmtId="4" fontId="3" fillId="2" borderId="178" xfId="0" applyNumberFormat="1" applyFont="1" applyFill="1" applyBorder="1" applyAlignment="1">
      <alignment horizontal="right"/>
    </xf>
    <xf numFmtId="4" fontId="3" fillId="2" borderId="22" xfId="0" applyNumberFormat="1" applyFon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4" fontId="3" fillId="2" borderId="31" xfId="0" applyNumberFormat="1" applyFont="1" applyFill="1" applyBorder="1" applyAlignment="1">
      <alignment horizontal="right"/>
    </xf>
    <xf numFmtId="4" fontId="3" fillId="2" borderId="126" xfId="0" applyNumberFormat="1" applyFont="1" applyFill="1" applyBorder="1" applyAlignment="1">
      <alignment horizontal="right"/>
    </xf>
    <xf numFmtId="4" fontId="3" fillId="0" borderId="81" xfId="0" applyNumberFormat="1" applyFont="1" applyFill="1" applyBorder="1" applyAlignment="1">
      <alignment horizontal="right"/>
    </xf>
    <xf numFmtId="4" fontId="4" fillId="3" borderId="202" xfId="30" applyNumberFormat="1" applyFont="1" applyFill="1" applyBorder="1" applyAlignment="1">
      <alignment horizontal="right" vertical="center"/>
    </xf>
    <xf numFmtId="4" fontId="4" fillId="3" borderId="2" xfId="30" applyNumberFormat="1" applyFont="1" applyFill="1" applyBorder="1" applyAlignment="1">
      <alignment horizontal="right" vertical="center"/>
    </xf>
    <xf numFmtId="4" fontId="4" fillId="3" borderId="203" xfId="30" applyNumberFormat="1" applyFont="1" applyFill="1" applyBorder="1" applyAlignment="1">
      <alignment horizontal="right" vertical="center"/>
    </xf>
    <xf numFmtId="4" fontId="4" fillId="3" borderId="4" xfId="30" applyNumberFormat="1" applyFont="1" applyFill="1" applyBorder="1" applyAlignment="1">
      <alignment horizontal="right" vertical="center"/>
    </xf>
    <xf numFmtId="4" fontId="4" fillId="3" borderId="196" xfId="30" applyNumberFormat="1" applyFont="1" applyFill="1" applyBorder="1" applyAlignment="1">
      <alignment horizontal="right" vertical="center"/>
    </xf>
    <xf numFmtId="4" fontId="4" fillId="3" borderId="197" xfId="30" applyNumberFormat="1" applyFont="1" applyFill="1" applyBorder="1" applyAlignment="1">
      <alignment horizontal="right" vertical="center"/>
    </xf>
    <xf numFmtId="4" fontId="4" fillId="4" borderId="90" xfId="30" applyNumberFormat="1" applyFont="1" applyFill="1" applyBorder="1" applyAlignment="1">
      <alignment horizontal="right"/>
    </xf>
    <xf numFmtId="4" fontId="4" fillId="4" borderId="202" xfId="30" applyNumberFormat="1" applyFont="1" applyFill="1" applyBorder="1" applyAlignment="1">
      <alignment horizontal="right"/>
    </xf>
    <xf numFmtId="4" fontId="4" fillId="4" borderId="204" xfId="30" applyNumberFormat="1" applyFont="1" applyFill="1" applyBorder="1" applyAlignment="1">
      <alignment horizontal="right"/>
    </xf>
    <xf numFmtId="4" fontId="4" fillId="4" borderId="61" xfId="30" applyNumberFormat="1" applyFont="1" applyFill="1" applyBorder="1" applyAlignment="1">
      <alignment horizontal="right"/>
    </xf>
    <xf numFmtId="4" fontId="4" fillId="4" borderId="64" xfId="30" applyNumberFormat="1" applyFont="1" applyFill="1" applyBorder="1" applyAlignment="1">
      <alignment horizontal="right"/>
    </xf>
    <xf numFmtId="4" fontId="17" fillId="0" borderId="28" xfId="3" applyNumberFormat="1" applyFont="1" applyBorder="1" applyAlignment="1">
      <alignment horizontal="right"/>
    </xf>
    <xf numFmtId="4" fontId="17" fillId="0" borderId="77" xfId="3" applyNumberFormat="1" applyFont="1" applyBorder="1" applyAlignment="1">
      <alignment horizontal="right"/>
    </xf>
    <xf numFmtId="4" fontId="17" fillId="0" borderId="28" xfId="3" applyNumberFormat="1" applyFont="1" applyFill="1" applyBorder="1" applyAlignment="1">
      <alignment horizontal="right"/>
    </xf>
    <xf numFmtId="4" fontId="17" fillId="0" borderId="103" xfId="3" applyNumberFormat="1" applyFont="1" applyBorder="1" applyAlignment="1">
      <alignment horizontal="right"/>
    </xf>
    <xf numFmtId="4" fontId="17" fillId="0" borderId="104" xfId="3" applyNumberFormat="1" applyFont="1" applyBorder="1" applyAlignment="1">
      <alignment horizontal="right"/>
    </xf>
    <xf numFmtId="4" fontId="17" fillId="0" borderId="103" xfId="3" applyNumberFormat="1" applyFont="1" applyFill="1" applyBorder="1" applyAlignment="1">
      <alignment horizontal="right"/>
    </xf>
    <xf numFmtId="4" fontId="3" fillId="2" borderId="205" xfId="0" applyNumberFormat="1" applyFont="1" applyFill="1" applyBorder="1" applyAlignment="1">
      <alignment horizontal="right"/>
    </xf>
    <xf numFmtId="4" fontId="17" fillId="0" borderId="11" xfId="3" applyNumberFormat="1" applyFont="1" applyBorder="1" applyAlignment="1">
      <alignment horizontal="right"/>
    </xf>
    <xf numFmtId="4" fontId="17" fillId="0" borderId="69" xfId="3" applyNumberFormat="1" applyFont="1" applyBorder="1" applyAlignment="1">
      <alignment horizontal="right"/>
    </xf>
    <xf numFmtId="4" fontId="17" fillId="0" borderId="11" xfId="3" applyNumberFormat="1" applyFont="1" applyFill="1" applyBorder="1" applyAlignment="1">
      <alignment horizontal="right"/>
    </xf>
    <xf numFmtId="4" fontId="17" fillId="0" borderId="24" xfId="3" applyNumberFormat="1" applyFont="1" applyBorder="1" applyAlignment="1">
      <alignment horizontal="right"/>
    </xf>
    <xf numFmtId="4" fontId="17" fillId="0" borderId="75" xfId="3" applyNumberFormat="1" applyFont="1" applyBorder="1" applyAlignment="1">
      <alignment horizontal="right"/>
    </xf>
    <xf numFmtId="4" fontId="17" fillId="0" borderId="24" xfId="3" applyNumberFormat="1" applyFont="1" applyFill="1" applyBorder="1" applyAlignment="1">
      <alignment horizontal="right"/>
    </xf>
    <xf numFmtId="4" fontId="17" fillId="0" borderId="19" xfId="3" applyNumberFormat="1" applyFont="1" applyBorder="1" applyAlignment="1">
      <alignment horizontal="right"/>
    </xf>
    <xf numFmtId="4" fontId="17" fillId="0" borderId="73" xfId="3" applyNumberFormat="1" applyFont="1" applyBorder="1" applyAlignment="1">
      <alignment horizontal="right"/>
    </xf>
    <xf numFmtId="4" fontId="17" fillId="0" borderId="172" xfId="3" applyNumberFormat="1" applyFont="1" applyBorder="1" applyAlignment="1">
      <alignment horizontal="right"/>
    </xf>
    <xf numFmtId="4" fontId="17" fillId="0" borderId="21" xfId="3" applyNumberFormat="1" applyFont="1" applyBorder="1" applyAlignment="1">
      <alignment horizontal="right"/>
    </xf>
    <xf numFmtId="4" fontId="17" fillId="0" borderId="0" xfId="3" applyNumberFormat="1" applyFont="1" applyAlignment="1">
      <alignment horizontal="right"/>
    </xf>
    <xf numFmtId="4" fontId="17" fillId="0" borderId="137" xfId="3" applyNumberFormat="1" applyFont="1" applyBorder="1" applyAlignment="1">
      <alignment horizontal="right"/>
    </xf>
    <xf numFmtId="4" fontId="17" fillId="0" borderId="39" xfId="3" applyNumberFormat="1" applyFont="1" applyBorder="1" applyAlignment="1">
      <alignment horizontal="right"/>
    </xf>
    <xf numFmtId="4" fontId="17" fillId="0" borderId="41" xfId="3" applyNumberFormat="1" applyFont="1" applyBorder="1" applyAlignment="1">
      <alignment horizontal="right"/>
    </xf>
    <xf numFmtId="4" fontId="17" fillId="0" borderId="71" xfId="3" applyNumberFormat="1" applyFont="1" applyBorder="1" applyAlignment="1">
      <alignment horizontal="right"/>
    </xf>
    <xf numFmtId="4" fontId="17" fillId="0" borderId="15" xfId="3" applyNumberFormat="1" applyFont="1" applyBorder="1" applyAlignment="1">
      <alignment horizontal="right"/>
    </xf>
    <xf numFmtId="4" fontId="17" fillId="0" borderId="81" xfId="3" applyNumberFormat="1" applyFont="1" applyBorder="1" applyAlignment="1">
      <alignment horizontal="right"/>
    </xf>
    <xf numFmtId="4" fontId="17" fillId="0" borderId="33" xfId="3" applyNumberFormat="1" applyFont="1" applyBorder="1" applyAlignment="1">
      <alignment horizontal="right"/>
    </xf>
    <xf numFmtId="198" fontId="3" fillId="0" borderId="30" xfId="0" applyNumberFormat="1" applyFont="1" applyFill="1" applyBorder="1" applyAlignment="1">
      <alignment horizontal="right"/>
    </xf>
    <xf numFmtId="4" fontId="17" fillId="0" borderId="13" xfId="3" applyNumberFormat="1" applyFont="1" applyBorder="1" applyAlignment="1">
      <alignment horizontal="right"/>
    </xf>
    <xf numFmtId="4" fontId="17" fillId="0" borderId="17" xfId="3" applyNumberFormat="1" applyFont="1" applyBorder="1" applyAlignment="1">
      <alignment horizontal="right"/>
    </xf>
    <xf numFmtId="4" fontId="17" fillId="0" borderId="35" xfId="3" applyNumberFormat="1" applyFont="1" applyBorder="1" applyAlignment="1">
      <alignment horizontal="right"/>
    </xf>
    <xf numFmtId="4" fontId="17" fillId="0" borderId="26" xfId="3" applyNumberFormat="1" applyFont="1" applyBorder="1" applyAlignment="1">
      <alignment horizontal="right"/>
    </xf>
    <xf numFmtId="4" fontId="17" fillId="0" borderId="79" xfId="3" applyNumberFormat="1" applyFont="1" applyBorder="1" applyAlignment="1">
      <alignment horizontal="right"/>
    </xf>
    <xf numFmtId="4" fontId="3" fillId="2" borderId="148" xfId="0" applyNumberFormat="1" applyFont="1" applyFill="1" applyBorder="1" applyAlignment="1">
      <alignment horizontal="right"/>
    </xf>
    <xf numFmtId="4" fontId="3" fillId="2" borderId="11" xfId="0" applyNumberFormat="1" applyFont="1" applyFill="1" applyBorder="1" applyAlignment="1">
      <alignment horizontal="right"/>
    </xf>
    <xf numFmtId="4" fontId="17" fillId="0" borderId="24" xfId="8" applyNumberFormat="1" applyFont="1" applyBorder="1" applyAlignment="1">
      <alignment horizontal="right"/>
    </xf>
    <xf numFmtId="4" fontId="17" fillId="0" borderId="75" xfId="10" applyNumberFormat="1" applyFont="1" applyBorder="1" applyAlignment="1">
      <alignment horizontal="right"/>
    </xf>
    <xf numFmtId="4" fontId="17" fillId="0" borderId="24" xfId="12" applyNumberFormat="1" applyFont="1" applyBorder="1" applyAlignment="1">
      <alignment horizontal="right"/>
    </xf>
    <xf numFmtId="4" fontId="17" fillId="0" borderId="24" xfId="14" applyNumberFormat="1" applyFont="1" applyBorder="1" applyAlignment="1">
      <alignment horizontal="right"/>
    </xf>
    <xf numFmtId="4" fontId="17" fillId="0" borderId="24" xfId="16" applyNumberFormat="1" applyFont="1" applyBorder="1" applyAlignment="1">
      <alignment horizontal="right"/>
    </xf>
    <xf numFmtId="4" fontId="17" fillId="0" borderId="24" xfId="18" applyNumberFormat="1" applyFont="1" applyBorder="1" applyAlignment="1">
      <alignment horizontal="right"/>
    </xf>
    <xf numFmtId="4" fontId="3" fillId="6" borderId="149" xfId="30" applyNumberFormat="1" applyFont="1" applyFill="1" applyBorder="1" applyAlignment="1">
      <alignment vertical="center" wrapText="1"/>
    </xf>
    <xf numFmtId="4" fontId="17" fillId="0" borderId="37" xfId="3" applyNumberFormat="1" applyFont="1" applyBorder="1" applyAlignment="1">
      <alignment horizontal="right"/>
    </xf>
    <xf numFmtId="4" fontId="3" fillId="6" borderId="74" xfId="30" applyNumberFormat="1" applyFont="1" applyFill="1" applyBorder="1" applyAlignment="1">
      <alignment vertical="center" wrapText="1"/>
    </xf>
    <xf numFmtId="4" fontId="3" fillId="0" borderId="184" xfId="0" applyNumberFormat="1" applyFont="1" applyFill="1" applyBorder="1" applyAlignment="1">
      <alignment horizontal="right"/>
    </xf>
    <xf numFmtId="4" fontId="17" fillId="0" borderId="185" xfId="4" applyNumberFormat="1" applyFont="1" applyBorder="1" applyAlignment="1">
      <alignment horizontal="right"/>
    </xf>
    <xf numFmtId="4" fontId="3" fillId="0" borderId="206" xfId="0" applyNumberFormat="1" applyFont="1" applyFill="1" applyBorder="1" applyAlignment="1">
      <alignment horizontal="right"/>
    </xf>
    <xf numFmtId="4" fontId="17" fillId="0" borderId="206" xfId="4" applyNumberFormat="1" applyFont="1" applyBorder="1" applyAlignment="1">
      <alignment horizontal="right"/>
    </xf>
    <xf numFmtId="4" fontId="3" fillId="0" borderId="207" xfId="0" applyNumberFormat="1" applyFont="1" applyFill="1" applyBorder="1" applyAlignment="1">
      <alignment horizontal="right"/>
    </xf>
    <xf numFmtId="4" fontId="3" fillId="0" borderId="208" xfId="0" applyNumberFormat="1" applyFont="1" applyFill="1" applyBorder="1" applyAlignment="1">
      <alignment horizontal="right"/>
    </xf>
    <xf numFmtId="4" fontId="3" fillId="0" borderId="146" xfId="0" applyNumberFormat="1" applyFont="1" applyFill="1" applyBorder="1" applyAlignment="1">
      <alignment horizontal="right"/>
    </xf>
    <xf numFmtId="4" fontId="3" fillId="0" borderId="114" xfId="0" applyNumberFormat="1" applyFont="1" applyFill="1" applyBorder="1" applyAlignment="1">
      <alignment horizontal="right"/>
    </xf>
    <xf numFmtId="4" fontId="17" fillId="0" borderId="114" xfId="4" applyNumberFormat="1" applyFont="1" applyBorder="1" applyAlignment="1">
      <alignment horizontal="right"/>
    </xf>
    <xf numFmtId="4" fontId="17" fillId="0" borderId="61" xfId="4" applyNumberFormat="1" applyFont="1" applyBorder="1" applyAlignment="1">
      <alignment horizontal="right"/>
    </xf>
    <xf numFmtId="4" fontId="3" fillId="0" borderId="32" xfId="0" applyNumberFormat="1" applyFont="1" applyFill="1" applyBorder="1" applyAlignment="1">
      <alignment horizontal="right"/>
    </xf>
    <xf numFmtId="4" fontId="3" fillId="0" borderId="23" xfId="0" applyNumberFormat="1" applyFont="1" applyFill="1" applyBorder="1" applyAlignment="1">
      <alignment horizontal="right"/>
    </xf>
    <xf numFmtId="4" fontId="17" fillId="0" borderId="123" xfId="4" applyNumberFormat="1" applyFont="1" applyBorder="1" applyAlignment="1">
      <alignment horizontal="right"/>
    </xf>
    <xf numFmtId="4" fontId="17" fillId="0" borderId="36" xfId="4" applyNumberFormat="1" applyFont="1" applyBorder="1" applyAlignment="1">
      <alignment horizontal="right"/>
    </xf>
    <xf numFmtId="4" fontId="3" fillId="0" borderId="123" xfId="0" applyNumberFormat="1" applyFont="1" applyFill="1" applyBorder="1" applyAlignment="1">
      <alignment horizontal="right"/>
    </xf>
    <xf numFmtId="4" fontId="17" fillId="0" borderId="209" xfId="4" applyNumberFormat="1" applyFont="1" applyBorder="1" applyAlignment="1">
      <alignment horizontal="right"/>
    </xf>
    <xf numFmtId="4" fontId="17" fillId="0" borderId="198" xfId="4" applyNumberFormat="1" applyFont="1" applyBorder="1" applyAlignment="1">
      <alignment horizontal="right"/>
    </xf>
    <xf numFmtId="4" fontId="3" fillId="0" borderId="36" xfId="0" applyNumberFormat="1" applyFont="1" applyFill="1" applyBorder="1" applyAlignment="1">
      <alignment horizontal="right"/>
    </xf>
    <xf numFmtId="4" fontId="17" fillId="0" borderId="23" xfId="4" applyNumberFormat="1" applyFont="1" applyBorder="1" applyAlignment="1">
      <alignment horizontal="right"/>
    </xf>
    <xf numFmtId="4" fontId="17" fillId="0" borderId="32" xfId="4" applyNumberFormat="1" applyFont="1" applyBorder="1" applyAlignment="1">
      <alignment horizontal="right"/>
    </xf>
    <xf numFmtId="4" fontId="17" fillId="0" borderId="210" xfId="4" applyNumberFormat="1" applyFont="1" applyBorder="1" applyAlignment="1">
      <alignment horizontal="right"/>
    </xf>
    <xf numFmtId="4" fontId="17" fillId="0" borderId="33" xfId="19" applyNumberFormat="1" applyFont="1" applyBorder="1" applyAlignment="1">
      <alignment horizontal="right"/>
    </xf>
    <xf numFmtId="4" fontId="17" fillId="0" borderId="71" xfId="4" applyNumberFormat="1" applyFont="1" applyBorder="1" applyAlignment="1">
      <alignment horizontal="right"/>
    </xf>
    <xf numFmtId="4" fontId="17" fillId="0" borderId="211" xfId="4" applyNumberFormat="1" applyFont="1" applyBorder="1" applyAlignment="1">
      <alignment horizontal="right"/>
    </xf>
    <xf numFmtId="4" fontId="17" fillId="0" borderId="212" xfId="4" applyNumberFormat="1" applyFont="1" applyBorder="1" applyAlignment="1">
      <alignment horizontal="right"/>
    </xf>
    <xf numFmtId="4" fontId="3" fillId="0" borderId="205" xfId="0" applyNumberFormat="1" applyFont="1" applyFill="1" applyBorder="1" applyAlignment="1">
      <alignment horizontal="right"/>
    </xf>
    <xf numFmtId="4" fontId="3" fillId="0" borderId="212" xfId="0" applyNumberFormat="1" applyFont="1" applyFill="1" applyBorder="1" applyAlignment="1">
      <alignment horizontal="right"/>
    </xf>
    <xf numFmtId="4" fontId="3" fillId="0" borderId="211" xfId="0" applyNumberFormat="1" applyFont="1" applyFill="1" applyBorder="1" applyAlignment="1">
      <alignment horizontal="right"/>
    </xf>
    <xf numFmtId="4" fontId="3" fillId="0" borderId="185" xfId="0" applyNumberFormat="1" applyFont="1" applyFill="1" applyBorder="1" applyAlignment="1">
      <alignment horizontal="right"/>
    </xf>
    <xf numFmtId="4" fontId="3" fillId="0" borderId="170" xfId="0" applyNumberFormat="1" applyFont="1" applyFill="1" applyBorder="1" applyAlignment="1">
      <alignment horizontal="right"/>
    </xf>
    <xf numFmtId="4" fontId="17" fillId="0" borderId="147" xfId="4" applyNumberFormat="1" applyFont="1" applyBorder="1" applyAlignment="1">
      <alignment horizontal="right"/>
    </xf>
    <xf numFmtId="4" fontId="3" fillId="0" borderId="61" xfId="0" applyNumberFormat="1" applyFont="1" applyFill="1" applyBorder="1" applyAlignment="1">
      <alignment horizontal="right"/>
    </xf>
    <xf numFmtId="4" fontId="3" fillId="0" borderId="213" xfId="0" applyNumberFormat="1" applyFont="1" applyFill="1" applyBorder="1" applyAlignment="1">
      <alignment horizontal="right"/>
    </xf>
    <xf numFmtId="4" fontId="3" fillId="0" borderId="214" xfId="0" applyNumberFormat="1" applyFont="1" applyFill="1" applyBorder="1" applyAlignment="1">
      <alignment horizontal="right"/>
    </xf>
    <xf numFmtId="4" fontId="3" fillId="2" borderId="215" xfId="0" applyNumberFormat="1" applyFont="1" applyFill="1" applyBorder="1" applyAlignment="1">
      <alignment horizontal="right"/>
    </xf>
    <xf numFmtId="4" fontId="3" fillId="2" borderId="208" xfId="0" applyNumberFormat="1" applyFont="1" applyFill="1" applyBorder="1" applyAlignment="1">
      <alignment horizontal="right"/>
    </xf>
    <xf numFmtId="4" fontId="3" fillId="2" borderId="185" xfId="0" applyNumberFormat="1" applyFont="1" applyFill="1" applyBorder="1" applyAlignment="1">
      <alignment horizontal="right"/>
    </xf>
    <xf numFmtId="4" fontId="3" fillId="6" borderId="216" xfId="0" applyNumberFormat="1" applyFont="1" applyFill="1" applyBorder="1"/>
    <xf numFmtId="4" fontId="3" fillId="2" borderId="206" xfId="0" applyNumberFormat="1" applyFont="1" applyFill="1" applyBorder="1" applyAlignment="1">
      <alignment horizontal="right"/>
    </xf>
    <xf numFmtId="4" fontId="3" fillId="2" borderId="217" xfId="0" applyNumberFormat="1" applyFont="1" applyFill="1" applyBorder="1" applyAlignment="1">
      <alignment horizontal="right"/>
    </xf>
    <xf numFmtId="4" fontId="3" fillId="2" borderId="218" xfId="0" applyNumberFormat="1" applyFont="1" applyFill="1" applyBorder="1" applyAlignment="1">
      <alignment horizontal="right"/>
    </xf>
    <xf numFmtId="4" fontId="3" fillId="2" borderId="91" xfId="0" applyNumberFormat="1" applyFont="1" applyFill="1" applyBorder="1" applyAlignment="1">
      <alignment horizontal="right"/>
    </xf>
    <xf numFmtId="4" fontId="3" fillId="2" borderId="131" xfId="0" applyNumberFormat="1" applyFont="1" applyFill="1" applyBorder="1" applyAlignment="1">
      <alignment horizontal="right"/>
    </xf>
    <xf numFmtId="4" fontId="3" fillId="10" borderId="22" xfId="0" applyNumberFormat="1" applyFont="1" applyFill="1" applyBorder="1" applyAlignment="1">
      <alignment horizontal="center" vertical="center"/>
    </xf>
    <xf numFmtId="4" fontId="3" fillId="10" borderId="109" xfId="30" applyNumberFormat="1" applyFont="1" applyFill="1" applyBorder="1" applyAlignment="1">
      <alignment horizontal="center" vertical="center" wrapText="1"/>
    </xf>
    <xf numFmtId="4" fontId="3" fillId="10" borderId="117" xfId="0" applyNumberFormat="1" applyFont="1" applyFill="1" applyBorder="1" applyAlignment="1">
      <alignment horizontal="center" vertical="center"/>
    </xf>
    <xf numFmtId="4" fontId="3" fillId="10" borderId="42" xfId="0" applyNumberFormat="1" applyFont="1" applyFill="1" applyBorder="1" applyAlignment="1">
      <alignment horizontal="center" vertical="center"/>
    </xf>
    <xf numFmtId="4" fontId="3" fillId="10" borderId="47" xfId="0" applyNumberFormat="1" applyFont="1" applyFill="1" applyBorder="1" applyAlignment="1">
      <alignment horizontal="center" vertical="center"/>
    </xf>
    <xf numFmtId="4" fontId="3" fillId="10" borderId="130" xfId="0" applyNumberFormat="1" applyFont="1" applyFill="1" applyBorder="1" applyAlignment="1">
      <alignment horizontal="center" vertical="center"/>
    </xf>
    <xf numFmtId="4" fontId="3" fillId="10" borderId="107" xfId="0" applyNumberFormat="1" applyFont="1" applyFill="1" applyBorder="1" applyAlignment="1">
      <alignment horizontal="center" vertical="center"/>
    </xf>
    <xf numFmtId="4" fontId="3" fillId="10" borderId="150" xfId="0" applyNumberFormat="1" applyFont="1" applyFill="1" applyBorder="1" applyAlignment="1">
      <alignment horizontal="center" vertical="center"/>
    </xf>
    <xf numFmtId="4" fontId="3" fillId="10" borderId="22" xfId="30" applyNumberFormat="1" applyFont="1" applyFill="1" applyBorder="1" applyAlignment="1">
      <alignment horizontal="center" vertical="center" wrapText="1"/>
    </xf>
    <xf numFmtId="4" fontId="3" fillId="10" borderId="94" xfId="30" applyNumberFormat="1" applyFont="1" applyFill="1" applyBorder="1" applyAlignment="1">
      <alignment horizontal="center" vertical="center" wrapText="1"/>
    </xf>
    <xf numFmtId="4" fontId="3" fillId="10" borderId="219" xfId="30" applyNumberFormat="1" applyFont="1" applyFill="1" applyBorder="1" applyAlignment="1">
      <alignment horizontal="center" vertical="center" wrapText="1"/>
    </xf>
    <xf numFmtId="4" fontId="3" fillId="10" borderId="124" xfId="0" applyNumberFormat="1" applyFont="1" applyFill="1" applyBorder="1" applyAlignment="1">
      <alignment horizontal="center" vertical="center"/>
    </xf>
    <xf numFmtId="4" fontId="3" fillId="11" borderId="220" xfId="0" applyNumberFormat="1" applyFont="1" applyFill="1" applyBorder="1"/>
    <xf numFmtId="4" fontId="3" fillId="11" borderId="123" xfId="0" applyNumberFormat="1" applyFont="1" applyFill="1" applyBorder="1"/>
    <xf numFmtId="4" fontId="3" fillId="11" borderId="41" xfId="0" applyNumberFormat="1" applyFont="1" applyFill="1" applyBorder="1"/>
    <xf numFmtId="4" fontId="3" fillId="11" borderId="14" xfId="0" applyNumberFormat="1" applyFont="1" applyFill="1" applyBorder="1"/>
    <xf numFmtId="4" fontId="3" fillId="11" borderId="27" xfId="0" applyNumberFormat="1" applyFont="1" applyFill="1" applyBorder="1"/>
    <xf numFmtId="4" fontId="3" fillId="11" borderId="38" xfId="0" applyNumberFormat="1" applyFont="1" applyFill="1" applyBorder="1"/>
    <xf numFmtId="4" fontId="3" fillId="11" borderId="221" xfId="0" applyNumberFormat="1" applyFont="1" applyFill="1" applyBorder="1"/>
    <xf numFmtId="4" fontId="3" fillId="11" borderId="222" xfId="0" applyNumberFormat="1" applyFont="1" applyFill="1" applyBorder="1"/>
    <xf numFmtId="4" fontId="3" fillId="11" borderId="18" xfId="0" applyNumberFormat="1" applyFont="1" applyFill="1" applyBorder="1"/>
    <xf numFmtId="4" fontId="3" fillId="11" borderId="23" xfId="30" applyNumberFormat="1" applyFont="1" applyFill="1" applyBorder="1"/>
    <xf numFmtId="4" fontId="3" fillId="11" borderId="10" xfId="0" applyNumberFormat="1" applyFont="1" applyFill="1" applyBorder="1"/>
    <xf numFmtId="4" fontId="3" fillId="11" borderId="43" xfId="30" applyNumberFormat="1" applyFont="1" applyFill="1" applyBorder="1"/>
    <xf numFmtId="4" fontId="3" fillId="11" borderId="48" xfId="30" applyNumberFormat="1" applyFont="1" applyFill="1" applyBorder="1"/>
    <xf numFmtId="4" fontId="3" fillId="11" borderId="198" xfId="30" applyNumberFormat="1" applyFont="1" applyFill="1" applyBorder="1"/>
    <xf numFmtId="4" fontId="3" fillId="11" borderId="106" xfId="0" applyNumberFormat="1" applyFont="1" applyFill="1" applyBorder="1"/>
    <xf numFmtId="4" fontId="3" fillId="11" borderId="162" xfId="0" applyNumberFormat="1" applyFont="1" applyFill="1" applyBorder="1"/>
    <xf numFmtId="4" fontId="3" fillId="11" borderId="102" xfId="0" applyNumberFormat="1" applyFont="1" applyFill="1" applyBorder="1"/>
    <xf numFmtId="4" fontId="3" fillId="11" borderId="163" xfId="30" applyNumberFormat="1" applyFont="1" applyFill="1" applyBorder="1"/>
    <xf numFmtId="4" fontId="3" fillId="11" borderId="119" xfId="30" applyNumberFormat="1" applyFont="1" applyFill="1" applyBorder="1"/>
    <xf numFmtId="4" fontId="3" fillId="11" borderId="223" xfId="0" applyNumberFormat="1" applyFont="1" applyFill="1" applyBorder="1"/>
    <xf numFmtId="4" fontId="3" fillId="11" borderId="23" xfId="0" applyNumberFormat="1" applyFont="1" applyFill="1" applyBorder="1"/>
    <xf numFmtId="4" fontId="3" fillId="11" borderId="112" xfId="0" applyNumberFormat="1" applyFont="1" applyFill="1" applyBorder="1"/>
    <xf numFmtId="4" fontId="3" fillId="0" borderId="224" xfId="0" applyNumberFormat="1" applyFont="1" applyBorder="1" applyAlignment="1">
      <alignment horizontal="right"/>
    </xf>
    <xf numFmtId="4" fontId="3" fillId="0" borderId="225" xfId="0" applyNumberFormat="1" applyFont="1" applyFill="1" applyBorder="1" applyAlignment="1">
      <alignment horizontal="right"/>
    </xf>
    <xf numFmtId="4" fontId="3" fillId="0" borderId="226" xfId="0" applyNumberFormat="1" applyFont="1" applyFill="1" applyBorder="1" applyAlignment="1">
      <alignment horizontal="right"/>
    </xf>
    <xf numFmtId="4" fontId="3" fillId="0" borderId="227" xfId="0" applyNumberFormat="1" applyFont="1" applyFill="1" applyBorder="1" applyAlignment="1">
      <alignment horizontal="right"/>
    </xf>
    <xf numFmtId="4" fontId="3" fillId="0" borderId="228" xfId="0" applyNumberFormat="1" applyFont="1" applyFill="1" applyBorder="1" applyAlignment="1">
      <alignment horizontal="right"/>
    </xf>
    <xf numFmtId="4" fontId="3" fillId="0" borderId="94" xfId="0" applyNumberFormat="1" applyFont="1" applyBorder="1" applyAlignment="1">
      <alignment horizontal="right"/>
    </xf>
    <xf numFmtId="4" fontId="3" fillId="0" borderId="20" xfId="0" applyNumberFormat="1" applyFont="1" applyFill="1" applyBorder="1" applyAlignment="1">
      <alignment horizontal="right"/>
    </xf>
    <xf numFmtId="4" fontId="3" fillId="0" borderId="126" xfId="0" applyNumberFormat="1" applyFont="1" applyBorder="1" applyAlignment="1">
      <alignment horizontal="right"/>
    </xf>
    <xf numFmtId="4" fontId="3" fillId="0" borderId="40" xfId="0" applyNumberFormat="1" applyFont="1" applyFill="1" applyBorder="1" applyAlignment="1">
      <alignment horizontal="right"/>
    </xf>
    <xf numFmtId="4" fontId="3" fillId="0" borderId="128" xfId="0" applyNumberFormat="1" applyFont="1" applyBorder="1" applyAlignment="1">
      <alignment horizontal="right"/>
    </xf>
    <xf numFmtId="4" fontId="3" fillId="0" borderId="16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131" xfId="0" applyNumberFormat="1" applyFont="1" applyBorder="1" applyAlignment="1">
      <alignment horizontal="right"/>
    </xf>
    <xf numFmtId="4" fontId="3" fillId="0" borderId="168" xfId="0" applyNumberFormat="1" applyFont="1" applyFill="1" applyBorder="1" applyAlignment="1">
      <alignment horizontal="right"/>
    </xf>
    <xf numFmtId="4" fontId="3" fillId="0" borderId="229" xfId="0" applyNumberFormat="1" applyFont="1" applyFill="1" applyBorder="1" applyAlignment="1">
      <alignment horizontal="right"/>
    </xf>
    <xf numFmtId="4" fontId="3" fillId="0" borderId="116" xfId="0" applyNumberFormat="1" applyFont="1" applyBorder="1" applyAlignment="1">
      <alignment horizontal="right"/>
    </xf>
    <xf numFmtId="4" fontId="3" fillId="0" borderId="230" xfId="0" applyNumberFormat="1" applyFont="1" applyFill="1" applyBorder="1" applyAlignment="1">
      <alignment horizontal="right"/>
    </xf>
    <xf numFmtId="4" fontId="3" fillId="0" borderId="231" xfId="0" applyNumberFormat="1" applyFont="1" applyFill="1" applyBorder="1" applyAlignment="1">
      <alignment horizontal="right"/>
    </xf>
    <xf numFmtId="4" fontId="3" fillId="0" borderId="232" xfId="0" applyNumberFormat="1" applyFont="1" applyFill="1" applyBorder="1" applyAlignment="1">
      <alignment horizontal="right"/>
    </xf>
    <xf numFmtId="4" fontId="3" fillId="0" borderId="233" xfId="0" applyNumberFormat="1" applyFont="1" applyFill="1" applyBorder="1" applyAlignment="1">
      <alignment horizontal="right"/>
    </xf>
    <xf numFmtId="4" fontId="3" fillId="0" borderId="124" xfId="0" applyNumberFormat="1" applyFont="1" applyBorder="1" applyAlignment="1">
      <alignment horizontal="right"/>
    </xf>
    <xf numFmtId="198" fontId="3" fillId="0" borderId="17" xfId="0" applyNumberFormat="1" applyFont="1" applyFill="1" applyBorder="1" applyAlignment="1">
      <alignment horizontal="right"/>
    </xf>
    <xf numFmtId="4" fontId="3" fillId="0" borderId="125" xfId="0" applyNumberFormat="1" applyFont="1" applyBorder="1" applyAlignment="1">
      <alignment horizontal="right"/>
    </xf>
    <xf numFmtId="4" fontId="3" fillId="0" borderId="127" xfId="0" applyNumberFormat="1" applyFont="1" applyBorder="1" applyAlignment="1">
      <alignment horizontal="right"/>
    </xf>
    <xf numFmtId="4" fontId="3" fillId="0" borderId="129" xfId="0" applyNumberFormat="1" applyFont="1" applyBorder="1" applyAlignment="1">
      <alignment horizontal="right"/>
    </xf>
    <xf numFmtId="4" fontId="3" fillId="5" borderId="19" xfId="0" applyNumberFormat="1" applyFont="1" applyFill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4" fontId="3" fillId="0" borderId="25" xfId="0" applyNumberFormat="1" applyFont="1" applyFill="1" applyBorder="1" applyAlignment="1">
      <alignment horizontal="right"/>
    </xf>
    <xf numFmtId="4" fontId="3" fillId="0" borderId="150" xfId="0" applyNumberFormat="1" applyFont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3" fillId="0" borderId="44" xfId="0" applyNumberFormat="1" applyFont="1" applyFill="1" applyBorder="1" applyAlignment="1">
      <alignment horizontal="right"/>
    </xf>
    <xf numFmtId="4" fontId="3" fillId="0" borderId="83" xfId="0" applyNumberFormat="1" applyFont="1" applyFill="1" applyBorder="1" applyAlignment="1">
      <alignment horizontal="right"/>
    </xf>
    <xf numFmtId="4" fontId="3" fillId="0" borderId="45" xfId="0" applyNumberFormat="1" applyFont="1" applyFill="1" applyBorder="1" applyAlignment="1">
      <alignment horizontal="right"/>
    </xf>
    <xf numFmtId="4" fontId="3" fillId="0" borderId="46" xfId="0" applyNumberFormat="1" applyFont="1" applyFill="1" applyBorder="1" applyAlignment="1">
      <alignment horizontal="right"/>
    </xf>
    <xf numFmtId="4" fontId="3" fillId="0" borderId="47" xfId="0" applyNumberFormat="1" applyFont="1" applyBorder="1" applyAlignment="1">
      <alignment horizontal="right"/>
    </xf>
    <xf numFmtId="4" fontId="3" fillId="0" borderId="49" xfId="0" applyNumberFormat="1" applyFont="1" applyFill="1" applyBorder="1" applyAlignment="1">
      <alignment horizontal="right"/>
    </xf>
    <xf numFmtId="4" fontId="3" fillId="0" borderId="85" xfId="0" applyNumberFormat="1" applyFont="1" applyFill="1" applyBorder="1" applyAlignment="1">
      <alignment horizontal="right"/>
    </xf>
    <xf numFmtId="4" fontId="3" fillId="0" borderId="50" xfId="0" applyNumberFormat="1" applyFont="1" applyFill="1" applyBorder="1" applyAlignment="1">
      <alignment horizontal="right"/>
    </xf>
    <xf numFmtId="4" fontId="3" fillId="0" borderId="51" xfId="0" applyNumberFormat="1" applyFont="1" applyFill="1" applyBorder="1" applyAlignment="1">
      <alignment horizontal="right"/>
    </xf>
    <xf numFmtId="4" fontId="3" fillId="0" borderId="138" xfId="0" applyNumberFormat="1" applyFont="1" applyFill="1" applyBorder="1" applyAlignment="1">
      <alignment horizontal="right"/>
    </xf>
    <xf numFmtId="4" fontId="3" fillId="0" borderId="151" xfId="0" applyNumberFormat="1" applyFont="1" applyBorder="1" applyAlignment="1">
      <alignment horizontal="right"/>
    </xf>
    <xf numFmtId="198" fontId="3" fillId="0" borderId="21" xfId="0" applyNumberFormat="1" applyFont="1" applyFill="1" applyBorder="1" applyAlignment="1">
      <alignment horizontal="right"/>
    </xf>
    <xf numFmtId="4" fontId="3" fillId="0" borderId="31" xfId="0" applyNumberFormat="1" applyFont="1" applyBorder="1" applyAlignment="1">
      <alignment horizontal="right"/>
    </xf>
    <xf numFmtId="4" fontId="3" fillId="0" borderId="234" xfId="0" applyNumberFormat="1" applyFont="1" applyBorder="1" applyAlignment="1">
      <alignment horizontal="right"/>
    </xf>
    <xf numFmtId="4" fontId="3" fillId="0" borderId="105" xfId="0" applyNumberFormat="1" applyFont="1" applyFill="1" applyBorder="1" applyAlignment="1">
      <alignment horizontal="right"/>
    </xf>
    <xf numFmtId="4" fontId="3" fillId="0" borderId="153" xfId="0" applyNumberFormat="1" applyFont="1" applyBorder="1" applyAlignment="1">
      <alignment horizontal="right"/>
    </xf>
    <xf numFmtId="4" fontId="3" fillId="0" borderId="154" xfId="0" applyNumberFormat="1" applyFont="1" applyFill="1" applyBorder="1" applyAlignment="1">
      <alignment horizontal="right"/>
    </xf>
    <xf numFmtId="4" fontId="3" fillId="0" borderId="155" xfId="0" applyNumberFormat="1" applyFont="1" applyFill="1" applyBorder="1" applyAlignment="1">
      <alignment horizontal="right"/>
    </xf>
    <xf numFmtId="4" fontId="3" fillId="0" borderId="156" xfId="0" applyNumberFormat="1" applyFont="1" applyFill="1" applyBorder="1" applyAlignment="1">
      <alignment horizontal="right"/>
    </xf>
    <xf numFmtId="4" fontId="3" fillId="0" borderId="157" xfId="0" applyNumberFormat="1" applyFont="1" applyFill="1" applyBorder="1" applyAlignment="1">
      <alignment horizontal="right"/>
    </xf>
    <xf numFmtId="4" fontId="3" fillId="0" borderId="158" xfId="0" applyNumberFormat="1" applyFont="1" applyFill="1" applyBorder="1" applyAlignment="1">
      <alignment horizontal="right"/>
    </xf>
    <xf numFmtId="4" fontId="3" fillId="0" borderId="159" xfId="0" applyNumberFormat="1" applyFont="1" applyFill="1" applyBorder="1" applyAlignment="1">
      <alignment horizontal="right"/>
    </xf>
    <xf numFmtId="4" fontId="3" fillId="0" borderId="160" xfId="0" applyNumberFormat="1" applyFont="1" applyFill="1" applyBorder="1" applyAlignment="1">
      <alignment horizontal="right"/>
    </xf>
    <xf numFmtId="4" fontId="3" fillId="0" borderId="161" xfId="0" applyNumberFormat="1" applyFont="1" applyFill="1" applyBorder="1" applyAlignment="1">
      <alignment horizontal="right"/>
    </xf>
    <xf numFmtId="4" fontId="3" fillId="0" borderId="117" xfId="0" applyNumberFormat="1" applyFont="1" applyBorder="1" applyAlignment="1">
      <alignment horizontal="right"/>
    </xf>
    <xf numFmtId="4" fontId="3" fillId="0" borderId="142" xfId="0" applyNumberFormat="1" applyFont="1" applyFill="1" applyBorder="1" applyAlignment="1">
      <alignment horizontal="right"/>
    </xf>
    <xf numFmtId="4" fontId="3" fillId="0" borderId="143" xfId="0" applyNumberFormat="1" applyFont="1" applyFill="1" applyBorder="1" applyAlignment="1">
      <alignment horizontal="right"/>
    </xf>
    <xf numFmtId="4" fontId="3" fillId="0" borderId="144" xfId="0" applyNumberFormat="1" applyFont="1" applyFill="1" applyBorder="1" applyAlignment="1">
      <alignment horizontal="right"/>
    </xf>
    <xf numFmtId="4" fontId="3" fillId="0" borderId="145" xfId="0" applyNumberFormat="1" applyFont="1" applyFill="1" applyBorder="1" applyAlignment="1">
      <alignment horizontal="right"/>
    </xf>
    <xf numFmtId="4" fontId="3" fillId="0" borderId="152" xfId="0" applyNumberFormat="1" applyFont="1" applyBorder="1" applyAlignment="1">
      <alignment horizontal="right"/>
    </xf>
    <xf numFmtId="4" fontId="3" fillId="0" borderId="22" xfId="0" applyNumberFormat="1" applyFont="1" applyBorder="1" applyAlignment="1">
      <alignment horizontal="right"/>
    </xf>
    <xf numFmtId="4" fontId="3" fillId="0" borderId="34" xfId="0" applyNumberFormat="1" applyFont="1" applyFill="1" applyBorder="1" applyAlignment="1">
      <alignment horizontal="right"/>
    </xf>
    <xf numFmtId="198" fontId="0" fillId="0" borderId="235" xfId="0" applyNumberFormat="1" applyFill="1" applyBorder="1" applyAlignment="1">
      <alignment horizontal="right"/>
    </xf>
    <xf numFmtId="4" fontId="3" fillId="0" borderId="74" xfId="0" applyNumberFormat="1" applyFont="1" applyBorder="1" applyAlignment="1">
      <alignment horizontal="right"/>
    </xf>
    <xf numFmtId="4" fontId="4" fillId="3" borderId="88" xfId="30" applyNumberFormat="1" applyFont="1" applyFill="1" applyBorder="1" applyAlignment="1">
      <alignment horizontal="right" vertical="center"/>
    </xf>
    <xf numFmtId="4" fontId="4" fillId="4" borderId="236" xfId="27" applyNumberFormat="1" applyFont="1" applyFill="1" applyBorder="1" applyAlignment="1">
      <alignment horizontal="right"/>
    </xf>
    <xf numFmtId="4" fontId="4" fillId="4" borderId="57" xfId="27" applyNumberFormat="1" applyFont="1" applyFill="1" applyBorder="1" applyAlignment="1">
      <alignment horizontal="right"/>
    </xf>
    <xf numFmtId="4" fontId="4" fillId="4" borderId="89" xfId="27" applyNumberFormat="1" applyFont="1" applyFill="1" applyBorder="1" applyAlignment="1">
      <alignment horizontal="right"/>
    </xf>
    <xf numFmtId="4" fontId="4" fillId="4" borderId="58" xfId="27" applyNumberFormat="1" applyFont="1" applyFill="1" applyBorder="1" applyAlignment="1">
      <alignment horizontal="right"/>
    </xf>
    <xf numFmtId="4" fontId="4" fillId="4" borderId="60" xfId="27" applyNumberFormat="1" applyFont="1" applyFill="1" applyBorder="1" applyAlignment="1">
      <alignment horizontal="right"/>
    </xf>
    <xf numFmtId="4" fontId="4" fillId="3" borderId="61" xfId="30" applyNumberFormat="1" applyFont="1" applyFill="1" applyBorder="1" applyAlignment="1">
      <alignment horizontal="right" vertical="center"/>
    </xf>
    <xf numFmtId="4" fontId="4" fillId="3" borderId="171" xfId="30" applyNumberFormat="1" applyFont="1" applyFill="1" applyBorder="1" applyAlignment="1">
      <alignment horizontal="right" vertical="center"/>
    </xf>
    <xf numFmtId="4" fontId="3" fillId="0" borderId="237" xfId="0" applyNumberFormat="1" applyFont="1" applyFill="1" applyBorder="1" applyAlignment="1">
      <alignment horizontal="right"/>
    </xf>
    <xf numFmtId="4" fontId="4" fillId="3" borderId="176" xfId="30" applyNumberFormat="1" applyFont="1" applyFill="1" applyBorder="1" applyAlignment="1">
      <alignment horizontal="right" vertical="center"/>
    </xf>
    <xf numFmtId="4" fontId="4" fillId="3" borderId="203" xfId="30" applyNumberFormat="1" applyFont="1" applyFill="1" applyBorder="1" applyAlignment="1">
      <alignment vertical="center"/>
    </xf>
    <xf numFmtId="4" fontId="4" fillId="3" borderId="4" xfId="30" applyNumberFormat="1" applyFont="1" applyFill="1" applyBorder="1" applyAlignment="1">
      <alignment vertical="center"/>
    </xf>
    <xf numFmtId="4" fontId="4" fillId="4" borderId="202" xfId="30" applyNumberFormat="1" applyFont="1" applyFill="1" applyBorder="1"/>
    <xf numFmtId="4" fontId="4" fillId="4" borderId="204" xfId="30" applyNumberFormat="1" applyFont="1" applyFill="1" applyBorder="1"/>
    <xf numFmtId="4" fontId="3" fillId="6" borderId="238" xfId="30" applyNumberFormat="1" applyFont="1" applyFill="1" applyBorder="1" applyAlignment="1">
      <alignment vertical="center" wrapText="1"/>
    </xf>
    <xf numFmtId="4" fontId="3" fillId="6" borderId="239" xfId="30" applyNumberFormat="1" applyFont="1" applyFill="1" applyBorder="1" applyAlignment="1">
      <alignment vertical="center" wrapText="1"/>
    </xf>
    <xf numFmtId="4" fontId="3" fillId="6" borderId="240" xfId="30" applyNumberFormat="1" applyFont="1" applyFill="1" applyBorder="1" applyAlignment="1">
      <alignment vertical="center" wrapText="1"/>
    </xf>
    <xf numFmtId="4" fontId="3" fillId="6" borderId="241" xfId="30" applyNumberFormat="1" applyFont="1" applyFill="1" applyBorder="1" applyAlignment="1">
      <alignment vertical="center" wrapText="1"/>
    </xf>
    <xf numFmtId="4" fontId="3" fillId="6" borderId="184" xfId="30" applyNumberFormat="1" applyFont="1" applyFill="1" applyBorder="1" applyAlignment="1">
      <alignment horizontal="center" vertical="center" wrapText="1"/>
    </xf>
    <xf numFmtId="4" fontId="3" fillId="6" borderId="242" xfId="30" applyNumberFormat="1" applyFont="1" applyFill="1" applyBorder="1" applyAlignment="1">
      <alignment vertical="center" wrapText="1"/>
    </xf>
    <xf numFmtId="4" fontId="17" fillId="0" borderId="19" xfId="4" applyNumberFormat="1" applyFont="1" applyFill="1" applyBorder="1" applyAlignment="1">
      <alignment horizontal="right"/>
    </xf>
    <xf numFmtId="4" fontId="3" fillId="0" borderId="210" xfId="0" applyNumberFormat="1" applyFont="1" applyFill="1" applyBorder="1" applyAlignment="1">
      <alignment horizontal="right"/>
    </xf>
    <xf numFmtId="4" fontId="17" fillId="0" borderId="30" xfId="4" applyNumberFormat="1" applyFont="1" applyBorder="1" applyAlignment="1">
      <alignment horizontal="right"/>
    </xf>
    <xf numFmtId="4" fontId="17" fillId="0" borderId="41" xfId="4" applyNumberFormat="1" applyFont="1" applyBorder="1" applyAlignment="1">
      <alignment horizontal="right"/>
    </xf>
    <xf numFmtId="4" fontId="17" fillId="0" borderId="174" xfId="4" applyNumberFormat="1" applyFont="1" applyBorder="1" applyAlignment="1">
      <alignment horizontal="right"/>
    </xf>
    <xf numFmtId="4" fontId="17" fillId="0" borderId="146" xfId="4" applyNumberFormat="1" applyFont="1" applyBorder="1" applyAlignment="1">
      <alignment horizontal="right"/>
    </xf>
    <xf numFmtId="4" fontId="17" fillId="0" borderId="173" xfId="4" applyNumberFormat="1" applyFont="1" applyBorder="1" applyAlignment="1">
      <alignment horizontal="right"/>
    </xf>
    <xf numFmtId="4" fontId="17" fillId="0" borderId="149" xfId="4" applyNumberFormat="1" applyFont="1" applyBorder="1" applyAlignment="1">
      <alignment horizontal="right"/>
    </xf>
    <xf numFmtId="4" fontId="3" fillId="5" borderId="24" xfId="0" applyNumberFormat="1" applyFont="1" applyFill="1" applyBorder="1" applyAlignment="1">
      <alignment horizontal="right"/>
    </xf>
    <xf numFmtId="4" fontId="17" fillId="0" borderId="114" xfId="11" applyNumberFormat="1" applyFont="1" applyBorder="1" applyAlignment="1">
      <alignment horizontal="right"/>
    </xf>
    <xf numFmtId="4" fontId="3" fillId="0" borderId="243" xfId="0" applyNumberFormat="1" applyFont="1" applyFill="1" applyBorder="1" applyAlignment="1">
      <alignment horizontal="right"/>
    </xf>
    <xf numFmtId="4" fontId="3" fillId="0" borderId="182" xfId="0" applyNumberFormat="1" applyFont="1" applyFill="1" applyBorder="1" applyAlignment="1">
      <alignment horizontal="right"/>
    </xf>
    <xf numFmtId="4" fontId="4" fillId="3" borderId="90" xfId="30" applyNumberFormat="1" applyFont="1" applyFill="1" applyBorder="1" applyAlignment="1">
      <alignment horizontal="right" vertical="center"/>
    </xf>
    <xf numFmtId="4" fontId="4" fillId="3" borderId="62" xfId="30" applyNumberFormat="1" applyFont="1" applyFill="1" applyBorder="1" applyAlignment="1">
      <alignment horizontal="right" vertical="center"/>
    </xf>
    <xf numFmtId="4" fontId="4" fillId="3" borderId="63" xfId="30" applyNumberFormat="1" applyFont="1" applyFill="1" applyBorder="1" applyAlignment="1">
      <alignment horizontal="right" vertical="center"/>
    </xf>
    <xf numFmtId="4" fontId="4" fillId="3" borderId="91" xfId="30" applyNumberFormat="1" applyFont="1" applyFill="1" applyBorder="1" applyAlignment="1">
      <alignment horizontal="right" vertical="center"/>
    </xf>
    <xf numFmtId="4" fontId="4" fillId="4" borderId="88" xfId="30" applyNumberFormat="1" applyFont="1" applyFill="1" applyBorder="1" applyAlignment="1">
      <alignment horizontal="right"/>
    </xf>
    <xf numFmtId="4" fontId="4" fillId="4" borderId="196" xfId="30" applyNumberFormat="1" applyFont="1" applyFill="1" applyBorder="1" applyAlignment="1">
      <alignment horizontal="right"/>
    </xf>
    <xf numFmtId="4" fontId="4" fillId="4" borderId="89" xfId="30" applyNumberFormat="1" applyFont="1" applyFill="1" applyBorder="1" applyAlignment="1">
      <alignment horizontal="right"/>
    </xf>
    <xf numFmtId="0" fontId="13" fillId="0" borderId="244" xfId="28" applyFont="1" applyBorder="1" applyAlignment="1">
      <alignment vertical="center"/>
    </xf>
    <xf numFmtId="0" fontId="3" fillId="0" borderId="0" xfId="7" applyAlignment="1">
      <alignment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4" fontId="3" fillId="6" borderId="166" xfId="30" applyNumberFormat="1" applyFill="1" applyBorder="1" applyAlignment="1">
      <alignment horizontal="center" vertical="center" wrapText="1"/>
    </xf>
    <xf numFmtId="4" fontId="3" fillId="6" borderId="166" xfId="30" applyNumberFormat="1" applyFill="1" applyBorder="1" applyAlignment="1">
      <alignment vertical="center" wrapText="1"/>
    </xf>
    <xf numFmtId="4" fontId="3" fillId="6" borderId="194" xfId="30" applyNumberFormat="1" applyFill="1" applyBorder="1" applyAlignment="1">
      <alignment horizontal="center" vertical="center" wrapText="1"/>
    </xf>
    <xf numFmtId="4" fontId="3" fillId="6" borderId="238" xfId="30" applyNumberFormat="1" applyFill="1" applyBorder="1" applyAlignment="1">
      <alignment vertical="center" wrapText="1"/>
    </xf>
    <xf numFmtId="4" fontId="3" fillId="6" borderId="195" xfId="30" applyNumberFormat="1" applyFill="1" applyBorder="1" applyAlignment="1">
      <alignment horizontal="center" vertical="center" wrapText="1"/>
    </xf>
    <xf numFmtId="4" fontId="3" fillId="6" borderId="240" xfId="30" applyNumberFormat="1" applyFill="1" applyBorder="1" applyAlignment="1">
      <alignment vertical="center" wrapText="1"/>
    </xf>
    <xf numFmtId="4" fontId="3" fillId="6" borderId="195" xfId="30" applyNumberFormat="1" applyFill="1" applyBorder="1" applyAlignment="1">
      <alignment vertical="center" wrapText="1"/>
    </xf>
    <xf numFmtId="4" fontId="3" fillId="6" borderId="194" xfId="30" applyNumberFormat="1" applyFill="1" applyBorder="1" applyAlignment="1">
      <alignment vertical="center" wrapText="1"/>
    </xf>
    <xf numFmtId="4" fontId="3" fillId="6" borderId="216" xfId="30" applyNumberFormat="1" applyFill="1" applyBorder="1" applyAlignment="1">
      <alignment horizontal="center" vertical="center" wrapText="1"/>
    </xf>
    <xf numFmtId="4" fontId="3" fillId="6" borderId="245" xfId="30" applyNumberFormat="1" applyFill="1" applyBorder="1" applyAlignment="1">
      <alignment vertical="center" wrapText="1"/>
    </xf>
    <xf numFmtId="4" fontId="3" fillId="6" borderId="239" xfId="30" applyNumberFormat="1" applyFill="1" applyBorder="1" applyAlignment="1">
      <alignment vertical="center" wrapText="1"/>
    </xf>
    <xf numFmtId="4" fontId="3" fillId="6" borderId="241" xfId="30" applyNumberFormat="1" applyFill="1" applyBorder="1" applyAlignment="1">
      <alignment vertical="center" wrapText="1"/>
    </xf>
    <xf numFmtId="4" fontId="3" fillId="6" borderId="30" xfId="30" applyNumberFormat="1" applyFill="1" applyBorder="1" applyAlignment="1">
      <alignment vertical="center" wrapText="1"/>
    </xf>
    <xf numFmtId="4" fontId="3" fillId="6" borderId="41" xfId="30" applyNumberFormat="1" applyFill="1" applyBorder="1" applyAlignment="1">
      <alignment vertical="center" wrapText="1"/>
    </xf>
    <xf numFmtId="4" fontId="3" fillId="6" borderId="21" xfId="30" applyNumberFormat="1" applyFill="1" applyBorder="1" applyAlignment="1">
      <alignment vertical="center" wrapText="1"/>
    </xf>
    <xf numFmtId="4" fontId="3" fillId="6" borderId="13" xfId="30" applyNumberFormat="1" applyFill="1" applyBorder="1" applyAlignment="1">
      <alignment vertical="center" wrapText="1"/>
    </xf>
    <xf numFmtId="4" fontId="3" fillId="6" borderId="184" xfId="30" applyNumberFormat="1" applyFill="1" applyBorder="1" applyAlignment="1">
      <alignment horizontal="center" vertical="center" wrapText="1"/>
    </xf>
    <xf numFmtId="4" fontId="3" fillId="6" borderId="26" xfId="30" applyNumberFormat="1" applyFill="1" applyBorder="1" applyAlignment="1">
      <alignment vertical="center" wrapText="1"/>
    </xf>
    <xf numFmtId="4" fontId="3" fillId="6" borderId="242" xfId="30" applyNumberFormat="1" applyFill="1" applyBorder="1" applyAlignment="1">
      <alignment vertical="center" wrapText="1"/>
    </xf>
    <xf numFmtId="4" fontId="4" fillId="4" borderId="88" xfId="30" applyNumberFormat="1" applyFont="1" applyFill="1" applyBorder="1"/>
    <xf numFmtId="4" fontId="4" fillId="4" borderId="196" xfId="30" applyNumberFormat="1" applyFont="1" applyFill="1" applyBorder="1"/>
    <xf numFmtId="4" fontId="4" fillId="4" borderId="89" xfId="30" applyNumberFormat="1" applyFont="1" applyFill="1" applyBorder="1"/>
    <xf numFmtId="4" fontId="3" fillId="0" borderId="175" xfId="0" applyNumberFormat="1" applyFont="1" applyBorder="1" applyAlignment="1">
      <alignment horizontal="right"/>
    </xf>
    <xf numFmtId="4" fontId="3" fillId="0" borderId="24" xfId="0" applyNumberFormat="1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4" fontId="3" fillId="0" borderId="26" xfId="0" applyNumberFormat="1" applyFont="1" applyBorder="1" applyAlignment="1">
      <alignment horizontal="right"/>
    </xf>
    <xf numFmtId="4" fontId="3" fillId="0" borderId="174" xfId="0" applyNumberFormat="1" applyFont="1" applyBorder="1" applyAlignment="1">
      <alignment horizontal="right"/>
    </xf>
    <xf numFmtId="4" fontId="3" fillId="0" borderId="28" xfId="0" applyNumberFormat="1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4" fontId="3" fillId="0" borderId="30" xfId="0" applyNumberFormat="1" applyFont="1" applyBorder="1" applyAlignment="1">
      <alignment horizontal="right"/>
    </xf>
    <xf numFmtId="4" fontId="3" fillId="0" borderId="173" xfId="0" applyNumberFormat="1" applyFon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4" fontId="3" fillId="0" borderId="183" xfId="0" applyNumberFormat="1" applyFont="1" applyBorder="1" applyAlignment="1">
      <alignment horizontal="right"/>
    </xf>
    <xf numFmtId="4" fontId="3" fillId="0" borderId="33" xfId="0" applyNumberFormat="1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4" fontId="3" fillId="0" borderId="35" xfId="0" applyNumberFormat="1" applyFont="1" applyBorder="1" applyAlignment="1">
      <alignment horizontal="right"/>
    </xf>
    <xf numFmtId="4" fontId="3" fillId="0" borderId="102" xfId="0" applyNumberFormat="1" applyFont="1" applyBorder="1" applyAlignment="1">
      <alignment horizontal="right"/>
    </xf>
    <xf numFmtId="4" fontId="3" fillId="0" borderId="149" xfId="0" applyNumberFormat="1" applyFont="1" applyBorder="1" applyAlignment="1">
      <alignment horizontal="right"/>
    </xf>
    <xf numFmtId="4" fontId="3" fillId="0" borderId="114" xfId="0" applyNumberFormat="1" applyFon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4" fontId="3" fillId="0" borderId="147" xfId="0" applyNumberFormat="1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4" fontId="3" fillId="0" borderId="17" xfId="0" applyNumberFormat="1" applyFont="1" applyBorder="1" applyAlignment="1">
      <alignment horizontal="right"/>
    </xf>
    <xf numFmtId="4" fontId="3" fillId="0" borderId="19" xfId="0" applyNumberFormat="1" applyFont="1" applyBorder="1" applyAlignment="1">
      <alignment horizontal="right"/>
    </xf>
    <xf numFmtId="4" fontId="3" fillId="0" borderId="137" xfId="0" applyNumberFormat="1" applyFont="1" applyBorder="1" applyAlignment="1">
      <alignment horizontal="right"/>
    </xf>
    <xf numFmtId="4" fontId="3" fillId="0" borderId="172" xfId="0" applyNumberFormat="1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4" fontId="3" fillId="0" borderId="21" xfId="0" applyNumberFormat="1" applyFont="1" applyBorder="1" applyAlignment="1">
      <alignment horizontal="right"/>
    </xf>
    <xf numFmtId="4" fontId="3" fillId="0" borderId="212" xfId="0" applyNumberFormat="1" applyFont="1" applyBorder="1" applyAlignment="1">
      <alignment horizontal="right"/>
    </xf>
    <xf numFmtId="4" fontId="3" fillId="0" borderId="211" xfId="0" applyNumberFormat="1" applyFont="1" applyBorder="1" applyAlignment="1">
      <alignment horizontal="right"/>
    </xf>
    <xf numFmtId="0" fontId="17" fillId="0" borderId="28" xfId="4" applyFont="1" applyBorder="1" applyAlignment="1">
      <alignment horizontal="right"/>
    </xf>
    <xf numFmtId="0" fontId="17" fillId="0" borderId="19" xfId="4" applyFont="1" applyBorder="1" applyAlignment="1">
      <alignment horizontal="right"/>
    </xf>
    <xf numFmtId="0" fontId="17" fillId="0" borderId="11" xfId="4" applyFont="1" applyBorder="1" applyAlignment="1">
      <alignment horizontal="right"/>
    </xf>
    <xf numFmtId="0" fontId="17" fillId="0" borderId="24" xfId="4" applyFont="1" applyBorder="1" applyAlignment="1">
      <alignment horizontal="right"/>
    </xf>
    <xf numFmtId="0" fontId="17" fillId="0" borderId="33" xfId="4" applyFont="1" applyBorder="1" applyAlignment="1">
      <alignment horizontal="right"/>
    </xf>
    <xf numFmtId="4" fontId="3" fillId="0" borderId="146" xfId="0" applyNumberFormat="1" applyFont="1" applyBorder="1" applyAlignment="1">
      <alignment horizontal="right"/>
    </xf>
    <xf numFmtId="0" fontId="17" fillId="0" borderId="15" xfId="4" applyFont="1" applyBorder="1" applyAlignment="1">
      <alignment horizontal="right"/>
    </xf>
    <xf numFmtId="4" fontId="17" fillId="0" borderId="183" xfId="4" applyNumberFormat="1" applyFont="1" applyBorder="1" applyAlignment="1">
      <alignment horizontal="right"/>
    </xf>
    <xf numFmtId="4" fontId="17" fillId="0" borderId="35" xfId="4" applyNumberFormat="1" applyFont="1" applyBorder="1" applyAlignment="1">
      <alignment horizontal="right"/>
    </xf>
    <xf numFmtId="4" fontId="3" fillId="0" borderId="41" xfId="0" applyNumberFormat="1" applyFont="1" applyBorder="1" applyAlignment="1">
      <alignment horizontal="right"/>
    </xf>
    <xf numFmtId="4" fontId="3" fillId="0" borderId="210" xfId="0" applyNumberFormat="1" applyFont="1" applyBorder="1" applyAlignment="1">
      <alignment horizontal="right"/>
    </xf>
    <xf numFmtId="4" fontId="17" fillId="0" borderId="102" xfId="4" applyNumberFormat="1" applyFont="1" applyBorder="1" applyAlignment="1">
      <alignment horizontal="right"/>
    </xf>
    <xf numFmtId="4" fontId="17" fillId="0" borderId="246" xfId="4" applyNumberFormat="1" applyFont="1" applyBorder="1" applyAlignment="1">
      <alignment horizontal="right"/>
    </xf>
    <xf numFmtId="4" fontId="3" fillId="0" borderId="200" xfId="0" applyNumberFormat="1" applyFon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4" fontId="3" fillId="0" borderId="136" xfId="0" applyNumberFormat="1" applyFont="1" applyBorder="1" applyAlignment="1">
      <alignment horizontal="right"/>
    </xf>
    <xf numFmtId="4" fontId="17" fillId="0" borderId="15" xfId="9" applyNumberFormat="1" applyFont="1" applyBorder="1" applyAlignment="1">
      <alignment horizontal="right"/>
    </xf>
    <xf numFmtId="4" fontId="17" fillId="0" borderId="146" xfId="11" applyNumberFormat="1" applyFont="1" applyBorder="1" applyAlignment="1">
      <alignment horizontal="right"/>
    </xf>
    <xf numFmtId="4" fontId="17" fillId="0" borderId="15" xfId="13" applyNumberFormat="1" applyFont="1" applyBorder="1" applyAlignment="1">
      <alignment horizontal="right"/>
    </xf>
    <xf numFmtId="4" fontId="17" fillId="0" borderId="15" xfId="15" applyNumberFormat="1" applyFont="1" applyBorder="1" applyAlignment="1">
      <alignment horizontal="right"/>
    </xf>
    <xf numFmtId="4" fontId="17" fillId="0" borderId="15" xfId="17" applyNumberFormat="1" applyFont="1" applyBorder="1" applyAlignment="1">
      <alignment horizontal="right"/>
    </xf>
    <xf numFmtId="0" fontId="17" fillId="0" borderId="15" xfId="19" applyFont="1" applyBorder="1" applyAlignment="1">
      <alignment horizontal="right"/>
    </xf>
    <xf numFmtId="4" fontId="3" fillId="0" borderId="179" xfId="0" applyNumberFormat="1" applyFont="1" applyBorder="1" applyAlignment="1">
      <alignment horizontal="right"/>
    </xf>
    <xf numFmtId="4" fontId="17" fillId="0" borderId="243" xfId="4" applyNumberFormat="1" applyFont="1" applyBorder="1" applyAlignment="1">
      <alignment horizontal="right"/>
    </xf>
    <xf numFmtId="4" fontId="3" fillId="0" borderId="181" xfId="0" applyNumberFormat="1" applyFont="1" applyBorder="1" applyAlignment="1">
      <alignment horizontal="right"/>
    </xf>
    <xf numFmtId="0" fontId="3" fillId="0" borderId="179" xfId="0" applyFont="1" applyBorder="1" applyAlignment="1">
      <alignment horizontal="right"/>
    </xf>
    <xf numFmtId="4" fontId="3" fillId="0" borderId="209" xfId="0" applyNumberFormat="1" applyFont="1" applyBorder="1" applyAlignment="1">
      <alignment horizontal="right"/>
    </xf>
    <xf numFmtId="0" fontId="14" fillId="0" borderId="247" xfId="2" applyFont="1" applyBorder="1" applyAlignment="1" applyProtection="1">
      <alignment vertical="center" wrapText="1"/>
    </xf>
    <xf numFmtId="0" fontId="14" fillId="0" borderId="244" xfId="2" applyFont="1" applyBorder="1" applyAlignment="1" applyProtection="1">
      <alignment vertical="center" wrapText="1"/>
    </xf>
    <xf numFmtId="0" fontId="10" fillId="8" borderId="0" xfId="7" applyFont="1" applyFill="1" applyAlignment="1">
      <alignment horizontal="left" vertical="center"/>
    </xf>
    <xf numFmtId="0" fontId="12" fillId="4" borderId="0" xfId="21" applyFont="1" applyFill="1" applyAlignment="1">
      <alignment vertical="center" wrapText="1"/>
    </xf>
    <xf numFmtId="0" fontId="2" fillId="0" borderId="244" xfId="1" applyBorder="1" applyAlignment="1" applyProtection="1">
      <alignment vertical="center" wrapText="1"/>
    </xf>
    <xf numFmtId="4" fontId="4" fillId="4" borderId="236" xfId="30" applyNumberFormat="1" applyFont="1" applyFill="1" applyBorder="1" applyAlignment="1">
      <alignment horizontal="center"/>
    </xf>
    <xf numFmtId="4" fontId="4" fillId="4" borderId="254" xfId="30" applyNumberFormat="1" applyFont="1" applyFill="1" applyBorder="1" applyAlignment="1">
      <alignment horizontal="center"/>
    </xf>
    <xf numFmtId="4" fontId="3" fillId="6" borderId="194" xfId="30" applyNumberFormat="1" applyFill="1" applyBorder="1" applyAlignment="1">
      <alignment horizontal="center" vertical="center" wrapText="1"/>
    </xf>
    <xf numFmtId="4" fontId="3" fillId="6" borderId="216" xfId="30" applyNumberFormat="1" applyFill="1" applyBorder="1" applyAlignment="1">
      <alignment horizontal="center" vertical="center" wrapText="1"/>
    </xf>
    <xf numFmtId="4" fontId="3" fillId="6" borderId="195" xfId="30" applyNumberFormat="1" applyFill="1" applyBorder="1" applyAlignment="1">
      <alignment horizontal="center" vertical="center" wrapText="1"/>
    </xf>
    <xf numFmtId="4" fontId="3" fillId="6" borderId="255" xfId="30" applyNumberFormat="1" applyFill="1" applyBorder="1" applyAlignment="1">
      <alignment horizontal="center" vertical="center" wrapText="1"/>
    </xf>
    <xf numFmtId="4" fontId="4" fillId="3" borderId="202" xfId="30" applyNumberFormat="1" applyFont="1" applyFill="1" applyBorder="1" applyAlignment="1">
      <alignment horizontal="center" vertical="center" wrapText="1"/>
    </xf>
    <xf numFmtId="4" fontId="4" fillId="3" borderId="176" xfId="30" applyNumberFormat="1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left" vertical="top"/>
    </xf>
    <xf numFmtId="4" fontId="4" fillId="2" borderId="248" xfId="24" applyNumberFormat="1" applyFont="1" applyFill="1" applyBorder="1" applyAlignment="1">
      <alignment horizontal="center" vertical="center"/>
    </xf>
    <xf numFmtId="4" fontId="4" fillId="2" borderId="216" xfId="24" applyNumberFormat="1" applyFont="1" applyFill="1" applyBorder="1" applyAlignment="1">
      <alignment horizontal="center" vertical="center"/>
    </xf>
    <xf numFmtId="4" fontId="4" fillId="8" borderId="249" xfId="26" applyNumberFormat="1" applyFont="1" applyFill="1" applyBorder="1" applyAlignment="1">
      <alignment horizontal="center" vertical="center" wrapText="1"/>
    </xf>
    <xf numFmtId="4" fontId="4" fillId="8" borderId="250" xfId="26" applyNumberFormat="1" applyFont="1" applyFill="1" applyBorder="1" applyAlignment="1">
      <alignment horizontal="center" vertical="center" wrapText="1"/>
    </xf>
    <xf numFmtId="4" fontId="4" fillId="8" borderId="251" xfId="26" applyNumberFormat="1" applyFont="1" applyFill="1" applyBorder="1" applyAlignment="1">
      <alignment horizontal="center" vertical="center" wrapText="1"/>
    </xf>
    <xf numFmtId="4" fontId="4" fillId="8" borderId="252" xfId="26" applyNumberFormat="1" applyFont="1" applyFill="1" applyBorder="1" applyAlignment="1">
      <alignment horizontal="center" vertical="center" wrapText="1"/>
    </xf>
    <xf numFmtId="4" fontId="3" fillId="8" borderId="250" xfId="0" applyNumberFormat="1" applyFont="1" applyFill="1" applyBorder="1" applyAlignment="1">
      <alignment horizontal="center" vertical="center" wrapText="1"/>
    </xf>
    <xf numFmtId="4" fontId="3" fillId="8" borderId="253" xfId="0" applyNumberFormat="1" applyFont="1" applyFill="1" applyBorder="1" applyAlignment="1">
      <alignment horizontal="center" vertical="center" wrapText="1"/>
    </xf>
    <xf numFmtId="4" fontId="3" fillId="6" borderId="194" xfId="30" applyNumberFormat="1" applyFont="1" applyFill="1" applyBorder="1" applyAlignment="1">
      <alignment horizontal="center" vertical="center" wrapText="1"/>
    </xf>
    <xf numFmtId="4" fontId="3" fillId="6" borderId="216" xfId="30" applyNumberFormat="1" applyFont="1" applyFill="1" applyBorder="1" applyAlignment="1">
      <alignment horizontal="center" vertical="center" wrapText="1"/>
    </xf>
    <xf numFmtId="4" fontId="3" fillId="6" borderId="195" xfId="30" applyNumberFormat="1" applyFont="1" applyFill="1" applyBorder="1" applyAlignment="1">
      <alignment horizontal="center" vertical="center" wrapText="1"/>
    </xf>
    <xf numFmtId="4" fontId="3" fillId="6" borderId="255" xfId="30" applyNumberFormat="1" applyFont="1" applyFill="1" applyBorder="1" applyAlignment="1">
      <alignment horizontal="center" vertical="center" wrapText="1"/>
    </xf>
    <xf numFmtId="4" fontId="4" fillId="2" borderId="255" xfId="24" applyNumberFormat="1" applyFont="1" applyFill="1" applyBorder="1" applyAlignment="1">
      <alignment horizontal="center" vertical="center"/>
    </xf>
    <xf numFmtId="4" fontId="4" fillId="2" borderId="202" xfId="24" applyNumberFormat="1" applyFont="1" applyFill="1" applyBorder="1" applyAlignment="1">
      <alignment horizontal="center" vertical="center"/>
    </xf>
    <xf numFmtId="4" fontId="3" fillId="6" borderId="248" xfId="30" applyNumberFormat="1" applyFont="1" applyFill="1" applyBorder="1" applyAlignment="1">
      <alignment horizontal="center" vertical="center" wrapText="1"/>
    </xf>
    <xf numFmtId="4" fontId="4" fillId="10" borderId="257" xfId="0" applyNumberFormat="1" applyFont="1" applyFill="1" applyBorder="1" applyAlignment="1">
      <alignment horizontal="center" vertical="center"/>
    </xf>
    <xf numFmtId="4" fontId="4" fillId="10" borderId="258" xfId="0" applyNumberFormat="1" applyFont="1" applyFill="1" applyBorder="1" applyAlignment="1">
      <alignment horizontal="center" vertical="center"/>
    </xf>
    <xf numFmtId="4" fontId="4" fillId="10" borderId="259" xfId="0" applyNumberFormat="1" applyFont="1" applyFill="1" applyBorder="1" applyAlignment="1">
      <alignment horizontal="center" vertical="center" wrapText="1"/>
    </xf>
    <xf numFmtId="4" fontId="4" fillId="10" borderId="5" xfId="0" applyNumberFormat="1" applyFont="1" applyFill="1" applyBorder="1" applyAlignment="1">
      <alignment horizontal="center" vertical="center" wrapText="1"/>
    </xf>
    <xf numFmtId="4" fontId="3" fillId="10" borderId="260" xfId="30" applyNumberFormat="1" applyFont="1" applyFill="1" applyBorder="1" applyAlignment="1">
      <alignment horizontal="center" vertical="center" wrapText="1"/>
    </xf>
    <xf numFmtId="4" fontId="3" fillId="10" borderId="151" xfId="30" applyNumberFormat="1" applyFont="1" applyFill="1" applyBorder="1" applyAlignment="1">
      <alignment horizontal="center" vertical="center" wrapText="1"/>
    </xf>
    <xf numFmtId="4" fontId="3" fillId="10" borderId="219" xfId="30" applyNumberFormat="1" applyFont="1" applyFill="1" applyBorder="1" applyAlignment="1">
      <alignment horizontal="center" vertical="center" wrapText="1"/>
    </xf>
    <xf numFmtId="4" fontId="3" fillId="10" borderId="108" xfId="30" applyNumberFormat="1" applyFont="1" applyFill="1" applyBorder="1" applyAlignment="1">
      <alignment horizontal="center" vertical="center" wrapText="1"/>
    </xf>
    <xf numFmtId="4" fontId="3" fillId="10" borderId="109" xfId="30" applyNumberFormat="1" applyFont="1" applyFill="1" applyBorder="1" applyAlignment="1">
      <alignment horizontal="center" vertical="center" wrapText="1"/>
    </xf>
    <xf numFmtId="4" fontId="3" fillId="10" borderId="150" xfId="0" applyNumberFormat="1" applyFont="1" applyFill="1" applyBorder="1" applyAlignment="1">
      <alignment horizontal="center" vertical="center"/>
    </xf>
    <xf numFmtId="4" fontId="3" fillId="10" borderId="117" xfId="0" applyNumberFormat="1" applyFont="1" applyFill="1" applyBorder="1" applyAlignment="1">
      <alignment horizontal="center" vertical="center"/>
    </xf>
    <xf numFmtId="4" fontId="3" fillId="10" borderId="256" xfId="30" applyNumberFormat="1" applyFont="1" applyFill="1" applyBorder="1" applyAlignment="1">
      <alignment horizontal="center" vertical="center" wrapText="1"/>
    </xf>
    <xf numFmtId="4" fontId="3" fillId="10" borderId="78" xfId="30" applyNumberFormat="1" applyFont="1" applyFill="1" applyBorder="1" applyAlignment="1">
      <alignment horizontal="center" vertical="center" wrapText="1"/>
    </xf>
    <xf numFmtId="4" fontId="3" fillId="10" borderId="92" xfId="30" applyNumberFormat="1" applyFont="1" applyFill="1" applyBorder="1" applyAlignment="1">
      <alignment horizontal="center" vertical="center" wrapText="1"/>
    </xf>
    <xf numFmtId="4" fontId="4" fillId="3" borderId="236" xfId="30" applyNumberFormat="1" applyFont="1" applyFill="1" applyBorder="1" applyAlignment="1">
      <alignment horizontal="center" vertical="center" wrapText="1"/>
    </xf>
    <xf numFmtId="4" fontId="4" fillId="3" borderId="254" xfId="30" applyNumberFormat="1" applyFont="1" applyFill="1" applyBorder="1" applyAlignment="1">
      <alignment horizontal="center" vertical="center" wrapText="1"/>
    </xf>
    <xf numFmtId="4" fontId="4" fillId="4" borderId="202" xfId="30" applyNumberFormat="1" applyFont="1" applyFill="1" applyBorder="1" applyAlignment="1">
      <alignment horizontal="center"/>
    </xf>
    <xf numFmtId="4" fontId="4" fillId="4" borderId="176" xfId="30" applyNumberFormat="1" applyFont="1" applyFill="1" applyBorder="1" applyAlignment="1">
      <alignment horizontal="center"/>
    </xf>
    <xf numFmtId="4" fontId="3" fillId="10" borderId="124" xfId="0" applyNumberFormat="1" applyFont="1" applyFill="1" applyBorder="1" applyAlignment="1">
      <alignment horizontal="center" vertical="center"/>
    </xf>
    <xf numFmtId="4" fontId="3" fillId="10" borderId="78" xfId="0" applyNumberFormat="1" applyFont="1" applyFill="1" applyBorder="1" applyAlignment="1">
      <alignment horizontal="center" vertical="center"/>
    </xf>
    <xf numFmtId="4" fontId="3" fillId="10" borderId="0" xfId="0" applyNumberFormat="1" applyFont="1" applyFill="1" applyBorder="1" applyAlignment="1">
      <alignment horizontal="center" vertical="center"/>
    </xf>
    <xf numFmtId="4" fontId="3" fillId="10" borderId="187" xfId="0" applyNumberFormat="1" applyFont="1" applyFill="1" applyBorder="1" applyAlignment="1">
      <alignment horizontal="center" vertical="center"/>
    </xf>
    <xf numFmtId="4" fontId="3" fillId="10" borderId="131" xfId="0" applyNumberFormat="1" applyFont="1" applyFill="1" applyBorder="1" applyAlignment="1">
      <alignment horizontal="center" vertical="center"/>
    </xf>
    <xf numFmtId="4" fontId="3" fillId="6" borderId="149" xfId="30" applyNumberFormat="1" applyFont="1" applyFill="1" applyBorder="1" applyAlignment="1">
      <alignment horizontal="center" vertical="center" wrapText="1"/>
    </xf>
    <xf numFmtId="4" fontId="3" fillId="6" borderId="35" xfId="30" applyNumberFormat="1" applyFont="1" applyFill="1" applyBorder="1" applyAlignment="1">
      <alignment horizontal="center" vertical="center" wrapText="1"/>
    </xf>
    <xf numFmtId="4" fontId="3" fillId="6" borderId="102" xfId="30" applyNumberFormat="1" applyFont="1" applyFill="1" applyBorder="1" applyAlignment="1">
      <alignment horizontal="center" vertical="center" wrapText="1"/>
    </xf>
    <xf numFmtId="4" fontId="3" fillId="6" borderId="228" xfId="30" applyNumberFormat="1" applyFont="1" applyFill="1" applyBorder="1" applyAlignment="1">
      <alignment horizontal="center" vertical="center" wrapText="1"/>
    </xf>
    <xf numFmtId="4" fontId="3" fillId="5" borderId="0" xfId="0" applyNumberFormat="1" applyFont="1" applyFill="1" applyBorder="1" applyAlignment="1">
      <alignment horizontal="center" vertical="center"/>
    </xf>
    <xf numFmtId="4" fontId="3" fillId="5" borderId="187" xfId="0" applyNumberFormat="1" applyFont="1" applyFill="1" applyBorder="1" applyAlignment="1">
      <alignment horizontal="center" vertical="center"/>
    </xf>
    <xf numFmtId="4" fontId="3" fillId="5" borderId="150" xfId="0" applyNumberFormat="1" applyFont="1" applyFill="1" applyBorder="1" applyAlignment="1">
      <alignment horizontal="center" vertical="center"/>
    </xf>
    <xf numFmtId="4" fontId="3" fillId="5" borderId="151" xfId="0" applyNumberFormat="1" applyFont="1" applyFill="1" applyBorder="1" applyAlignment="1">
      <alignment horizontal="center" vertical="center"/>
    </xf>
    <xf numFmtId="4" fontId="3" fillId="5" borderId="117" xfId="0" applyNumberFormat="1" applyFont="1" applyFill="1" applyBorder="1" applyAlignment="1">
      <alignment horizontal="center" vertical="center"/>
    </xf>
    <xf numFmtId="4" fontId="3" fillId="5" borderId="108" xfId="30" applyNumberFormat="1" applyFont="1" applyFill="1" applyBorder="1" applyAlignment="1">
      <alignment horizontal="center" vertical="center" wrapText="1"/>
    </xf>
    <xf numFmtId="4" fontId="3" fillId="5" borderId="219" xfId="30" applyNumberFormat="1" applyFont="1" applyFill="1" applyBorder="1" applyAlignment="1">
      <alignment horizontal="center" vertical="center" wrapText="1"/>
    </xf>
    <xf numFmtId="4" fontId="3" fillId="5" borderId="78" xfId="30" applyNumberFormat="1" applyFont="1" applyFill="1" applyBorder="1" applyAlignment="1">
      <alignment horizontal="center" vertical="center" wrapText="1"/>
    </xf>
    <xf numFmtId="4" fontId="3" fillId="5" borderId="109" xfId="30" applyNumberFormat="1" applyFont="1" applyFill="1" applyBorder="1" applyAlignment="1">
      <alignment horizontal="center" vertical="center" wrapText="1"/>
    </xf>
    <xf numFmtId="4" fontId="3" fillId="5" borderId="260" xfId="30" applyNumberFormat="1" applyFont="1" applyFill="1" applyBorder="1" applyAlignment="1">
      <alignment horizontal="center" vertical="center" wrapText="1"/>
    </xf>
    <xf numFmtId="4" fontId="3" fillId="5" borderId="151" xfId="30" applyNumberFormat="1" applyFont="1" applyFill="1" applyBorder="1" applyAlignment="1">
      <alignment horizontal="center" vertical="center" wrapText="1"/>
    </xf>
    <xf numFmtId="4" fontId="4" fillId="5" borderId="257" xfId="0" applyNumberFormat="1" applyFont="1" applyFill="1" applyBorder="1" applyAlignment="1">
      <alignment horizontal="center" vertical="center"/>
    </xf>
    <xf numFmtId="4" fontId="4" fillId="5" borderId="258" xfId="0" applyNumberFormat="1" applyFont="1" applyFill="1" applyBorder="1" applyAlignment="1">
      <alignment horizontal="center" vertical="center"/>
    </xf>
    <xf numFmtId="4" fontId="4" fillId="5" borderId="259" xfId="0" applyNumberFormat="1" applyFont="1" applyFill="1" applyBorder="1" applyAlignment="1">
      <alignment horizontal="center" vertical="center" wrapText="1"/>
    </xf>
    <xf numFmtId="4" fontId="4" fillId="5" borderId="5" xfId="0" applyNumberFormat="1" applyFont="1" applyFill="1" applyBorder="1" applyAlignment="1">
      <alignment horizontal="center" vertical="center" wrapText="1"/>
    </xf>
    <xf numFmtId="4" fontId="3" fillId="5" borderId="92" xfId="30" applyNumberFormat="1" applyFont="1" applyFill="1" applyBorder="1" applyAlignment="1">
      <alignment horizontal="center" vertical="center" wrapText="1"/>
    </xf>
    <xf numFmtId="4" fontId="3" fillId="5" borderId="256" xfId="30" applyNumberFormat="1" applyFont="1" applyFill="1" applyBorder="1" applyAlignment="1">
      <alignment horizontal="center" vertical="center" wrapText="1"/>
    </xf>
    <xf numFmtId="4" fontId="3" fillId="5" borderId="94" xfId="30" applyNumberFormat="1" applyFont="1" applyFill="1" applyBorder="1" applyAlignment="1">
      <alignment horizontal="center" vertical="center" wrapText="1"/>
    </xf>
    <xf numFmtId="4" fontId="3" fillId="5" borderId="120" xfId="30" applyNumberFormat="1" applyFont="1" applyFill="1" applyBorder="1" applyAlignment="1">
      <alignment horizontal="center" vertical="center" wrapText="1"/>
    </xf>
    <xf numFmtId="4" fontId="3" fillId="2" borderId="150" xfId="0" applyNumberFormat="1" applyFont="1" applyFill="1" applyBorder="1" applyAlignment="1">
      <alignment horizontal="center" vertical="center"/>
    </xf>
    <xf numFmtId="4" fontId="3" fillId="2" borderId="151" xfId="0" applyNumberFormat="1" applyFont="1" applyFill="1" applyBorder="1" applyAlignment="1">
      <alignment horizontal="center" vertical="center"/>
    </xf>
    <xf numFmtId="4" fontId="3" fillId="2" borderId="117" xfId="0" applyNumberFormat="1" applyFont="1" applyFill="1" applyBorder="1" applyAlignment="1">
      <alignment horizontal="center" vertical="center"/>
    </xf>
    <xf numFmtId="4" fontId="3" fillId="2" borderId="219" xfId="30" applyNumberFormat="1" applyFont="1" applyFill="1" applyBorder="1" applyAlignment="1">
      <alignment horizontal="center" vertical="center" wrapText="1"/>
    </xf>
    <xf numFmtId="4" fontId="3" fillId="2" borderId="108" xfId="30" applyNumberFormat="1" applyFont="1" applyFill="1" applyBorder="1" applyAlignment="1">
      <alignment horizontal="center" vertical="center" wrapText="1"/>
    </xf>
    <xf numFmtId="4" fontId="3" fillId="2" borderId="109" xfId="3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/>
    </xf>
    <xf numFmtId="4" fontId="3" fillId="2" borderId="187" xfId="0" applyNumberFormat="1" applyFont="1" applyFill="1" applyBorder="1" applyAlignment="1">
      <alignment horizontal="center" vertical="center"/>
    </xf>
    <xf numFmtId="4" fontId="3" fillId="2" borderId="78" xfId="30" applyNumberFormat="1" applyFont="1" applyFill="1" applyBorder="1" applyAlignment="1">
      <alignment horizontal="center" vertical="center" wrapText="1"/>
    </xf>
    <xf numFmtId="4" fontId="3" fillId="2" borderId="92" xfId="30" applyNumberFormat="1" applyFont="1" applyFill="1" applyBorder="1" applyAlignment="1">
      <alignment horizontal="center" vertical="center" wrapText="1"/>
    </xf>
    <xf numFmtId="4" fontId="3" fillId="2" borderId="260" xfId="30" applyNumberFormat="1" applyFont="1" applyFill="1" applyBorder="1" applyAlignment="1">
      <alignment horizontal="center" vertical="center" wrapText="1"/>
    </xf>
    <xf numFmtId="4" fontId="3" fillId="2" borderId="151" xfId="30" applyNumberFormat="1" applyFont="1" applyFill="1" applyBorder="1" applyAlignment="1">
      <alignment horizontal="center" vertical="center" wrapText="1"/>
    </xf>
    <xf numFmtId="4" fontId="4" fillId="9" borderId="257" xfId="0" applyNumberFormat="1" applyFont="1" applyFill="1" applyBorder="1" applyAlignment="1">
      <alignment horizontal="center" vertical="center"/>
    </xf>
    <xf numFmtId="4" fontId="4" fillId="9" borderId="258" xfId="0" applyNumberFormat="1" applyFont="1" applyFill="1" applyBorder="1" applyAlignment="1">
      <alignment horizontal="center" vertical="center"/>
    </xf>
    <xf numFmtId="4" fontId="4" fillId="9" borderId="259" xfId="0" applyNumberFormat="1" applyFont="1" applyFill="1" applyBorder="1" applyAlignment="1">
      <alignment horizontal="center" vertical="center" wrapText="1"/>
    </xf>
    <xf numFmtId="4" fontId="4" fillId="9" borderId="5" xfId="0" applyNumberFormat="1" applyFont="1" applyFill="1" applyBorder="1" applyAlignment="1">
      <alignment horizontal="center" vertical="center" wrapText="1"/>
    </xf>
    <xf numFmtId="4" fontId="3" fillId="2" borderId="31" xfId="30" applyNumberFormat="1" applyFont="1" applyFill="1" applyBorder="1" applyAlignment="1">
      <alignment horizontal="center" vertical="center" wrapText="1"/>
    </xf>
    <xf numFmtId="4" fontId="3" fillId="2" borderId="131" xfId="30" applyNumberFormat="1" applyFont="1" applyFill="1" applyBorder="1" applyAlignment="1">
      <alignment horizontal="center" vertical="center" wrapText="1"/>
    </xf>
    <xf numFmtId="4" fontId="3" fillId="2" borderId="132" xfId="30" applyNumberFormat="1" applyFont="1" applyFill="1" applyBorder="1" applyAlignment="1">
      <alignment horizontal="center" vertical="center" wrapText="1"/>
    </xf>
    <xf numFmtId="4" fontId="3" fillId="2" borderId="261" xfId="0" applyNumberFormat="1" applyFont="1" applyFill="1" applyBorder="1" applyAlignment="1">
      <alignment horizontal="center" vertical="center"/>
    </xf>
    <xf numFmtId="4" fontId="3" fillId="2" borderId="131" xfId="29" applyNumberFormat="1" applyFont="1" applyFill="1" applyBorder="1" applyAlignment="1">
      <alignment horizontal="center" vertical="center" wrapText="1"/>
    </xf>
    <xf numFmtId="4" fontId="3" fillId="2" borderId="31" xfId="29" applyNumberFormat="1" applyFont="1" applyFill="1" applyBorder="1" applyAlignment="1">
      <alignment horizontal="center" vertical="center" wrapText="1"/>
    </xf>
    <xf numFmtId="4" fontId="3" fillId="2" borderId="219" xfId="29" applyNumberFormat="1" applyFont="1" applyFill="1" applyBorder="1" applyAlignment="1">
      <alignment horizontal="center" vertical="center" wrapText="1"/>
    </xf>
    <xf numFmtId="4" fontId="3" fillId="2" borderId="108" xfId="29" applyNumberFormat="1" applyFont="1" applyFill="1" applyBorder="1" applyAlignment="1">
      <alignment horizontal="center" vertical="center" wrapText="1"/>
    </xf>
    <xf numFmtId="4" fontId="3" fillId="2" borderId="132" xfId="29" applyNumberFormat="1" applyFont="1" applyFill="1" applyBorder="1" applyAlignment="1">
      <alignment horizontal="center" vertical="center" wrapText="1"/>
    </xf>
    <xf numFmtId="4" fontId="3" fillId="2" borderId="92" xfId="29" applyNumberFormat="1" applyFont="1" applyFill="1" applyBorder="1" applyAlignment="1">
      <alignment horizontal="center" vertical="center" wrapText="1"/>
    </xf>
    <xf numFmtId="4" fontId="3" fillId="2" borderId="109" xfId="29" applyNumberFormat="1" applyFont="1" applyFill="1" applyBorder="1" applyAlignment="1">
      <alignment horizontal="center" vertical="center" wrapText="1"/>
    </xf>
    <xf numFmtId="4" fontId="4" fillId="4" borderId="202" xfId="29" applyNumberFormat="1" applyFont="1" applyFill="1" applyBorder="1" applyAlignment="1">
      <alignment horizontal="center"/>
    </xf>
    <xf numFmtId="4" fontId="4" fillId="4" borderId="176" xfId="29" applyNumberFormat="1" applyFont="1" applyFill="1" applyBorder="1" applyAlignment="1">
      <alignment horizontal="center"/>
    </xf>
    <xf numFmtId="4" fontId="4" fillId="3" borderId="236" xfId="29" applyNumberFormat="1" applyFont="1" applyFill="1" applyBorder="1" applyAlignment="1">
      <alignment horizontal="center" vertical="center" wrapText="1"/>
    </xf>
    <xf numFmtId="4" fontId="8" fillId="3" borderId="254" xfId="29" applyNumberFormat="1" applyFont="1" applyFill="1" applyBorder="1" applyAlignment="1">
      <alignment horizontal="center" vertical="center" wrapText="1"/>
    </xf>
    <xf numFmtId="4" fontId="3" fillId="2" borderId="260" xfId="29" applyNumberFormat="1" applyFont="1" applyFill="1" applyBorder="1" applyAlignment="1">
      <alignment horizontal="center" vertical="center" wrapText="1"/>
    </xf>
    <xf numFmtId="4" fontId="4" fillId="8" borderId="249" xfId="25" applyNumberFormat="1" applyFont="1" applyFill="1" applyBorder="1" applyAlignment="1">
      <alignment horizontal="center" vertical="center" wrapText="1"/>
    </xf>
    <xf numFmtId="4" fontId="4" fillId="8" borderId="250" xfId="25" applyNumberFormat="1" applyFont="1" applyFill="1" applyBorder="1" applyAlignment="1">
      <alignment horizontal="center" vertical="center" wrapText="1"/>
    </xf>
    <xf numFmtId="4" fontId="4" fillId="8" borderId="251" xfId="25" applyNumberFormat="1" applyFont="1" applyFill="1" applyBorder="1" applyAlignment="1">
      <alignment horizontal="center" vertical="center" wrapText="1"/>
    </xf>
    <xf numFmtId="4" fontId="4" fillId="8" borderId="252" xfId="25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/>
    </xf>
  </cellXfs>
  <cellStyles count="32">
    <cellStyle name="Hipervínculo" xfId="1" builtinId="8"/>
    <cellStyle name="Hipervínculo_2.1.26. 2008-2010.Ppales.rdos._tipo establec._especie" xfId="2" xr:uid="{D0CA36A0-B306-4764-8A4B-CE9B84396CC0}"/>
    <cellStyle name="Normal" xfId="0" builtinId="0"/>
    <cellStyle name="Normal 10" xfId="3" xr:uid="{98234992-5517-4F70-8F17-E275C07C88CE}"/>
    <cellStyle name="Normal 10_2.3.4. 2020_04_Peces_fase_especie" xfId="4" xr:uid="{2CBFC63E-4E9B-486F-A8D1-267AF400DAFA}"/>
    <cellStyle name="Normal 11" xfId="5" xr:uid="{38EC5110-820C-4A87-B547-2FD0B07F6B12}"/>
    <cellStyle name="Normal 2" xfId="6" xr:uid="{6CB1A090-3B4B-4FF8-8632-84151CE18644}"/>
    <cellStyle name="Normal 2_2.1.16. 2008-2010.Ppales.macrom._tipo acui._establec" xfId="7" xr:uid="{7557D71C-5D5B-458D-8D70-4F22DCEEC842}"/>
    <cellStyle name="Normal 3" xfId="8" xr:uid="{5B9E593A-B29E-418D-87FE-F26773C65ED7}"/>
    <cellStyle name="Normal 3_2.3.4. 2020_04_Peces_fase_especie" xfId="9" xr:uid="{36FE99A3-CD36-4121-8FB2-98727698BCD2}"/>
    <cellStyle name="Normal 4" xfId="10" xr:uid="{D5AB12DB-A1F3-433B-B9AD-7359534CA830}"/>
    <cellStyle name="Normal 4_2.3.4. 2020_04_Peces_fase_especie" xfId="11" xr:uid="{4CBB36DF-815E-42A6-84D6-F328D80391F3}"/>
    <cellStyle name="Normal 5" xfId="12" xr:uid="{4E606DFA-2654-418A-B210-2B7A067D8507}"/>
    <cellStyle name="Normal 5_2.3.4. 2020_04_Peces_fase_especie" xfId="13" xr:uid="{2100E5B7-A2F5-40B0-A717-FA23B2AA390F}"/>
    <cellStyle name="Normal 6" xfId="14" xr:uid="{AA2C74FE-232C-4F13-B571-9DA4FA3A04E5}"/>
    <cellStyle name="Normal 6_2.3.4. 2020_04_Peces_fase_especie" xfId="15" xr:uid="{B8C9C7CC-9F12-4139-8F21-C1BF6A3A4064}"/>
    <cellStyle name="Normal 7" xfId="16" xr:uid="{DEBFEB57-B928-45F0-9B0E-3A3F0198E91D}"/>
    <cellStyle name="Normal 7_2.3.4. 2020_04_Peces_fase_especie" xfId="17" xr:uid="{5FC93B03-9F82-4BB4-9D37-B490931D0075}"/>
    <cellStyle name="Normal 8" xfId="18" xr:uid="{74AD9CFF-ACFD-42C4-9EE9-AE63650696ED}"/>
    <cellStyle name="Normal 8_2.3.4. 2020_04_Peces_fase_especie" xfId="19" xr:uid="{D0833A70-52D4-4C05-A410-3E84C5F9F872}"/>
    <cellStyle name="Normal 9" xfId="20" xr:uid="{0EBDA47E-21A9-4EBB-9392-E692DEBDCF56}"/>
    <cellStyle name="Normal_2.1.26. 2008-2010.Ppales.rdos._tipo establec._especie" xfId="21" xr:uid="{E82DE189-37AF-49E1-894E-94334B984093}"/>
    <cellStyle name="Normal_acu_resto tablas_28mar07" xfId="22" xr:uid="{BC1E9E24-CC91-49BE-A453-69F2FED79B18}"/>
    <cellStyle name="Normal_acu_resto tablas_28mar07_6 cubos 02-10 2.3.6 Prod_peces_fase_especie_CCAA_10" xfId="23" xr:uid="{8D44B6D5-13FE-48D5-80BE-656188B405E1}"/>
    <cellStyle name="Normal_acu_resto tablas_28mar07_6 cubos 02-10 2.3.6 Prod_peces_fase_especie_CCAA_10_2010_04_Peces_fase_especie_CA" xfId="24" xr:uid="{A87B1C48-9F54-4F99-B53A-FBB81E7AAB89}"/>
    <cellStyle name="Normal_acu_usos_2005_6 cubos 02-10 2.3.6 Prod_peces_fase_especie_CCAA_10" xfId="25" xr:uid="{2903F8B6-4CA9-4503-8C34-DD60FB192B69}"/>
    <cellStyle name="Normal_acu_usos_2005_6 cubos 02-10 2.3.6 Prod_peces_fase_especie_CCAA_10_2010_04_Peces_fase_especie_CA" xfId="26" xr:uid="{079F11C3-7253-4D81-9F13-CA47A8F355B9}"/>
    <cellStyle name="Normal_Desglose" xfId="27" xr:uid="{1659A8D6-7FE4-4745-B693-A7F362C9230E}"/>
    <cellStyle name="Normal_Lista Tablas_1" xfId="28" xr:uid="{BC164C28-A010-4128-9B1E-D86DD143ACAB}"/>
    <cellStyle name="Normal_PRODUCCIÓN_6 cubos 02-10 2.3.6 Prod_peces_fase_especie_CCAA_10" xfId="29" xr:uid="{5C428E9D-04F4-4F99-B2CE-98D7C7BE0F4E}"/>
    <cellStyle name="Normal_PRODUCCIÓN_6 cubos 02-10 2.3.6 Prod_peces_fase_especie_CCAA_10_2010_04_Peces_fase_especie_CA" xfId="30" xr:uid="{54ACE42F-F5DA-4AFA-99FA-805F5062A78A}"/>
    <cellStyle name="Porcentual 2" xfId="31" xr:uid="{F642A58E-37FA-4B9C-9D0C-05089791312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0</xdr:row>
      <xdr:rowOff>22860</xdr:rowOff>
    </xdr:from>
    <xdr:to>
      <xdr:col>6</xdr:col>
      <xdr:colOff>99060</xdr:colOff>
      <xdr:row>5</xdr:row>
      <xdr:rowOff>144780</xdr:rowOff>
    </xdr:to>
    <xdr:pic>
      <xdr:nvPicPr>
        <xdr:cNvPr id="41996" name="18 Imagen">
          <a:extLst>
            <a:ext uri="{FF2B5EF4-FFF2-40B4-BE49-F238E27FC236}">
              <a16:creationId xmlns:a16="http://schemas.microsoft.com/office/drawing/2014/main" id="{5367C96B-4278-25F6-EA0A-C624B440F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22860"/>
          <a:ext cx="303276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524E-B24D-42F6-8A3D-FACA116A4425}">
  <sheetPr>
    <pageSetUpPr fitToPage="1"/>
  </sheetPr>
  <dimension ref="B7:I36"/>
  <sheetViews>
    <sheetView showGridLines="0" tabSelected="1" zoomScaleNormal="100" workbookViewId="0">
      <selection activeCell="D14" sqref="D14:I14"/>
    </sheetView>
  </sheetViews>
  <sheetFormatPr baseColWidth="10" defaultColWidth="13.28515625" defaultRowHeight="13.2" x14ac:dyDescent="0.25"/>
  <cols>
    <col min="1" max="2" width="3.7109375" style="76" customWidth="1"/>
    <col min="3" max="3" width="10.85546875" style="76" customWidth="1"/>
    <col min="4" max="9" width="13.28515625" style="76" customWidth="1"/>
    <col min="10" max="16384" width="13.28515625" style="76"/>
  </cols>
  <sheetData>
    <row r="7" spans="2:9" ht="15" x14ac:dyDescent="0.25">
      <c r="B7" s="844" t="s">
        <v>80</v>
      </c>
      <c r="C7" s="844"/>
      <c r="D7" s="844"/>
      <c r="E7" s="844"/>
      <c r="F7" s="844"/>
      <c r="G7" s="844"/>
      <c r="H7" s="844"/>
      <c r="I7" s="844"/>
    </row>
    <row r="8" spans="2:9" x14ac:dyDescent="0.25">
      <c r="B8" s="77"/>
      <c r="C8" s="77"/>
      <c r="D8" s="77"/>
      <c r="E8" s="77"/>
      <c r="F8" s="77"/>
      <c r="G8" s="77"/>
      <c r="H8" s="77"/>
    </row>
    <row r="9" spans="2:9" ht="15" x14ac:dyDescent="0.25">
      <c r="B9" s="77"/>
      <c r="C9" s="78" t="s">
        <v>81</v>
      </c>
      <c r="D9" s="77"/>
      <c r="E9" s="77"/>
      <c r="F9" s="77"/>
      <c r="G9" s="77"/>
      <c r="H9" s="77"/>
    </row>
    <row r="10" spans="2:9" x14ac:dyDescent="0.25">
      <c r="B10" s="77"/>
      <c r="C10" s="77"/>
      <c r="D10" s="77"/>
      <c r="E10" s="77"/>
      <c r="F10" s="77"/>
      <c r="G10" s="77"/>
      <c r="H10" s="77"/>
    </row>
    <row r="11" spans="2:9" ht="12.75" customHeight="1" x14ac:dyDescent="0.25">
      <c r="B11" s="77"/>
      <c r="C11" s="845" t="s">
        <v>82</v>
      </c>
      <c r="D11" s="845"/>
      <c r="E11" s="845"/>
      <c r="F11" s="845"/>
      <c r="G11" s="845"/>
      <c r="H11" s="845"/>
      <c r="I11" s="845"/>
    </row>
    <row r="12" spans="2:9" ht="12.75" customHeight="1" x14ac:dyDescent="0.25">
      <c r="B12" s="77"/>
      <c r="C12" s="845"/>
      <c r="D12" s="845"/>
      <c r="E12" s="845"/>
      <c r="F12" s="845"/>
      <c r="G12" s="845"/>
      <c r="H12" s="845"/>
      <c r="I12" s="845"/>
    </row>
    <row r="13" spans="2:9" x14ac:dyDescent="0.25">
      <c r="B13" s="77"/>
      <c r="C13" s="77"/>
      <c r="D13" s="77"/>
      <c r="E13" s="77"/>
      <c r="F13" s="77"/>
      <c r="G13" s="77"/>
      <c r="H13" s="77"/>
    </row>
    <row r="14" spans="2:9" s="759" customFormat="1" ht="33" customHeight="1" thickBot="1" x14ac:dyDescent="0.25">
      <c r="B14" s="79"/>
      <c r="C14" s="758" t="s">
        <v>124</v>
      </c>
      <c r="D14" s="846" t="s">
        <v>229</v>
      </c>
      <c r="E14" s="846"/>
      <c r="F14" s="846"/>
      <c r="G14" s="846"/>
      <c r="H14" s="846"/>
      <c r="I14" s="846"/>
    </row>
    <row r="15" spans="2:9" s="759" customFormat="1" ht="33" customHeight="1" thickBot="1" x14ac:dyDescent="0.25">
      <c r="B15" s="79"/>
      <c r="C15" s="758" t="s">
        <v>125</v>
      </c>
      <c r="D15" s="843" t="s">
        <v>228</v>
      </c>
      <c r="E15" s="843"/>
      <c r="F15" s="843"/>
      <c r="G15" s="843"/>
      <c r="H15" s="843"/>
      <c r="I15" s="843"/>
    </row>
    <row r="16" spans="2:9" s="759" customFormat="1" ht="33" customHeight="1" thickBot="1" x14ac:dyDescent="0.25">
      <c r="B16" s="79"/>
      <c r="C16" s="758" t="s">
        <v>126</v>
      </c>
      <c r="D16" s="843" t="s">
        <v>212</v>
      </c>
      <c r="E16" s="843"/>
      <c r="F16" s="843"/>
      <c r="G16" s="843"/>
      <c r="H16" s="843"/>
      <c r="I16" s="843"/>
    </row>
    <row r="17" spans="2:9" s="759" customFormat="1" ht="33" customHeight="1" thickBot="1" x14ac:dyDescent="0.25">
      <c r="B17" s="79"/>
      <c r="C17" s="758" t="s">
        <v>127</v>
      </c>
      <c r="D17" s="843" t="s">
        <v>207</v>
      </c>
      <c r="E17" s="843"/>
      <c r="F17" s="843"/>
      <c r="G17" s="843"/>
      <c r="H17" s="843"/>
      <c r="I17" s="843"/>
    </row>
    <row r="18" spans="2:9" s="759" customFormat="1" ht="33" customHeight="1" thickBot="1" x14ac:dyDescent="0.25">
      <c r="B18" s="79"/>
      <c r="C18" s="758" t="s">
        <v>128</v>
      </c>
      <c r="D18" s="843" t="s">
        <v>202</v>
      </c>
      <c r="E18" s="843"/>
      <c r="F18" s="843"/>
      <c r="G18" s="843"/>
      <c r="H18" s="843"/>
      <c r="I18" s="843"/>
    </row>
    <row r="19" spans="2:9" s="759" customFormat="1" ht="33" customHeight="1" thickBot="1" x14ac:dyDescent="0.25">
      <c r="B19" s="79"/>
      <c r="C19" s="758" t="s">
        <v>129</v>
      </c>
      <c r="D19" s="843" t="s">
        <v>192</v>
      </c>
      <c r="E19" s="843"/>
      <c r="F19" s="843"/>
      <c r="G19" s="843"/>
      <c r="H19" s="843"/>
      <c r="I19" s="843"/>
    </row>
    <row r="20" spans="2:9" s="759" customFormat="1" ht="33" customHeight="1" thickBot="1" x14ac:dyDescent="0.25">
      <c r="B20" s="79"/>
      <c r="C20" s="758" t="s">
        <v>130</v>
      </c>
      <c r="D20" s="843" t="s">
        <v>190</v>
      </c>
      <c r="E20" s="843"/>
      <c r="F20" s="843"/>
      <c r="G20" s="843"/>
      <c r="H20" s="843"/>
      <c r="I20" s="843"/>
    </row>
    <row r="21" spans="2:9" s="759" customFormat="1" ht="33" customHeight="1" thickBot="1" x14ac:dyDescent="0.25">
      <c r="B21" s="79"/>
      <c r="C21" s="758" t="s">
        <v>131</v>
      </c>
      <c r="D21" s="843" t="s">
        <v>157</v>
      </c>
      <c r="E21" s="843"/>
      <c r="F21" s="843"/>
      <c r="G21" s="843"/>
      <c r="H21" s="843"/>
      <c r="I21" s="843"/>
    </row>
    <row r="22" spans="2:9" s="759" customFormat="1" ht="33" customHeight="1" thickBot="1" x14ac:dyDescent="0.25">
      <c r="B22" s="79"/>
      <c r="C22" s="758" t="s">
        <v>132</v>
      </c>
      <c r="D22" s="843" t="s">
        <v>144</v>
      </c>
      <c r="E22" s="843"/>
      <c r="F22" s="843"/>
      <c r="G22" s="843"/>
      <c r="H22" s="843"/>
      <c r="I22" s="843"/>
    </row>
    <row r="23" spans="2:9" s="759" customFormat="1" ht="33" customHeight="1" thickBot="1" x14ac:dyDescent="0.25">
      <c r="B23" s="79"/>
      <c r="C23" s="758" t="s">
        <v>133</v>
      </c>
      <c r="D23" s="843" t="s">
        <v>123</v>
      </c>
      <c r="E23" s="843"/>
      <c r="F23" s="843"/>
      <c r="G23" s="843"/>
      <c r="H23" s="843"/>
      <c r="I23" s="843"/>
    </row>
    <row r="24" spans="2:9" s="759" customFormat="1" ht="33" customHeight="1" thickBot="1" x14ac:dyDescent="0.25">
      <c r="B24" s="79"/>
      <c r="C24" s="758" t="s">
        <v>134</v>
      </c>
      <c r="D24" s="843" t="s">
        <v>119</v>
      </c>
      <c r="E24" s="843"/>
      <c r="F24" s="843"/>
      <c r="G24" s="843"/>
      <c r="H24" s="843"/>
      <c r="I24" s="843"/>
    </row>
    <row r="25" spans="2:9" s="759" customFormat="1" ht="33" customHeight="1" thickBot="1" x14ac:dyDescent="0.25">
      <c r="B25" s="79"/>
      <c r="C25" s="758" t="s">
        <v>135</v>
      </c>
      <c r="D25" s="843" t="s">
        <v>114</v>
      </c>
      <c r="E25" s="843"/>
      <c r="F25" s="843"/>
      <c r="G25" s="843"/>
      <c r="H25" s="843"/>
      <c r="I25" s="843"/>
    </row>
    <row r="26" spans="2:9" s="759" customFormat="1" ht="33" customHeight="1" thickBot="1" x14ac:dyDescent="0.25">
      <c r="B26" s="79"/>
      <c r="C26" s="758" t="s">
        <v>118</v>
      </c>
      <c r="D26" s="842" t="s">
        <v>112</v>
      </c>
      <c r="E26" s="842"/>
      <c r="F26" s="842"/>
      <c r="G26" s="842"/>
      <c r="H26" s="842"/>
      <c r="I26" s="842"/>
    </row>
    <row r="27" spans="2:9" s="759" customFormat="1" ht="33" customHeight="1" thickBot="1" x14ac:dyDescent="0.25">
      <c r="B27" s="79"/>
      <c r="C27" s="758" t="s">
        <v>136</v>
      </c>
      <c r="D27" s="842" t="s">
        <v>106</v>
      </c>
      <c r="E27" s="842"/>
      <c r="F27" s="842"/>
      <c r="G27" s="842"/>
      <c r="H27" s="842"/>
      <c r="I27" s="842"/>
    </row>
    <row r="28" spans="2:9" s="759" customFormat="1" ht="33" customHeight="1" thickBot="1" x14ac:dyDescent="0.25">
      <c r="B28" s="79"/>
      <c r="C28" s="758" t="s">
        <v>145</v>
      </c>
      <c r="D28" s="842" t="s">
        <v>83</v>
      </c>
      <c r="E28" s="842"/>
      <c r="F28" s="842"/>
      <c r="G28" s="842"/>
      <c r="H28" s="842"/>
      <c r="I28" s="842"/>
    </row>
    <row r="29" spans="2:9" s="759" customFormat="1" ht="33" customHeight="1" thickBot="1" x14ac:dyDescent="0.25">
      <c r="B29" s="79"/>
      <c r="C29" s="758" t="s">
        <v>156</v>
      </c>
      <c r="D29" s="842" t="s">
        <v>84</v>
      </c>
      <c r="E29" s="842"/>
      <c r="F29" s="842"/>
      <c r="G29" s="842"/>
      <c r="H29" s="842"/>
      <c r="I29" s="842"/>
    </row>
    <row r="30" spans="2:9" s="759" customFormat="1" ht="33" customHeight="1" thickBot="1" x14ac:dyDescent="0.25">
      <c r="B30" s="79"/>
      <c r="C30" s="758" t="s">
        <v>189</v>
      </c>
      <c r="D30" s="842" t="s">
        <v>85</v>
      </c>
      <c r="E30" s="842"/>
      <c r="F30" s="842"/>
      <c r="G30" s="842"/>
      <c r="H30" s="842"/>
      <c r="I30" s="842"/>
    </row>
    <row r="31" spans="2:9" s="759" customFormat="1" ht="33" customHeight="1" thickBot="1" x14ac:dyDescent="0.25">
      <c r="B31" s="79"/>
      <c r="C31" s="758" t="s">
        <v>193</v>
      </c>
      <c r="D31" s="842" t="s">
        <v>86</v>
      </c>
      <c r="E31" s="842"/>
      <c r="F31" s="842"/>
      <c r="G31" s="842"/>
      <c r="H31" s="842"/>
      <c r="I31" s="842"/>
    </row>
    <row r="32" spans="2:9" s="759" customFormat="1" ht="33" customHeight="1" thickBot="1" x14ac:dyDescent="0.25">
      <c r="B32" s="79"/>
      <c r="C32" s="758" t="s">
        <v>201</v>
      </c>
      <c r="D32" s="842" t="s">
        <v>87</v>
      </c>
      <c r="E32" s="842"/>
      <c r="F32" s="842"/>
      <c r="G32" s="842"/>
      <c r="H32" s="842"/>
      <c r="I32" s="842"/>
    </row>
    <row r="33" spans="2:9" s="759" customFormat="1" ht="33" customHeight="1" thickBot="1" x14ac:dyDescent="0.25">
      <c r="B33" s="79"/>
      <c r="C33" s="758" t="s">
        <v>208</v>
      </c>
      <c r="D33" s="842" t="s">
        <v>88</v>
      </c>
      <c r="E33" s="842"/>
      <c r="F33" s="842"/>
      <c r="G33" s="842"/>
      <c r="H33" s="842"/>
      <c r="I33" s="842"/>
    </row>
    <row r="34" spans="2:9" s="759" customFormat="1" ht="33" customHeight="1" thickBot="1" x14ac:dyDescent="0.25">
      <c r="B34" s="79"/>
      <c r="C34" s="758" t="s">
        <v>211</v>
      </c>
      <c r="D34" s="842" t="s">
        <v>89</v>
      </c>
      <c r="E34" s="842"/>
      <c r="F34" s="842"/>
      <c r="G34" s="842"/>
      <c r="H34" s="842"/>
      <c r="I34" s="842"/>
    </row>
    <row r="35" spans="2:9" s="759" customFormat="1" ht="33" customHeight="1" thickBot="1" x14ac:dyDescent="0.25">
      <c r="B35" s="79"/>
      <c r="C35" s="758" t="s">
        <v>227</v>
      </c>
      <c r="D35" s="842" t="s">
        <v>90</v>
      </c>
      <c r="E35" s="842"/>
      <c r="F35" s="842"/>
      <c r="G35" s="842"/>
      <c r="H35" s="842"/>
      <c r="I35" s="842"/>
    </row>
    <row r="36" spans="2:9" ht="27" customHeight="1" thickBot="1" x14ac:dyDescent="0.3">
      <c r="B36" s="79"/>
      <c r="C36" s="758" t="s">
        <v>230</v>
      </c>
      <c r="D36" s="842" t="s">
        <v>91</v>
      </c>
      <c r="E36" s="842"/>
      <c r="F36" s="842"/>
      <c r="G36" s="842"/>
      <c r="H36" s="842"/>
      <c r="I36" s="842"/>
    </row>
  </sheetData>
  <mergeCells count="25">
    <mergeCell ref="B7:I7"/>
    <mergeCell ref="C11:I12"/>
    <mergeCell ref="D14:I14"/>
    <mergeCell ref="D15:I15"/>
    <mergeCell ref="D16:I16"/>
    <mergeCell ref="D17:I17"/>
    <mergeCell ref="D18:I18"/>
    <mergeCell ref="D19:I19"/>
    <mergeCell ref="D20:I20"/>
    <mergeCell ref="D21:I21"/>
    <mergeCell ref="D22:I22"/>
    <mergeCell ref="D23:I23"/>
    <mergeCell ref="D24:I24"/>
    <mergeCell ref="D25:I25"/>
    <mergeCell ref="D26:I26"/>
    <mergeCell ref="D27:I27"/>
    <mergeCell ref="D28:I28"/>
    <mergeCell ref="D29:I29"/>
    <mergeCell ref="D36:I36"/>
    <mergeCell ref="D30:I30"/>
    <mergeCell ref="D31:I31"/>
    <mergeCell ref="D32:I32"/>
    <mergeCell ref="D33:I33"/>
    <mergeCell ref="D34:I34"/>
    <mergeCell ref="D35:I35"/>
  </mergeCells>
  <hyperlinks>
    <hyperlink ref="D25:I25" location="'2013'!A1" display="Año 2013. Producción de peces. Valor y cantidad, por fase de cultivo, especie y C. A. de producción" xr:uid="{EBF73E90-11D5-415D-A2ED-AF8E472EB16A}"/>
    <hyperlink ref="D27:I27" location="'2011'!A1" display="Año 2011. Producción de peces. Valor y cantidad, por fase de cultivo, especie y C. A. de producción" xr:uid="{E6D99FE9-B2F7-4D80-A8BA-671614B732CE}"/>
    <hyperlink ref="D28:I28" location="'2010'!A1" display="Año 2010. Producción de peces. Valor y cantidad, por fase de cultivo, especie y C. A. de producción" xr:uid="{AC5C2ABA-8FEE-4D79-8858-DAA68D4824BF}"/>
    <hyperlink ref="D29:I29" location="'2009'!A1" display="Año 2009. Producción de peces. Valor y cantidad, por fase de cultivo, especie y C. A. de producción" xr:uid="{E7C8E68F-86DD-4084-8B91-347E4EFB4CB9}"/>
    <hyperlink ref="D30:I30" location="'2008'!A1" display="Año 2008. Producción de peces. Valor y cantidad, por fase de cultivo, especie y C. A. de producción" xr:uid="{EAAF5166-9403-47C4-AFCA-B5D7D3FCD3DB}"/>
    <hyperlink ref="D31:I31" location="'2007'!A1" display="Año 2007. Producción de peces. Valor y cantidad, por fase de cultivo, especie y C. A. de producción" xr:uid="{6B34C342-C5E2-405C-A517-3F61F796A16E}"/>
    <hyperlink ref="D32:I32" location="'2006'!A1" display="Año 2006. Producción de peces. Valor y cantidad, por fase de cultivo, especie y C. A. de producción" xr:uid="{EDD0A2DB-AE26-4EB3-A4D8-C6B758DA03BC}"/>
    <hyperlink ref="D33:I33" location="'2005'!A1" display="Año 2005. Producción de peces. Valor y cantidad, por fase de cultivo, especie y C. A. de producción" xr:uid="{1AB06ED9-61BC-44E3-B053-E2CC21076E13}"/>
    <hyperlink ref="D34:I34" location="'2004'!A1" display="Año 2004. Producción de peces. Valor y cantidad, por fase de cultivo, especie y C. A. de producción" xr:uid="{F5B573EC-EEEA-472C-9A3E-BB69E1E01F46}"/>
    <hyperlink ref="D35:I35" location="'2003'!A1" display="Año 2003. Producción de peces. Valor y cantidad, por fase de cultivo, especie y C. A. de producción" xr:uid="{2E91AE10-AA4A-475F-93DC-99946E9C062B}"/>
    <hyperlink ref="D36:I36" location="'2002'!A1" display="Año 2002. Producción de peces. Valor y cantidad, por fase de cultivo, especie y C. A. de producción" xr:uid="{1E3CF672-59A9-468D-8794-02C81EBF9DD0}"/>
    <hyperlink ref="D26:I26" location="'2012'!A1" display="Año 2012. Producción de peces. Valor y cantidad, por fase de cultivo, especie y C. A. de producción" xr:uid="{911BF300-C1BC-4B6D-9E93-1A3557050AD7}"/>
    <hyperlink ref="D24:I24" location="'2014'!A1" display="Año 2014. Producción de peces. Valor y cantidad, por fase de cultivo, especie y C. A. de producción" xr:uid="{A5E663FA-3068-4E1E-BF52-973672AA5F7B}"/>
    <hyperlink ref="D23:I23" location="'2015'!A1" display="Año 2015. Producción de peces. Valor y cantidad, por fase de cultivo, especie y C. A. de producción" xr:uid="{6F130121-C20A-4CB9-AE2D-E2922B569961}"/>
    <hyperlink ref="D22:I22" location="'2016'!A1" display="Año 2016. Producción de peces. Valor y cantidad, por fase de cultivo, especie y C. A. de producción" xr:uid="{16E590BA-D30B-4750-BFA5-70544AC9285A}"/>
    <hyperlink ref="D21:I21" location="'2017'!A1" display="Año 2017. Producción de peces. Valor y cantidad, por fase de cultivo, especie y C. A. de producción" xr:uid="{F5A4878D-CE2F-418C-ACC0-656999E7F9EB}"/>
    <hyperlink ref="D20:I20" location="'2018'!A1" display="Año 2017. Producción de peces. Valor y cantidad, por fase de cultivo, especie y C. A. de producción" xr:uid="{158D7DCE-7084-4DD4-8943-986A8B96736D}"/>
    <hyperlink ref="D19:I19" location="'2019'!A1" display="Año 2019. Producción de peces. Valor y cantidad, por fase de cultivo, especie y C. A. de producción" xr:uid="{EF91BE33-1C54-4E00-85A7-4699155B56BA}"/>
    <hyperlink ref="D18:I18" location="'2020'!A1" display="Año 2020. Producción de peces. Valor y cantidad, por fase de cultivo, especie y C. A. de producción" xr:uid="{05950B9B-1F91-4407-A1E9-9CA7B3C93575}"/>
    <hyperlink ref="D17:I17" location="'2021'!A1" display="Año 2021. Producción de peces. Valor y cantidad, por fase de cultivo, especie y C. A. de producción" xr:uid="{6C6EE898-EF33-4E9C-B07B-E344497DC690}"/>
    <hyperlink ref="D16:I16" location="'2022'!A1" display="Año 2022. Producción de peces. Valor y cantidad, por fase de cultivo, especie y C. A. de producción" xr:uid="{4D261A09-B329-4B1A-803E-FF96DD23C75F}"/>
    <hyperlink ref="D15:I15" location="'2023'!A1" display="Año 2023. Producción de peces. Valor y cantidad, por fase de cultivo, especie y C. A. de producción" xr:uid="{D0E7F408-08F3-467F-B883-481781093EC9}"/>
    <hyperlink ref="D14:I14" location="'2024'!A1" display="Año 2024. Producción de peces. Valor y cantidad, por fase de cultivo, especie y C. A. de producción" xr:uid="{BFE24BC6-020B-44A1-A7F1-C675B62941B4}"/>
  </hyperlinks>
  <pageMargins left="0.59055118110236227" right="0.55118110236220474" top="0.74803149606299213" bottom="0.74803149606299213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FADE-139E-4FF4-9B51-2BE9818E103D}">
  <dimension ref="A1:T111"/>
  <sheetViews>
    <sheetView zoomScale="75" zoomScaleNormal="75" workbookViewId="0">
      <selection activeCell="B18" sqref="B18:B30"/>
    </sheetView>
  </sheetViews>
  <sheetFormatPr baseColWidth="10" defaultColWidth="12" defaultRowHeight="13.2" x14ac:dyDescent="0.25"/>
  <cols>
    <col min="1" max="1" width="2.7109375" style="184" customWidth="1"/>
    <col min="2" max="2" width="32.85546875" style="189" customWidth="1"/>
    <col min="3" max="3" width="30.7109375" style="189" bestFit="1" customWidth="1"/>
    <col min="4" max="4" width="23.28515625" style="189" customWidth="1"/>
    <col min="5" max="5" width="20.85546875" style="189" customWidth="1"/>
    <col min="6" max="6" width="23.28515625" style="189" customWidth="1"/>
    <col min="7" max="7" width="25.140625" style="189" customWidth="1"/>
    <col min="8" max="10" width="18.85546875" style="189" customWidth="1"/>
    <col min="11" max="11" width="21.7109375" style="189" customWidth="1"/>
    <col min="12" max="12" width="18.85546875" style="189" customWidth="1"/>
    <col min="13" max="13" width="20.7109375" style="189" customWidth="1"/>
    <col min="14" max="15" width="18.85546875" style="189" customWidth="1"/>
    <col min="16" max="18" width="31.7109375" style="184" bestFit="1" customWidth="1"/>
    <col min="19" max="19" width="20.7109375" style="184" bestFit="1" customWidth="1"/>
    <col min="20" max="20" width="16.28515625" style="184" bestFit="1" customWidth="1"/>
    <col min="21" max="21" width="20.28515625" style="184" bestFit="1" customWidth="1"/>
    <col min="22" max="22" width="16.7109375" style="184" bestFit="1" customWidth="1"/>
    <col min="23" max="23" width="20.28515625" style="184" bestFit="1" customWidth="1"/>
    <col min="24" max="24" width="16.7109375" style="184" bestFit="1" customWidth="1"/>
    <col min="25" max="25" width="20.28515625" style="184" bestFit="1" customWidth="1"/>
    <col min="26" max="26" width="16.7109375" style="184" bestFit="1" customWidth="1"/>
    <col min="27" max="27" width="20.7109375" style="184" bestFit="1" customWidth="1"/>
    <col min="28" max="28" width="17" style="184" bestFit="1" customWidth="1"/>
    <col min="29" max="29" width="20.28515625" style="184" bestFit="1" customWidth="1"/>
    <col min="30" max="30" width="16.7109375" style="184" bestFit="1" customWidth="1"/>
    <col min="31" max="31" width="20.28515625" style="184" bestFit="1" customWidth="1"/>
    <col min="32" max="32" width="16.7109375" style="184" bestFit="1" customWidth="1"/>
    <col min="33" max="33" width="18" style="184" bestFit="1" customWidth="1"/>
    <col min="34" max="34" width="14.42578125" style="184" bestFit="1" customWidth="1"/>
    <col min="35" max="35" width="17.7109375" style="184" bestFit="1" customWidth="1"/>
    <col min="36" max="36" width="14.140625" style="184" bestFit="1" customWidth="1"/>
    <col min="37" max="37" width="16.85546875" style="184" bestFit="1" customWidth="1"/>
    <col min="38" max="16384" width="12" style="184"/>
  </cols>
  <sheetData>
    <row r="1" spans="2:20" s="182" customFormat="1" ht="31.5" customHeight="1" x14ac:dyDescent="0.2">
      <c r="B1" s="123" t="s">
        <v>143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Q1" s="183"/>
      <c r="R1" s="183"/>
      <c r="S1" s="183"/>
      <c r="T1" s="183"/>
    </row>
    <row r="2" spans="2:20" s="182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Q2" s="183"/>
      <c r="R2" s="183"/>
      <c r="S2" s="183"/>
      <c r="T2" s="183"/>
    </row>
    <row r="3" spans="2:20" ht="13.8" thickTop="1" x14ac:dyDescent="0.25">
      <c r="B3" s="909" t="s">
        <v>0</v>
      </c>
      <c r="C3" s="911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2"/>
      <c r="N3" s="862"/>
      <c r="O3" s="863"/>
    </row>
    <row r="4" spans="2:20" ht="116.25" customHeight="1" thickBot="1" x14ac:dyDescent="0.3">
      <c r="B4" s="910"/>
      <c r="C4" s="912"/>
      <c r="D4" s="124" t="s">
        <v>4</v>
      </c>
      <c r="E4" s="125" t="s">
        <v>5</v>
      </c>
      <c r="F4" s="126" t="s">
        <v>52</v>
      </c>
      <c r="G4" s="127" t="s">
        <v>101</v>
      </c>
      <c r="H4" s="128" t="s">
        <v>102</v>
      </c>
      <c r="I4" s="128" t="s">
        <v>53</v>
      </c>
      <c r="J4" s="128" t="s">
        <v>54</v>
      </c>
      <c r="K4" s="128" t="s">
        <v>103</v>
      </c>
      <c r="L4" s="288" t="s">
        <v>146</v>
      </c>
      <c r="M4" s="288" t="s">
        <v>147</v>
      </c>
      <c r="N4" s="128" t="s">
        <v>55</v>
      </c>
      <c r="O4" s="129" t="s">
        <v>56</v>
      </c>
    </row>
    <row r="5" spans="2:20" ht="13.8" thickTop="1" x14ac:dyDescent="0.25">
      <c r="B5" s="907" t="s">
        <v>6</v>
      </c>
      <c r="C5" s="185" t="s">
        <v>111</v>
      </c>
      <c r="D5" s="212">
        <f t="shared" ref="D5:D70" si="0">E5+F5</f>
        <v>1020318.48</v>
      </c>
      <c r="E5" s="181">
        <v>840923</v>
      </c>
      <c r="F5" s="231">
        <v>179395.48</v>
      </c>
      <c r="G5" s="180"/>
      <c r="H5" s="181">
        <v>823</v>
      </c>
      <c r="I5" s="181"/>
      <c r="J5" s="181"/>
      <c r="K5" s="181">
        <v>10586</v>
      </c>
      <c r="L5" s="181"/>
      <c r="M5" s="181">
        <f>K5-L5</f>
        <v>10586</v>
      </c>
      <c r="N5" s="181"/>
      <c r="O5" s="232"/>
    </row>
    <row r="6" spans="2:20" x14ac:dyDescent="0.25">
      <c r="B6" s="908"/>
      <c r="C6" s="306" t="s">
        <v>7</v>
      </c>
      <c r="D6" s="214">
        <f t="shared" si="0"/>
        <v>857614.94</v>
      </c>
      <c r="E6" s="233"/>
      <c r="F6" s="234">
        <v>857614.94</v>
      </c>
      <c r="G6" s="235"/>
      <c r="H6" s="233"/>
      <c r="I6" s="233"/>
      <c r="J6" s="233"/>
      <c r="K6" s="233">
        <v>16874</v>
      </c>
      <c r="L6" s="233"/>
      <c r="M6" s="233">
        <f>K6-L6</f>
        <v>16874</v>
      </c>
      <c r="N6" s="236"/>
      <c r="O6" s="237"/>
    </row>
    <row r="7" spans="2:20" ht="12" customHeight="1" x14ac:dyDescent="0.25">
      <c r="B7" s="904" t="s">
        <v>8</v>
      </c>
      <c r="C7" s="307" t="s">
        <v>17</v>
      </c>
      <c r="D7" s="216">
        <f t="shared" si="0"/>
        <v>176258</v>
      </c>
      <c r="E7" s="238">
        <v>91709</v>
      </c>
      <c r="F7" s="239">
        <v>84549</v>
      </c>
      <c r="G7" s="240"/>
      <c r="H7" s="238"/>
      <c r="I7" s="238"/>
      <c r="J7" s="238"/>
      <c r="K7" s="238">
        <v>24679</v>
      </c>
      <c r="L7" s="238"/>
      <c r="M7" s="238">
        <f>K7-L7</f>
        <v>24679</v>
      </c>
      <c r="N7" s="238"/>
      <c r="O7" s="241">
        <v>1.05</v>
      </c>
    </row>
    <row r="8" spans="2:20" ht="12" customHeight="1" x14ac:dyDescent="0.25">
      <c r="B8" s="903"/>
      <c r="C8" s="308" t="s">
        <v>9</v>
      </c>
      <c r="D8" s="166">
        <f t="shared" si="0"/>
        <v>426595.54</v>
      </c>
      <c r="E8" s="242">
        <f>416485.22+10110.32</f>
        <v>426595.54</v>
      </c>
      <c r="F8" s="229">
        <v>0</v>
      </c>
      <c r="G8" s="243"/>
      <c r="H8" s="242">
        <v>423</v>
      </c>
      <c r="I8" s="242"/>
      <c r="J8" s="242"/>
      <c r="K8" s="242"/>
      <c r="L8" s="242"/>
      <c r="M8" s="242"/>
      <c r="N8" s="242"/>
      <c r="O8" s="244">
        <v>0.68</v>
      </c>
    </row>
    <row r="9" spans="2:20" ht="11.25" customHeight="1" x14ac:dyDescent="0.25">
      <c r="B9" s="906"/>
      <c r="C9" s="309" t="s">
        <v>7</v>
      </c>
      <c r="D9" s="203">
        <f t="shared" si="0"/>
        <v>95290.55</v>
      </c>
      <c r="E9" s="236"/>
      <c r="F9" s="245">
        <v>95290.55</v>
      </c>
      <c r="G9" s="246"/>
      <c r="H9" s="236"/>
      <c r="I9" s="236"/>
      <c r="J9" s="236"/>
      <c r="K9" s="236">
        <v>1885</v>
      </c>
      <c r="L9" s="236"/>
      <c r="M9" s="236">
        <f>K9-L9</f>
        <v>1885</v>
      </c>
      <c r="N9" s="236"/>
      <c r="O9" s="237"/>
    </row>
    <row r="10" spans="2:20" ht="11.25" customHeight="1" x14ac:dyDescent="0.25">
      <c r="B10" s="310" t="s">
        <v>141</v>
      </c>
      <c r="C10" s="311" t="s">
        <v>7</v>
      </c>
      <c r="D10" s="199">
        <f>E10+F10</f>
        <v>0</v>
      </c>
      <c r="E10" s="247"/>
      <c r="F10" s="248"/>
      <c r="G10" s="249"/>
      <c r="H10" s="247"/>
      <c r="I10" s="247"/>
      <c r="J10" s="247"/>
      <c r="K10" s="247"/>
      <c r="L10" s="247"/>
      <c r="M10" s="247"/>
      <c r="N10" s="247"/>
      <c r="O10" s="250"/>
    </row>
    <row r="11" spans="2:20" ht="11.25" customHeight="1" x14ac:dyDescent="0.25">
      <c r="B11" s="330" t="s">
        <v>140</v>
      </c>
      <c r="C11" s="312" t="s">
        <v>7</v>
      </c>
      <c r="D11" s="219">
        <f t="shared" si="0"/>
        <v>0</v>
      </c>
      <c r="E11" s="181"/>
      <c r="F11" s="231"/>
      <c r="G11" s="180"/>
      <c r="H11" s="181"/>
      <c r="I11" s="181"/>
      <c r="J11" s="181"/>
      <c r="K11" s="181"/>
      <c r="L11" s="181"/>
      <c r="M11" s="181"/>
      <c r="N11" s="181"/>
      <c r="O11" s="232"/>
    </row>
    <row r="12" spans="2:20" ht="13.5" customHeight="1" x14ac:dyDescent="0.25">
      <c r="B12" s="310" t="s">
        <v>120</v>
      </c>
      <c r="C12" s="311" t="s">
        <v>7</v>
      </c>
      <c r="D12" s="157">
        <f t="shared" si="0"/>
        <v>0</v>
      </c>
      <c r="E12" s="247"/>
      <c r="F12" s="248"/>
      <c r="G12" s="249"/>
      <c r="H12" s="247"/>
      <c r="I12" s="247"/>
      <c r="J12" s="247"/>
      <c r="K12" s="247"/>
      <c r="L12" s="247"/>
      <c r="M12" s="247"/>
      <c r="N12" s="247"/>
      <c r="O12" s="251"/>
    </row>
    <row r="13" spans="2:20" ht="12" customHeight="1" x14ac:dyDescent="0.25">
      <c r="B13" s="904" t="s">
        <v>10</v>
      </c>
      <c r="C13" s="307" t="s">
        <v>11</v>
      </c>
      <c r="D13" s="212">
        <f t="shared" si="0"/>
        <v>45124.9</v>
      </c>
      <c r="E13" s="238"/>
      <c r="F13" s="239">
        <v>45124.9</v>
      </c>
      <c r="G13" s="240"/>
      <c r="H13" s="238"/>
      <c r="I13" s="238">
        <v>306</v>
      </c>
      <c r="J13" s="238">
        <v>137.97</v>
      </c>
      <c r="K13" s="238">
        <v>5161.82</v>
      </c>
      <c r="L13" s="238"/>
      <c r="M13" s="238">
        <f>K13-L13</f>
        <v>5161.82</v>
      </c>
      <c r="N13" s="238"/>
      <c r="O13" s="252"/>
    </row>
    <row r="14" spans="2:20" ht="11.25" customHeight="1" x14ac:dyDescent="0.25">
      <c r="B14" s="903"/>
      <c r="C14" s="313" t="s">
        <v>12</v>
      </c>
      <c r="D14" s="214">
        <f t="shared" si="0"/>
        <v>0</v>
      </c>
      <c r="E14" s="228"/>
      <c r="F14" s="230"/>
      <c r="G14" s="253"/>
      <c r="H14" s="228"/>
      <c r="I14" s="228"/>
      <c r="J14" s="228">
        <v>186.58</v>
      </c>
      <c r="K14" s="228"/>
      <c r="L14" s="228"/>
      <c r="M14" s="228"/>
      <c r="N14" s="228"/>
      <c r="O14" s="254"/>
    </row>
    <row r="15" spans="2:20" ht="11.25" customHeight="1" x14ac:dyDescent="0.25">
      <c r="B15" s="903"/>
      <c r="C15" s="313" t="s">
        <v>13</v>
      </c>
      <c r="D15" s="214">
        <f t="shared" si="0"/>
        <v>0</v>
      </c>
      <c r="E15" s="228">
        <v>0</v>
      </c>
      <c r="F15" s="230">
        <v>0</v>
      </c>
      <c r="G15" s="253">
        <v>56</v>
      </c>
      <c r="H15" s="228"/>
      <c r="I15" s="228">
        <v>56</v>
      </c>
      <c r="J15" s="228">
        <v>69.569999999999993</v>
      </c>
      <c r="K15" s="228"/>
      <c r="L15" s="228"/>
      <c r="M15" s="228"/>
      <c r="N15" s="228"/>
      <c r="O15" s="254"/>
    </row>
    <row r="16" spans="2:20" x14ac:dyDescent="0.25">
      <c r="B16" s="903"/>
      <c r="C16" s="313" t="s">
        <v>14</v>
      </c>
      <c r="D16" s="214">
        <f t="shared" si="0"/>
        <v>0</v>
      </c>
      <c r="E16" s="228"/>
      <c r="F16" s="230"/>
      <c r="G16" s="253"/>
      <c r="H16" s="228"/>
      <c r="I16" s="228"/>
      <c r="J16" s="228">
        <v>30</v>
      </c>
      <c r="K16" s="228"/>
      <c r="L16" s="228"/>
      <c r="M16" s="228"/>
      <c r="N16" s="228"/>
      <c r="O16" s="254"/>
    </row>
    <row r="17" spans="2:15" x14ac:dyDescent="0.25">
      <c r="B17" s="903"/>
      <c r="C17" s="313" t="s">
        <v>15</v>
      </c>
      <c r="D17" s="213">
        <f t="shared" si="0"/>
        <v>0</v>
      </c>
      <c r="E17" s="228">
        <v>0</v>
      </c>
      <c r="F17" s="230"/>
      <c r="G17" s="253"/>
      <c r="H17" s="228"/>
      <c r="I17" s="228"/>
      <c r="J17" s="228">
        <v>116.75</v>
      </c>
      <c r="K17" s="228"/>
      <c r="L17" s="228"/>
      <c r="M17" s="228"/>
      <c r="N17" s="228"/>
      <c r="O17" s="254"/>
    </row>
    <row r="18" spans="2:15" ht="12" customHeight="1" x14ac:dyDescent="0.25">
      <c r="B18" s="904" t="s">
        <v>38</v>
      </c>
      <c r="C18" s="307" t="s">
        <v>11</v>
      </c>
      <c r="D18" s="212">
        <f t="shared" si="0"/>
        <v>0</v>
      </c>
      <c r="E18" s="238"/>
      <c r="F18" s="239"/>
      <c r="G18" s="240"/>
      <c r="H18" s="238"/>
      <c r="I18" s="238">
        <v>110</v>
      </c>
      <c r="J18" s="238">
        <v>183.7</v>
      </c>
      <c r="K18" s="238"/>
      <c r="L18" s="238"/>
      <c r="M18" s="238"/>
      <c r="N18" s="238">
        <v>3.68</v>
      </c>
      <c r="O18" s="241">
        <v>1.73</v>
      </c>
    </row>
    <row r="19" spans="2:15" ht="11.25" customHeight="1" x14ac:dyDescent="0.25">
      <c r="B19" s="903"/>
      <c r="C19" s="313" t="s">
        <v>12</v>
      </c>
      <c r="D19" s="214">
        <f t="shared" si="0"/>
        <v>0</v>
      </c>
      <c r="E19" s="228"/>
      <c r="F19" s="230"/>
      <c r="G19" s="253"/>
      <c r="H19" s="228"/>
      <c r="I19" s="228">
        <v>25</v>
      </c>
      <c r="J19" s="228">
        <v>1863</v>
      </c>
      <c r="K19" s="228"/>
      <c r="L19" s="228"/>
      <c r="M19" s="228"/>
      <c r="N19" s="228"/>
      <c r="O19" s="254">
        <v>0.1</v>
      </c>
    </row>
    <row r="20" spans="2:15" ht="11.25" customHeight="1" x14ac:dyDescent="0.25">
      <c r="B20" s="903"/>
      <c r="C20" s="313" t="s">
        <v>13</v>
      </c>
      <c r="D20" s="214">
        <f t="shared" si="0"/>
        <v>0</v>
      </c>
      <c r="E20" s="228"/>
      <c r="F20" s="230"/>
      <c r="G20" s="253">
        <v>23</v>
      </c>
      <c r="H20" s="228"/>
      <c r="I20" s="228"/>
      <c r="J20" s="228">
        <v>33.01</v>
      </c>
      <c r="K20" s="228"/>
      <c r="L20" s="228"/>
      <c r="M20" s="228"/>
      <c r="N20" s="228"/>
      <c r="O20" s="254"/>
    </row>
    <row r="21" spans="2:15" x14ac:dyDescent="0.25">
      <c r="B21" s="903"/>
      <c r="C21" s="313" t="s">
        <v>14</v>
      </c>
      <c r="D21" s="214">
        <f t="shared" si="0"/>
        <v>0</v>
      </c>
      <c r="E21" s="228"/>
      <c r="F21" s="230"/>
      <c r="G21" s="253"/>
      <c r="H21" s="228"/>
      <c r="I21" s="228"/>
      <c r="J21" s="228">
        <v>32.65</v>
      </c>
      <c r="K21" s="228"/>
      <c r="L21" s="228"/>
      <c r="M21" s="228"/>
      <c r="N21" s="228">
        <v>6</v>
      </c>
      <c r="O21" s="254"/>
    </row>
    <row r="22" spans="2:15" x14ac:dyDescent="0.25">
      <c r="B22" s="903"/>
      <c r="C22" s="313" t="s">
        <v>15</v>
      </c>
      <c r="D22" s="215">
        <f t="shared" si="0"/>
        <v>95400</v>
      </c>
      <c r="E22" s="228"/>
      <c r="F22" s="230">
        <v>95400</v>
      </c>
      <c r="G22" s="253"/>
      <c r="H22" s="228"/>
      <c r="I22" s="228"/>
      <c r="J22" s="228">
        <v>126.09</v>
      </c>
      <c r="K22" s="228"/>
      <c r="L22" s="228"/>
      <c r="M22" s="228"/>
      <c r="N22" s="228">
        <v>143.09</v>
      </c>
      <c r="O22" s="254"/>
    </row>
    <row r="23" spans="2:15" x14ac:dyDescent="0.25">
      <c r="B23" s="903"/>
      <c r="C23" s="313" t="s">
        <v>16</v>
      </c>
      <c r="D23" s="166">
        <f t="shared" si="0"/>
        <v>0</v>
      </c>
      <c r="E23" s="228"/>
      <c r="F23" s="230"/>
      <c r="G23" s="253"/>
      <c r="H23" s="228"/>
      <c r="I23" s="228"/>
      <c r="J23" s="228"/>
      <c r="K23" s="228"/>
      <c r="L23" s="228"/>
      <c r="M23" s="228"/>
      <c r="N23" s="228">
        <v>65</v>
      </c>
      <c r="O23" s="254">
        <v>9.1</v>
      </c>
    </row>
    <row r="24" spans="2:15" x14ac:dyDescent="0.25">
      <c r="B24" s="903"/>
      <c r="C24" s="313" t="s">
        <v>17</v>
      </c>
      <c r="D24" s="214">
        <f t="shared" si="0"/>
        <v>0</v>
      </c>
      <c r="E24" s="228">
        <v>0</v>
      </c>
      <c r="F24" s="230">
        <v>0</v>
      </c>
      <c r="G24" s="253">
        <v>1180.8499999999999</v>
      </c>
      <c r="H24" s="228"/>
      <c r="I24" s="228"/>
      <c r="J24" s="228">
        <v>9.9700000000000006</v>
      </c>
      <c r="K24" s="228"/>
      <c r="L24" s="228"/>
      <c r="M24" s="228">
        <f>K24-L24</f>
        <v>0</v>
      </c>
      <c r="N24" s="228">
        <v>1.3</v>
      </c>
      <c r="O24" s="254">
        <v>1.54</v>
      </c>
    </row>
    <row r="25" spans="2:15" x14ac:dyDescent="0.25">
      <c r="B25" s="903"/>
      <c r="C25" s="313" t="s">
        <v>18</v>
      </c>
      <c r="D25" s="215">
        <f t="shared" si="0"/>
        <v>0</v>
      </c>
      <c r="E25" s="228"/>
      <c r="F25" s="230"/>
      <c r="G25" s="253"/>
      <c r="H25" s="228"/>
      <c r="I25" s="228"/>
      <c r="J25" s="228">
        <v>45.4</v>
      </c>
      <c r="K25" s="228"/>
      <c r="L25" s="228"/>
      <c r="M25" s="228"/>
      <c r="N25" s="228"/>
      <c r="O25" s="254">
        <v>3.53</v>
      </c>
    </row>
    <row r="26" spans="2:15" x14ac:dyDescent="0.25">
      <c r="B26" s="903"/>
      <c r="C26" s="313" t="s">
        <v>19</v>
      </c>
      <c r="D26" s="214">
        <f t="shared" si="0"/>
        <v>0</v>
      </c>
      <c r="E26" s="228"/>
      <c r="F26" s="230"/>
      <c r="G26" s="253"/>
      <c r="H26" s="228"/>
      <c r="I26" s="228"/>
      <c r="J26" s="228">
        <v>194.5</v>
      </c>
      <c r="K26" s="228"/>
      <c r="L26" s="228"/>
      <c r="M26" s="228"/>
      <c r="N26" s="228">
        <v>41.98</v>
      </c>
      <c r="O26" s="254"/>
    </row>
    <row r="27" spans="2:15" x14ac:dyDescent="0.25">
      <c r="B27" s="903"/>
      <c r="C27" s="313" t="s">
        <v>7</v>
      </c>
      <c r="D27" s="214">
        <f t="shared" si="0"/>
        <v>0</v>
      </c>
      <c r="E27" s="228"/>
      <c r="F27" s="230"/>
      <c r="G27" s="253"/>
      <c r="H27" s="228"/>
      <c r="I27" s="228">
        <v>4.8</v>
      </c>
      <c r="J27" s="228">
        <v>2</v>
      </c>
      <c r="K27" s="228"/>
      <c r="L27" s="228"/>
      <c r="M27" s="228"/>
      <c r="N27" s="228"/>
      <c r="O27" s="254"/>
    </row>
    <row r="28" spans="2:15" x14ac:dyDescent="0.25">
      <c r="B28" s="903"/>
      <c r="C28" s="313" t="s">
        <v>20</v>
      </c>
      <c r="D28" s="215">
        <f t="shared" si="0"/>
        <v>0</v>
      </c>
      <c r="E28" s="228"/>
      <c r="F28" s="230"/>
      <c r="G28" s="253"/>
      <c r="H28" s="228"/>
      <c r="I28" s="228"/>
      <c r="J28" s="228">
        <v>10</v>
      </c>
      <c r="K28" s="228"/>
      <c r="L28" s="228"/>
      <c r="M28" s="228"/>
      <c r="N28" s="228">
        <v>12.6</v>
      </c>
      <c r="O28" s="254"/>
    </row>
    <row r="29" spans="2:15" x14ac:dyDescent="0.25">
      <c r="B29" s="903"/>
      <c r="C29" s="313" t="s">
        <v>9</v>
      </c>
      <c r="D29" s="166">
        <f t="shared" si="0"/>
        <v>27750</v>
      </c>
      <c r="E29" s="228"/>
      <c r="F29" s="230">
        <v>27750</v>
      </c>
      <c r="G29" s="253"/>
      <c r="H29" s="228"/>
      <c r="I29" s="228"/>
      <c r="J29" s="228">
        <v>436</v>
      </c>
      <c r="K29" s="228">
        <v>5800</v>
      </c>
      <c r="L29" s="228"/>
      <c r="M29" s="228">
        <f>K29-L29</f>
        <v>5800</v>
      </c>
      <c r="N29" s="228">
        <v>78</v>
      </c>
      <c r="O29" s="254"/>
    </row>
    <row r="30" spans="2:15" x14ac:dyDescent="0.25">
      <c r="B30" s="903"/>
      <c r="C30" s="313" t="s">
        <v>22</v>
      </c>
      <c r="D30" s="214">
        <f>E30+F30</f>
        <v>0</v>
      </c>
      <c r="E30" s="228"/>
      <c r="F30" s="230"/>
      <c r="G30" s="253"/>
      <c r="H30" s="228"/>
      <c r="I30" s="228"/>
      <c r="J30" s="228">
        <v>1.36</v>
      </c>
      <c r="K30" s="228"/>
      <c r="L30" s="228"/>
      <c r="M30" s="228"/>
      <c r="N30" s="228">
        <v>0.83</v>
      </c>
      <c r="O30" s="254"/>
    </row>
    <row r="31" spans="2:15" ht="12" customHeight="1" x14ac:dyDescent="0.25">
      <c r="B31" s="904" t="s">
        <v>21</v>
      </c>
      <c r="C31" s="307" t="s">
        <v>11</v>
      </c>
      <c r="D31" s="217">
        <f t="shared" si="0"/>
        <v>14088885.99</v>
      </c>
      <c r="E31" s="238">
        <f>94565+3028032.12+309804.95+121115</f>
        <v>3553517.0700000003</v>
      </c>
      <c r="F31" s="239">
        <f>10535368.92</f>
        <v>10535368.92</v>
      </c>
      <c r="G31" s="240">
        <v>226179</v>
      </c>
      <c r="H31" s="238">
        <v>5046</v>
      </c>
      <c r="I31" s="238">
        <v>5746</v>
      </c>
      <c r="J31" s="238">
        <v>3080</v>
      </c>
      <c r="K31" s="238">
        <v>3100604</v>
      </c>
      <c r="L31" s="238"/>
      <c r="M31" s="238">
        <f t="shared" ref="M31:M43" si="1">K31-L31</f>
        <v>3100604</v>
      </c>
      <c r="N31" s="238"/>
      <c r="O31" s="241"/>
    </row>
    <row r="32" spans="2:15" ht="11.25" customHeight="1" x14ac:dyDescent="0.25">
      <c r="B32" s="903"/>
      <c r="C32" s="313" t="s">
        <v>12</v>
      </c>
      <c r="D32" s="166">
        <f t="shared" si="0"/>
        <v>2421517.04</v>
      </c>
      <c r="E32" s="228"/>
      <c r="F32" s="230">
        <v>2421517.04</v>
      </c>
      <c r="G32" s="253"/>
      <c r="H32" s="228"/>
      <c r="I32" s="228"/>
      <c r="J32" s="228"/>
      <c r="K32" s="228">
        <v>733400</v>
      </c>
      <c r="L32" s="228"/>
      <c r="M32" s="228">
        <f t="shared" si="1"/>
        <v>733400</v>
      </c>
      <c r="N32" s="228"/>
      <c r="O32" s="254"/>
    </row>
    <row r="33" spans="2:15" ht="11.25" customHeight="1" x14ac:dyDescent="0.25">
      <c r="B33" s="903"/>
      <c r="C33" s="313" t="s">
        <v>13</v>
      </c>
      <c r="D33" s="214">
        <f t="shared" si="0"/>
        <v>752658.28</v>
      </c>
      <c r="E33" s="228"/>
      <c r="F33" s="230">
        <v>752658.28</v>
      </c>
      <c r="G33" s="253"/>
      <c r="H33" s="228"/>
      <c r="I33" s="228"/>
      <c r="J33" s="228"/>
      <c r="K33" s="228">
        <v>179521</v>
      </c>
      <c r="L33" s="228"/>
      <c r="M33" s="228">
        <f t="shared" si="1"/>
        <v>179521</v>
      </c>
      <c r="N33" s="228"/>
      <c r="O33" s="254"/>
    </row>
    <row r="34" spans="2:15" x14ac:dyDescent="0.25">
      <c r="B34" s="903"/>
      <c r="C34" s="313" t="s">
        <v>14</v>
      </c>
      <c r="D34" s="215">
        <f t="shared" si="0"/>
        <v>374000</v>
      </c>
      <c r="E34" s="228"/>
      <c r="F34" s="230">
        <v>374000</v>
      </c>
      <c r="G34" s="253"/>
      <c r="H34" s="228"/>
      <c r="I34" s="228"/>
      <c r="J34" s="228"/>
      <c r="K34" s="228">
        <v>95070</v>
      </c>
      <c r="L34" s="228"/>
      <c r="M34" s="228">
        <f t="shared" si="1"/>
        <v>95070</v>
      </c>
      <c r="N34" s="228"/>
      <c r="O34" s="254"/>
    </row>
    <row r="35" spans="2:15" x14ac:dyDescent="0.25">
      <c r="B35" s="903"/>
      <c r="C35" s="313" t="s">
        <v>15</v>
      </c>
      <c r="D35" s="215">
        <f t="shared" si="0"/>
        <v>1687075.56</v>
      </c>
      <c r="E35" s="228"/>
      <c r="F35" s="230">
        <f>1481975.56+205100</f>
        <v>1687075.56</v>
      </c>
      <c r="G35" s="253"/>
      <c r="H35" s="228"/>
      <c r="I35" s="228"/>
      <c r="J35" s="228"/>
      <c r="K35" s="228">
        <v>555279.1</v>
      </c>
      <c r="L35" s="228"/>
      <c r="M35" s="228">
        <f t="shared" si="1"/>
        <v>555279.1</v>
      </c>
      <c r="N35" s="228">
        <v>140</v>
      </c>
      <c r="O35" s="254"/>
    </row>
    <row r="36" spans="2:15" x14ac:dyDescent="0.25">
      <c r="B36" s="903"/>
      <c r="C36" s="313" t="s">
        <v>16</v>
      </c>
      <c r="D36" s="166">
        <f t="shared" si="0"/>
        <v>5780246</v>
      </c>
      <c r="E36" s="228">
        <v>73294</v>
      </c>
      <c r="F36" s="230">
        <v>5706952</v>
      </c>
      <c r="G36" s="253"/>
      <c r="H36" s="305">
        <v>6400</v>
      </c>
      <c r="I36" s="228"/>
      <c r="J36" s="228"/>
      <c r="K36" s="228">
        <v>1303968</v>
      </c>
      <c r="L36" s="228"/>
      <c r="M36" s="228">
        <f t="shared" si="1"/>
        <v>1303968</v>
      </c>
      <c r="N36" s="228"/>
      <c r="O36" s="254"/>
    </row>
    <row r="37" spans="2:15" x14ac:dyDescent="0.25">
      <c r="B37" s="903"/>
      <c r="C37" s="313" t="s">
        <v>17</v>
      </c>
      <c r="D37" s="214">
        <f t="shared" si="0"/>
        <v>10480349.689999999</v>
      </c>
      <c r="E37" s="228">
        <f>7014407+30031+441505</f>
        <v>7485943</v>
      </c>
      <c r="F37" s="230">
        <v>2994406.69</v>
      </c>
      <c r="G37" s="253">
        <v>52664</v>
      </c>
      <c r="H37" s="305">
        <v>1612</v>
      </c>
      <c r="I37" s="228"/>
      <c r="J37" s="228">
        <v>7157.56</v>
      </c>
      <c r="K37" s="228">
        <v>1075706</v>
      </c>
      <c r="L37" s="228"/>
      <c r="M37" s="228">
        <f t="shared" si="1"/>
        <v>1075706</v>
      </c>
      <c r="N37" s="228"/>
      <c r="O37" s="254"/>
    </row>
    <row r="38" spans="2:15" x14ac:dyDescent="0.25">
      <c r="B38" s="903"/>
      <c r="C38" s="313" t="s">
        <v>18</v>
      </c>
      <c r="D38" s="214">
        <f t="shared" si="0"/>
        <v>15172583.85</v>
      </c>
      <c r="E38" s="228">
        <v>1325234</v>
      </c>
      <c r="F38" s="230">
        <v>13847349.85</v>
      </c>
      <c r="G38" s="253">
        <v>200</v>
      </c>
      <c r="H38" s="305">
        <v>2731</v>
      </c>
      <c r="I38" s="228">
        <v>16312</v>
      </c>
      <c r="J38" s="228"/>
      <c r="K38" s="228">
        <v>5412970</v>
      </c>
      <c r="L38" s="228"/>
      <c r="M38" s="228">
        <f t="shared" si="1"/>
        <v>5412970</v>
      </c>
      <c r="N38" s="228">
        <v>19.399999999999999</v>
      </c>
      <c r="O38" s="254"/>
    </row>
    <row r="39" spans="2:15" x14ac:dyDescent="0.25">
      <c r="B39" s="903"/>
      <c r="C39" s="313" t="s">
        <v>19</v>
      </c>
      <c r="D39" s="215">
        <f t="shared" si="0"/>
        <v>3201970</v>
      </c>
      <c r="E39" s="228">
        <f>177511+160097</f>
        <v>337608</v>
      </c>
      <c r="F39" s="230">
        <f>2222533+641829</f>
        <v>2864362</v>
      </c>
      <c r="G39" s="253"/>
      <c r="H39" s="305">
        <v>12334</v>
      </c>
      <c r="I39" s="228"/>
      <c r="J39" s="228">
        <v>2482.2199999999998</v>
      </c>
      <c r="K39" s="228">
        <v>860711</v>
      </c>
      <c r="L39" s="228"/>
      <c r="M39" s="228">
        <f t="shared" si="1"/>
        <v>860711</v>
      </c>
      <c r="N39" s="228">
        <v>418.59</v>
      </c>
      <c r="O39" s="254"/>
    </row>
    <row r="40" spans="2:15" x14ac:dyDescent="0.25">
      <c r="B40" s="903"/>
      <c r="C40" s="313" t="s">
        <v>9</v>
      </c>
      <c r="D40" s="166">
        <f t="shared" si="0"/>
        <v>4857825</v>
      </c>
      <c r="E40" s="228"/>
      <c r="F40" s="230">
        <v>4857825</v>
      </c>
      <c r="G40" s="253"/>
      <c r="H40" s="305"/>
      <c r="I40" s="228"/>
      <c r="J40" s="228"/>
      <c r="K40" s="228">
        <v>1872320</v>
      </c>
      <c r="L40" s="228"/>
      <c r="M40" s="228">
        <f t="shared" si="1"/>
        <v>1872320</v>
      </c>
      <c r="N40" s="228"/>
      <c r="O40" s="254"/>
    </row>
    <row r="41" spans="2:15" x14ac:dyDescent="0.25">
      <c r="B41" s="903"/>
      <c r="C41" s="313" t="s">
        <v>22</v>
      </c>
      <c r="D41" s="214">
        <f t="shared" si="0"/>
        <v>272258</v>
      </c>
      <c r="E41" s="228">
        <v>272258</v>
      </c>
      <c r="F41" s="230"/>
      <c r="G41" s="253"/>
      <c r="H41" s="228"/>
      <c r="I41" s="228"/>
      <c r="J41" s="228">
        <v>3525.06</v>
      </c>
      <c r="K41" s="228"/>
      <c r="L41" s="228"/>
      <c r="M41" s="228">
        <f t="shared" si="1"/>
        <v>0</v>
      </c>
      <c r="N41" s="228"/>
      <c r="O41" s="254"/>
    </row>
    <row r="42" spans="2:15" x14ac:dyDescent="0.25">
      <c r="B42" s="903"/>
      <c r="C42" s="313" t="s">
        <v>7</v>
      </c>
      <c r="D42" s="214">
        <f t="shared" si="0"/>
        <v>5039781</v>
      </c>
      <c r="E42" s="228"/>
      <c r="F42" s="230">
        <f>4999182.5+40598.5</f>
        <v>5039781</v>
      </c>
      <c r="G42" s="253"/>
      <c r="H42" s="228"/>
      <c r="I42" s="228"/>
      <c r="J42" s="228"/>
      <c r="K42" s="228">
        <v>2158904</v>
      </c>
      <c r="L42" s="228"/>
      <c r="M42" s="228">
        <f t="shared" si="1"/>
        <v>2158904</v>
      </c>
      <c r="N42" s="228">
        <v>61.13</v>
      </c>
      <c r="O42" s="254"/>
    </row>
    <row r="43" spans="2:15" x14ac:dyDescent="0.25">
      <c r="B43" s="903"/>
      <c r="C43" s="313" t="s">
        <v>30</v>
      </c>
      <c r="D43" s="214">
        <f t="shared" si="0"/>
        <v>32400</v>
      </c>
      <c r="E43" s="228"/>
      <c r="F43" s="230">
        <v>32400</v>
      </c>
      <c r="G43" s="253"/>
      <c r="H43" s="228"/>
      <c r="I43" s="228"/>
      <c r="J43" s="228"/>
      <c r="K43" s="228">
        <v>5400</v>
      </c>
      <c r="L43" s="228"/>
      <c r="M43" s="228">
        <f t="shared" si="1"/>
        <v>5400</v>
      </c>
      <c r="N43" s="228"/>
      <c r="O43" s="254"/>
    </row>
    <row r="44" spans="2:15" x14ac:dyDescent="0.25">
      <c r="B44" s="903"/>
      <c r="C44" s="313" t="s">
        <v>20</v>
      </c>
      <c r="D44" s="214">
        <f t="shared" si="0"/>
        <v>0</v>
      </c>
      <c r="E44" s="228"/>
      <c r="F44" s="230"/>
      <c r="G44" s="253"/>
      <c r="H44" s="228"/>
      <c r="I44" s="228"/>
      <c r="J44" s="228"/>
      <c r="K44" s="228"/>
      <c r="L44" s="228"/>
      <c r="M44" s="228"/>
      <c r="N44" s="228"/>
      <c r="O44" s="254"/>
    </row>
    <row r="45" spans="2:15" x14ac:dyDescent="0.25">
      <c r="B45" s="903"/>
      <c r="C45" s="313" t="s">
        <v>29</v>
      </c>
      <c r="D45" s="213">
        <f t="shared" si="0"/>
        <v>0</v>
      </c>
      <c r="E45" s="228">
        <v>0</v>
      </c>
      <c r="F45" s="230">
        <v>0</v>
      </c>
      <c r="G45" s="253"/>
      <c r="H45" s="228"/>
      <c r="I45" s="228"/>
      <c r="J45" s="228"/>
      <c r="K45" s="228"/>
      <c r="L45" s="228"/>
      <c r="M45" s="228"/>
      <c r="N45" s="228">
        <v>15</v>
      </c>
      <c r="O45" s="254"/>
    </row>
    <row r="46" spans="2:15" ht="13.5" customHeight="1" x14ac:dyDescent="0.25">
      <c r="B46" s="332" t="s">
        <v>40</v>
      </c>
      <c r="C46" s="314" t="s">
        <v>18</v>
      </c>
      <c r="D46" s="289">
        <f t="shared" si="0"/>
        <v>0</v>
      </c>
      <c r="E46" s="247"/>
      <c r="F46" s="248"/>
      <c r="G46" s="249"/>
      <c r="H46" s="247"/>
      <c r="I46" s="247"/>
      <c r="J46" s="247"/>
      <c r="K46" s="247"/>
      <c r="L46" s="247"/>
      <c r="M46" s="247"/>
      <c r="N46" s="247"/>
      <c r="O46" s="251">
        <v>2.73</v>
      </c>
    </row>
    <row r="47" spans="2:15" ht="12" customHeight="1" x14ac:dyDescent="0.25">
      <c r="B47" s="904" t="s">
        <v>24</v>
      </c>
      <c r="C47" s="307" t="s">
        <v>17</v>
      </c>
      <c r="D47" s="290">
        <f t="shared" si="0"/>
        <v>0</v>
      </c>
      <c r="E47" s="238">
        <v>0</v>
      </c>
      <c r="F47" s="239"/>
      <c r="G47" s="240"/>
      <c r="H47" s="238"/>
      <c r="I47" s="238"/>
      <c r="J47" s="238">
        <v>1.03</v>
      </c>
      <c r="K47" s="238"/>
      <c r="L47" s="238"/>
      <c r="M47" s="238"/>
      <c r="N47" s="238"/>
      <c r="O47" s="241"/>
    </row>
    <row r="48" spans="2:15" ht="12" customHeight="1" x14ac:dyDescent="0.25">
      <c r="B48" s="903"/>
      <c r="C48" s="313" t="s">
        <v>18</v>
      </c>
      <c r="D48" s="214">
        <f t="shared" si="0"/>
        <v>16350</v>
      </c>
      <c r="E48" s="228">
        <v>4200</v>
      </c>
      <c r="F48" s="230">
        <v>12150</v>
      </c>
      <c r="G48" s="253"/>
      <c r="H48" s="228"/>
      <c r="I48" s="228"/>
      <c r="J48" s="228">
        <v>6</v>
      </c>
      <c r="K48" s="228">
        <v>710</v>
      </c>
      <c r="L48" s="228">
        <v>610.79999999999995</v>
      </c>
      <c r="M48" s="228">
        <f>K48-L48</f>
        <v>99.200000000000045</v>
      </c>
      <c r="N48" s="228">
        <v>5</v>
      </c>
      <c r="O48" s="254"/>
    </row>
    <row r="49" spans="2:15" ht="11.25" customHeight="1" x14ac:dyDescent="0.25">
      <c r="B49" s="906"/>
      <c r="C49" s="309" t="s">
        <v>20</v>
      </c>
      <c r="D49" s="213">
        <f t="shared" si="0"/>
        <v>489173.15</v>
      </c>
      <c r="E49" s="236">
        <v>31600</v>
      </c>
      <c r="F49" s="245">
        <v>457573.15</v>
      </c>
      <c r="G49" s="246"/>
      <c r="H49" s="236"/>
      <c r="I49" s="236"/>
      <c r="J49" s="236">
        <v>174.45</v>
      </c>
      <c r="K49" s="236">
        <v>50090.46</v>
      </c>
      <c r="L49" s="236"/>
      <c r="M49" s="236">
        <f>K49-L49</f>
        <v>50090.46</v>
      </c>
      <c r="N49" s="236">
        <v>2.5</v>
      </c>
      <c r="O49" s="237">
        <v>6.6</v>
      </c>
    </row>
    <row r="50" spans="2:15" ht="14.25" customHeight="1" x14ac:dyDescent="0.25">
      <c r="B50" s="331" t="s">
        <v>142</v>
      </c>
      <c r="C50" s="315" t="s">
        <v>23</v>
      </c>
      <c r="D50" s="213">
        <f t="shared" si="0"/>
        <v>7500</v>
      </c>
      <c r="E50" s="255"/>
      <c r="F50" s="256">
        <v>7500</v>
      </c>
      <c r="G50" s="257"/>
      <c r="H50" s="255"/>
      <c r="I50" s="255"/>
      <c r="J50" s="255"/>
      <c r="K50" s="255">
        <v>2250</v>
      </c>
      <c r="L50" s="255"/>
      <c r="M50" s="255">
        <f>K50-L50</f>
        <v>2250</v>
      </c>
      <c r="N50" s="255"/>
      <c r="O50" s="258"/>
    </row>
    <row r="51" spans="2:15" ht="14.25" customHeight="1" x14ac:dyDescent="0.25">
      <c r="B51" s="331" t="s">
        <v>58</v>
      </c>
      <c r="C51" s="315" t="s">
        <v>17</v>
      </c>
      <c r="D51" s="289">
        <f t="shared" si="0"/>
        <v>0</v>
      </c>
      <c r="E51" s="255">
        <v>0</v>
      </c>
      <c r="F51" s="256"/>
      <c r="G51" s="257"/>
      <c r="H51" s="255"/>
      <c r="I51" s="255"/>
      <c r="J51" s="255">
        <v>1.1000000000000001</v>
      </c>
      <c r="K51" s="255"/>
      <c r="L51" s="255"/>
      <c r="M51" s="255"/>
      <c r="N51" s="255"/>
      <c r="O51" s="258"/>
    </row>
    <row r="52" spans="2:15" x14ac:dyDescent="0.25">
      <c r="B52" s="904" t="s">
        <v>41</v>
      </c>
      <c r="C52" s="308" t="s">
        <v>19</v>
      </c>
      <c r="D52" s="290">
        <f t="shared" si="0"/>
        <v>0</v>
      </c>
      <c r="E52" s="242"/>
      <c r="F52" s="229"/>
      <c r="G52" s="243"/>
      <c r="H52" s="242"/>
      <c r="I52" s="242"/>
      <c r="J52" s="242"/>
      <c r="K52" s="242"/>
      <c r="L52" s="242"/>
      <c r="M52" s="242"/>
      <c r="N52" s="242">
        <v>0.31</v>
      </c>
      <c r="O52" s="244"/>
    </row>
    <row r="53" spans="2:15" x14ac:dyDescent="0.25">
      <c r="B53" s="903"/>
      <c r="C53" s="312" t="s">
        <v>20</v>
      </c>
      <c r="D53" s="215">
        <f t="shared" si="0"/>
        <v>0</v>
      </c>
      <c r="E53" s="181"/>
      <c r="F53" s="231"/>
      <c r="G53" s="180"/>
      <c r="H53" s="181"/>
      <c r="I53" s="181"/>
      <c r="J53" s="181"/>
      <c r="K53" s="181"/>
      <c r="L53" s="181"/>
      <c r="M53" s="181"/>
      <c r="N53" s="181"/>
      <c r="O53" s="232"/>
    </row>
    <row r="54" spans="2:15" x14ac:dyDescent="0.25">
      <c r="B54" s="906"/>
      <c r="C54" s="309" t="s">
        <v>17</v>
      </c>
      <c r="D54" s="219">
        <f t="shared" si="0"/>
        <v>0</v>
      </c>
      <c r="E54" s="236"/>
      <c r="F54" s="245"/>
      <c r="G54" s="246"/>
      <c r="H54" s="236"/>
      <c r="I54" s="236"/>
      <c r="J54" s="236"/>
      <c r="K54" s="236"/>
      <c r="L54" s="236"/>
      <c r="M54" s="236"/>
      <c r="N54" s="236"/>
      <c r="O54" s="237"/>
    </row>
    <row r="55" spans="2:15" x14ac:dyDescent="0.25">
      <c r="B55" s="333" t="s">
        <v>27</v>
      </c>
      <c r="C55" s="316" t="s">
        <v>22</v>
      </c>
      <c r="D55" s="289">
        <f t="shared" si="0"/>
        <v>0</v>
      </c>
      <c r="E55" s="259"/>
      <c r="F55" s="260"/>
      <c r="G55" s="261"/>
      <c r="H55" s="259"/>
      <c r="I55" s="259"/>
      <c r="J55" s="259"/>
      <c r="K55" s="259"/>
      <c r="L55" s="259"/>
      <c r="M55" s="259"/>
      <c r="N55" s="259"/>
      <c r="O55" s="262">
        <v>8</v>
      </c>
    </row>
    <row r="56" spans="2:15" x14ac:dyDescent="0.25">
      <c r="B56" s="900" t="s">
        <v>48</v>
      </c>
      <c r="C56" s="316" t="s">
        <v>7</v>
      </c>
      <c r="D56" s="289">
        <f t="shared" si="0"/>
        <v>0</v>
      </c>
      <c r="E56" s="259">
        <v>0</v>
      </c>
      <c r="F56" s="260">
        <v>0</v>
      </c>
      <c r="G56" s="261"/>
      <c r="H56" s="259"/>
      <c r="I56" s="259">
        <v>2.48</v>
      </c>
      <c r="J56" s="259"/>
      <c r="K56" s="259"/>
      <c r="L56" s="259"/>
      <c r="M56" s="259"/>
      <c r="N56" s="259"/>
      <c r="O56" s="262"/>
    </row>
    <row r="57" spans="2:15" x14ac:dyDescent="0.25">
      <c r="B57" s="902"/>
      <c r="C57" s="316" t="s">
        <v>22</v>
      </c>
      <c r="D57" s="289">
        <f t="shared" si="0"/>
        <v>0</v>
      </c>
      <c r="E57" s="259">
        <v>0</v>
      </c>
      <c r="F57" s="260">
        <v>0</v>
      </c>
      <c r="G57" s="261"/>
      <c r="H57" s="259"/>
      <c r="I57" s="259"/>
      <c r="J57" s="259"/>
      <c r="K57" s="259"/>
      <c r="L57" s="259"/>
      <c r="M57" s="259"/>
      <c r="N57" s="259"/>
      <c r="O57" s="262">
        <v>7</v>
      </c>
    </row>
    <row r="58" spans="2:15" x14ac:dyDescent="0.25">
      <c r="B58" s="317" t="s">
        <v>42</v>
      </c>
      <c r="C58" s="316" t="s">
        <v>22</v>
      </c>
      <c r="D58" s="289">
        <f t="shared" si="0"/>
        <v>0</v>
      </c>
      <c r="E58" s="259">
        <v>0</v>
      </c>
      <c r="F58" s="260">
        <v>0</v>
      </c>
      <c r="G58" s="261"/>
      <c r="H58" s="259"/>
      <c r="I58" s="259"/>
      <c r="J58" s="259"/>
      <c r="K58" s="259"/>
      <c r="L58" s="259"/>
      <c r="M58" s="259"/>
      <c r="N58" s="259"/>
      <c r="O58" s="262">
        <v>5.8</v>
      </c>
    </row>
    <row r="59" spans="2:15" x14ac:dyDescent="0.25">
      <c r="B59" s="317" t="s">
        <v>57</v>
      </c>
      <c r="C59" s="316" t="s">
        <v>7</v>
      </c>
      <c r="D59" s="289">
        <f t="shared" si="0"/>
        <v>0</v>
      </c>
      <c r="E59" s="259"/>
      <c r="F59" s="260">
        <v>0</v>
      </c>
      <c r="G59" s="261"/>
      <c r="H59" s="259"/>
      <c r="I59" s="259"/>
      <c r="J59" s="259"/>
      <c r="K59" s="259">
        <v>40</v>
      </c>
      <c r="L59" s="259">
        <v>40</v>
      </c>
      <c r="M59" s="259">
        <f>K59-L59</f>
        <v>0</v>
      </c>
      <c r="N59" s="259"/>
      <c r="O59" s="262"/>
    </row>
    <row r="60" spans="2:15" x14ac:dyDescent="0.25">
      <c r="B60" s="334" t="s">
        <v>46</v>
      </c>
      <c r="C60" s="318" t="s">
        <v>7</v>
      </c>
      <c r="D60" s="291">
        <f t="shared" si="0"/>
        <v>324507.95</v>
      </c>
      <c r="E60" s="263"/>
      <c r="F60" s="264">
        <v>324507.95</v>
      </c>
      <c r="G60" s="265"/>
      <c r="H60" s="263"/>
      <c r="I60" s="263"/>
      <c r="J60" s="263"/>
      <c r="K60" s="263">
        <v>83129.8</v>
      </c>
      <c r="L60" s="263">
        <v>1245</v>
      </c>
      <c r="M60" s="263">
        <f t="shared" ref="M60:M65" si="2">K60-L60</f>
        <v>81884.800000000003</v>
      </c>
      <c r="N60" s="263">
        <v>0.04</v>
      </c>
      <c r="O60" s="266"/>
    </row>
    <row r="61" spans="2:15" ht="11.25" customHeight="1" x14ac:dyDescent="0.25">
      <c r="B61" s="904" t="s">
        <v>28</v>
      </c>
      <c r="C61" s="308" t="s">
        <v>13</v>
      </c>
      <c r="D61" s="217">
        <f t="shared" si="0"/>
        <v>0</v>
      </c>
      <c r="E61" s="242"/>
      <c r="F61" s="229"/>
      <c r="G61" s="243"/>
      <c r="H61" s="242"/>
      <c r="I61" s="242"/>
      <c r="J61" s="242"/>
      <c r="K61" s="242"/>
      <c r="L61" s="242"/>
      <c r="M61" s="242">
        <f t="shared" si="2"/>
        <v>0</v>
      </c>
      <c r="N61" s="242"/>
      <c r="O61" s="244"/>
    </row>
    <row r="62" spans="2:15" ht="11.25" customHeight="1" x14ac:dyDescent="0.25">
      <c r="B62" s="903"/>
      <c r="C62" s="313" t="s">
        <v>9</v>
      </c>
      <c r="D62" s="215">
        <f t="shared" si="0"/>
        <v>2459550.06</v>
      </c>
      <c r="E62" s="228"/>
      <c r="F62" s="230">
        <v>2459550.06</v>
      </c>
      <c r="G62" s="253"/>
      <c r="H62" s="228"/>
      <c r="I62" s="228"/>
      <c r="J62" s="228"/>
      <c r="K62" s="228">
        <v>362298</v>
      </c>
      <c r="L62" s="228"/>
      <c r="M62" s="228">
        <f t="shared" si="2"/>
        <v>362298</v>
      </c>
      <c r="N62" s="228"/>
      <c r="O62" s="254"/>
    </row>
    <row r="63" spans="2:15" ht="11.25" customHeight="1" x14ac:dyDescent="0.25">
      <c r="B63" s="903"/>
      <c r="C63" s="313" t="s">
        <v>22</v>
      </c>
      <c r="D63" s="215">
        <f t="shared" si="0"/>
        <v>24842174.129999999</v>
      </c>
      <c r="E63" s="228">
        <v>2606604.13</v>
      </c>
      <c r="F63" s="230">
        <v>22235570</v>
      </c>
      <c r="G63" s="253"/>
      <c r="H63" s="228"/>
      <c r="I63" s="228"/>
      <c r="J63" s="228">
        <v>12962.5</v>
      </c>
      <c r="K63" s="228">
        <v>3458100</v>
      </c>
      <c r="L63" s="228"/>
      <c r="M63" s="228">
        <f t="shared" si="2"/>
        <v>3458100</v>
      </c>
      <c r="N63" s="228"/>
      <c r="O63" s="254"/>
    </row>
    <row r="64" spans="2:15" x14ac:dyDescent="0.25">
      <c r="B64" s="903"/>
      <c r="C64" s="313" t="s">
        <v>23</v>
      </c>
      <c r="D64" s="215">
        <f t="shared" si="0"/>
        <v>9938249.5899999999</v>
      </c>
      <c r="E64" s="267">
        <v>9938249.5899999999</v>
      </c>
      <c r="F64" s="268"/>
      <c r="G64" s="253"/>
      <c r="H64" s="228"/>
      <c r="I64" s="228"/>
      <c r="J64" s="228">
        <v>21528.52</v>
      </c>
      <c r="K64" s="228"/>
      <c r="L64" s="228"/>
      <c r="M64" s="228">
        <f t="shared" si="2"/>
        <v>0</v>
      </c>
      <c r="N64" s="228"/>
      <c r="O64" s="254"/>
    </row>
    <row r="65" spans="1:15" x14ac:dyDescent="0.25">
      <c r="B65" s="903"/>
      <c r="C65" s="313" t="s">
        <v>7</v>
      </c>
      <c r="D65" s="215">
        <f t="shared" si="0"/>
        <v>46461264.969999999</v>
      </c>
      <c r="E65" s="228">
        <v>3581639</v>
      </c>
      <c r="F65" s="230">
        <v>42879625.969999999</v>
      </c>
      <c r="G65" s="253"/>
      <c r="H65" s="228"/>
      <c r="I65" s="228"/>
      <c r="J65" s="228">
        <v>18563.2</v>
      </c>
      <c r="K65" s="228">
        <v>5688379.2000000002</v>
      </c>
      <c r="L65" s="228">
        <v>188</v>
      </c>
      <c r="M65" s="228">
        <f t="shared" si="2"/>
        <v>5688191.2000000002</v>
      </c>
      <c r="N65" s="228"/>
      <c r="O65" s="254"/>
    </row>
    <row r="66" spans="1:15" x14ac:dyDescent="0.25">
      <c r="B66" s="903"/>
      <c r="C66" s="313" t="s">
        <v>29</v>
      </c>
      <c r="D66" s="215">
        <f t="shared" si="0"/>
        <v>49745575.310000002</v>
      </c>
      <c r="E66" s="228">
        <v>665074</v>
      </c>
      <c r="F66" s="230">
        <v>49080501.310000002</v>
      </c>
      <c r="G66" s="253"/>
      <c r="H66" s="228"/>
      <c r="I66" s="228"/>
      <c r="J66" s="228">
        <v>2191</v>
      </c>
      <c r="K66" s="228">
        <v>8184765</v>
      </c>
      <c r="L66" s="228"/>
      <c r="M66" s="228">
        <f>K66-L66</f>
        <v>8184765</v>
      </c>
      <c r="N66" s="228"/>
      <c r="O66" s="254"/>
    </row>
    <row r="67" spans="1:15" x14ac:dyDescent="0.25">
      <c r="B67" s="906"/>
      <c r="C67" s="309" t="s">
        <v>30</v>
      </c>
      <c r="D67" s="203">
        <f t="shared" si="0"/>
        <v>34286158.68</v>
      </c>
      <c r="E67" s="236">
        <v>636538.5</v>
      </c>
      <c r="F67" s="245">
        <v>33649620.18</v>
      </c>
      <c r="G67" s="246"/>
      <c r="H67" s="236"/>
      <c r="I67" s="236"/>
      <c r="J67" s="236">
        <v>1331.83</v>
      </c>
      <c r="K67" s="236">
        <v>5262837</v>
      </c>
      <c r="L67" s="236"/>
      <c r="M67" s="236">
        <f>K67-L67</f>
        <v>5262837</v>
      </c>
      <c r="N67" s="236"/>
      <c r="O67" s="237"/>
    </row>
    <row r="68" spans="1:15" x14ac:dyDescent="0.25">
      <c r="A68" s="185"/>
      <c r="B68" s="335" t="s">
        <v>45</v>
      </c>
      <c r="C68" s="185" t="s">
        <v>9</v>
      </c>
      <c r="D68" s="203">
        <f t="shared" si="0"/>
        <v>545000</v>
      </c>
      <c r="E68" s="181">
        <v>545000</v>
      </c>
      <c r="F68" s="231"/>
      <c r="G68" s="180"/>
      <c r="H68" s="181"/>
      <c r="I68" s="181"/>
      <c r="J68" s="181">
        <v>1090</v>
      </c>
      <c r="K68" s="181"/>
      <c r="L68" s="181"/>
      <c r="M68" s="181"/>
      <c r="N68" s="181"/>
      <c r="O68" s="232"/>
    </row>
    <row r="69" spans="1:15" x14ac:dyDescent="0.25">
      <c r="A69" s="185"/>
      <c r="B69" s="319" t="s">
        <v>116</v>
      </c>
      <c r="C69" s="320" t="s">
        <v>7</v>
      </c>
      <c r="D69" s="292">
        <f t="shared" si="0"/>
        <v>152540</v>
      </c>
      <c r="E69" s="269">
        <v>152540</v>
      </c>
      <c r="F69" s="270"/>
      <c r="G69" s="271"/>
      <c r="H69" s="269"/>
      <c r="I69" s="269"/>
      <c r="J69" s="269">
        <v>67.3</v>
      </c>
      <c r="K69" s="269"/>
      <c r="L69" s="269"/>
      <c r="M69" s="269"/>
      <c r="N69" s="269"/>
      <c r="O69" s="272"/>
    </row>
    <row r="70" spans="1:15" x14ac:dyDescent="0.25">
      <c r="A70" s="185"/>
      <c r="B70" s="898" t="s">
        <v>31</v>
      </c>
      <c r="C70" s="308" t="s">
        <v>22</v>
      </c>
      <c r="D70" s="222">
        <f t="shared" si="0"/>
        <v>9043243.3699999992</v>
      </c>
      <c r="E70" s="242"/>
      <c r="F70" s="230">
        <v>9043243.3699999992</v>
      </c>
      <c r="G70" s="243"/>
      <c r="H70" s="242"/>
      <c r="I70" s="242"/>
      <c r="J70" s="242"/>
      <c r="K70" s="242">
        <v>1660943</v>
      </c>
      <c r="L70" s="242"/>
      <c r="M70" s="242">
        <f>K70-L70</f>
        <v>1660943</v>
      </c>
      <c r="N70" s="242"/>
      <c r="O70" s="244"/>
    </row>
    <row r="71" spans="1:15" x14ac:dyDescent="0.25">
      <c r="A71" s="185"/>
      <c r="B71" s="898"/>
      <c r="C71" s="313" t="s">
        <v>7</v>
      </c>
      <c r="D71" s="215">
        <f t="shared" ref="D71:D106" si="3">E71+F71</f>
        <v>385505.18</v>
      </c>
      <c r="E71" s="228">
        <v>25200</v>
      </c>
      <c r="F71" s="230">
        <v>360305.18</v>
      </c>
      <c r="G71" s="253"/>
      <c r="H71" s="228"/>
      <c r="I71" s="228"/>
      <c r="J71" s="228">
        <v>90</v>
      </c>
      <c r="K71" s="228">
        <v>46316.5</v>
      </c>
      <c r="L71" s="228"/>
      <c r="M71" s="228">
        <f>K71-L71</f>
        <v>46316.5</v>
      </c>
      <c r="N71" s="228"/>
      <c r="O71" s="273"/>
    </row>
    <row r="72" spans="1:15" x14ac:dyDescent="0.25">
      <c r="A72" s="185"/>
      <c r="B72" s="899"/>
      <c r="C72" s="309" t="s">
        <v>29</v>
      </c>
      <c r="D72" s="293">
        <f t="shared" si="3"/>
        <v>950220</v>
      </c>
      <c r="E72" s="236">
        <v>950220</v>
      </c>
      <c r="F72" s="245"/>
      <c r="G72" s="246"/>
      <c r="H72" s="236"/>
      <c r="I72" s="236"/>
      <c r="J72" s="236">
        <v>2454</v>
      </c>
      <c r="K72" s="236"/>
      <c r="L72" s="236"/>
      <c r="M72" s="236"/>
      <c r="N72" s="236"/>
      <c r="O72" s="237"/>
    </row>
    <row r="73" spans="1:15" x14ac:dyDescent="0.25">
      <c r="B73" s="904" t="s">
        <v>26</v>
      </c>
      <c r="C73" s="312" t="s">
        <v>7</v>
      </c>
      <c r="D73" s="294">
        <f t="shared" si="3"/>
        <v>0</v>
      </c>
      <c r="E73" s="181"/>
      <c r="F73" s="231"/>
      <c r="G73" s="180"/>
      <c r="H73" s="181"/>
      <c r="I73" s="181"/>
      <c r="J73" s="181"/>
      <c r="K73" s="181"/>
      <c r="L73" s="181"/>
      <c r="M73" s="181"/>
      <c r="N73" s="181">
        <v>0.09</v>
      </c>
      <c r="O73" s="232"/>
    </row>
    <row r="74" spans="1:15" x14ac:dyDescent="0.25">
      <c r="B74" s="903"/>
      <c r="C74" s="312" t="s">
        <v>148</v>
      </c>
      <c r="D74" s="296">
        <f t="shared" si="3"/>
        <v>160</v>
      </c>
      <c r="E74" s="297"/>
      <c r="F74" s="298">
        <v>160</v>
      </c>
      <c r="G74" s="299"/>
      <c r="H74" s="297"/>
      <c r="I74" s="297"/>
      <c r="J74" s="297"/>
      <c r="K74" s="297">
        <v>10</v>
      </c>
      <c r="L74" s="297"/>
      <c r="M74" s="297">
        <f>K74-L74</f>
        <v>10</v>
      </c>
      <c r="N74" s="297"/>
      <c r="O74" s="300"/>
    </row>
    <row r="75" spans="1:15" ht="14.25" customHeight="1" x14ac:dyDescent="0.25">
      <c r="B75" s="903"/>
      <c r="C75" s="321" t="s">
        <v>22</v>
      </c>
      <c r="D75" s="296">
        <f>E75+F75</f>
        <v>3657899</v>
      </c>
      <c r="E75" s="297">
        <v>151069</v>
      </c>
      <c r="F75" s="298">
        <v>3506830</v>
      </c>
      <c r="G75" s="299"/>
      <c r="H75" s="297"/>
      <c r="I75" s="297"/>
      <c r="J75" s="297">
        <v>741.61</v>
      </c>
      <c r="K75" s="297">
        <v>330200</v>
      </c>
      <c r="L75" s="297"/>
      <c r="M75" s="297">
        <f>K75-L75</f>
        <v>330200</v>
      </c>
      <c r="N75" s="297">
        <v>16.03</v>
      </c>
      <c r="O75" s="300"/>
    </row>
    <row r="76" spans="1:15" ht="14.25" customHeight="1" x14ac:dyDescent="0.25">
      <c r="B76" s="906"/>
      <c r="C76" s="185" t="s">
        <v>9</v>
      </c>
      <c r="D76" s="296">
        <f>E76+F76</f>
        <v>0</v>
      </c>
      <c r="E76" s="181"/>
      <c r="F76" s="231">
        <v>0</v>
      </c>
      <c r="G76" s="180"/>
      <c r="H76" s="181"/>
      <c r="I76" s="181"/>
      <c r="J76" s="181"/>
      <c r="K76" s="181">
        <v>0</v>
      </c>
      <c r="L76" s="181"/>
      <c r="M76" s="181">
        <f>K76-L76</f>
        <v>0</v>
      </c>
      <c r="N76" s="181"/>
      <c r="O76" s="232"/>
    </row>
    <row r="77" spans="1:15" ht="13.5" customHeight="1" x14ac:dyDescent="0.25">
      <c r="A77" s="185"/>
      <c r="B77" s="336" t="s">
        <v>50</v>
      </c>
      <c r="C77" s="316" t="s">
        <v>7</v>
      </c>
      <c r="D77" s="289">
        <f>E77+F77</f>
        <v>526.52</v>
      </c>
      <c r="E77" s="259"/>
      <c r="F77" s="260">
        <v>526.52</v>
      </c>
      <c r="G77" s="261"/>
      <c r="H77" s="259"/>
      <c r="I77" s="259"/>
      <c r="J77" s="259"/>
      <c r="K77" s="259">
        <v>265.10000000000002</v>
      </c>
      <c r="L77" s="259"/>
      <c r="M77" s="259">
        <f>K77-L77</f>
        <v>265.10000000000002</v>
      </c>
      <c r="N77" s="259">
        <v>1</v>
      </c>
      <c r="O77" s="262"/>
    </row>
    <row r="78" spans="1:15" ht="13.5" customHeight="1" x14ac:dyDescent="0.25">
      <c r="A78" s="185"/>
      <c r="B78" s="319" t="s">
        <v>43</v>
      </c>
      <c r="C78" s="316" t="s">
        <v>11</v>
      </c>
      <c r="D78" s="289">
        <f t="shared" si="3"/>
        <v>1998563.4</v>
      </c>
      <c r="E78" s="259">
        <v>320696.01</v>
      </c>
      <c r="F78" s="260">
        <v>1677867.39</v>
      </c>
      <c r="G78" s="261"/>
      <c r="H78" s="259"/>
      <c r="I78" s="259"/>
      <c r="J78" s="259">
        <v>212.06</v>
      </c>
      <c r="K78" s="259">
        <v>178000</v>
      </c>
      <c r="L78" s="259"/>
      <c r="M78" s="259">
        <f>K78-L78</f>
        <v>178000</v>
      </c>
      <c r="N78" s="259"/>
      <c r="O78" s="262"/>
    </row>
    <row r="79" spans="1:15" ht="13.5" customHeight="1" x14ac:dyDescent="0.25">
      <c r="A79" s="185"/>
      <c r="B79" s="319" t="s">
        <v>137</v>
      </c>
      <c r="C79" s="316" t="s">
        <v>20</v>
      </c>
      <c r="D79" s="289">
        <f t="shared" ref="D79:D84" si="4">E79+F79</f>
        <v>0</v>
      </c>
      <c r="E79" s="259"/>
      <c r="F79" s="260">
        <v>0</v>
      </c>
      <c r="G79" s="261"/>
      <c r="H79" s="259"/>
      <c r="I79" s="259"/>
      <c r="J79" s="259">
        <v>95</v>
      </c>
      <c r="K79" s="259"/>
      <c r="L79" s="259"/>
      <c r="M79" s="259"/>
      <c r="N79" s="259"/>
      <c r="O79" s="262"/>
    </row>
    <row r="80" spans="1:15" ht="13.5" customHeight="1" x14ac:dyDescent="0.25">
      <c r="B80" s="317" t="s">
        <v>154</v>
      </c>
      <c r="C80" s="316" t="s">
        <v>20</v>
      </c>
      <c r="D80" s="289">
        <f t="shared" si="4"/>
        <v>550</v>
      </c>
      <c r="E80" s="259"/>
      <c r="F80" s="260">
        <v>550</v>
      </c>
      <c r="G80" s="261"/>
      <c r="H80" s="259"/>
      <c r="I80" s="259"/>
      <c r="J80" s="259"/>
      <c r="K80" s="259">
        <v>55</v>
      </c>
      <c r="L80" s="259"/>
      <c r="M80" s="259">
        <f>K80-L80</f>
        <v>55</v>
      </c>
      <c r="N80" s="259"/>
      <c r="O80" s="262"/>
    </row>
    <row r="81" spans="2:15" ht="13.5" customHeight="1" x14ac:dyDescent="0.25">
      <c r="B81" s="337" t="s">
        <v>149</v>
      </c>
      <c r="C81" s="322" t="s">
        <v>7</v>
      </c>
      <c r="D81" s="289">
        <f t="shared" si="4"/>
        <v>0</v>
      </c>
      <c r="E81" s="301">
        <v>0</v>
      </c>
      <c r="F81" s="302">
        <v>0</v>
      </c>
      <c r="G81" s="303"/>
      <c r="H81" s="301"/>
      <c r="I81" s="301">
        <v>1.82</v>
      </c>
      <c r="J81" s="301"/>
      <c r="K81" s="301"/>
      <c r="L81" s="301"/>
      <c r="M81" s="301"/>
      <c r="N81" s="301"/>
      <c r="O81" s="304"/>
    </row>
    <row r="82" spans="2:15" ht="13.5" customHeight="1" x14ac:dyDescent="0.25">
      <c r="B82" s="900" t="s">
        <v>39</v>
      </c>
      <c r="C82" s="323" t="s">
        <v>9</v>
      </c>
      <c r="D82" s="217">
        <f t="shared" si="4"/>
        <v>0</v>
      </c>
      <c r="E82" s="274"/>
      <c r="F82" s="275"/>
      <c r="G82" s="276"/>
      <c r="H82" s="274"/>
      <c r="I82" s="274"/>
      <c r="J82" s="274">
        <v>400</v>
      </c>
      <c r="K82" s="274"/>
      <c r="L82" s="274"/>
      <c r="M82" s="274"/>
      <c r="N82" s="274"/>
      <c r="O82" s="277"/>
    </row>
    <row r="83" spans="2:15" ht="13.5" customHeight="1" x14ac:dyDescent="0.25">
      <c r="B83" s="901"/>
      <c r="C83" s="324" t="s">
        <v>20</v>
      </c>
      <c r="D83" s="215">
        <f t="shared" si="4"/>
        <v>5903.52</v>
      </c>
      <c r="E83" s="228"/>
      <c r="F83" s="230">
        <v>5903.52</v>
      </c>
      <c r="G83" s="253"/>
      <c r="H83" s="228"/>
      <c r="I83" s="228"/>
      <c r="J83" s="228"/>
      <c r="K83" s="228">
        <v>580</v>
      </c>
      <c r="L83" s="228"/>
      <c r="M83" s="228">
        <f>K83-L83</f>
        <v>580</v>
      </c>
      <c r="N83" s="228"/>
      <c r="O83" s="254"/>
    </row>
    <row r="84" spans="2:15" ht="13.5" customHeight="1" x14ac:dyDescent="0.25">
      <c r="B84" s="902"/>
      <c r="C84" s="325" t="s">
        <v>139</v>
      </c>
      <c r="D84" s="219">
        <f t="shared" si="4"/>
        <v>13554.34</v>
      </c>
      <c r="E84" s="278">
        <v>830.3</v>
      </c>
      <c r="F84" s="279">
        <v>12724.04</v>
      </c>
      <c r="G84" s="280"/>
      <c r="H84" s="278"/>
      <c r="I84" s="278"/>
      <c r="J84" s="278">
        <v>1.02</v>
      </c>
      <c r="K84" s="278">
        <v>5615</v>
      </c>
      <c r="L84" s="278"/>
      <c r="M84" s="278">
        <f>K84-L84</f>
        <v>5615</v>
      </c>
      <c r="N84" s="278"/>
      <c r="O84" s="281"/>
    </row>
    <row r="85" spans="2:15" ht="13.5" customHeight="1" x14ac:dyDescent="0.25">
      <c r="B85" s="317" t="s">
        <v>32</v>
      </c>
      <c r="C85" s="316" t="s">
        <v>7</v>
      </c>
      <c r="D85" s="289">
        <f t="shared" si="3"/>
        <v>2044.01</v>
      </c>
      <c r="E85" s="259"/>
      <c r="F85" s="260">
        <v>2044.01</v>
      </c>
      <c r="G85" s="261"/>
      <c r="H85" s="259"/>
      <c r="I85" s="259"/>
      <c r="J85" s="259"/>
      <c r="K85" s="259">
        <v>2978</v>
      </c>
      <c r="L85" s="259">
        <v>3</v>
      </c>
      <c r="M85" s="259">
        <f>K85-L85</f>
        <v>2975</v>
      </c>
      <c r="N85" s="259"/>
      <c r="O85" s="262"/>
    </row>
    <row r="86" spans="2:15" ht="11.25" customHeight="1" x14ac:dyDescent="0.25">
      <c r="B86" s="903" t="s">
        <v>33</v>
      </c>
      <c r="C86" s="308" t="s">
        <v>13</v>
      </c>
      <c r="D86" s="295">
        <f t="shared" si="3"/>
        <v>270000</v>
      </c>
      <c r="E86" s="242">
        <v>270000</v>
      </c>
      <c r="F86" s="229"/>
      <c r="G86" s="243"/>
      <c r="H86" s="242"/>
      <c r="I86" s="242"/>
      <c r="J86" s="242">
        <v>900</v>
      </c>
      <c r="K86" s="242"/>
      <c r="L86" s="242"/>
      <c r="M86" s="242"/>
      <c r="N86" s="242"/>
      <c r="O86" s="244"/>
    </row>
    <row r="87" spans="2:15" ht="11.25" customHeight="1" x14ac:dyDescent="0.25">
      <c r="B87" s="903"/>
      <c r="C87" s="313" t="s">
        <v>9</v>
      </c>
      <c r="D87" s="215">
        <f t="shared" si="3"/>
        <v>3164186.19</v>
      </c>
      <c r="E87" s="228"/>
      <c r="F87" s="230">
        <v>3164186.19</v>
      </c>
      <c r="G87" s="253"/>
      <c r="H87" s="228"/>
      <c r="I87" s="228"/>
      <c r="J87" s="228"/>
      <c r="K87" s="228">
        <v>507081</v>
      </c>
      <c r="L87" s="228"/>
      <c r="M87" s="228">
        <f t="shared" ref="M87:M103" si="5">K87-L87</f>
        <v>507081</v>
      </c>
      <c r="N87" s="228"/>
      <c r="O87" s="254"/>
    </row>
    <row r="88" spans="2:15" ht="11.25" customHeight="1" x14ac:dyDescent="0.25">
      <c r="B88" s="903"/>
      <c r="C88" s="313" t="s">
        <v>22</v>
      </c>
      <c r="D88" s="215">
        <f t="shared" si="3"/>
        <v>41113608.339999996</v>
      </c>
      <c r="E88" s="228">
        <v>8328401.5999999996</v>
      </c>
      <c r="F88" s="230">
        <v>32785206.739999998</v>
      </c>
      <c r="G88" s="253"/>
      <c r="H88" s="228"/>
      <c r="I88" s="228"/>
      <c r="J88" s="228">
        <v>34596</v>
      </c>
      <c r="K88" s="228">
        <v>5681238</v>
      </c>
      <c r="L88" s="228"/>
      <c r="M88" s="228">
        <f t="shared" si="5"/>
        <v>5681238</v>
      </c>
      <c r="N88" s="228"/>
      <c r="O88" s="254"/>
    </row>
    <row r="89" spans="2:15" x14ac:dyDescent="0.25">
      <c r="B89" s="903"/>
      <c r="C89" s="313" t="s">
        <v>23</v>
      </c>
      <c r="D89" s="215">
        <f t="shared" si="3"/>
        <v>6293129.9500000002</v>
      </c>
      <c r="E89" s="228">
        <v>6293129.9500000002</v>
      </c>
      <c r="F89" s="230"/>
      <c r="G89" s="253"/>
      <c r="H89" s="228"/>
      <c r="I89" s="228"/>
      <c r="J89" s="228">
        <v>13253.84</v>
      </c>
      <c r="K89" s="228"/>
      <c r="L89" s="228"/>
      <c r="M89" s="228"/>
      <c r="N89" s="228"/>
      <c r="O89" s="254"/>
    </row>
    <row r="90" spans="2:15" x14ac:dyDescent="0.25">
      <c r="B90" s="903"/>
      <c r="C90" s="313" t="s">
        <v>7</v>
      </c>
      <c r="D90" s="215">
        <f t="shared" si="3"/>
        <v>10543892.029999999</v>
      </c>
      <c r="E90" s="228">
        <v>2932141.85</v>
      </c>
      <c r="F90" s="230">
        <v>7611750.1799999997</v>
      </c>
      <c r="G90" s="253"/>
      <c r="H90" s="228"/>
      <c r="I90" s="228"/>
      <c r="J90" s="228">
        <v>12080.17</v>
      </c>
      <c r="K90" s="228">
        <v>1138427.3</v>
      </c>
      <c r="L90" s="228">
        <v>1147.5</v>
      </c>
      <c r="M90" s="228">
        <f t="shared" si="5"/>
        <v>1137279.8</v>
      </c>
      <c r="N90" s="228">
        <v>10.67</v>
      </c>
      <c r="O90" s="254"/>
    </row>
    <row r="91" spans="2:15" x14ac:dyDescent="0.25">
      <c r="B91" s="903"/>
      <c r="C91" s="313" t="s">
        <v>29</v>
      </c>
      <c r="D91" s="215">
        <f t="shared" si="3"/>
        <v>18566344.010000002</v>
      </c>
      <c r="E91" s="228">
        <v>1406387</v>
      </c>
      <c r="F91" s="230">
        <v>17159957.010000002</v>
      </c>
      <c r="G91" s="253"/>
      <c r="H91" s="228"/>
      <c r="I91" s="228"/>
      <c r="J91" s="228">
        <v>5170</v>
      </c>
      <c r="K91" s="228">
        <v>3369330</v>
      </c>
      <c r="L91" s="228"/>
      <c r="M91" s="228">
        <f t="shared" si="5"/>
        <v>3369330</v>
      </c>
      <c r="N91" s="228"/>
      <c r="O91" s="254"/>
    </row>
    <row r="92" spans="2:15" x14ac:dyDescent="0.25">
      <c r="B92" s="903"/>
      <c r="C92" s="309" t="s">
        <v>30</v>
      </c>
      <c r="D92" s="203">
        <f t="shared" si="3"/>
        <v>8663395.4199999999</v>
      </c>
      <c r="E92" s="236"/>
      <c r="F92" s="245">
        <v>8663395.4199999999</v>
      </c>
      <c r="G92" s="246"/>
      <c r="H92" s="236"/>
      <c r="I92" s="236"/>
      <c r="J92" s="236"/>
      <c r="K92" s="236">
        <v>1701967</v>
      </c>
      <c r="L92" s="236"/>
      <c r="M92" s="236">
        <f t="shared" si="5"/>
        <v>1701967</v>
      </c>
      <c r="N92" s="236"/>
      <c r="O92" s="237"/>
    </row>
    <row r="93" spans="2:15" x14ac:dyDescent="0.25">
      <c r="B93" s="904" t="s">
        <v>117</v>
      </c>
      <c r="C93" s="307" t="s">
        <v>7</v>
      </c>
      <c r="D93" s="222">
        <f t="shared" si="3"/>
        <v>21000</v>
      </c>
      <c r="E93" s="238"/>
      <c r="F93" s="282">
        <v>21000</v>
      </c>
      <c r="G93" s="240"/>
      <c r="H93" s="238"/>
      <c r="I93" s="238"/>
      <c r="J93" s="238"/>
      <c r="K93" s="238">
        <v>4000</v>
      </c>
      <c r="L93" s="238"/>
      <c r="M93" s="238">
        <f t="shared" si="5"/>
        <v>4000</v>
      </c>
      <c r="N93" s="238"/>
      <c r="O93" s="241"/>
    </row>
    <row r="94" spans="2:15" x14ac:dyDescent="0.25">
      <c r="B94" s="905"/>
      <c r="C94" s="326" t="s">
        <v>14</v>
      </c>
      <c r="D94" s="214">
        <f t="shared" si="3"/>
        <v>0</v>
      </c>
      <c r="E94" s="255"/>
      <c r="F94" s="256"/>
      <c r="G94" s="257"/>
      <c r="H94" s="255"/>
      <c r="I94" s="255"/>
      <c r="J94" s="255"/>
      <c r="K94" s="255"/>
      <c r="L94" s="255"/>
      <c r="M94" s="255"/>
      <c r="N94" s="255"/>
      <c r="O94" s="258"/>
    </row>
    <row r="95" spans="2:15" ht="12.75" customHeight="1" x14ac:dyDescent="0.25">
      <c r="B95" s="904" t="s">
        <v>44</v>
      </c>
      <c r="C95" s="308" t="s">
        <v>9</v>
      </c>
      <c r="D95" s="216">
        <f t="shared" si="3"/>
        <v>47984050.950000003</v>
      </c>
      <c r="E95" s="242"/>
      <c r="F95" s="229">
        <v>47984050.950000003</v>
      </c>
      <c r="G95" s="243"/>
      <c r="H95" s="242"/>
      <c r="I95" s="242"/>
      <c r="J95" s="242"/>
      <c r="K95" s="242">
        <v>3049731</v>
      </c>
      <c r="L95" s="242"/>
      <c r="M95" s="242">
        <f t="shared" si="5"/>
        <v>3049731</v>
      </c>
      <c r="N95" s="242"/>
      <c r="O95" s="244"/>
    </row>
    <row r="96" spans="2:15" x14ac:dyDescent="0.25">
      <c r="B96" s="903"/>
      <c r="C96" s="313" t="s">
        <v>7</v>
      </c>
      <c r="D96" s="215">
        <f t="shared" si="3"/>
        <v>3529304</v>
      </c>
      <c r="E96" s="228"/>
      <c r="F96" s="230">
        <v>3529304</v>
      </c>
      <c r="G96" s="253"/>
      <c r="H96" s="228"/>
      <c r="I96" s="228"/>
      <c r="J96" s="228"/>
      <c r="K96" s="228">
        <v>383620</v>
      </c>
      <c r="L96" s="228"/>
      <c r="M96" s="228">
        <f t="shared" si="5"/>
        <v>383620</v>
      </c>
      <c r="N96" s="228"/>
      <c r="O96" s="254"/>
    </row>
    <row r="97" spans="1:16" x14ac:dyDescent="0.25">
      <c r="B97" s="903"/>
      <c r="C97" s="309" t="s">
        <v>29</v>
      </c>
      <c r="D97" s="203">
        <f t="shared" si="3"/>
        <v>16900000</v>
      </c>
      <c r="E97" s="236"/>
      <c r="F97" s="245">
        <v>16900000</v>
      </c>
      <c r="G97" s="246"/>
      <c r="H97" s="236"/>
      <c r="I97" s="236"/>
      <c r="J97" s="236"/>
      <c r="K97" s="236">
        <v>1128930</v>
      </c>
      <c r="L97" s="236"/>
      <c r="M97" s="236">
        <f t="shared" si="5"/>
        <v>1128930</v>
      </c>
      <c r="N97" s="236"/>
      <c r="O97" s="237"/>
    </row>
    <row r="98" spans="1:16" x14ac:dyDescent="0.25">
      <c r="A98" s="185"/>
      <c r="B98" s="914" t="s">
        <v>34</v>
      </c>
      <c r="C98" s="327" t="s">
        <v>30</v>
      </c>
      <c r="D98" s="216">
        <f t="shared" si="3"/>
        <v>0</v>
      </c>
      <c r="E98" s="238"/>
      <c r="F98" s="282">
        <v>0</v>
      </c>
      <c r="G98" s="283"/>
      <c r="H98" s="284"/>
      <c r="I98" s="284"/>
      <c r="J98" s="284"/>
      <c r="K98" s="284"/>
      <c r="L98" s="284"/>
      <c r="M98" s="284"/>
      <c r="N98" s="238"/>
      <c r="O98" s="285"/>
    </row>
    <row r="99" spans="1:16" x14ac:dyDescent="0.25">
      <c r="A99" s="185"/>
      <c r="B99" s="915"/>
      <c r="C99" s="308" t="s">
        <v>11</v>
      </c>
      <c r="D99" s="295">
        <f t="shared" si="3"/>
        <v>4903491</v>
      </c>
      <c r="E99" s="242">
        <v>1764027</v>
      </c>
      <c r="F99" s="229">
        <v>3139464</v>
      </c>
      <c r="G99" s="243"/>
      <c r="H99" s="228"/>
      <c r="I99" s="228">
        <v>10723.19</v>
      </c>
      <c r="J99" s="228"/>
      <c r="K99" s="228">
        <v>281534</v>
      </c>
      <c r="L99" s="242"/>
      <c r="M99" s="242">
        <f t="shared" si="5"/>
        <v>281534</v>
      </c>
      <c r="N99" s="242"/>
      <c r="O99" s="286"/>
    </row>
    <row r="100" spans="1:16" x14ac:dyDescent="0.25">
      <c r="B100" s="915"/>
      <c r="C100" s="312" t="s">
        <v>7</v>
      </c>
      <c r="D100" s="294">
        <f t="shared" si="3"/>
        <v>5542860.0800000001</v>
      </c>
      <c r="E100" s="181">
        <v>521279.1</v>
      </c>
      <c r="F100" s="231">
        <v>5021580.9800000004</v>
      </c>
      <c r="G100" s="180"/>
      <c r="H100" s="181"/>
      <c r="I100" s="181"/>
      <c r="J100" s="181">
        <v>716.95</v>
      </c>
      <c r="K100" s="181">
        <v>465769.3</v>
      </c>
      <c r="L100" s="181">
        <v>150</v>
      </c>
      <c r="M100" s="181">
        <f t="shared" si="5"/>
        <v>465619.3</v>
      </c>
      <c r="N100" s="181"/>
      <c r="O100" s="287"/>
      <c r="P100" s="186"/>
    </row>
    <row r="101" spans="1:16" x14ac:dyDescent="0.25">
      <c r="B101" s="916"/>
      <c r="C101" s="309" t="s">
        <v>14</v>
      </c>
      <c r="D101" s="203">
        <f t="shared" si="3"/>
        <v>0</v>
      </c>
      <c r="E101" s="236"/>
      <c r="F101" s="245">
        <v>0</v>
      </c>
      <c r="G101" s="246"/>
      <c r="H101" s="236"/>
      <c r="I101" s="236"/>
      <c r="J101" s="236"/>
      <c r="K101" s="236">
        <v>180</v>
      </c>
      <c r="L101" s="236">
        <v>180</v>
      </c>
      <c r="M101" s="236">
        <f t="shared" si="5"/>
        <v>0</v>
      </c>
      <c r="N101" s="236"/>
      <c r="O101" s="237"/>
    </row>
    <row r="102" spans="1:16" ht="14.25" customHeight="1" x14ac:dyDescent="0.25">
      <c r="B102" s="913" t="s">
        <v>35</v>
      </c>
      <c r="C102" s="308" t="s">
        <v>11</v>
      </c>
      <c r="D102" s="295">
        <f t="shared" si="3"/>
        <v>60635538.009999998</v>
      </c>
      <c r="E102" s="242">
        <v>7069299</v>
      </c>
      <c r="F102" s="229">
        <v>53566239.009999998</v>
      </c>
      <c r="G102" s="243"/>
      <c r="H102" s="242"/>
      <c r="I102" s="242">
        <v>4024.73</v>
      </c>
      <c r="J102" s="242">
        <v>4425.8500000000004</v>
      </c>
      <c r="K102" s="242">
        <v>7203487</v>
      </c>
      <c r="L102" s="242"/>
      <c r="M102" s="242">
        <f t="shared" si="5"/>
        <v>7203487</v>
      </c>
      <c r="N102" s="242"/>
      <c r="O102" s="244"/>
    </row>
    <row r="103" spans="1:16" ht="12.75" customHeight="1" x14ac:dyDescent="0.25">
      <c r="B103" s="906"/>
      <c r="C103" s="315" t="s">
        <v>13</v>
      </c>
      <c r="D103" s="293">
        <f t="shared" si="3"/>
        <v>944695</v>
      </c>
      <c r="E103" s="255"/>
      <c r="F103" s="256">
        <v>944695</v>
      </c>
      <c r="G103" s="257"/>
      <c r="H103" s="255"/>
      <c r="I103" s="255"/>
      <c r="J103" s="255"/>
      <c r="K103" s="255">
        <v>103000</v>
      </c>
      <c r="L103" s="255"/>
      <c r="M103" s="255">
        <f t="shared" si="5"/>
        <v>103000</v>
      </c>
      <c r="N103" s="255"/>
      <c r="O103" s="258"/>
    </row>
    <row r="104" spans="1:16" ht="12.75" customHeight="1" x14ac:dyDescent="0.25">
      <c r="B104" s="317" t="s">
        <v>150</v>
      </c>
      <c r="C104" s="316" t="s">
        <v>20</v>
      </c>
      <c r="D104" s="152">
        <f t="shared" si="3"/>
        <v>0</v>
      </c>
      <c r="E104" s="259">
        <v>0</v>
      </c>
      <c r="F104" s="260">
        <v>0</v>
      </c>
      <c r="G104" s="261"/>
      <c r="H104" s="259"/>
      <c r="I104" s="259"/>
      <c r="J104" s="259">
        <v>0.86</v>
      </c>
      <c r="K104" s="259"/>
      <c r="L104" s="259"/>
      <c r="M104" s="259"/>
      <c r="N104" s="259"/>
      <c r="O104" s="262"/>
    </row>
    <row r="105" spans="1:16" ht="12.75" customHeight="1" x14ac:dyDescent="0.25">
      <c r="B105" s="317" t="s">
        <v>151</v>
      </c>
      <c r="C105" s="322" t="s">
        <v>20</v>
      </c>
      <c r="D105" s="166">
        <f>E105+F105</f>
        <v>0</v>
      </c>
      <c r="E105" s="301">
        <v>0</v>
      </c>
      <c r="F105" s="302">
        <v>0</v>
      </c>
      <c r="G105" s="303"/>
      <c r="H105" s="301"/>
      <c r="I105" s="301"/>
      <c r="J105" s="301">
        <v>45.41</v>
      </c>
      <c r="K105" s="301"/>
      <c r="L105" s="301"/>
      <c r="M105" s="301"/>
      <c r="N105" s="301"/>
      <c r="O105" s="304"/>
    </row>
    <row r="106" spans="1:16" ht="14.25" customHeight="1" x14ac:dyDescent="0.25">
      <c r="B106" s="328" t="s">
        <v>78</v>
      </c>
      <c r="C106" s="329" t="s">
        <v>7</v>
      </c>
      <c r="D106" s="157">
        <f t="shared" si="3"/>
        <v>0</v>
      </c>
      <c r="E106" s="259"/>
      <c r="F106" s="260"/>
      <c r="G106" s="261"/>
      <c r="H106" s="259"/>
      <c r="I106" s="259"/>
      <c r="J106" s="259"/>
      <c r="K106" s="259"/>
      <c r="L106" s="259"/>
      <c r="M106" s="259"/>
      <c r="N106" s="259"/>
      <c r="O106" s="262"/>
    </row>
    <row r="107" spans="1:16" ht="14.25" customHeight="1" thickBot="1" x14ac:dyDescent="0.3">
      <c r="B107" s="338" t="s">
        <v>153</v>
      </c>
      <c r="C107" s="308" t="s">
        <v>152</v>
      </c>
      <c r="D107" s="152">
        <v>0</v>
      </c>
      <c r="E107" s="242"/>
      <c r="F107" s="229"/>
      <c r="G107" s="243"/>
      <c r="H107" s="242"/>
      <c r="I107" s="242">
        <v>2.2400000000000002</v>
      </c>
      <c r="J107" s="242"/>
      <c r="K107" s="242"/>
      <c r="L107" s="242"/>
      <c r="M107" s="242"/>
      <c r="N107" s="242"/>
      <c r="O107" s="244"/>
    </row>
    <row r="108" spans="1:16" ht="14.4" thickTop="1" thickBot="1" x14ac:dyDescent="0.3">
      <c r="B108" s="885" t="s">
        <v>79</v>
      </c>
      <c r="C108" s="886"/>
      <c r="D108" s="161">
        <f>SUM(D5:D107)</f>
        <v>481307610.97999996</v>
      </c>
      <c r="E108" s="161">
        <f t="shared" ref="E108:O108" si="6">SUM(E5:E107)</f>
        <v>62601207.640000001</v>
      </c>
      <c r="F108" s="161">
        <f t="shared" si="6"/>
        <v>418706403.34000003</v>
      </c>
      <c r="G108" s="161">
        <f t="shared" si="6"/>
        <v>280302.84999999998</v>
      </c>
      <c r="H108" s="161">
        <f t="shared" si="6"/>
        <v>29369</v>
      </c>
      <c r="I108" s="161">
        <f t="shared" si="6"/>
        <v>37314.26</v>
      </c>
      <c r="J108" s="161">
        <f t="shared" si="6"/>
        <v>152823.09000000003</v>
      </c>
      <c r="K108" s="161">
        <f t="shared" si="6"/>
        <v>67754695.579999998</v>
      </c>
      <c r="L108" s="161">
        <f t="shared" si="6"/>
        <v>3564.3</v>
      </c>
      <c r="M108" s="161">
        <f>SUM(M5:M107)</f>
        <v>67751131.280000001</v>
      </c>
      <c r="N108" s="161">
        <f t="shared" si="6"/>
        <v>1042.24</v>
      </c>
      <c r="O108" s="161">
        <f t="shared" si="6"/>
        <v>47.86</v>
      </c>
      <c r="P108" s="186"/>
    </row>
    <row r="109" spans="1:16" ht="14.4" thickTop="1" thickBot="1" x14ac:dyDescent="0.3">
      <c r="B109" s="887" t="s">
        <v>36</v>
      </c>
      <c r="C109" s="888"/>
      <c r="D109" s="163">
        <f>E109+F109</f>
        <v>626532885.15179896</v>
      </c>
      <c r="E109" s="137">
        <v>64522557.490000002</v>
      </c>
      <c r="F109" s="138">
        <v>562010327.66179895</v>
      </c>
      <c r="G109" s="136">
        <v>280302.84999999998</v>
      </c>
      <c r="H109" s="164">
        <v>29369</v>
      </c>
      <c r="I109" s="137">
        <v>40327.229999999996</v>
      </c>
      <c r="J109" s="137">
        <v>319521.64</v>
      </c>
      <c r="K109" s="137">
        <v>287501559.17999995</v>
      </c>
      <c r="L109" s="138">
        <v>10677.38</v>
      </c>
      <c r="M109" s="138">
        <v>287491637.68000001</v>
      </c>
      <c r="N109" s="138">
        <v>1042.24</v>
      </c>
      <c r="O109" s="139">
        <v>72.52000000000001</v>
      </c>
    </row>
    <row r="110" spans="1:16" ht="13.8" thickTop="1" x14ac:dyDescent="0.25">
      <c r="B110" s="187"/>
      <c r="C110" s="187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</row>
    <row r="111" spans="1:16" x14ac:dyDescent="0.25">
      <c r="B111" s="182" t="s">
        <v>113</v>
      </c>
    </row>
  </sheetData>
  <mergeCells count="23">
    <mergeCell ref="C3:C4"/>
    <mergeCell ref="D3:F3"/>
    <mergeCell ref="B102:B103"/>
    <mergeCell ref="B98:B101"/>
    <mergeCell ref="B108:C108"/>
    <mergeCell ref="B73:B76"/>
    <mergeCell ref="G3:O3"/>
    <mergeCell ref="B5:B6"/>
    <mergeCell ref="B3:B4"/>
    <mergeCell ref="B7:B9"/>
    <mergeCell ref="B13:B17"/>
    <mergeCell ref="B56:B57"/>
    <mergeCell ref="B31:B45"/>
    <mergeCell ref="B47:B49"/>
    <mergeCell ref="B52:B54"/>
    <mergeCell ref="B18:B30"/>
    <mergeCell ref="B109:C109"/>
    <mergeCell ref="B70:B72"/>
    <mergeCell ref="B82:B84"/>
    <mergeCell ref="B86:B92"/>
    <mergeCell ref="B93:B94"/>
    <mergeCell ref="B61:B67"/>
    <mergeCell ref="B95:B97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D9152-9993-44C2-A148-0516BF1F989F}">
  <dimension ref="A1:R105"/>
  <sheetViews>
    <sheetView zoomScale="80" zoomScaleNormal="80" workbookViewId="0">
      <pane ySplit="4" topLeftCell="A5" activePane="bottomLeft" state="frozen"/>
      <selection pane="bottomLeft" activeCell="C22" sqref="C22"/>
    </sheetView>
  </sheetViews>
  <sheetFormatPr baseColWidth="10" defaultColWidth="12" defaultRowHeight="13.2" x14ac:dyDescent="0.25"/>
  <cols>
    <col min="1" max="1" width="2.7109375" style="184" customWidth="1"/>
    <col min="2" max="2" width="32.85546875" style="189" customWidth="1"/>
    <col min="3" max="3" width="30.7109375" style="189" bestFit="1" customWidth="1"/>
    <col min="4" max="13" width="18.85546875" style="189" customWidth="1"/>
    <col min="14" max="16" width="31.7109375" style="184" bestFit="1" customWidth="1"/>
    <col min="17" max="17" width="20.7109375" style="184" bestFit="1" customWidth="1"/>
    <col min="18" max="18" width="16.28515625" style="184" bestFit="1" customWidth="1"/>
    <col min="19" max="19" width="20.28515625" style="184" bestFit="1" customWidth="1"/>
    <col min="20" max="20" width="16.7109375" style="184" bestFit="1" customWidth="1"/>
    <col min="21" max="21" width="20.28515625" style="184" bestFit="1" customWidth="1"/>
    <col min="22" max="22" width="16.7109375" style="184" bestFit="1" customWidth="1"/>
    <col min="23" max="23" width="20.28515625" style="184" bestFit="1" customWidth="1"/>
    <col min="24" max="24" width="16.7109375" style="184" bestFit="1" customWidth="1"/>
    <col min="25" max="25" width="20.7109375" style="184" bestFit="1" customWidth="1"/>
    <col min="26" max="26" width="17" style="184" bestFit="1" customWidth="1"/>
    <col min="27" max="27" width="20.28515625" style="184" bestFit="1" customWidth="1"/>
    <col min="28" max="28" width="16.7109375" style="184" bestFit="1" customWidth="1"/>
    <col min="29" max="29" width="20.28515625" style="184" bestFit="1" customWidth="1"/>
    <col min="30" max="30" width="16.7109375" style="184" bestFit="1" customWidth="1"/>
    <col min="31" max="31" width="18" style="184" bestFit="1" customWidth="1"/>
    <col min="32" max="32" width="14.42578125" style="184" bestFit="1" customWidth="1"/>
    <col min="33" max="33" width="17.7109375" style="184" bestFit="1" customWidth="1"/>
    <col min="34" max="34" width="14.140625" style="184" bestFit="1" customWidth="1"/>
    <col min="35" max="35" width="16.85546875" style="184" bestFit="1" customWidth="1"/>
    <col min="36" max="16384" width="12" style="184"/>
  </cols>
  <sheetData>
    <row r="1" spans="2:18" s="182" customFormat="1" ht="31.5" customHeight="1" x14ac:dyDescent="0.2">
      <c r="B1" s="123" t="s">
        <v>122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O1" s="183"/>
      <c r="P1" s="183"/>
      <c r="Q1" s="183"/>
      <c r="R1" s="183"/>
    </row>
    <row r="2" spans="2:18" s="182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183"/>
      <c r="P2" s="183"/>
      <c r="Q2" s="183"/>
      <c r="R2" s="183"/>
    </row>
    <row r="3" spans="2:18" ht="13.8" thickTop="1" x14ac:dyDescent="0.25">
      <c r="B3" s="929" t="s">
        <v>0</v>
      </c>
      <c r="C3" s="931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124" t="s">
        <v>4</v>
      </c>
      <c r="E4" s="125" t="s">
        <v>5</v>
      </c>
      <c r="F4" s="126" t="s">
        <v>52</v>
      </c>
      <c r="G4" s="127" t="s">
        <v>101</v>
      </c>
      <c r="H4" s="128" t="s">
        <v>102</v>
      </c>
      <c r="I4" s="128" t="s">
        <v>53</v>
      </c>
      <c r="J4" s="128" t="s">
        <v>54</v>
      </c>
      <c r="K4" s="128" t="s">
        <v>103</v>
      </c>
      <c r="L4" s="128" t="s">
        <v>55</v>
      </c>
      <c r="M4" s="129" t="s">
        <v>56</v>
      </c>
    </row>
    <row r="5" spans="2:18" ht="13.8" thickTop="1" x14ac:dyDescent="0.25">
      <c r="B5" s="927" t="s">
        <v>6</v>
      </c>
      <c r="C5" s="174" t="s">
        <v>111</v>
      </c>
      <c r="D5" s="212">
        <f t="shared" ref="D5:D36" si="0">E5+F5</f>
        <v>108719.26</v>
      </c>
      <c r="E5" s="181"/>
      <c r="F5" s="231">
        <v>108719.26</v>
      </c>
      <c r="G5" s="180"/>
      <c r="H5" s="181"/>
      <c r="I5" s="181"/>
      <c r="J5" s="181"/>
      <c r="K5" s="181">
        <v>9869.49</v>
      </c>
      <c r="L5" s="181"/>
      <c r="M5" s="232"/>
    </row>
    <row r="6" spans="2:18" x14ac:dyDescent="0.25">
      <c r="B6" s="928"/>
      <c r="C6" s="46" t="s">
        <v>7</v>
      </c>
      <c r="D6" s="214">
        <f t="shared" si="0"/>
        <v>1033686.47</v>
      </c>
      <c r="E6" s="233">
        <v>815808.47</v>
      </c>
      <c r="F6" s="234">
        <v>217878</v>
      </c>
      <c r="G6" s="235"/>
      <c r="H6" s="233">
        <v>965</v>
      </c>
      <c r="I6" s="233"/>
      <c r="J6" s="233"/>
      <c r="K6" s="233">
        <v>5485</v>
      </c>
      <c r="L6" s="236"/>
      <c r="M6" s="237"/>
    </row>
    <row r="7" spans="2:18" ht="12" customHeight="1" x14ac:dyDescent="0.25">
      <c r="B7" s="920" t="s">
        <v>8</v>
      </c>
      <c r="C7" s="19" t="s">
        <v>17</v>
      </c>
      <c r="D7" s="216">
        <f t="shared" si="0"/>
        <v>226465</v>
      </c>
      <c r="E7" s="238">
        <v>146430</v>
      </c>
      <c r="F7" s="239">
        <v>80035</v>
      </c>
      <c r="G7" s="240"/>
      <c r="H7" s="238"/>
      <c r="I7" s="238"/>
      <c r="J7" s="238"/>
      <c r="K7" s="238">
        <v>23065</v>
      </c>
      <c r="L7" s="238"/>
      <c r="M7" s="241">
        <v>1.91</v>
      </c>
    </row>
    <row r="8" spans="2:18" ht="12" customHeight="1" x14ac:dyDescent="0.25">
      <c r="B8" s="921"/>
      <c r="C8" s="32" t="s">
        <v>9</v>
      </c>
      <c r="D8" s="166">
        <f t="shared" si="0"/>
        <v>457118.9</v>
      </c>
      <c r="E8" s="242">
        <v>415675.84</v>
      </c>
      <c r="F8" s="229">
        <v>41443.06</v>
      </c>
      <c r="G8" s="243"/>
      <c r="H8" s="242">
        <v>435.92</v>
      </c>
      <c r="I8" s="242"/>
      <c r="J8" s="242"/>
      <c r="K8" s="242">
        <v>7267</v>
      </c>
      <c r="L8" s="242"/>
      <c r="M8" s="244"/>
    </row>
    <row r="9" spans="2:18" ht="11.25" customHeight="1" x14ac:dyDescent="0.25">
      <c r="B9" s="922"/>
      <c r="C9" s="15" t="s">
        <v>7</v>
      </c>
      <c r="D9" s="203">
        <f t="shared" si="0"/>
        <v>90457.52</v>
      </c>
      <c r="E9" s="236">
        <v>90457.52</v>
      </c>
      <c r="F9" s="245"/>
      <c r="G9" s="246"/>
      <c r="H9" s="236">
        <v>107</v>
      </c>
      <c r="I9" s="236"/>
      <c r="J9" s="236"/>
      <c r="K9" s="236"/>
      <c r="L9" s="236"/>
      <c r="M9" s="237"/>
    </row>
    <row r="10" spans="2:18" ht="11.25" customHeight="1" x14ac:dyDescent="0.25">
      <c r="B10" s="195" t="s">
        <v>141</v>
      </c>
      <c r="C10" s="172" t="s">
        <v>7</v>
      </c>
      <c r="D10" s="199">
        <f t="shared" si="0"/>
        <v>9888</v>
      </c>
      <c r="E10" s="247"/>
      <c r="F10" s="248">
        <v>9888</v>
      </c>
      <c r="G10" s="249"/>
      <c r="H10" s="247"/>
      <c r="I10" s="247"/>
      <c r="J10" s="247"/>
      <c r="K10" s="247">
        <v>1648</v>
      </c>
      <c r="L10" s="247"/>
      <c r="M10" s="250"/>
    </row>
    <row r="11" spans="2:18" ht="11.25" customHeight="1" x14ac:dyDescent="0.25">
      <c r="B11" s="191" t="s">
        <v>140</v>
      </c>
      <c r="C11" s="178" t="s">
        <v>7</v>
      </c>
      <c r="D11" s="219">
        <f t="shared" si="0"/>
        <v>5934</v>
      </c>
      <c r="E11" s="181"/>
      <c r="F11" s="231">
        <v>5934</v>
      </c>
      <c r="G11" s="180"/>
      <c r="H11" s="181"/>
      <c r="I11" s="181"/>
      <c r="J11" s="181"/>
      <c r="K11" s="181">
        <v>989</v>
      </c>
      <c r="L11" s="181"/>
      <c r="M11" s="232"/>
    </row>
    <row r="12" spans="2:18" ht="13.5" customHeight="1" x14ac:dyDescent="0.25">
      <c r="B12" s="195" t="s">
        <v>120</v>
      </c>
      <c r="C12" s="172" t="s">
        <v>7</v>
      </c>
      <c r="D12" s="157">
        <f t="shared" si="0"/>
        <v>98880</v>
      </c>
      <c r="E12" s="247"/>
      <c r="F12" s="248">
        <v>98880</v>
      </c>
      <c r="G12" s="249"/>
      <c r="H12" s="247"/>
      <c r="I12" s="247"/>
      <c r="J12" s="247"/>
      <c r="K12" s="247">
        <v>16480</v>
      </c>
      <c r="L12" s="247"/>
      <c r="M12" s="251"/>
    </row>
    <row r="13" spans="2:18" ht="12" customHeight="1" x14ac:dyDescent="0.25">
      <c r="B13" s="920" t="s">
        <v>10</v>
      </c>
      <c r="C13" s="19" t="s">
        <v>11</v>
      </c>
      <c r="D13" s="212">
        <f t="shared" si="0"/>
        <v>34336.949999999997</v>
      </c>
      <c r="E13" s="238"/>
      <c r="F13" s="239">
        <v>34336.949999999997</v>
      </c>
      <c r="G13" s="240"/>
      <c r="H13" s="238"/>
      <c r="I13" s="238">
        <v>374</v>
      </c>
      <c r="J13" s="238">
        <v>298.95999999999998</v>
      </c>
      <c r="K13" s="238">
        <v>7785.5</v>
      </c>
      <c r="L13" s="238"/>
      <c r="M13" s="252"/>
    </row>
    <row r="14" spans="2:18" ht="11.25" customHeight="1" x14ac:dyDescent="0.25">
      <c r="B14" s="921"/>
      <c r="C14" s="23" t="s">
        <v>12</v>
      </c>
      <c r="D14" s="214">
        <f t="shared" si="0"/>
        <v>0</v>
      </c>
      <c r="E14" s="228"/>
      <c r="F14" s="230"/>
      <c r="G14" s="253"/>
      <c r="H14" s="228"/>
      <c r="I14" s="228"/>
      <c r="J14" s="228">
        <v>388.35</v>
      </c>
      <c r="K14" s="228"/>
      <c r="L14" s="228"/>
      <c r="M14" s="254"/>
    </row>
    <row r="15" spans="2:18" ht="11.25" customHeight="1" x14ac:dyDescent="0.25">
      <c r="B15" s="921"/>
      <c r="C15" s="23" t="s">
        <v>13</v>
      </c>
      <c r="D15" s="214">
        <f t="shared" si="0"/>
        <v>0</v>
      </c>
      <c r="E15" s="228"/>
      <c r="F15" s="230"/>
      <c r="G15" s="253">
        <v>55.26</v>
      </c>
      <c r="H15" s="228"/>
      <c r="I15" s="228">
        <v>39.78</v>
      </c>
      <c r="J15" s="228">
        <v>102.38</v>
      </c>
      <c r="K15" s="228"/>
      <c r="L15" s="228"/>
      <c r="M15" s="254"/>
    </row>
    <row r="16" spans="2:18" x14ac:dyDescent="0.25">
      <c r="B16" s="921"/>
      <c r="C16" s="23" t="s">
        <v>14</v>
      </c>
      <c r="D16" s="214">
        <f t="shared" si="0"/>
        <v>0</v>
      </c>
      <c r="E16" s="228"/>
      <c r="F16" s="230"/>
      <c r="G16" s="253"/>
      <c r="H16" s="228"/>
      <c r="I16" s="228"/>
      <c r="J16" s="228">
        <v>59.9</v>
      </c>
      <c r="K16" s="228"/>
      <c r="L16" s="228"/>
      <c r="M16" s="254"/>
    </row>
    <row r="17" spans="2:13" x14ac:dyDescent="0.25">
      <c r="B17" s="921"/>
      <c r="C17" s="23" t="s">
        <v>15</v>
      </c>
      <c r="D17" s="213">
        <f t="shared" si="0"/>
        <v>0</v>
      </c>
      <c r="E17" s="228"/>
      <c r="F17" s="230"/>
      <c r="G17" s="253"/>
      <c r="H17" s="228"/>
      <c r="I17" s="228"/>
      <c r="J17" s="228">
        <v>70.599999999999994</v>
      </c>
      <c r="K17" s="228"/>
      <c r="L17" s="228"/>
      <c r="M17" s="254"/>
    </row>
    <row r="18" spans="2:13" ht="12" customHeight="1" x14ac:dyDescent="0.25">
      <c r="B18" s="920" t="s">
        <v>38</v>
      </c>
      <c r="C18" s="19" t="s">
        <v>11</v>
      </c>
      <c r="D18" s="212">
        <f t="shared" si="0"/>
        <v>0</v>
      </c>
      <c r="E18" s="238"/>
      <c r="F18" s="239"/>
      <c r="G18" s="240"/>
      <c r="H18" s="238"/>
      <c r="I18" s="238">
        <v>250</v>
      </c>
      <c r="J18" s="238">
        <v>197.5</v>
      </c>
      <c r="K18" s="238"/>
      <c r="L18" s="238">
        <v>4.3899999999999997</v>
      </c>
      <c r="M18" s="241"/>
    </row>
    <row r="19" spans="2:13" ht="11.25" customHeight="1" x14ac:dyDescent="0.25">
      <c r="B19" s="921"/>
      <c r="C19" s="23" t="s">
        <v>12</v>
      </c>
      <c r="D19" s="214">
        <f t="shared" si="0"/>
        <v>0</v>
      </c>
      <c r="E19" s="228"/>
      <c r="F19" s="230"/>
      <c r="G19" s="253"/>
      <c r="H19" s="228"/>
      <c r="I19" s="228"/>
      <c r="J19" s="228">
        <v>1483</v>
      </c>
      <c r="K19" s="228"/>
      <c r="L19" s="228"/>
      <c r="M19" s="254"/>
    </row>
    <row r="20" spans="2:13" ht="11.25" customHeight="1" x14ac:dyDescent="0.25">
      <c r="B20" s="921"/>
      <c r="C20" s="23" t="s">
        <v>13</v>
      </c>
      <c r="D20" s="214">
        <f t="shared" si="0"/>
        <v>0</v>
      </c>
      <c r="E20" s="228"/>
      <c r="F20" s="230"/>
      <c r="G20" s="253"/>
      <c r="H20" s="228"/>
      <c r="I20" s="228"/>
      <c r="J20" s="228">
        <v>6.5</v>
      </c>
      <c r="K20" s="228"/>
      <c r="L20" s="228"/>
      <c r="M20" s="254"/>
    </row>
    <row r="21" spans="2:13" x14ac:dyDescent="0.25">
      <c r="B21" s="921"/>
      <c r="C21" s="23" t="s">
        <v>14</v>
      </c>
      <c r="D21" s="214">
        <f t="shared" si="0"/>
        <v>0</v>
      </c>
      <c r="E21" s="228"/>
      <c r="F21" s="230"/>
      <c r="G21" s="253"/>
      <c r="H21" s="228"/>
      <c r="I21" s="228"/>
      <c r="J21" s="228">
        <v>27.17</v>
      </c>
      <c r="K21" s="228"/>
      <c r="L21" s="228">
        <v>10</v>
      </c>
      <c r="M21" s="254"/>
    </row>
    <row r="22" spans="2:13" x14ac:dyDescent="0.25">
      <c r="B22" s="921"/>
      <c r="C22" s="23" t="s">
        <v>15</v>
      </c>
      <c r="D22" s="215">
        <f t="shared" si="0"/>
        <v>45000</v>
      </c>
      <c r="E22" s="228"/>
      <c r="F22" s="230">
        <v>45000</v>
      </c>
      <c r="G22" s="253"/>
      <c r="H22" s="228"/>
      <c r="I22" s="228"/>
      <c r="J22" s="228">
        <v>249.48</v>
      </c>
      <c r="K22" s="228"/>
      <c r="L22" s="228">
        <v>128.12</v>
      </c>
      <c r="M22" s="254">
        <v>1.82</v>
      </c>
    </row>
    <row r="23" spans="2:13" x14ac:dyDescent="0.25">
      <c r="B23" s="921"/>
      <c r="C23" s="23" t="s">
        <v>16</v>
      </c>
      <c r="D23" s="166">
        <f t="shared" si="0"/>
        <v>676000</v>
      </c>
      <c r="E23" s="228">
        <v>580000</v>
      </c>
      <c r="F23" s="230">
        <v>96000</v>
      </c>
      <c r="G23" s="253"/>
      <c r="H23" s="228"/>
      <c r="I23" s="228"/>
      <c r="J23" s="228"/>
      <c r="K23" s="228"/>
      <c r="L23" s="228">
        <v>60</v>
      </c>
      <c r="M23" s="254">
        <v>13</v>
      </c>
    </row>
    <row r="24" spans="2:13" x14ac:dyDescent="0.25">
      <c r="B24" s="921"/>
      <c r="C24" s="23" t="s">
        <v>17</v>
      </c>
      <c r="D24" s="214">
        <f t="shared" si="0"/>
        <v>0</v>
      </c>
      <c r="E24" s="228"/>
      <c r="F24" s="230"/>
      <c r="G24" s="253"/>
      <c r="H24" s="228"/>
      <c r="I24" s="228"/>
      <c r="J24" s="228">
        <v>91.27</v>
      </c>
      <c r="K24" s="228"/>
      <c r="L24" s="228">
        <v>1.3</v>
      </c>
      <c r="M24" s="254"/>
    </row>
    <row r="25" spans="2:13" x14ac:dyDescent="0.25">
      <c r="B25" s="921"/>
      <c r="C25" s="23" t="s">
        <v>18</v>
      </c>
      <c r="D25" s="215">
        <f t="shared" si="0"/>
        <v>0</v>
      </c>
      <c r="E25" s="228"/>
      <c r="F25" s="230"/>
      <c r="G25" s="253"/>
      <c r="H25" s="228"/>
      <c r="I25" s="228"/>
      <c r="J25" s="228">
        <v>751.5</v>
      </c>
      <c r="K25" s="228"/>
      <c r="L25" s="228"/>
      <c r="M25" s="254">
        <v>2.2599999999999998</v>
      </c>
    </row>
    <row r="26" spans="2:13" x14ac:dyDescent="0.25">
      <c r="B26" s="921"/>
      <c r="C26" s="23" t="s">
        <v>19</v>
      </c>
      <c r="D26" s="214">
        <f t="shared" si="0"/>
        <v>0</v>
      </c>
      <c r="E26" s="228"/>
      <c r="F26" s="230"/>
      <c r="G26" s="253"/>
      <c r="H26" s="228"/>
      <c r="I26" s="228"/>
      <c r="J26" s="228">
        <v>623.49</v>
      </c>
      <c r="K26" s="228"/>
      <c r="L26" s="228">
        <v>19.100000000000001</v>
      </c>
      <c r="M26" s="254"/>
    </row>
    <row r="27" spans="2:13" x14ac:dyDescent="0.25">
      <c r="B27" s="921"/>
      <c r="C27" s="23" t="s">
        <v>20</v>
      </c>
      <c r="D27" s="215">
        <f t="shared" si="0"/>
        <v>0</v>
      </c>
      <c r="E27" s="228"/>
      <c r="F27" s="230"/>
      <c r="G27" s="253"/>
      <c r="H27" s="228"/>
      <c r="I27" s="228"/>
      <c r="J27" s="228"/>
      <c r="K27" s="228"/>
      <c r="L27" s="228">
        <v>4</v>
      </c>
      <c r="M27" s="254"/>
    </row>
    <row r="28" spans="2:13" x14ac:dyDescent="0.25">
      <c r="B28" s="921"/>
      <c r="C28" s="23" t="s">
        <v>9</v>
      </c>
      <c r="D28" s="166">
        <f t="shared" si="0"/>
        <v>67750</v>
      </c>
      <c r="E28" s="228"/>
      <c r="F28" s="230">
        <v>67750</v>
      </c>
      <c r="G28" s="253"/>
      <c r="H28" s="228"/>
      <c r="I28" s="228"/>
      <c r="J28" s="228">
        <v>759</v>
      </c>
      <c r="K28" s="228">
        <v>3800</v>
      </c>
      <c r="L28" s="228">
        <v>138</v>
      </c>
      <c r="M28" s="254"/>
    </row>
    <row r="29" spans="2:13" x14ac:dyDescent="0.25">
      <c r="B29" s="922"/>
      <c r="C29" s="15" t="s">
        <v>22</v>
      </c>
      <c r="D29" s="213">
        <f t="shared" si="0"/>
        <v>0</v>
      </c>
      <c r="E29" s="236"/>
      <c r="F29" s="245"/>
      <c r="G29" s="246"/>
      <c r="H29" s="236"/>
      <c r="I29" s="236"/>
      <c r="J29" s="236"/>
      <c r="K29" s="236"/>
      <c r="L29" s="236">
        <v>1.21</v>
      </c>
      <c r="M29" s="237"/>
    </row>
    <row r="30" spans="2:13" ht="12" customHeight="1" x14ac:dyDescent="0.25">
      <c r="B30" s="920" t="s">
        <v>21</v>
      </c>
      <c r="C30" s="19" t="s">
        <v>11</v>
      </c>
      <c r="D30" s="217">
        <f t="shared" si="0"/>
        <v>13572591.23</v>
      </c>
      <c r="E30" s="238">
        <v>3379262.09</v>
      </c>
      <c r="F30" s="239">
        <v>10193329.140000001</v>
      </c>
      <c r="G30" s="240">
        <v>170000</v>
      </c>
      <c r="H30" s="238">
        <v>3562</v>
      </c>
      <c r="I30" s="238"/>
      <c r="J30" s="238">
        <v>6892.86</v>
      </c>
      <c r="K30" s="238">
        <v>2993180.4</v>
      </c>
      <c r="L30" s="238"/>
      <c r="M30" s="241">
        <v>36.700000000000003</v>
      </c>
    </row>
    <row r="31" spans="2:13" ht="11.25" customHeight="1" x14ac:dyDescent="0.25">
      <c r="B31" s="921"/>
      <c r="C31" s="23" t="s">
        <v>12</v>
      </c>
      <c r="D31" s="166">
        <f t="shared" si="0"/>
        <v>2670916.39</v>
      </c>
      <c r="E31" s="228"/>
      <c r="F31" s="230">
        <v>2670916.39</v>
      </c>
      <c r="G31" s="253"/>
      <c r="H31" s="228"/>
      <c r="I31" s="228"/>
      <c r="J31" s="228"/>
      <c r="K31" s="228">
        <v>854506</v>
      </c>
      <c r="L31" s="228"/>
      <c r="M31" s="254"/>
    </row>
    <row r="32" spans="2:13" ht="11.25" customHeight="1" x14ac:dyDescent="0.25">
      <c r="B32" s="921"/>
      <c r="C32" s="23" t="s">
        <v>13</v>
      </c>
      <c r="D32" s="214">
        <f t="shared" si="0"/>
        <v>637551.16</v>
      </c>
      <c r="E32" s="228"/>
      <c r="F32" s="230">
        <v>637551.16</v>
      </c>
      <c r="G32" s="253"/>
      <c r="H32" s="228"/>
      <c r="I32" s="228"/>
      <c r="J32" s="228"/>
      <c r="K32" s="228">
        <v>178722</v>
      </c>
      <c r="L32" s="228"/>
      <c r="M32" s="254"/>
    </row>
    <row r="33" spans="2:13" x14ac:dyDescent="0.25">
      <c r="B33" s="921"/>
      <c r="C33" s="23" t="s">
        <v>14</v>
      </c>
      <c r="D33" s="215">
        <f t="shared" si="0"/>
        <v>356600</v>
      </c>
      <c r="E33" s="228"/>
      <c r="F33" s="230">
        <v>356600</v>
      </c>
      <c r="G33" s="253"/>
      <c r="H33" s="228"/>
      <c r="I33" s="228"/>
      <c r="J33" s="228"/>
      <c r="K33" s="228">
        <v>107880</v>
      </c>
      <c r="L33" s="228"/>
      <c r="M33" s="254"/>
    </row>
    <row r="34" spans="2:13" x14ac:dyDescent="0.25">
      <c r="B34" s="921"/>
      <c r="C34" s="23" t="s">
        <v>15</v>
      </c>
      <c r="D34" s="215">
        <f t="shared" si="0"/>
        <v>712289.57</v>
      </c>
      <c r="E34" s="228"/>
      <c r="F34" s="230">
        <v>712289.57</v>
      </c>
      <c r="G34" s="253"/>
      <c r="H34" s="228"/>
      <c r="I34" s="228"/>
      <c r="J34" s="228"/>
      <c r="K34" s="228">
        <v>200466.5</v>
      </c>
      <c r="L34" s="228">
        <v>140</v>
      </c>
      <c r="M34" s="254"/>
    </row>
    <row r="35" spans="2:13" x14ac:dyDescent="0.25">
      <c r="B35" s="921"/>
      <c r="C35" s="23" t="s">
        <v>16</v>
      </c>
      <c r="D35" s="166">
        <f t="shared" si="0"/>
        <v>5251354.4000000004</v>
      </c>
      <c r="E35" s="228">
        <v>180000</v>
      </c>
      <c r="F35" s="230">
        <v>5071354.4000000004</v>
      </c>
      <c r="G35" s="253"/>
      <c r="H35" s="228">
        <v>9000</v>
      </c>
      <c r="I35" s="228"/>
      <c r="J35" s="228"/>
      <c r="K35" s="228">
        <v>1259716</v>
      </c>
      <c r="L35" s="228">
        <v>9.7799999999999994</v>
      </c>
      <c r="M35" s="254"/>
    </row>
    <row r="36" spans="2:13" x14ac:dyDescent="0.25">
      <c r="B36" s="921"/>
      <c r="C36" s="23" t="s">
        <v>17</v>
      </c>
      <c r="D36" s="214">
        <f t="shared" si="0"/>
        <v>9707452</v>
      </c>
      <c r="E36" s="228">
        <v>8204952</v>
      </c>
      <c r="F36" s="230">
        <v>1502500</v>
      </c>
      <c r="G36" s="253">
        <v>29200</v>
      </c>
      <c r="H36" s="228"/>
      <c r="I36" s="228"/>
      <c r="J36" s="228">
        <v>8200</v>
      </c>
      <c r="K36" s="228">
        <v>595000</v>
      </c>
      <c r="L36" s="228"/>
      <c r="M36" s="254"/>
    </row>
    <row r="37" spans="2:13" x14ac:dyDescent="0.25">
      <c r="B37" s="921"/>
      <c r="C37" s="23" t="s">
        <v>18</v>
      </c>
      <c r="D37" s="214">
        <f t="shared" ref="D37:D56" si="1">E37+F37</f>
        <v>15233925</v>
      </c>
      <c r="E37" s="228">
        <v>1508456</v>
      </c>
      <c r="F37" s="230">
        <v>13725469</v>
      </c>
      <c r="G37" s="253"/>
      <c r="H37" s="228">
        <v>3470</v>
      </c>
      <c r="I37" s="228">
        <v>16312</v>
      </c>
      <c r="J37" s="228">
        <v>409</v>
      </c>
      <c r="K37" s="228">
        <v>5317880</v>
      </c>
      <c r="L37" s="228">
        <v>35.06</v>
      </c>
      <c r="M37" s="254">
        <v>30.27</v>
      </c>
    </row>
    <row r="38" spans="2:13" x14ac:dyDescent="0.25">
      <c r="B38" s="921"/>
      <c r="C38" s="23" t="s">
        <v>19</v>
      </c>
      <c r="D38" s="215">
        <f t="shared" si="1"/>
        <v>3612407</v>
      </c>
      <c r="E38" s="228">
        <v>428720</v>
      </c>
      <c r="F38" s="230">
        <v>3183687</v>
      </c>
      <c r="G38" s="253"/>
      <c r="H38" s="228">
        <v>12564</v>
      </c>
      <c r="I38" s="228"/>
      <c r="J38" s="228">
        <v>2880.4</v>
      </c>
      <c r="K38" s="228">
        <v>1042900</v>
      </c>
      <c r="L38" s="228">
        <v>589.72</v>
      </c>
      <c r="M38" s="254">
        <v>3.86</v>
      </c>
    </row>
    <row r="39" spans="2:13" x14ac:dyDescent="0.25">
      <c r="B39" s="921"/>
      <c r="C39" s="23" t="s">
        <v>9</v>
      </c>
      <c r="D39" s="166">
        <f t="shared" si="1"/>
        <v>3931340</v>
      </c>
      <c r="E39" s="228"/>
      <c r="F39" s="230">
        <v>3931340</v>
      </c>
      <c r="G39" s="253"/>
      <c r="H39" s="228"/>
      <c r="I39" s="228"/>
      <c r="J39" s="228"/>
      <c r="K39" s="228">
        <v>1727435</v>
      </c>
      <c r="L39" s="228"/>
      <c r="M39" s="254"/>
    </row>
    <row r="40" spans="2:13" x14ac:dyDescent="0.25">
      <c r="B40" s="921"/>
      <c r="C40" s="23" t="s">
        <v>22</v>
      </c>
      <c r="D40" s="214">
        <f t="shared" si="1"/>
        <v>343950</v>
      </c>
      <c r="E40" s="228">
        <v>341075</v>
      </c>
      <c r="F40" s="230">
        <v>2875</v>
      </c>
      <c r="G40" s="253"/>
      <c r="H40" s="228"/>
      <c r="I40" s="228"/>
      <c r="J40" s="228">
        <v>3042</v>
      </c>
      <c r="K40" s="228">
        <v>2231</v>
      </c>
      <c r="L40" s="228">
        <v>0.35</v>
      </c>
      <c r="M40" s="254"/>
    </row>
    <row r="41" spans="2:13" x14ac:dyDescent="0.25">
      <c r="B41" s="921"/>
      <c r="C41" s="23" t="s">
        <v>7</v>
      </c>
      <c r="D41" s="214">
        <f t="shared" si="1"/>
        <v>5035778.66</v>
      </c>
      <c r="E41" s="228"/>
      <c r="F41" s="230">
        <v>5035778.66</v>
      </c>
      <c r="G41" s="253"/>
      <c r="H41" s="228"/>
      <c r="I41" s="228"/>
      <c r="J41" s="228"/>
      <c r="K41" s="228">
        <v>1895718</v>
      </c>
      <c r="L41" s="228">
        <v>68.569999999999993</v>
      </c>
      <c r="M41" s="254"/>
    </row>
    <row r="42" spans="2:13" x14ac:dyDescent="0.25">
      <c r="B42" s="921"/>
      <c r="C42" s="23" t="s">
        <v>30</v>
      </c>
      <c r="D42" s="214">
        <f t="shared" si="1"/>
        <v>10500</v>
      </c>
      <c r="E42" s="228"/>
      <c r="F42" s="230">
        <v>10500</v>
      </c>
      <c r="G42" s="253"/>
      <c r="H42" s="228"/>
      <c r="I42" s="228"/>
      <c r="J42" s="228"/>
      <c r="K42" s="228">
        <v>3500</v>
      </c>
      <c r="L42" s="228"/>
      <c r="M42" s="254"/>
    </row>
    <row r="43" spans="2:13" x14ac:dyDescent="0.25">
      <c r="B43" s="921"/>
      <c r="C43" s="23" t="s">
        <v>20</v>
      </c>
      <c r="D43" s="214">
        <f t="shared" si="1"/>
        <v>0</v>
      </c>
      <c r="E43" s="228"/>
      <c r="F43" s="230"/>
      <c r="G43" s="253"/>
      <c r="H43" s="228"/>
      <c r="I43" s="228"/>
      <c r="J43" s="228"/>
      <c r="K43" s="228"/>
      <c r="L43" s="228">
        <v>10</v>
      </c>
      <c r="M43" s="254"/>
    </row>
    <row r="44" spans="2:13" x14ac:dyDescent="0.25">
      <c r="B44" s="921"/>
      <c r="C44" s="23" t="s">
        <v>29</v>
      </c>
      <c r="D44" s="213">
        <f t="shared" si="1"/>
        <v>0</v>
      </c>
      <c r="E44" s="228"/>
      <c r="F44" s="230"/>
      <c r="G44" s="253"/>
      <c r="H44" s="228"/>
      <c r="I44" s="228"/>
      <c r="J44" s="228"/>
      <c r="K44" s="228"/>
      <c r="L44" s="228">
        <v>52</v>
      </c>
      <c r="M44" s="254"/>
    </row>
    <row r="45" spans="2:13" ht="13.5" customHeight="1" x14ac:dyDescent="0.25">
      <c r="B45" s="27" t="s">
        <v>40</v>
      </c>
      <c r="C45" s="130" t="s">
        <v>18</v>
      </c>
      <c r="D45" s="157">
        <f t="shared" si="1"/>
        <v>0</v>
      </c>
      <c r="E45" s="247"/>
      <c r="F45" s="248"/>
      <c r="G45" s="249"/>
      <c r="H45" s="247"/>
      <c r="I45" s="247"/>
      <c r="J45" s="247"/>
      <c r="K45" s="247"/>
      <c r="L45" s="247"/>
      <c r="M45" s="251">
        <v>2.12</v>
      </c>
    </row>
    <row r="46" spans="2:13" ht="12" customHeight="1" x14ac:dyDescent="0.25">
      <c r="B46" s="920" t="s">
        <v>24</v>
      </c>
      <c r="C46" s="19" t="s">
        <v>17</v>
      </c>
      <c r="D46" s="212">
        <f t="shared" si="1"/>
        <v>0</v>
      </c>
      <c r="E46" s="238"/>
      <c r="F46" s="239"/>
      <c r="G46" s="240"/>
      <c r="H46" s="238"/>
      <c r="I46" s="238"/>
      <c r="J46" s="238">
        <v>4.8</v>
      </c>
      <c r="K46" s="238"/>
      <c r="L46" s="238"/>
      <c r="M46" s="241"/>
    </row>
    <row r="47" spans="2:13" ht="12" customHeight="1" x14ac:dyDescent="0.25">
      <c r="B47" s="921"/>
      <c r="C47" s="23" t="s">
        <v>18</v>
      </c>
      <c r="D47" s="214">
        <f t="shared" si="1"/>
        <v>22800</v>
      </c>
      <c r="E47" s="228">
        <v>4500</v>
      </c>
      <c r="F47" s="230">
        <v>18300</v>
      </c>
      <c r="G47" s="253"/>
      <c r="H47" s="228"/>
      <c r="I47" s="228"/>
      <c r="J47" s="228">
        <v>5</v>
      </c>
      <c r="K47" s="228">
        <v>470</v>
      </c>
      <c r="L47" s="228">
        <v>5</v>
      </c>
      <c r="M47" s="254"/>
    </row>
    <row r="48" spans="2:13" ht="11.25" customHeight="1" x14ac:dyDescent="0.25">
      <c r="B48" s="922"/>
      <c r="C48" s="15" t="s">
        <v>20</v>
      </c>
      <c r="D48" s="213">
        <f t="shared" si="1"/>
        <v>413204.72</v>
      </c>
      <c r="E48" s="236">
        <v>158505.60999999999</v>
      </c>
      <c r="F48" s="245">
        <v>254699.11</v>
      </c>
      <c r="G48" s="246"/>
      <c r="H48" s="236"/>
      <c r="I48" s="236"/>
      <c r="J48" s="236">
        <v>2559</v>
      </c>
      <c r="K48" s="236">
        <v>22190.04</v>
      </c>
      <c r="L48" s="236">
        <v>45.12</v>
      </c>
      <c r="M48" s="237">
        <v>0.5</v>
      </c>
    </row>
    <row r="49" spans="2:13" ht="14.25" customHeight="1" x14ac:dyDescent="0.25">
      <c r="B49" s="192" t="s">
        <v>142</v>
      </c>
      <c r="C49" s="196" t="s">
        <v>23</v>
      </c>
      <c r="D49" s="213">
        <f t="shared" si="1"/>
        <v>7500</v>
      </c>
      <c r="E49" s="255"/>
      <c r="F49" s="256">
        <v>7500</v>
      </c>
      <c r="G49" s="257"/>
      <c r="H49" s="255"/>
      <c r="I49" s="255"/>
      <c r="J49" s="255"/>
      <c r="K49" s="255">
        <v>2250</v>
      </c>
      <c r="L49" s="255"/>
      <c r="M49" s="258"/>
    </row>
    <row r="50" spans="2:13" ht="14.25" customHeight="1" x14ac:dyDescent="0.25">
      <c r="B50" s="192" t="s">
        <v>58</v>
      </c>
      <c r="C50" s="196" t="s">
        <v>17</v>
      </c>
      <c r="D50" s="157">
        <f t="shared" si="1"/>
        <v>0</v>
      </c>
      <c r="E50" s="255"/>
      <c r="F50" s="256"/>
      <c r="G50" s="257"/>
      <c r="H50" s="255"/>
      <c r="I50" s="255"/>
      <c r="J50" s="255">
        <v>0.6</v>
      </c>
      <c r="K50" s="255"/>
      <c r="L50" s="255"/>
      <c r="M50" s="258"/>
    </row>
    <row r="51" spans="2:13" x14ac:dyDescent="0.25">
      <c r="B51" s="920" t="s">
        <v>41</v>
      </c>
      <c r="C51" s="32" t="s">
        <v>19</v>
      </c>
      <c r="D51" s="212">
        <f t="shared" si="1"/>
        <v>0</v>
      </c>
      <c r="E51" s="242"/>
      <c r="F51" s="229"/>
      <c r="G51" s="243"/>
      <c r="H51" s="242"/>
      <c r="I51" s="242"/>
      <c r="J51" s="242"/>
      <c r="K51" s="242"/>
      <c r="L51" s="242">
        <v>0.4</v>
      </c>
      <c r="M51" s="244"/>
    </row>
    <row r="52" spans="2:13" x14ac:dyDescent="0.25">
      <c r="B52" s="921"/>
      <c r="C52" s="178" t="s">
        <v>20</v>
      </c>
      <c r="D52" s="215">
        <f t="shared" si="1"/>
        <v>0</v>
      </c>
      <c r="E52" s="181"/>
      <c r="F52" s="231"/>
      <c r="G52" s="180"/>
      <c r="H52" s="181"/>
      <c r="I52" s="181"/>
      <c r="J52" s="181">
        <v>245.35</v>
      </c>
      <c r="K52" s="181"/>
      <c r="L52" s="181"/>
      <c r="M52" s="232"/>
    </row>
    <row r="53" spans="2:13" x14ac:dyDescent="0.25">
      <c r="B53" s="922"/>
      <c r="C53" s="15" t="s">
        <v>17</v>
      </c>
      <c r="D53" s="208">
        <f t="shared" si="1"/>
        <v>0</v>
      </c>
      <c r="E53" s="236"/>
      <c r="F53" s="245"/>
      <c r="G53" s="246"/>
      <c r="H53" s="236"/>
      <c r="I53" s="236"/>
      <c r="J53" s="236"/>
      <c r="K53" s="236"/>
      <c r="L53" s="236">
        <v>0.4</v>
      </c>
      <c r="M53" s="237"/>
    </row>
    <row r="54" spans="2:13" x14ac:dyDescent="0.25">
      <c r="B54" s="204" t="s">
        <v>27</v>
      </c>
      <c r="C54" s="132" t="s">
        <v>22</v>
      </c>
      <c r="D54" s="157">
        <f t="shared" si="1"/>
        <v>0</v>
      </c>
      <c r="E54" s="259"/>
      <c r="F54" s="260"/>
      <c r="G54" s="261"/>
      <c r="H54" s="259"/>
      <c r="I54" s="259"/>
      <c r="J54" s="259"/>
      <c r="K54" s="259"/>
      <c r="L54" s="259"/>
      <c r="M54" s="262">
        <v>3</v>
      </c>
    </row>
    <row r="55" spans="2:13" x14ac:dyDescent="0.25">
      <c r="B55" s="47" t="s">
        <v>48</v>
      </c>
      <c r="C55" s="132" t="s">
        <v>22</v>
      </c>
      <c r="D55" s="157">
        <f t="shared" si="1"/>
        <v>0</v>
      </c>
      <c r="E55" s="259"/>
      <c r="F55" s="260"/>
      <c r="G55" s="261"/>
      <c r="H55" s="259"/>
      <c r="I55" s="259"/>
      <c r="J55" s="259"/>
      <c r="K55" s="259"/>
      <c r="L55" s="259"/>
      <c r="M55" s="262">
        <v>5</v>
      </c>
    </row>
    <row r="56" spans="2:13" x14ac:dyDescent="0.25">
      <c r="B56" s="47" t="s">
        <v>42</v>
      </c>
      <c r="C56" s="132" t="s">
        <v>22</v>
      </c>
      <c r="D56" s="157">
        <f t="shared" si="1"/>
        <v>0</v>
      </c>
      <c r="E56" s="259"/>
      <c r="F56" s="260"/>
      <c r="G56" s="261"/>
      <c r="H56" s="259"/>
      <c r="I56" s="259"/>
      <c r="J56" s="259"/>
      <c r="K56" s="259"/>
      <c r="L56" s="259"/>
      <c r="M56" s="262">
        <v>6</v>
      </c>
    </row>
    <row r="57" spans="2:13" x14ac:dyDescent="0.25">
      <c r="B57" s="47" t="s">
        <v>57</v>
      </c>
      <c r="C57" s="132" t="s">
        <v>7</v>
      </c>
      <c r="D57" s="157">
        <f t="shared" ref="D57:D98" si="2">E57+F57</f>
        <v>4157.57</v>
      </c>
      <c r="E57" s="259"/>
      <c r="F57" s="260">
        <v>4157.57</v>
      </c>
      <c r="G57" s="261"/>
      <c r="H57" s="259"/>
      <c r="I57" s="259"/>
      <c r="J57" s="259"/>
      <c r="K57" s="259">
        <v>1345</v>
      </c>
      <c r="L57" s="259"/>
      <c r="M57" s="262"/>
    </row>
    <row r="58" spans="2:13" x14ac:dyDescent="0.25">
      <c r="B58" s="52" t="s">
        <v>46</v>
      </c>
      <c r="C58" s="133" t="s">
        <v>7</v>
      </c>
      <c r="D58" s="159">
        <f t="shared" si="2"/>
        <v>358631.89</v>
      </c>
      <c r="E58" s="263"/>
      <c r="F58" s="264">
        <v>358631.89</v>
      </c>
      <c r="G58" s="265"/>
      <c r="H58" s="263"/>
      <c r="I58" s="263"/>
      <c r="J58" s="263"/>
      <c r="K58" s="263">
        <v>89654.13</v>
      </c>
      <c r="L58" s="263"/>
      <c r="M58" s="266"/>
    </row>
    <row r="59" spans="2:13" ht="11.25" customHeight="1" x14ac:dyDescent="0.25">
      <c r="B59" s="920" t="s">
        <v>28</v>
      </c>
      <c r="C59" s="32" t="s">
        <v>13</v>
      </c>
      <c r="D59" s="152">
        <f t="shared" si="2"/>
        <v>1039725</v>
      </c>
      <c r="E59" s="242">
        <v>1039725</v>
      </c>
      <c r="F59" s="229"/>
      <c r="G59" s="243"/>
      <c r="H59" s="242"/>
      <c r="I59" s="242"/>
      <c r="J59" s="242">
        <v>3800</v>
      </c>
      <c r="K59" s="242"/>
      <c r="L59" s="242"/>
      <c r="M59" s="244"/>
    </row>
    <row r="60" spans="2:13" ht="11.25" customHeight="1" x14ac:dyDescent="0.25">
      <c r="B60" s="921"/>
      <c r="C60" s="23" t="s">
        <v>9</v>
      </c>
      <c r="D60" s="148">
        <f t="shared" si="2"/>
        <v>605018</v>
      </c>
      <c r="E60" s="228"/>
      <c r="F60" s="230">
        <v>605018</v>
      </c>
      <c r="G60" s="253"/>
      <c r="H60" s="228"/>
      <c r="I60" s="228"/>
      <c r="J60" s="228"/>
      <c r="K60" s="228">
        <v>79103</v>
      </c>
      <c r="L60" s="228"/>
      <c r="M60" s="254"/>
    </row>
    <row r="61" spans="2:13" ht="11.25" customHeight="1" x14ac:dyDescent="0.25">
      <c r="B61" s="921"/>
      <c r="C61" s="23" t="s">
        <v>22</v>
      </c>
      <c r="D61" s="148">
        <f t="shared" si="2"/>
        <v>22640395.859999999</v>
      </c>
      <c r="E61" s="228">
        <v>256100</v>
      </c>
      <c r="F61" s="230">
        <v>22384295.859999999</v>
      </c>
      <c r="G61" s="253"/>
      <c r="H61" s="228"/>
      <c r="I61" s="228"/>
      <c r="J61" s="228">
        <v>2300</v>
      </c>
      <c r="K61" s="228">
        <v>3877708</v>
      </c>
      <c r="L61" s="228"/>
      <c r="M61" s="254"/>
    </row>
    <row r="62" spans="2:13" x14ac:dyDescent="0.25">
      <c r="B62" s="921"/>
      <c r="C62" s="23" t="s">
        <v>23</v>
      </c>
      <c r="D62" s="215">
        <f t="shared" si="2"/>
        <v>8123874.5999999996</v>
      </c>
      <c r="E62" s="267">
        <v>8123874.5999999996</v>
      </c>
      <c r="F62" s="268"/>
      <c r="G62" s="253"/>
      <c r="H62" s="228"/>
      <c r="I62" s="228"/>
      <c r="J62" s="228">
        <v>25099.11</v>
      </c>
      <c r="K62" s="228"/>
      <c r="L62" s="228"/>
      <c r="M62" s="254"/>
    </row>
    <row r="63" spans="2:13" x14ac:dyDescent="0.25">
      <c r="B63" s="921"/>
      <c r="C63" s="23" t="s">
        <v>7</v>
      </c>
      <c r="D63" s="148">
        <f t="shared" si="2"/>
        <v>34376730.280000001</v>
      </c>
      <c r="E63" s="228">
        <v>2418424.84</v>
      </c>
      <c r="F63" s="230">
        <v>31958305.440000001</v>
      </c>
      <c r="G63" s="253"/>
      <c r="H63" s="228"/>
      <c r="I63" s="228"/>
      <c r="J63" s="228">
        <v>14322.26</v>
      </c>
      <c r="K63" s="228">
        <v>3861197.25</v>
      </c>
      <c r="L63" s="228"/>
      <c r="M63" s="254"/>
    </row>
    <row r="64" spans="2:13" x14ac:dyDescent="0.25">
      <c r="B64" s="921"/>
      <c r="C64" s="23" t="s">
        <v>29</v>
      </c>
      <c r="D64" s="148">
        <f t="shared" si="2"/>
        <v>27204217.370000001</v>
      </c>
      <c r="E64" s="228">
        <v>1409907.37</v>
      </c>
      <c r="F64" s="230">
        <v>25794310</v>
      </c>
      <c r="G64" s="253"/>
      <c r="H64" s="228"/>
      <c r="I64" s="228"/>
      <c r="J64" s="228">
        <v>5356.9</v>
      </c>
      <c r="K64" s="228">
        <v>5209955</v>
      </c>
      <c r="L64" s="228"/>
      <c r="M64" s="254"/>
    </row>
    <row r="65" spans="1:13" x14ac:dyDescent="0.25">
      <c r="B65" s="922"/>
      <c r="C65" s="15" t="s">
        <v>30</v>
      </c>
      <c r="D65" s="144">
        <f t="shared" si="2"/>
        <v>33381236.879999999</v>
      </c>
      <c r="E65" s="236">
        <v>888626</v>
      </c>
      <c r="F65" s="245">
        <v>32492610.879999999</v>
      </c>
      <c r="G65" s="246"/>
      <c r="H65" s="236"/>
      <c r="I65" s="236"/>
      <c r="J65" s="236">
        <v>1680.8</v>
      </c>
      <c r="K65" s="236">
        <v>5572389.2999999998</v>
      </c>
      <c r="L65" s="236"/>
      <c r="M65" s="237"/>
    </row>
    <row r="66" spans="1:13" x14ac:dyDescent="0.25">
      <c r="A66" s="185"/>
      <c r="B66" s="220" t="s">
        <v>45</v>
      </c>
      <c r="C66" s="174" t="s">
        <v>9</v>
      </c>
      <c r="D66" s="144">
        <f t="shared" si="2"/>
        <v>404024.92</v>
      </c>
      <c r="E66" s="181">
        <v>404024.92</v>
      </c>
      <c r="F66" s="231"/>
      <c r="G66" s="180"/>
      <c r="H66" s="181"/>
      <c r="I66" s="181"/>
      <c r="J66" s="181">
        <v>682.4</v>
      </c>
      <c r="K66" s="181"/>
      <c r="L66" s="181"/>
      <c r="M66" s="232"/>
    </row>
    <row r="67" spans="1:13" x14ac:dyDescent="0.25">
      <c r="A67" s="185"/>
      <c r="B67" s="179" t="s">
        <v>116</v>
      </c>
      <c r="C67" s="197" t="s">
        <v>7</v>
      </c>
      <c r="D67" s="198">
        <f t="shared" si="2"/>
        <v>150000</v>
      </c>
      <c r="E67" s="269">
        <v>150000</v>
      </c>
      <c r="F67" s="270"/>
      <c r="G67" s="271"/>
      <c r="H67" s="269"/>
      <c r="I67" s="269"/>
      <c r="J67" s="269">
        <v>60</v>
      </c>
      <c r="K67" s="269"/>
      <c r="L67" s="269"/>
      <c r="M67" s="272"/>
    </row>
    <row r="68" spans="1:13" x14ac:dyDescent="0.25">
      <c r="A68" s="185"/>
      <c r="B68" s="923" t="s">
        <v>31</v>
      </c>
      <c r="C68" s="32" t="s">
        <v>22</v>
      </c>
      <c r="D68" s="216">
        <f t="shared" si="2"/>
        <v>5726053.8799999999</v>
      </c>
      <c r="E68" s="242"/>
      <c r="F68" s="230">
        <v>5726053.8799999999</v>
      </c>
      <c r="G68" s="243"/>
      <c r="H68" s="242"/>
      <c r="I68" s="242"/>
      <c r="J68" s="242"/>
      <c r="K68" s="242">
        <v>1238827</v>
      </c>
      <c r="L68" s="242"/>
      <c r="M68" s="244"/>
    </row>
    <row r="69" spans="1:13" x14ac:dyDescent="0.25">
      <c r="A69" s="185"/>
      <c r="B69" s="923"/>
      <c r="C69" s="23" t="s">
        <v>7</v>
      </c>
      <c r="D69" s="216">
        <f t="shared" si="2"/>
        <v>168990.45</v>
      </c>
      <c r="E69" s="228">
        <v>8400</v>
      </c>
      <c r="F69" s="230">
        <v>160590.45000000001</v>
      </c>
      <c r="G69" s="253"/>
      <c r="H69" s="228"/>
      <c r="I69" s="228"/>
      <c r="J69" s="228">
        <v>30</v>
      </c>
      <c r="K69" s="228">
        <v>20067.5</v>
      </c>
      <c r="L69" s="228"/>
      <c r="M69" s="273"/>
    </row>
    <row r="70" spans="1:13" x14ac:dyDescent="0.25">
      <c r="A70" s="185"/>
      <c r="B70" s="924"/>
      <c r="C70" s="15" t="s">
        <v>29</v>
      </c>
      <c r="D70" s="154">
        <f t="shared" si="2"/>
        <v>810527.48</v>
      </c>
      <c r="E70" s="236">
        <v>621377.48</v>
      </c>
      <c r="F70" s="245">
        <v>189150</v>
      </c>
      <c r="G70" s="246"/>
      <c r="H70" s="236"/>
      <c r="I70" s="236"/>
      <c r="J70" s="236">
        <v>1737.1</v>
      </c>
      <c r="K70" s="236">
        <v>42070</v>
      </c>
      <c r="L70" s="236"/>
      <c r="M70" s="237"/>
    </row>
    <row r="71" spans="1:13" ht="14.25" customHeight="1" x14ac:dyDescent="0.25">
      <c r="B71" s="195" t="s">
        <v>26</v>
      </c>
      <c r="C71" s="32" t="s">
        <v>22</v>
      </c>
      <c r="D71" s="152">
        <f>E71+F71</f>
        <v>3425489</v>
      </c>
      <c r="E71" s="242">
        <v>12300</v>
      </c>
      <c r="F71" s="229">
        <v>3413189</v>
      </c>
      <c r="G71" s="243"/>
      <c r="H71" s="242"/>
      <c r="I71" s="242"/>
      <c r="J71" s="242">
        <v>44</v>
      </c>
      <c r="K71" s="242">
        <v>372000</v>
      </c>
      <c r="L71" s="242">
        <v>46.23</v>
      </c>
      <c r="M71" s="244"/>
    </row>
    <row r="72" spans="1:13" ht="13.5" customHeight="1" x14ac:dyDescent="0.25">
      <c r="A72" s="185"/>
      <c r="B72" s="218" t="s">
        <v>50</v>
      </c>
      <c r="C72" s="132" t="s">
        <v>7</v>
      </c>
      <c r="D72" s="157">
        <f>E72+F72</f>
        <v>596.20000000000005</v>
      </c>
      <c r="E72" s="259"/>
      <c r="F72" s="260">
        <v>596.20000000000005</v>
      </c>
      <c r="G72" s="261"/>
      <c r="H72" s="259"/>
      <c r="I72" s="259"/>
      <c r="J72" s="259"/>
      <c r="K72" s="259">
        <v>346.5</v>
      </c>
      <c r="L72" s="259"/>
      <c r="M72" s="262"/>
    </row>
    <row r="73" spans="1:13" ht="13.5" customHeight="1" x14ac:dyDescent="0.25">
      <c r="A73" s="185"/>
      <c r="B73" s="179" t="s">
        <v>43</v>
      </c>
      <c r="C73" s="132" t="s">
        <v>11</v>
      </c>
      <c r="D73" s="157">
        <f t="shared" si="2"/>
        <v>1688578.23</v>
      </c>
      <c r="E73" s="259">
        <v>644130</v>
      </c>
      <c r="F73" s="260">
        <v>1044448.23</v>
      </c>
      <c r="G73" s="261"/>
      <c r="H73" s="259"/>
      <c r="I73" s="259"/>
      <c r="J73" s="259">
        <v>429.42</v>
      </c>
      <c r="K73" s="259">
        <v>171000</v>
      </c>
      <c r="L73" s="259"/>
      <c r="M73" s="262"/>
    </row>
    <row r="74" spans="1:13" ht="13.5" customHeight="1" x14ac:dyDescent="0.25">
      <c r="A74" s="185"/>
      <c r="B74" s="179" t="s">
        <v>137</v>
      </c>
      <c r="C74" s="132" t="s">
        <v>20</v>
      </c>
      <c r="D74" s="157">
        <f>E74+F74</f>
        <v>0</v>
      </c>
      <c r="E74" s="259"/>
      <c r="F74" s="260"/>
      <c r="G74" s="261"/>
      <c r="H74" s="259"/>
      <c r="I74" s="259"/>
      <c r="J74" s="259">
        <v>9</v>
      </c>
      <c r="K74" s="259"/>
      <c r="L74" s="259"/>
      <c r="M74" s="262"/>
    </row>
    <row r="75" spans="1:13" ht="13.5" customHeight="1" x14ac:dyDescent="0.25">
      <c r="B75" s="47" t="s">
        <v>138</v>
      </c>
      <c r="C75" s="132" t="s">
        <v>20</v>
      </c>
      <c r="D75" s="157">
        <f>E75+F75</f>
        <v>1000</v>
      </c>
      <c r="E75" s="259"/>
      <c r="F75" s="260">
        <v>1000</v>
      </c>
      <c r="G75" s="261"/>
      <c r="H75" s="259"/>
      <c r="I75" s="259"/>
      <c r="J75" s="259"/>
      <c r="K75" s="259">
        <v>100</v>
      </c>
      <c r="L75" s="259"/>
      <c r="M75" s="262"/>
    </row>
    <row r="76" spans="1:13" ht="13.5" customHeight="1" x14ac:dyDescent="0.25">
      <c r="B76" s="917" t="s">
        <v>39</v>
      </c>
      <c r="C76" s="209" t="s">
        <v>9</v>
      </c>
      <c r="D76" s="210">
        <f>E76+F76</f>
        <v>158012.19</v>
      </c>
      <c r="E76" s="274">
        <v>158012.19</v>
      </c>
      <c r="F76" s="275"/>
      <c r="G76" s="276"/>
      <c r="H76" s="274"/>
      <c r="I76" s="274"/>
      <c r="J76" s="274">
        <v>44.64</v>
      </c>
      <c r="K76" s="274"/>
      <c r="L76" s="274"/>
      <c r="M76" s="277"/>
    </row>
    <row r="77" spans="1:13" ht="13.5" customHeight="1" x14ac:dyDescent="0.25">
      <c r="B77" s="918"/>
      <c r="C77" s="211" t="s">
        <v>20</v>
      </c>
      <c r="D77" s="148">
        <f>E77+F77</f>
        <v>17160</v>
      </c>
      <c r="E77" s="228"/>
      <c r="F77" s="230">
        <v>17160</v>
      </c>
      <c r="G77" s="253"/>
      <c r="H77" s="228"/>
      <c r="I77" s="228"/>
      <c r="J77" s="228">
        <v>86</v>
      </c>
      <c r="K77" s="228">
        <v>1716</v>
      </c>
      <c r="L77" s="228"/>
      <c r="M77" s="254"/>
    </row>
    <row r="78" spans="1:13" ht="13.5" customHeight="1" x14ac:dyDescent="0.25">
      <c r="B78" s="919"/>
      <c r="C78" s="207" t="s">
        <v>139</v>
      </c>
      <c r="D78" s="208">
        <f>E78+F78</f>
        <v>11915</v>
      </c>
      <c r="E78" s="278">
        <v>382.85</v>
      </c>
      <c r="F78" s="279">
        <v>11532.15</v>
      </c>
      <c r="G78" s="280"/>
      <c r="H78" s="278"/>
      <c r="I78" s="278"/>
      <c r="J78" s="278">
        <v>0.47</v>
      </c>
      <c r="K78" s="278">
        <v>5080</v>
      </c>
      <c r="L78" s="278"/>
      <c r="M78" s="281"/>
    </row>
    <row r="79" spans="1:13" ht="13.5" customHeight="1" x14ac:dyDescent="0.25">
      <c r="B79" s="47" t="s">
        <v>32</v>
      </c>
      <c r="C79" s="132" t="s">
        <v>7</v>
      </c>
      <c r="D79" s="157">
        <f t="shared" si="2"/>
        <v>415</v>
      </c>
      <c r="E79" s="259"/>
      <c r="F79" s="260">
        <v>415</v>
      </c>
      <c r="G79" s="261"/>
      <c r="H79" s="259"/>
      <c r="I79" s="259"/>
      <c r="J79" s="259"/>
      <c r="K79" s="259">
        <v>105</v>
      </c>
      <c r="L79" s="259"/>
      <c r="M79" s="262"/>
    </row>
    <row r="80" spans="1:13" ht="11.25" customHeight="1" x14ac:dyDescent="0.25">
      <c r="B80" s="921" t="s">
        <v>33</v>
      </c>
      <c r="C80" s="32" t="s">
        <v>13</v>
      </c>
      <c r="D80" s="152">
        <f t="shared" si="2"/>
        <v>4063994</v>
      </c>
      <c r="E80" s="242">
        <v>4063994</v>
      </c>
      <c r="F80" s="229"/>
      <c r="G80" s="243"/>
      <c r="H80" s="242"/>
      <c r="I80" s="242"/>
      <c r="J80" s="242">
        <v>16100</v>
      </c>
      <c r="K80" s="242"/>
      <c r="L80" s="242"/>
      <c r="M80" s="244"/>
    </row>
    <row r="81" spans="1:14" ht="11.25" customHeight="1" x14ac:dyDescent="0.25">
      <c r="B81" s="921"/>
      <c r="C81" s="23" t="s">
        <v>9</v>
      </c>
      <c r="D81" s="148">
        <f t="shared" si="2"/>
        <v>4277760</v>
      </c>
      <c r="E81" s="228"/>
      <c r="F81" s="230">
        <v>4277760</v>
      </c>
      <c r="G81" s="253"/>
      <c r="H81" s="228"/>
      <c r="I81" s="228"/>
      <c r="J81" s="228"/>
      <c r="K81" s="228">
        <v>833844</v>
      </c>
      <c r="L81" s="228"/>
      <c r="M81" s="254"/>
    </row>
    <row r="82" spans="1:14" ht="11.25" customHeight="1" x14ac:dyDescent="0.25">
      <c r="B82" s="921"/>
      <c r="C82" s="23" t="s">
        <v>22</v>
      </c>
      <c r="D82" s="148">
        <f t="shared" si="2"/>
        <v>42760443.640000001</v>
      </c>
      <c r="E82" s="228">
        <v>866168</v>
      </c>
      <c r="F82" s="230">
        <v>41894275.640000001</v>
      </c>
      <c r="G82" s="253"/>
      <c r="H82" s="228"/>
      <c r="I82" s="228"/>
      <c r="J82" s="228">
        <v>9097</v>
      </c>
      <c r="K82" s="228">
        <v>7497304</v>
      </c>
      <c r="L82" s="228"/>
      <c r="M82" s="254"/>
    </row>
    <row r="83" spans="1:14" x14ac:dyDescent="0.25">
      <c r="B83" s="921"/>
      <c r="C83" s="23" t="s">
        <v>23</v>
      </c>
      <c r="D83" s="148">
        <f t="shared" si="2"/>
        <v>5687221.0999999996</v>
      </c>
      <c r="E83" s="228">
        <v>5687221.0999999996</v>
      </c>
      <c r="F83" s="230"/>
      <c r="G83" s="253"/>
      <c r="H83" s="228"/>
      <c r="I83" s="228"/>
      <c r="J83" s="228">
        <v>20376.59</v>
      </c>
      <c r="K83" s="228"/>
      <c r="L83" s="228"/>
      <c r="M83" s="254"/>
    </row>
    <row r="84" spans="1:14" x14ac:dyDescent="0.25">
      <c r="B84" s="921"/>
      <c r="C84" s="23" t="s">
        <v>7</v>
      </c>
      <c r="D84" s="148">
        <f t="shared" si="2"/>
        <v>11601053.709999999</v>
      </c>
      <c r="E84" s="228">
        <v>1753882.95</v>
      </c>
      <c r="F84" s="230">
        <v>9847170.7599999998</v>
      </c>
      <c r="G84" s="253"/>
      <c r="H84" s="228"/>
      <c r="I84" s="228"/>
      <c r="J84" s="228">
        <v>11388.55</v>
      </c>
      <c r="K84" s="228">
        <v>1598685.4</v>
      </c>
      <c r="L84" s="228"/>
      <c r="M84" s="254">
        <v>0.2</v>
      </c>
    </row>
    <row r="85" spans="1:14" x14ac:dyDescent="0.25">
      <c r="B85" s="921"/>
      <c r="C85" s="23" t="s">
        <v>29</v>
      </c>
      <c r="D85" s="148">
        <f t="shared" si="2"/>
        <v>24060038.739999998</v>
      </c>
      <c r="E85" s="228">
        <v>1225618.74</v>
      </c>
      <c r="F85" s="230">
        <v>22834420</v>
      </c>
      <c r="G85" s="253"/>
      <c r="H85" s="228"/>
      <c r="I85" s="228"/>
      <c r="J85" s="228">
        <v>5114.2</v>
      </c>
      <c r="K85" s="228">
        <v>4152646</v>
      </c>
      <c r="L85" s="228"/>
      <c r="M85" s="254"/>
    </row>
    <row r="86" spans="1:14" x14ac:dyDescent="0.25">
      <c r="B86" s="921"/>
      <c r="C86" s="15" t="s">
        <v>30</v>
      </c>
      <c r="D86" s="144">
        <f t="shared" si="2"/>
        <v>6483792.4900000002</v>
      </c>
      <c r="E86" s="236"/>
      <c r="F86" s="245">
        <v>6483792.4900000002</v>
      </c>
      <c r="G86" s="246"/>
      <c r="H86" s="236"/>
      <c r="I86" s="236"/>
      <c r="J86" s="236"/>
      <c r="K86" s="236">
        <v>1922750</v>
      </c>
      <c r="L86" s="236"/>
      <c r="M86" s="237"/>
    </row>
    <row r="87" spans="1:14" x14ac:dyDescent="0.25">
      <c r="B87" s="920" t="s">
        <v>117</v>
      </c>
      <c r="C87" s="19" t="s">
        <v>7</v>
      </c>
      <c r="D87" s="222">
        <f t="shared" si="2"/>
        <v>51191</v>
      </c>
      <c r="E87" s="238"/>
      <c r="F87" s="282">
        <v>51191</v>
      </c>
      <c r="G87" s="240"/>
      <c r="H87" s="238"/>
      <c r="I87" s="238"/>
      <c r="J87" s="238"/>
      <c r="K87" s="238">
        <v>10384</v>
      </c>
      <c r="L87" s="238"/>
      <c r="M87" s="241"/>
    </row>
    <row r="88" spans="1:14" x14ac:dyDescent="0.25">
      <c r="B88" s="925"/>
      <c r="C88" s="221" t="s">
        <v>14</v>
      </c>
      <c r="D88" s="214">
        <f t="shared" si="2"/>
        <v>0</v>
      </c>
      <c r="E88" s="255"/>
      <c r="F88" s="256"/>
      <c r="G88" s="257"/>
      <c r="H88" s="255"/>
      <c r="I88" s="255"/>
      <c r="J88" s="255"/>
      <c r="K88" s="255">
        <v>1800</v>
      </c>
      <c r="L88" s="255"/>
      <c r="M88" s="258"/>
    </row>
    <row r="89" spans="1:14" ht="12.75" customHeight="1" x14ac:dyDescent="0.25">
      <c r="B89" s="920" t="s">
        <v>44</v>
      </c>
      <c r="C89" s="32" t="s">
        <v>9</v>
      </c>
      <c r="D89" s="216">
        <f t="shared" si="2"/>
        <v>41738829</v>
      </c>
      <c r="E89" s="242"/>
      <c r="F89" s="229">
        <v>41738829</v>
      </c>
      <c r="G89" s="243"/>
      <c r="H89" s="242"/>
      <c r="I89" s="242"/>
      <c r="J89" s="242"/>
      <c r="K89" s="242">
        <v>2377027</v>
      </c>
      <c r="L89" s="242"/>
      <c r="M89" s="244"/>
    </row>
    <row r="90" spans="1:14" x14ac:dyDescent="0.25">
      <c r="B90" s="921"/>
      <c r="C90" s="23" t="s">
        <v>7</v>
      </c>
      <c r="D90" s="148">
        <f t="shared" si="2"/>
        <v>11471213</v>
      </c>
      <c r="E90" s="228"/>
      <c r="F90" s="230">
        <v>11471213</v>
      </c>
      <c r="G90" s="253"/>
      <c r="H90" s="228"/>
      <c r="I90" s="228"/>
      <c r="J90" s="228"/>
      <c r="K90" s="228">
        <v>1113710</v>
      </c>
      <c r="L90" s="228"/>
      <c r="M90" s="254"/>
    </row>
    <row r="91" spans="1:14" x14ac:dyDescent="0.25">
      <c r="B91" s="921"/>
      <c r="C91" s="15" t="s">
        <v>29</v>
      </c>
      <c r="D91" s="144">
        <f t="shared" si="2"/>
        <v>18000000</v>
      </c>
      <c r="E91" s="236"/>
      <c r="F91" s="245">
        <v>18000000</v>
      </c>
      <c r="G91" s="246"/>
      <c r="H91" s="236"/>
      <c r="I91" s="236"/>
      <c r="J91" s="236"/>
      <c r="K91" s="236">
        <v>1200000</v>
      </c>
      <c r="L91" s="236"/>
      <c r="M91" s="237"/>
    </row>
    <row r="92" spans="1:14" x14ac:dyDescent="0.25">
      <c r="A92" s="185"/>
      <c r="B92" s="226"/>
      <c r="C92" s="22" t="s">
        <v>30</v>
      </c>
      <c r="D92" s="216">
        <f t="shared" si="2"/>
        <v>89324</v>
      </c>
      <c r="E92" s="238"/>
      <c r="F92" s="282">
        <v>89324</v>
      </c>
      <c r="G92" s="283"/>
      <c r="H92" s="284"/>
      <c r="I92" s="284"/>
      <c r="J92" s="284"/>
      <c r="K92" s="284">
        <v>9486</v>
      </c>
      <c r="L92" s="238"/>
      <c r="M92" s="285"/>
    </row>
    <row r="93" spans="1:14" x14ac:dyDescent="0.25">
      <c r="A93" s="185"/>
      <c r="B93" s="225" t="s">
        <v>34</v>
      </c>
      <c r="C93" s="32" t="s">
        <v>11</v>
      </c>
      <c r="D93" s="152">
        <f t="shared" si="2"/>
        <v>7644329</v>
      </c>
      <c r="E93" s="242">
        <v>4216904</v>
      </c>
      <c r="F93" s="229">
        <v>3427425</v>
      </c>
      <c r="G93" s="243"/>
      <c r="H93" s="228"/>
      <c r="I93" s="228">
        <v>10816</v>
      </c>
      <c r="J93" s="228"/>
      <c r="K93" s="228">
        <v>356846</v>
      </c>
      <c r="L93" s="242"/>
      <c r="M93" s="286"/>
    </row>
    <row r="94" spans="1:14" x14ac:dyDescent="0.25">
      <c r="B94" s="223"/>
      <c r="C94" s="178" t="s">
        <v>7</v>
      </c>
      <c r="D94" s="166">
        <f t="shared" si="2"/>
        <v>3548454.91</v>
      </c>
      <c r="E94" s="181">
        <v>1308256.25</v>
      </c>
      <c r="F94" s="231">
        <v>2240198.66</v>
      </c>
      <c r="G94" s="180"/>
      <c r="H94" s="181"/>
      <c r="I94" s="181"/>
      <c r="J94" s="181">
        <v>1645.54</v>
      </c>
      <c r="K94" s="181">
        <v>224947.3</v>
      </c>
      <c r="L94" s="181"/>
      <c r="M94" s="287"/>
      <c r="N94" s="186"/>
    </row>
    <row r="95" spans="1:14" x14ac:dyDescent="0.25">
      <c r="B95" s="224"/>
      <c r="C95" s="15" t="s">
        <v>14</v>
      </c>
      <c r="D95" s="144">
        <f t="shared" si="2"/>
        <v>1567.82</v>
      </c>
      <c r="E95" s="236"/>
      <c r="F95" s="245">
        <v>1567.82</v>
      </c>
      <c r="G95" s="246"/>
      <c r="H95" s="236"/>
      <c r="I95" s="236"/>
      <c r="J95" s="236"/>
      <c r="K95" s="236">
        <v>180</v>
      </c>
      <c r="L95" s="236"/>
      <c r="M95" s="237"/>
    </row>
    <row r="96" spans="1:14" ht="14.25" customHeight="1" x14ac:dyDescent="0.25">
      <c r="B96" s="926" t="s">
        <v>35</v>
      </c>
      <c r="C96" s="32" t="s">
        <v>11</v>
      </c>
      <c r="D96" s="152">
        <f t="shared" si="2"/>
        <v>60285377.299999997</v>
      </c>
      <c r="E96" s="242">
        <v>12448126</v>
      </c>
      <c r="F96" s="229">
        <v>47837251.299999997</v>
      </c>
      <c r="G96" s="243"/>
      <c r="H96" s="242"/>
      <c r="I96" s="242">
        <v>20831.04</v>
      </c>
      <c r="J96" s="242">
        <v>5609.05</v>
      </c>
      <c r="K96" s="242">
        <v>7360983</v>
      </c>
      <c r="L96" s="242"/>
      <c r="M96" s="244"/>
    </row>
    <row r="97" spans="2:14" ht="12.75" customHeight="1" x14ac:dyDescent="0.25">
      <c r="B97" s="922"/>
      <c r="C97" s="196" t="s">
        <v>13</v>
      </c>
      <c r="D97" s="154">
        <f t="shared" si="2"/>
        <v>825924</v>
      </c>
      <c r="E97" s="255"/>
      <c r="F97" s="256">
        <v>825924</v>
      </c>
      <c r="G97" s="257"/>
      <c r="H97" s="255"/>
      <c r="I97" s="255"/>
      <c r="J97" s="255"/>
      <c r="K97" s="255">
        <v>103000</v>
      </c>
      <c r="L97" s="255"/>
      <c r="M97" s="258"/>
    </row>
    <row r="98" spans="2:14" ht="14.25" customHeight="1" thickBot="1" x14ac:dyDescent="0.3">
      <c r="B98" s="201" t="s">
        <v>78</v>
      </c>
      <c r="C98" s="32" t="s">
        <v>7</v>
      </c>
      <c r="D98" s="152">
        <f t="shared" si="2"/>
        <v>1332</v>
      </c>
      <c r="E98" s="242"/>
      <c r="F98" s="229">
        <v>1332</v>
      </c>
      <c r="G98" s="243"/>
      <c r="H98" s="242"/>
      <c r="I98" s="242"/>
      <c r="J98" s="242"/>
      <c r="K98" s="242">
        <v>1904</v>
      </c>
      <c r="L98" s="242"/>
      <c r="M98" s="244"/>
    </row>
    <row r="99" spans="2:14" ht="14.4" thickTop="1" thickBot="1" x14ac:dyDescent="0.3">
      <c r="B99" s="885" t="s">
        <v>79</v>
      </c>
      <c r="C99" s="886"/>
      <c r="D99" s="161">
        <f>SUM(D5:D98)</f>
        <v>447262991.74000001</v>
      </c>
      <c r="E99" s="161">
        <f t="shared" ref="E99:M99" si="3">SUM(E5:E98)</f>
        <v>63959298.820000015</v>
      </c>
      <c r="F99" s="161">
        <f t="shared" si="3"/>
        <v>383303692.92000002</v>
      </c>
      <c r="G99" s="161">
        <f t="shared" si="3"/>
        <v>199255.26</v>
      </c>
      <c r="H99" s="161">
        <f t="shared" si="3"/>
        <v>30103.919999999998</v>
      </c>
      <c r="I99" s="161">
        <f t="shared" si="3"/>
        <v>48622.82</v>
      </c>
      <c r="J99" s="161">
        <f t="shared" si="3"/>
        <v>154361.13999999998</v>
      </c>
      <c r="K99" s="161">
        <f t="shared" si="3"/>
        <v>65588594.309999995</v>
      </c>
      <c r="L99" s="161">
        <f t="shared" si="3"/>
        <v>1368.75</v>
      </c>
      <c r="M99" s="161">
        <f t="shared" si="3"/>
        <v>106.64000000000001</v>
      </c>
      <c r="N99" s="186"/>
    </row>
    <row r="100" spans="2:14" ht="14.4" thickTop="1" thickBot="1" x14ac:dyDescent="0.3">
      <c r="B100" s="887" t="s">
        <v>36</v>
      </c>
      <c r="C100" s="888"/>
      <c r="D100" s="163">
        <f>E100+F100</f>
        <v>581594105.16999996</v>
      </c>
      <c r="E100" s="137">
        <v>65811236.969999999</v>
      </c>
      <c r="F100" s="138">
        <v>515782868.19999999</v>
      </c>
      <c r="G100" s="136">
        <v>199255.26</v>
      </c>
      <c r="H100" s="164">
        <v>30103.919999999998</v>
      </c>
      <c r="I100" s="137">
        <v>48632.42</v>
      </c>
      <c r="J100" s="137">
        <v>374382.8</v>
      </c>
      <c r="K100" s="137">
        <v>293599186.14999998</v>
      </c>
      <c r="L100" s="138">
        <v>1371.22</v>
      </c>
      <c r="M100" s="139">
        <v>116.91</v>
      </c>
    </row>
    <row r="101" spans="2:14" ht="13.8" thickTop="1" x14ac:dyDescent="0.25">
      <c r="B101" s="187"/>
      <c r="C101" s="187"/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</row>
    <row r="102" spans="2:14" x14ac:dyDescent="0.25">
      <c r="B102" s="182" t="s">
        <v>113</v>
      </c>
    </row>
    <row r="105" spans="2:14" x14ac:dyDescent="0.25">
      <c r="D105" s="227"/>
    </row>
  </sheetData>
  <mergeCells count="20">
    <mergeCell ref="B13:B17"/>
    <mergeCell ref="B18:B29"/>
    <mergeCell ref="B30:B44"/>
    <mergeCell ref="B46:B48"/>
    <mergeCell ref="D3:F3"/>
    <mergeCell ref="G3:M3"/>
    <mergeCell ref="B5:B6"/>
    <mergeCell ref="B7:B9"/>
    <mergeCell ref="B3:B4"/>
    <mergeCell ref="C3:C4"/>
    <mergeCell ref="B100:C100"/>
    <mergeCell ref="B76:B78"/>
    <mergeCell ref="B51:B53"/>
    <mergeCell ref="B59:B65"/>
    <mergeCell ref="B68:B70"/>
    <mergeCell ref="B89:B91"/>
    <mergeCell ref="B87:B88"/>
    <mergeCell ref="B80:B86"/>
    <mergeCell ref="B96:B97"/>
    <mergeCell ref="B99:C99"/>
  </mergeCells>
  <phoneticPr fontId="0" type="noConversion"/>
  <pageMargins left="0.75" right="0.75" top="1" bottom="1" header="0" footer="0"/>
  <pageSetup paperSize="9" orientation="portrait" r:id="rId1"/>
  <headerFooter alignWithMargins="0"/>
  <ignoredErrors>
    <ignoredError sqref="D99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F8E08-14EC-4C3A-ACC0-83DC0F7E119A}">
  <dimension ref="A1:R98"/>
  <sheetViews>
    <sheetView workbookViewId="0">
      <pane ySplit="4" topLeftCell="A5" activePane="bottomLeft" state="frozen"/>
      <selection pane="bottomLeft" activeCell="F77" sqref="F77"/>
    </sheetView>
  </sheetViews>
  <sheetFormatPr baseColWidth="10" defaultColWidth="12" defaultRowHeight="13.2" x14ac:dyDescent="0.25"/>
  <cols>
    <col min="1" max="1" width="2.7109375" style="184" customWidth="1"/>
    <col min="2" max="2" width="32.85546875" style="189" customWidth="1"/>
    <col min="3" max="3" width="30.7109375" style="189" bestFit="1" customWidth="1"/>
    <col min="4" max="13" width="18.85546875" style="189" customWidth="1"/>
    <col min="14" max="16" width="31.7109375" style="184" bestFit="1" customWidth="1"/>
    <col min="17" max="17" width="20.7109375" style="184" bestFit="1" customWidth="1"/>
    <col min="18" max="18" width="16.28515625" style="184" bestFit="1" customWidth="1"/>
    <col min="19" max="19" width="20.28515625" style="184" bestFit="1" customWidth="1"/>
    <col min="20" max="20" width="16.7109375" style="184" bestFit="1" customWidth="1"/>
    <col min="21" max="21" width="20.28515625" style="184" bestFit="1" customWidth="1"/>
    <col min="22" max="22" width="16.7109375" style="184" bestFit="1" customWidth="1"/>
    <col min="23" max="23" width="20.28515625" style="184" bestFit="1" customWidth="1"/>
    <col min="24" max="24" width="16.7109375" style="184" bestFit="1" customWidth="1"/>
    <col min="25" max="25" width="20.7109375" style="184" bestFit="1" customWidth="1"/>
    <col min="26" max="26" width="17" style="184" bestFit="1" customWidth="1"/>
    <col min="27" max="27" width="20.28515625" style="184" bestFit="1" customWidth="1"/>
    <col min="28" max="28" width="16.7109375" style="184" bestFit="1" customWidth="1"/>
    <col min="29" max="29" width="20.28515625" style="184" bestFit="1" customWidth="1"/>
    <col min="30" max="30" width="16.7109375" style="184" bestFit="1" customWidth="1"/>
    <col min="31" max="31" width="18" style="184" bestFit="1" customWidth="1"/>
    <col min="32" max="32" width="14.42578125" style="184" bestFit="1" customWidth="1"/>
    <col min="33" max="33" width="17.7109375" style="184" bestFit="1" customWidth="1"/>
    <col min="34" max="34" width="14.140625" style="184" bestFit="1" customWidth="1"/>
    <col min="35" max="35" width="16.85546875" style="184" bestFit="1" customWidth="1"/>
    <col min="36" max="16384" width="12" style="184"/>
  </cols>
  <sheetData>
    <row r="1" spans="2:18" s="182" customFormat="1" ht="31.5" customHeight="1" x14ac:dyDescent="0.2">
      <c r="B1" s="123" t="s">
        <v>121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O1" s="183"/>
      <c r="P1" s="183"/>
      <c r="Q1" s="183"/>
      <c r="R1" s="183"/>
    </row>
    <row r="2" spans="2:18" s="182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183"/>
      <c r="P2" s="183"/>
      <c r="Q2" s="183"/>
      <c r="R2" s="183"/>
    </row>
    <row r="3" spans="2:18" ht="13.8" thickTop="1" x14ac:dyDescent="0.25">
      <c r="B3" s="929" t="s">
        <v>0</v>
      </c>
      <c r="C3" s="931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124" t="s">
        <v>4</v>
      </c>
      <c r="E4" s="125" t="s">
        <v>5</v>
      </c>
      <c r="F4" s="126" t="s">
        <v>52</v>
      </c>
      <c r="G4" s="127" t="s">
        <v>101</v>
      </c>
      <c r="H4" s="128" t="s">
        <v>102</v>
      </c>
      <c r="I4" s="128" t="s">
        <v>53</v>
      </c>
      <c r="J4" s="128" t="s">
        <v>54</v>
      </c>
      <c r="K4" s="128" t="s">
        <v>103</v>
      </c>
      <c r="L4" s="128" t="s">
        <v>55</v>
      </c>
      <c r="M4" s="129" t="s">
        <v>56</v>
      </c>
    </row>
    <row r="5" spans="2:18" ht="13.8" thickTop="1" x14ac:dyDescent="0.25">
      <c r="B5" s="927" t="s">
        <v>6</v>
      </c>
      <c r="C5" s="174" t="s">
        <v>111</v>
      </c>
      <c r="D5" s="166">
        <f t="shared" ref="D5:D10" si="0">E5+F5</f>
        <v>168942.72</v>
      </c>
      <c r="E5" s="175"/>
      <c r="F5" s="176">
        <v>168942.72</v>
      </c>
      <c r="G5" s="180"/>
      <c r="H5" s="181"/>
      <c r="I5" s="175"/>
      <c r="J5" s="175"/>
      <c r="K5" s="175">
        <v>6210</v>
      </c>
      <c r="L5" s="175"/>
      <c r="M5" s="174"/>
    </row>
    <row r="6" spans="2:18" x14ac:dyDescent="0.25">
      <c r="B6" s="933"/>
      <c r="C6" s="18" t="s">
        <v>7</v>
      </c>
      <c r="D6" s="148">
        <f t="shared" si="0"/>
        <v>958000</v>
      </c>
      <c r="E6" s="16">
        <v>850000</v>
      </c>
      <c r="F6" s="145">
        <v>108000</v>
      </c>
      <c r="G6" s="17"/>
      <c r="H6" s="16">
        <v>950</v>
      </c>
      <c r="I6" s="16"/>
      <c r="J6" s="16"/>
      <c r="K6" s="16">
        <v>4000</v>
      </c>
      <c r="L6" s="16"/>
      <c r="M6" s="18"/>
    </row>
    <row r="7" spans="2:18" ht="12" customHeight="1" x14ac:dyDescent="0.25">
      <c r="B7" s="920" t="s">
        <v>8</v>
      </c>
      <c r="C7" s="19" t="s">
        <v>17</v>
      </c>
      <c r="D7" s="146">
        <f t="shared" si="0"/>
        <v>41987</v>
      </c>
      <c r="E7" s="20"/>
      <c r="F7" s="147">
        <v>41987</v>
      </c>
      <c r="G7" s="21"/>
      <c r="H7" s="20"/>
      <c r="I7" s="20"/>
      <c r="J7" s="20"/>
      <c r="K7" s="20">
        <v>12100</v>
      </c>
      <c r="L7" s="20"/>
      <c r="M7" s="22"/>
    </row>
    <row r="8" spans="2:18" ht="12" customHeight="1" x14ac:dyDescent="0.25">
      <c r="B8" s="921"/>
      <c r="C8" s="32" t="s">
        <v>9</v>
      </c>
      <c r="D8" s="152">
        <f t="shared" si="0"/>
        <v>519380.8</v>
      </c>
      <c r="E8" s="33">
        <v>470597</v>
      </c>
      <c r="F8" s="153">
        <v>48783.8</v>
      </c>
      <c r="G8" s="34"/>
      <c r="H8" s="33">
        <v>578</v>
      </c>
      <c r="I8" s="33"/>
      <c r="J8" s="33"/>
      <c r="K8" s="33">
        <v>10154.4</v>
      </c>
      <c r="L8" s="33"/>
      <c r="M8" s="35"/>
    </row>
    <row r="9" spans="2:18" ht="11.25" customHeight="1" x14ac:dyDescent="0.25">
      <c r="B9" s="921"/>
      <c r="C9" s="43" t="s">
        <v>7</v>
      </c>
      <c r="D9" s="202">
        <f t="shared" si="0"/>
        <v>47000</v>
      </c>
      <c r="E9" s="44">
        <v>42000</v>
      </c>
      <c r="F9" s="156">
        <v>5000</v>
      </c>
      <c r="G9" s="45"/>
      <c r="H9" s="44">
        <v>50</v>
      </c>
      <c r="I9" s="44"/>
      <c r="J9" s="44"/>
      <c r="K9" s="44">
        <v>200</v>
      </c>
      <c r="L9" s="44"/>
      <c r="M9" s="46"/>
    </row>
    <row r="10" spans="2:18" ht="13.5" customHeight="1" x14ac:dyDescent="0.25">
      <c r="B10" s="195" t="s">
        <v>120</v>
      </c>
      <c r="C10" s="172" t="s">
        <v>7</v>
      </c>
      <c r="D10" s="199">
        <f t="shared" si="0"/>
        <v>17190</v>
      </c>
      <c r="E10" s="29"/>
      <c r="F10" s="151">
        <v>17190</v>
      </c>
      <c r="G10" s="30"/>
      <c r="H10" s="29"/>
      <c r="I10" s="29"/>
      <c r="J10" s="29"/>
      <c r="K10" s="29">
        <v>2865</v>
      </c>
      <c r="L10" s="29"/>
      <c r="M10" s="31"/>
    </row>
    <row r="11" spans="2:18" ht="12" customHeight="1" x14ac:dyDescent="0.25">
      <c r="B11" s="920" t="s">
        <v>10</v>
      </c>
      <c r="C11" s="19" t="s">
        <v>11</v>
      </c>
      <c r="D11" s="146"/>
      <c r="E11" s="20"/>
      <c r="F11" s="147"/>
      <c r="G11" s="21"/>
      <c r="H11" s="20"/>
      <c r="I11" s="20">
        <v>57</v>
      </c>
      <c r="J11" s="20">
        <v>134.09300000000002</v>
      </c>
      <c r="K11" s="20"/>
      <c r="L11" s="20"/>
      <c r="M11" s="190"/>
    </row>
    <row r="12" spans="2:18" ht="11.25" customHeight="1" x14ac:dyDescent="0.25">
      <c r="B12" s="921"/>
      <c r="C12" s="23" t="s">
        <v>12</v>
      </c>
      <c r="D12" s="148"/>
      <c r="E12" s="24"/>
      <c r="F12" s="149"/>
      <c r="G12" s="25"/>
      <c r="H12" s="24"/>
      <c r="I12" s="24"/>
      <c r="J12" s="24">
        <v>907.4</v>
      </c>
      <c r="K12" s="24"/>
      <c r="L12" s="24"/>
      <c r="M12" s="26"/>
    </row>
    <row r="13" spans="2:18" ht="11.25" customHeight="1" x14ac:dyDescent="0.25">
      <c r="B13" s="921"/>
      <c r="C13" s="23" t="s">
        <v>13</v>
      </c>
      <c r="D13" s="148"/>
      <c r="E13" s="24"/>
      <c r="F13" s="149"/>
      <c r="G13" s="25"/>
      <c r="H13" s="24"/>
      <c r="I13" s="24"/>
      <c r="J13" s="24">
        <v>350</v>
      </c>
      <c r="K13" s="24"/>
      <c r="L13" s="24"/>
      <c r="M13" s="26"/>
    </row>
    <row r="14" spans="2:18" x14ac:dyDescent="0.25">
      <c r="B14" s="921"/>
      <c r="C14" s="23" t="s">
        <v>14</v>
      </c>
      <c r="D14" s="148">
        <f>E14+F14</f>
        <v>14190.6</v>
      </c>
      <c r="E14" s="24"/>
      <c r="F14" s="149">
        <v>14190.6</v>
      </c>
      <c r="G14" s="25">
        <v>60</v>
      </c>
      <c r="H14" s="24"/>
      <c r="I14" s="24">
        <v>42</v>
      </c>
      <c r="J14" s="24">
        <v>3.89</v>
      </c>
      <c r="K14" s="24">
        <v>3800</v>
      </c>
      <c r="L14" s="24"/>
      <c r="M14" s="26"/>
    </row>
    <row r="15" spans="2:18" x14ac:dyDescent="0.25">
      <c r="B15" s="921"/>
      <c r="C15" s="23" t="s">
        <v>15</v>
      </c>
      <c r="D15" s="148"/>
      <c r="E15" s="24"/>
      <c r="F15" s="149"/>
      <c r="G15" s="25"/>
      <c r="H15" s="24"/>
      <c r="I15" s="24"/>
      <c r="J15" s="24">
        <v>71</v>
      </c>
      <c r="K15" s="24"/>
      <c r="L15" s="24"/>
      <c r="M15" s="26"/>
    </row>
    <row r="16" spans="2:18" ht="12" customHeight="1" x14ac:dyDescent="0.25">
      <c r="B16" s="920" t="s">
        <v>38</v>
      </c>
      <c r="C16" s="19" t="s">
        <v>11</v>
      </c>
      <c r="D16" s="146"/>
      <c r="E16" s="20"/>
      <c r="F16" s="147"/>
      <c r="G16" s="21"/>
      <c r="H16" s="20"/>
      <c r="I16" s="20">
        <v>68</v>
      </c>
      <c r="J16" s="20">
        <v>140.857</v>
      </c>
      <c r="K16" s="20"/>
      <c r="L16" s="193">
        <v>8.32</v>
      </c>
      <c r="M16" s="22"/>
    </row>
    <row r="17" spans="2:13" ht="11.25" customHeight="1" x14ac:dyDescent="0.25">
      <c r="B17" s="921"/>
      <c r="C17" s="23" t="s">
        <v>12</v>
      </c>
      <c r="D17" s="148"/>
      <c r="E17" s="24"/>
      <c r="F17" s="149"/>
      <c r="G17" s="25"/>
      <c r="H17" s="24"/>
      <c r="I17" s="24"/>
      <c r="J17" s="24">
        <v>1544.04</v>
      </c>
      <c r="K17" s="24"/>
      <c r="L17" s="24"/>
      <c r="M17" s="26"/>
    </row>
    <row r="18" spans="2:13" ht="11.25" customHeight="1" x14ac:dyDescent="0.25">
      <c r="B18" s="921"/>
      <c r="C18" s="23" t="s">
        <v>13</v>
      </c>
      <c r="D18" s="148"/>
      <c r="E18" s="24"/>
      <c r="F18" s="149"/>
      <c r="G18" s="25"/>
      <c r="H18" s="24"/>
      <c r="I18" s="24"/>
      <c r="J18" s="24">
        <v>57.503</v>
      </c>
      <c r="K18" s="24"/>
      <c r="L18" s="24"/>
      <c r="M18" s="26"/>
    </row>
    <row r="19" spans="2:13" x14ac:dyDescent="0.25">
      <c r="B19" s="921"/>
      <c r="C19" s="23" t="s">
        <v>14</v>
      </c>
      <c r="D19" s="148"/>
      <c r="E19" s="24"/>
      <c r="F19" s="149"/>
      <c r="G19" s="25"/>
      <c r="H19" s="24"/>
      <c r="I19" s="24"/>
      <c r="J19" s="24">
        <v>28.3</v>
      </c>
      <c r="K19" s="24"/>
      <c r="L19" s="24"/>
      <c r="M19" s="26"/>
    </row>
    <row r="20" spans="2:13" x14ac:dyDescent="0.25">
      <c r="B20" s="921"/>
      <c r="C20" s="23" t="s">
        <v>15</v>
      </c>
      <c r="D20" s="148">
        <f>E20+F20</f>
        <v>45000</v>
      </c>
      <c r="E20" s="24"/>
      <c r="F20" s="149">
        <v>45000</v>
      </c>
      <c r="G20" s="25">
        <v>729</v>
      </c>
      <c r="H20" s="24"/>
      <c r="I20" s="24"/>
      <c r="J20" s="24">
        <v>321</v>
      </c>
      <c r="K20" s="24"/>
      <c r="L20" s="24">
        <v>119.26</v>
      </c>
      <c r="M20" s="26">
        <v>0.71399999999999997</v>
      </c>
    </row>
    <row r="21" spans="2:13" x14ac:dyDescent="0.25">
      <c r="B21" s="921"/>
      <c r="C21" s="23" t="s">
        <v>16</v>
      </c>
      <c r="D21" s="148"/>
      <c r="E21" s="24"/>
      <c r="F21" s="149"/>
      <c r="G21" s="25"/>
      <c r="H21" s="24"/>
      <c r="I21" s="24"/>
      <c r="J21" s="24">
        <v>700</v>
      </c>
      <c r="K21" s="24"/>
      <c r="L21" s="24">
        <v>60</v>
      </c>
      <c r="M21" s="26">
        <v>13</v>
      </c>
    </row>
    <row r="22" spans="2:13" x14ac:dyDescent="0.25">
      <c r="B22" s="921"/>
      <c r="C22" s="23" t="s">
        <v>17</v>
      </c>
      <c r="D22" s="148">
        <f>E22+F22</f>
        <v>5000</v>
      </c>
      <c r="E22" s="24"/>
      <c r="F22" s="149">
        <v>5000</v>
      </c>
      <c r="G22" s="25"/>
      <c r="H22" s="24"/>
      <c r="I22" s="24"/>
      <c r="J22" s="24">
        <v>263.38300000000004</v>
      </c>
      <c r="K22" s="24"/>
      <c r="L22" s="24">
        <v>5.6</v>
      </c>
      <c r="M22" s="26"/>
    </row>
    <row r="23" spans="2:13" x14ac:dyDescent="0.25">
      <c r="B23" s="921"/>
      <c r="C23" s="23" t="s">
        <v>18</v>
      </c>
      <c r="D23" s="148"/>
      <c r="E23" s="24"/>
      <c r="F23" s="149"/>
      <c r="G23" s="25"/>
      <c r="H23" s="24"/>
      <c r="I23" s="24"/>
      <c r="J23" s="24">
        <v>200</v>
      </c>
      <c r="K23" s="24"/>
      <c r="L23" s="24"/>
      <c r="M23" s="26"/>
    </row>
    <row r="24" spans="2:13" x14ac:dyDescent="0.25">
      <c r="B24" s="921"/>
      <c r="C24" s="23" t="s">
        <v>19</v>
      </c>
      <c r="D24" s="148"/>
      <c r="E24" s="24"/>
      <c r="F24" s="149"/>
      <c r="G24" s="25"/>
      <c r="H24" s="24"/>
      <c r="I24" s="24"/>
      <c r="J24" s="24">
        <v>425.77100000000002</v>
      </c>
      <c r="K24" s="24"/>
      <c r="L24" s="24">
        <v>10.348000000000001</v>
      </c>
      <c r="M24" s="26"/>
    </row>
    <row r="25" spans="2:13" x14ac:dyDescent="0.25">
      <c r="B25" s="921"/>
      <c r="C25" s="23" t="s">
        <v>20</v>
      </c>
      <c r="D25" s="148"/>
      <c r="E25" s="24"/>
      <c r="F25" s="149"/>
      <c r="G25" s="25"/>
      <c r="H25" s="24"/>
      <c r="I25" s="24"/>
      <c r="J25" s="24"/>
      <c r="K25" s="24"/>
      <c r="L25" s="24">
        <v>21</v>
      </c>
      <c r="M25" s="26"/>
    </row>
    <row r="26" spans="2:13" x14ac:dyDescent="0.25">
      <c r="B26" s="921"/>
      <c r="C26" s="23" t="s">
        <v>9</v>
      </c>
      <c r="D26" s="148">
        <f>E26+F26</f>
        <v>66000</v>
      </c>
      <c r="E26" s="24"/>
      <c r="F26" s="149">
        <v>66000</v>
      </c>
      <c r="G26" s="25">
        <v>1500</v>
      </c>
      <c r="H26" s="24"/>
      <c r="I26" s="24">
        <v>1700</v>
      </c>
      <c r="J26" s="24">
        <v>60</v>
      </c>
      <c r="K26" s="24">
        <v>1500</v>
      </c>
      <c r="L26" s="24">
        <v>98.5</v>
      </c>
      <c r="M26" s="26"/>
    </row>
    <row r="27" spans="2:13" x14ac:dyDescent="0.25">
      <c r="B27" s="922"/>
      <c r="C27" s="15" t="s">
        <v>22</v>
      </c>
      <c r="D27" s="144"/>
      <c r="E27" s="16"/>
      <c r="F27" s="145"/>
      <c r="G27" s="17"/>
      <c r="H27" s="16"/>
      <c r="I27" s="16"/>
      <c r="J27" s="16"/>
      <c r="K27" s="16"/>
      <c r="L27" s="16">
        <v>2.367</v>
      </c>
      <c r="M27" s="18"/>
    </row>
    <row r="28" spans="2:13" ht="12" customHeight="1" x14ac:dyDescent="0.25">
      <c r="B28" s="920" t="s">
        <v>21</v>
      </c>
      <c r="C28" s="19" t="s">
        <v>11</v>
      </c>
      <c r="D28" s="148">
        <f t="shared" ref="D28:D39" si="1">E28+F28</f>
        <v>12540819.120000007</v>
      </c>
      <c r="E28" s="20">
        <v>2799117.48</v>
      </c>
      <c r="F28" s="147">
        <v>9741701.6400000062</v>
      </c>
      <c r="G28" s="21">
        <v>220865</v>
      </c>
      <c r="H28" s="20">
        <v>2205</v>
      </c>
      <c r="I28" s="20"/>
      <c r="J28" s="20">
        <v>9362.9</v>
      </c>
      <c r="K28" s="20">
        <v>3146040</v>
      </c>
      <c r="L28" s="20"/>
      <c r="M28" s="22"/>
    </row>
    <row r="29" spans="2:13" ht="11.25" customHeight="1" x14ac:dyDescent="0.25">
      <c r="B29" s="921"/>
      <c r="C29" s="23" t="s">
        <v>12</v>
      </c>
      <c r="D29" s="148">
        <f t="shared" si="1"/>
        <v>2397425.4500000002</v>
      </c>
      <c r="E29" s="24"/>
      <c r="F29" s="149">
        <v>2397425.4500000002</v>
      </c>
      <c r="G29" s="25"/>
      <c r="H29" s="24"/>
      <c r="I29" s="24"/>
      <c r="J29" s="24"/>
      <c r="K29" s="24">
        <v>688225</v>
      </c>
      <c r="L29" s="24"/>
      <c r="M29" s="26"/>
    </row>
    <row r="30" spans="2:13" ht="11.25" customHeight="1" x14ac:dyDescent="0.25">
      <c r="B30" s="921"/>
      <c r="C30" s="23" t="s">
        <v>13</v>
      </c>
      <c r="D30" s="148">
        <f t="shared" si="1"/>
        <v>537551.16</v>
      </c>
      <c r="E30" s="24"/>
      <c r="F30" s="149">
        <v>537551.16</v>
      </c>
      <c r="G30" s="25"/>
      <c r="H30" s="24"/>
      <c r="I30" s="24"/>
      <c r="J30" s="24"/>
      <c r="K30" s="24">
        <v>173722</v>
      </c>
      <c r="L30" s="24"/>
      <c r="M30" s="26"/>
    </row>
    <row r="31" spans="2:13" x14ac:dyDescent="0.25">
      <c r="B31" s="921"/>
      <c r="C31" s="23" t="s">
        <v>14</v>
      </c>
      <c r="D31" s="148">
        <f t="shared" si="1"/>
        <v>460542</v>
      </c>
      <c r="E31" s="24"/>
      <c r="F31" s="149">
        <v>460542</v>
      </c>
      <c r="G31" s="25"/>
      <c r="H31" s="24"/>
      <c r="I31" s="24"/>
      <c r="J31" s="24"/>
      <c r="K31" s="24">
        <v>143523</v>
      </c>
      <c r="L31" s="24"/>
      <c r="M31" s="26"/>
    </row>
    <row r="32" spans="2:13" x14ac:dyDescent="0.25">
      <c r="B32" s="921"/>
      <c r="C32" s="23" t="s">
        <v>15</v>
      </c>
      <c r="D32" s="148">
        <f t="shared" si="1"/>
        <v>800316.97</v>
      </c>
      <c r="E32" s="24"/>
      <c r="F32" s="149">
        <v>800316.97</v>
      </c>
      <c r="G32" s="25"/>
      <c r="H32" s="24"/>
      <c r="I32" s="24"/>
      <c r="J32" s="24"/>
      <c r="K32" s="24">
        <v>245030</v>
      </c>
      <c r="L32" s="24">
        <v>125.167</v>
      </c>
      <c r="M32" s="26"/>
    </row>
    <row r="33" spans="2:13" x14ac:dyDescent="0.25">
      <c r="B33" s="921"/>
      <c r="C33" s="23" t="s">
        <v>16</v>
      </c>
      <c r="D33" s="148">
        <f t="shared" si="1"/>
        <v>3988228.41</v>
      </c>
      <c r="E33" s="24">
        <v>74800</v>
      </c>
      <c r="F33" s="149">
        <v>3913428.41</v>
      </c>
      <c r="G33" s="25"/>
      <c r="H33" s="24">
        <v>4400</v>
      </c>
      <c r="I33" s="24"/>
      <c r="J33" s="24"/>
      <c r="K33" s="24">
        <v>1019371.78</v>
      </c>
      <c r="L33" s="24"/>
      <c r="M33" s="26"/>
    </row>
    <row r="34" spans="2:13" x14ac:dyDescent="0.25">
      <c r="B34" s="921"/>
      <c r="C34" s="23" t="s">
        <v>17</v>
      </c>
      <c r="D34" s="148">
        <f t="shared" si="1"/>
        <v>11244580</v>
      </c>
      <c r="E34" s="24">
        <v>8988048</v>
      </c>
      <c r="F34" s="149">
        <v>2256532</v>
      </c>
      <c r="G34" s="25">
        <v>86300</v>
      </c>
      <c r="H34" s="24">
        <v>1032</v>
      </c>
      <c r="I34" s="24"/>
      <c r="J34" s="24">
        <v>8100</v>
      </c>
      <c r="K34" s="24">
        <v>833384</v>
      </c>
      <c r="L34" s="24"/>
      <c r="M34" s="26"/>
    </row>
    <row r="35" spans="2:13" x14ac:dyDescent="0.25">
      <c r="B35" s="921"/>
      <c r="C35" s="23" t="s">
        <v>18</v>
      </c>
      <c r="D35" s="148">
        <f t="shared" si="1"/>
        <v>14914911.439999999</v>
      </c>
      <c r="E35" s="24">
        <v>1331615.68</v>
      </c>
      <c r="F35" s="149">
        <v>13583295.76</v>
      </c>
      <c r="G35" s="25"/>
      <c r="H35" s="24"/>
      <c r="I35" s="24">
        <v>16312</v>
      </c>
      <c r="J35" s="24">
        <v>729</v>
      </c>
      <c r="K35" s="24">
        <v>5476591.7800000003</v>
      </c>
      <c r="L35" s="24">
        <v>131.25</v>
      </c>
      <c r="M35" s="26">
        <v>62</v>
      </c>
    </row>
    <row r="36" spans="2:13" x14ac:dyDescent="0.25">
      <c r="B36" s="921"/>
      <c r="C36" s="23" t="s">
        <v>19</v>
      </c>
      <c r="D36" s="148">
        <f t="shared" si="1"/>
        <v>2701717</v>
      </c>
      <c r="E36" s="24">
        <v>334620</v>
      </c>
      <c r="F36" s="149">
        <v>2367097</v>
      </c>
      <c r="G36" s="25"/>
      <c r="H36" s="24">
        <v>12414</v>
      </c>
      <c r="I36" s="24"/>
      <c r="J36" s="24">
        <v>2509</v>
      </c>
      <c r="K36" s="24">
        <v>762470</v>
      </c>
      <c r="L36" s="24">
        <v>509.5</v>
      </c>
      <c r="M36" s="26"/>
    </row>
    <row r="37" spans="2:13" x14ac:dyDescent="0.25">
      <c r="B37" s="921"/>
      <c r="C37" s="23" t="s">
        <v>9</v>
      </c>
      <c r="D37" s="148">
        <f t="shared" si="1"/>
        <v>2950047</v>
      </c>
      <c r="E37" s="24"/>
      <c r="F37" s="149">
        <v>2950047</v>
      </c>
      <c r="G37" s="25"/>
      <c r="H37" s="24"/>
      <c r="I37" s="24"/>
      <c r="J37" s="24"/>
      <c r="K37" s="24">
        <v>1247325</v>
      </c>
      <c r="L37" s="24"/>
      <c r="M37" s="26"/>
    </row>
    <row r="38" spans="2:13" x14ac:dyDescent="0.25">
      <c r="B38" s="921"/>
      <c r="C38" s="23" t="s">
        <v>22</v>
      </c>
      <c r="D38" s="148">
        <f t="shared" si="1"/>
        <v>366090</v>
      </c>
      <c r="E38" s="24">
        <v>234930</v>
      </c>
      <c r="F38" s="149">
        <v>131160</v>
      </c>
      <c r="G38" s="25"/>
      <c r="H38" s="24"/>
      <c r="I38" s="24"/>
      <c r="J38" s="24">
        <v>2100</v>
      </c>
      <c r="K38" s="24"/>
      <c r="L38" s="24">
        <v>218.6</v>
      </c>
      <c r="M38" s="26"/>
    </row>
    <row r="39" spans="2:13" x14ac:dyDescent="0.25">
      <c r="B39" s="921"/>
      <c r="C39" s="23" t="s">
        <v>7</v>
      </c>
      <c r="D39" s="148">
        <f t="shared" si="1"/>
        <v>3269848.79</v>
      </c>
      <c r="E39" s="24"/>
      <c r="F39" s="149">
        <v>3269848.79</v>
      </c>
      <c r="G39" s="25"/>
      <c r="H39" s="24"/>
      <c r="I39" s="24"/>
      <c r="J39" s="24"/>
      <c r="K39" s="24">
        <v>1374989.11</v>
      </c>
      <c r="L39" s="24">
        <v>5</v>
      </c>
      <c r="M39" s="26"/>
    </row>
    <row r="40" spans="2:13" x14ac:dyDescent="0.25">
      <c r="B40" s="921"/>
      <c r="C40" s="23" t="s">
        <v>29</v>
      </c>
      <c r="D40" s="148"/>
      <c r="E40" s="24"/>
      <c r="F40" s="149"/>
      <c r="G40" s="25"/>
      <c r="H40" s="24"/>
      <c r="I40" s="24"/>
      <c r="J40" s="24"/>
      <c r="K40" s="24"/>
      <c r="L40" s="24">
        <v>41.6</v>
      </c>
      <c r="M40" s="26"/>
    </row>
    <row r="41" spans="2:13" ht="13.5" customHeight="1" x14ac:dyDescent="0.25">
      <c r="B41" s="27" t="s">
        <v>40</v>
      </c>
      <c r="C41" s="130" t="s">
        <v>18</v>
      </c>
      <c r="D41" s="150"/>
      <c r="E41" s="29"/>
      <c r="F41" s="151"/>
      <c r="G41" s="30"/>
      <c r="H41" s="29"/>
      <c r="I41" s="29"/>
      <c r="J41" s="29"/>
      <c r="K41" s="29"/>
      <c r="L41" s="29">
        <v>0.245</v>
      </c>
      <c r="M41" s="31">
        <v>2.2749999999999999</v>
      </c>
    </row>
    <row r="42" spans="2:13" ht="12" customHeight="1" x14ac:dyDescent="0.25">
      <c r="B42" s="920" t="s">
        <v>39</v>
      </c>
      <c r="C42" s="19" t="s">
        <v>20</v>
      </c>
      <c r="D42" s="148">
        <f>E42+F42</f>
        <v>19411.43</v>
      </c>
      <c r="E42" s="20"/>
      <c r="F42" s="147">
        <v>19411.43</v>
      </c>
      <c r="G42" s="21"/>
      <c r="H42" s="20"/>
      <c r="I42" s="20"/>
      <c r="J42" s="20">
        <v>156</v>
      </c>
      <c r="K42" s="194">
        <v>2041.14</v>
      </c>
      <c r="L42" s="20"/>
      <c r="M42" s="22"/>
    </row>
    <row r="43" spans="2:13" ht="12" customHeight="1" x14ac:dyDescent="0.25">
      <c r="B43" s="921"/>
      <c r="C43" s="32" t="s">
        <v>9</v>
      </c>
      <c r="D43" s="148">
        <f>E43+F43</f>
        <v>75000</v>
      </c>
      <c r="E43" s="33"/>
      <c r="F43" s="153">
        <v>75000</v>
      </c>
      <c r="G43" s="34"/>
      <c r="H43" s="33"/>
      <c r="I43" s="33"/>
      <c r="J43" s="33"/>
      <c r="K43" s="33">
        <v>60000</v>
      </c>
      <c r="L43" s="33"/>
      <c r="M43" s="35"/>
    </row>
    <row r="44" spans="2:13" ht="11.25" customHeight="1" x14ac:dyDescent="0.25">
      <c r="B44" s="921"/>
      <c r="C44" s="23" t="s">
        <v>22</v>
      </c>
      <c r="D44" s="148"/>
      <c r="E44" s="24"/>
      <c r="F44" s="149"/>
      <c r="G44" s="25"/>
      <c r="H44" s="24"/>
      <c r="I44" s="24"/>
      <c r="J44" s="24"/>
      <c r="K44" s="24"/>
      <c r="L44" s="24">
        <v>0.15</v>
      </c>
      <c r="M44" s="26"/>
    </row>
    <row r="45" spans="2:13" ht="11.25" customHeight="1" x14ac:dyDescent="0.25">
      <c r="B45" s="921"/>
      <c r="C45" s="15" t="s">
        <v>23</v>
      </c>
      <c r="D45" s="148">
        <f>E45+F45</f>
        <v>13048.28</v>
      </c>
      <c r="E45" s="16">
        <v>609.41</v>
      </c>
      <c r="F45" s="145">
        <v>12438.87</v>
      </c>
      <c r="G45" s="17"/>
      <c r="H45" s="16"/>
      <c r="I45" s="16"/>
      <c r="J45" s="16">
        <v>0.75</v>
      </c>
      <c r="K45" s="16">
        <v>6760</v>
      </c>
      <c r="L45" s="16"/>
      <c r="M45" s="18"/>
    </row>
    <row r="46" spans="2:13" ht="12" customHeight="1" x14ac:dyDescent="0.25">
      <c r="B46" s="920" t="s">
        <v>24</v>
      </c>
      <c r="C46" s="19" t="s">
        <v>17</v>
      </c>
      <c r="D46" s="146"/>
      <c r="E46" s="20"/>
      <c r="F46" s="147"/>
      <c r="G46" s="21"/>
      <c r="H46" s="20"/>
      <c r="I46" s="20"/>
      <c r="J46" s="20">
        <v>0.6</v>
      </c>
      <c r="K46" s="20"/>
      <c r="L46" s="20"/>
      <c r="M46" s="22"/>
    </row>
    <row r="47" spans="2:13" ht="12" customHeight="1" x14ac:dyDescent="0.25">
      <c r="B47" s="921"/>
      <c r="C47" s="23" t="s">
        <v>18</v>
      </c>
      <c r="D47" s="148">
        <f>E47+F47</f>
        <v>79500</v>
      </c>
      <c r="E47" s="24">
        <v>9000</v>
      </c>
      <c r="F47" s="149">
        <v>70500</v>
      </c>
      <c r="G47" s="25"/>
      <c r="H47" s="24"/>
      <c r="I47" s="24"/>
      <c r="J47" s="24">
        <v>10</v>
      </c>
      <c r="K47" s="24">
        <v>1700</v>
      </c>
      <c r="L47" s="24">
        <v>20</v>
      </c>
      <c r="M47" s="26"/>
    </row>
    <row r="48" spans="2:13" ht="12" customHeight="1" x14ac:dyDescent="0.25">
      <c r="B48" s="921"/>
      <c r="C48" s="23" t="s">
        <v>19</v>
      </c>
      <c r="D48" s="166">
        <f>E48+F48</f>
        <v>900</v>
      </c>
      <c r="E48" s="175">
        <v>900</v>
      </c>
      <c r="F48" s="176"/>
      <c r="G48" s="177"/>
      <c r="H48" s="175"/>
      <c r="I48" s="175"/>
      <c r="J48" s="175">
        <v>5</v>
      </c>
      <c r="K48" s="175"/>
      <c r="L48" s="175"/>
      <c r="M48" s="174"/>
    </row>
    <row r="49" spans="2:13" ht="11.25" customHeight="1" x14ac:dyDescent="0.25">
      <c r="B49" s="922"/>
      <c r="C49" s="178" t="s">
        <v>20</v>
      </c>
      <c r="D49" s="144">
        <f>E49+F49</f>
        <v>394744.05</v>
      </c>
      <c r="E49" s="16">
        <v>137405.60999999999</v>
      </c>
      <c r="F49" s="145">
        <v>257338.44</v>
      </c>
      <c r="G49" s="17"/>
      <c r="H49" s="16"/>
      <c r="I49" s="16"/>
      <c r="J49" s="16">
        <v>2138</v>
      </c>
      <c r="K49" s="16">
        <v>21492.2</v>
      </c>
      <c r="L49" s="16">
        <v>64.25</v>
      </c>
      <c r="M49" s="18">
        <v>0.5</v>
      </c>
    </row>
    <row r="50" spans="2:13" ht="13.5" customHeight="1" x14ac:dyDescent="0.25">
      <c r="B50" s="920" t="s">
        <v>25</v>
      </c>
      <c r="C50" s="19" t="s">
        <v>9</v>
      </c>
      <c r="D50" s="146">
        <f>E50+F50</f>
        <v>75000</v>
      </c>
      <c r="E50" s="20"/>
      <c r="F50" s="147">
        <v>75000</v>
      </c>
      <c r="G50" s="21"/>
      <c r="H50" s="20"/>
      <c r="I50" s="20"/>
      <c r="J50" s="20"/>
      <c r="K50" s="20">
        <v>60000</v>
      </c>
      <c r="L50" s="20"/>
      <c r="M50" s="22"/>
    </row>
    <row r="51" spans="2:13" ht="14.25" customHeight="1" x14ac:dyDescent="0.25">
      <c r="B51" s="922"/>
      <c r="C51" s="15" t="s">
        <v>23</v>
      </c>
      <c r="D51" s="203">
        <f>E51+F51</f>
        <v>7500</v>
      </c>
      <c r="E51" s="38"/>
      <c r="F51" s="155">
        <v>7500</v>
      </c>
      <c r="G51" s="39"/>
      <c r="H51" s="38"/>
      <c r="I51" s="38"/>
      <c r="J51" s="38"/>
      <c r="K51" s="38">
        <v>2250</v>
      </c>
      <c r="L51" s="38"/>
      <c r="M51" s="40"/>
    </row>
    <row r="52" spans="2:13" ht="14.25" customHeight="1" x14ac:dyDescent="0.25">
      <c r="B52" s="192" t="s">
        <v>58</v>
      </c>
      <c r="C52" s="196" t="s">
        <v>17</v>
      </c>
      <c r="D52" s="154"/>
      <c r="E52" s="38"/>
      <c r="F52" s="155"/>
      <c r="G52" s="39"/>
      <c r="H52" s="38"/>
      <c r="I52" s="38"/>
      <c r="J52" s="38">
        <v>0.5</v>
      </c>
      <c r="K52" s="38"/>
      <c r="L52" s="38"/>
      <c r="M52" s="40"/>
    </row>
    <row r="53" spans="2:13" x14ac:dyDescent="0.25">
      <c r="B53" s="920" t="s">
        <v>41</v>
      </c>
      <c r="C53" s="32" t="s">
        <v>19</v>
      </c>
      <c r="D53" s="152"/>
      <c r="E53" s="33"/>
      <c r="F53" s="153"/>
      <c r="G53" s="34"/>
      <c r="H53" s="33"/>
      <c r="I53" s="33"/>
      <c r="J53" s="33"/>
      <c r="K53" s="33"/>
      <c r="L53" s="33">
        <v>0.56200000000000006</v>
      </c>
      <c r="M53" s="35"/>
    </row>
    <row r="54" spans="2:13" x14ac:dyDescent="0.25">
      <c r="B54" s="921"/>
      <c r="C54" s="178" t="s">
        <v>20</v>
      </c>
      <c r="D54" s="166"/>
      <c r="E54" s="175"/>
      <c r="F54" s="176"/>
      <c r="G54" s="177"/>
      <c r="H54" s="175"/>
      <c r="I54" s="175"/>
      <c r="J54" s="175">
        <v>289</v>
      </c>
      <c r="K54" s="175"/>
      <c r="L54" s="175"/>
      <c r="M54" s="174"/>
    </row>
    <row r="55" spans="2:13" x14ac:dyDescent="0.25">
      <c r="B55" s="922"/>
      <c r="C55" s="15" t="s">
        <v>22</v>
      </c>
      <c r="D55" s="144"/>
      <c r="E55" s="16"/>
      <c r="F55" s="145"/>
      <c r="G55" s="17"/>
      <c r="H55" s="16"/>
      <c r="I55" s="16"/>
      <c r="J55" s="16"/>
      <c r="K55" s="16"/>
      <c r="L55" s="16">
        <v>2.3069999999999999</v>
      </c>
      <c r="M55" s="18"/>
    </row>
    <row r="56" spans="2:13" ht="12.75" customHeight="1" x14ac:dyDescent="0.25">
      <c r="B56" s="934" t="s">
        <v>26</v>
      </c>
      <c r="C56" s="26" t="s">
        <v>22</v>
      </c>
      <c r="D56" s="148">
        <f>E56+F56</f>
        <v>3267490</v>
      </c>
      <c r="E56" s="24">
        <v>140400</v>
      </c>
      <c r="F56" s="149">
        <v>3127090</v>
      </c>
      <c r="G56" s="25"/>
      <c r="H56" s="24"/>
      <c r="I56" s="24"/>
      <c r="J56" s="24">
        <v>900</v>
      </c>
      <c r="K56" s="24">
        <v>350000</v>
      </c>
      <c r="L56" s="24">
        <v>129.49799999999999</v>
      </c>
      <c r="M56" s="26"/>
    </row>
    <row r="57" spans="2:13" ht="12.75" customHeight="1" x14ac:dyDescent="0.25">
      <c r="B57" s="933"/>
      <c r="C57" s="174" t="s">
        <v>7</v>
      </c>
      <c r="D57" s="166">
        <f>E57+F57</f>
        <v>84000</v>
      </c>
      <c r="E57" s="175"/>
      <c r="F57" s="176">
        <v>84000</v>
      </c>
      <c r="G57" s="177"/>
      <c r="H57" s="175"/>
      <c r="I57" s="175"/>
      <c r="J57" s="175">
        <v>0.80400000000000005</v>
      </c>
      <c r="K57" s="175">
        <v>11196</v>
      </c>
      <c r="L57" s="175"/>
      <c r="M57" s="174"/>
    </row>
    <row r="58" spans="2:13" x14ac:dyDescent="0.25">
      <c r="B58" s="204" t="s">
        <v>27</v>
      </c>
      <c r="C58" s="132" t="s">
        <v>22</v>
      </c>
      <c r="D58" s="157"/>
      <c r="E58" s="49"/>
      <c r="F58" s="158"/>
      <c r="G58" s="50"/>
      <c r="H58" s="49"/>
      <c r="I58" s="49"/>
      <c r="J58" s="49"/>
      <c r="K58" s="49"/>
      <c r="L58" s="49">
        <v>8.4939999999999998</v>
      </c>
      <c r="M58" s="51"/>
    </row>
    <row r="59" spans="2:13" x14ac:dyDescent="0.25">
      <c r="B59" s="47" t="s">
        <v>48</v>
      </c>
      <c r="C59" s="132" t="s">
        <v>22</v>
      </c>
      <c r="D59" s="157"/>
      <c r="E59" s="49"/>
      <c r="F59" s="158"/>
      <c r="G59" s="50"/>
      <c r="H59" s="49"/>
      <c r="I59" s="49"/>
      <c r="J59" s="49"/>
      <c r="K59" s="49"/>
      <c r="L59" s="49">
        <v>5</v>
      </c>
      <c r="M59" s="51"/>
    </row>
    <row r="60" spans="2:13" x14ac:dyDescent="0.25">
      <c r="B60" s="47" t="s">
        <v>42</v>
      </c>
      <c r="C60" s="132" t="s">
        <v>22</v>
      </c>
      <c r="D60" s="157"/>
      <c r="E60" s="49"/>
      <c r="F60" s="158"/>
      <c r="G60" s="50"/>
      <c r="H60" s="49"/>
      <c r="I60" s="49"/>
      <c r="J60" s="49"/>
      <c r="K60" s="49"/>
      <c r="L60" s="49">
        <v>15.638999999999999</v>
      </c>
      <c r="M60" s="51"/>
    </row>
    <row r="61" spans="2:13" x14ac:dyDescent="0.25">
      <c r="B61" s="47" t="s">
        <v>57</v>
      </c>
      <c r="C61" s="132" t="s">
        <v>7</v>
      </c>
      <c r="D61" s="157">
        <f t="shared" ref="D61:D94" si="2">E61+F61</f>
        <v>3080</v>
      </c>
      <c r="E61" s="49"/>
      <c r="F61" s="158">
        <v>3080</v>
      </c>
      <c r="G61" s="50"/>
      <c r="H61" s="49"/>
      <c r="I61" s="49"/>
      <c r="J61" s="49"/>
      <c r="K61" s="49">
        <v>670</v>
      </c>
      <c r="L61" s="49"/>
      <c r="M61" s="51"/>
    </row>
    <row r="62" spans="2:13" x14ac:dyDescent="0.25">
      <c r="B62" s="52" t="s">
        <v>46</v>
      </c>
      <c r="C62" s="133" t="s">
        <v>7</v>
      </c>
      <c r="D62" s="159">
        <f t="shared" si="2"/>
        <v>829580.34</v>
      </c>
      <c r="E62" s="54"/>
      <c r="F62" s="160">
        <v>829580.34</v>
      </c>
      <c r="G62" s="55"/>
      <c r="H62" s="54"/>
      <c r="I62" s="54"/>
      <c r="J62" s="54"/>
      <c r="K62" s="54">
        <v>174602.58</v>
      </c>
      <c r="L62" s="54"/>
      <c r="M62" s="56"/>
    </row>
    <row r="63" spans="2:13" x14ac:dyDescent="0.25">
      <c r="B63" s="47" t="s">
        <v>50</v>
      </c>
      <c r="C63" s="132" t="s">
        <v>7</v>
      </c>
      <c r="D63" s="159">
        <f t="shared" si="2"/>
        <v>2632.11</v>
      </c>
      <c r="E63" s="49"/>
      <c r="F63" s="158">
        <v>2632.11</v>
      </c>
      <c r="G63" s="50"/>
      <c r="H63" s="49"/>
      <c r="I63" s="49"/>
      <c r="J63" s="49"/>
      <c r="K63" s="49">
        <v>1044.5999999999999</v>
      </c>
      <c r="L63" s="49"/>
      <c r="M63" s="51"/>
    </row>
    <row r="64" spans="2:13" ht="11.25" customHeight="1" x14ac:dyDescent="0.25">
      <c r="B64" s="920" t="s">
        <v>28</v>
      </c>
      <c r="C64" s="32" t="s">
        <v>13</v>
      </c>
      <c r="D64" s="152">
        <f t="shared" si="2"/>
        <v>1039725</v>
      </c>
      <c r="E64" s="33">
        <v>1039725</v>
      </c>
      <c r="F64" s="153"/>
      <c r="G64" s="34"/>
      <c r="H64" s="33"/>
      <c r="I64" s="33"/>
      <c r="J64" s="33">
        <v>3800</v>
      </c>
      <c r="K64" s="33"/>
      <c r="L64" s="33"/>
      <c r="M64" s="35"/>
    </row>
    <row r="65" spans="1:13" ht="11.25" customHeight="1" x14ac:dyDescent="0.25">
      <c r="B65" s="921"/>
      <c r="C65" s="23" t="s">
        <v>9</v>
      </c>
      <c r="D65" s="148">
        <f t="shared" si="2"/>
        <v>383763</v>
      </c>
      <c r="E65" s="24"/>
      <c r="F65" s="149">
        <v>383763</v>
      </c>
      <c r="G65" s="25"/>
      <c r="H65" s="24"/>
      <c r="I65" s="24"/>
      <c r="J65" s="24"/>
      <c r="K65" s="24">
        <v>39215.5</v>
      </c>
      <c r="L65" s="24"/>
      <c r="M65" s="26"/>
    </row>
    <row r="66" spans="1:13" ht="11.25" customHeight="1" x14ac:dyDescent="0.25">
      <c r="B66" s="921"/>
      <c r="C66" s="23" t="s">
        <v>22</v>
      </c>
      <c r="D66" s="148">
        <f t="shared" si="2"/>
        <v>24299478.68</v>
      </c>
      <c r="E66" s="24">
        <v>1927887</v>
      </c>
      <c r="F66" s="149">
        <v>22371591.68</v>
      </c>
      <c r="G66" s="25"/>
      <c r="H66" s="24"/>
      <c r="I66" s="24"/>
      <c r="J66" s="24">
        <v>10663.4</v>
      </c>
      <c r="K66" s="24">
        <v>3813309</v>
      </c>
      <c r="L66" s="24"/>
      <c r="M66" s="26"/>
    </row>
    <row r="67" spans="1:13" x14ac:dyDescent="0.25">
      <c r="B67" s="921"/>
      <c r="C67" s="23" t="s">
        <v>23</v>
      </c>
      <c r="D67" s="148">
        <f t="shared" si="2"/>
        <v>8100034.5199999996</v>
      </c>
      <c r="E67" s="24">
        <v>8100034.5199999996</v>
      </c>
      <c r="F67" s="149"/>
      <c r="G67" s="25"/>
      <c r="H67" s="24"/>
      <c r="I67" s="24"/>
      <c r="J67" s="24">
        <v>28624.053</v>
      </c>
      <c r="K67" s="24"/>
      <c r="L67" s="24"/>
      <c r="M67" s="26"/>
    </row>
    <row r="68" spans="1:13" x14ac:dyDescent="0.25">
      <c r="B68" s="921"/>
      <c r="C68" s="23" t="s">
        <v>7</v>
      </c>
      <c r="D68" s="148">
        <f t="shared" si="2"/>
        <v>22264960.529999997</v>
      </c>
      <c r="E68" s="24">
        <v>3572178.97</v>
      </c>
      <c r="F68" s="149">
        <v>18692781.559999999</v>
      </c>
      <c r="G68" s="25"/>
      <c r="H68" s="24"/>
      <c r="I68" s="24"/>
      <c r="J68" s="24">
        <v>13846.964</v>
      </c>
      <c r="K68" s="24">
        <v>2626236.6800000002</v>
      </c>
      <c r="L68" s="24"/>
      <c r="M68" s="26"/>
    </row>
    <row r="69" spans="1:13" x14ac:dyDescent="0.25">
      <c r="B69" s="921"/>
      <c r="C69" s="23" t="s">
        <v>29</v>
      </c>
      <c r="D69" s="148">
        <f t="shared" si="2"/>
        <v>31756700</v>
      </c>
      <c r="E69" s="24"/>
      <c r="F69" s="149">
        <v>31756700</v>
      </c>
      <c r="G69" s="25"/>
      <c r="H69" s="24"/>
      <c r="I69" s="24"/>
      <c r="J69" s="24"/>
      <c r="K69" s="24">
        <v>5467306</v>
      </c>
      <c r="L69" s="24"/>
      <c r="M69" s="26"/>
    </row>
    <row r="70" spans="1:13" x14ac:dyDescent="0.25">
      <c r="B70" s="921"/>
      <c r="C70" s="23" t="s">
        <v>30</v>
      </c>
      <c r="D70" s="148">
        <f t="shared" si="2"/>
        <v>26514094.470000006</v>
      </c>
      <c r="E70" s="24"/>
      <c r="F70" s="149">
        <v>26514094.470000006</v>
      </c>
      <c r="G70" s="25"/>
      <c r="H70" s="24"/>
      <c r="I70" s="24"/>
      <c r="J70" s="24"/>
      <c r="K70" s="24">
        <v>4776234.82</v>
      </c>
      <c r="L70" s="24"/>
      <c r="M70" s="26"/>
    </row>
    <row r="71" spans="1:13" x14ac:dyDescent="0.25">
      <c r="B71" s="47" t="s">
        <v>69</v>
      </c>
      <c r="C71" s="132" t="s">
        <v>20</v>
      </c>
      <c r="D71" s="157">
        <f t="shared" si="2"/>
        <v>1400</v>
      </c>
      <c r="E71" s="49"/>
      <c r="F71" s="158">
        <v>1400</v>
      </c>
      <c r="G71" s="50"/>
      <c r="H71" s="49"/>
      <c r="I71" s="49"/>
      <c r="J71" s="49"/>
      <c r="K71" s="49">
        <v>140</v>
      </c>
      <c r="L71" s="49"/>
      <c r="M71" s="51"/>
    </row>
    <row r="72" spans="1:13" x14ac:dyDescent="0.25">
      <c r="A72" s="185"/>
      <c r="B72" s="179" t="s">
        <v>116</v>
      </c>
      <c r="C72" s="197" t="s">
        <v>7</v>
      </c>
      <c r="D72" s="198">
        <f t="shared" si="2"/>
        <v>150000</v>
      </c>
      <c r="E72" s="167">
        <v>150000</v>
      </c>
      <c r="F72" s="168"/>
      <c r="G72" s="169"/>
      <c r="H72" s="167"/>
      <c r="I72" s="167"/>
      <c r="J72" s="167">
        <v>50</v>
      </c>
      <c r="K72" s="167"/>
      <c r="L72" s="167"/>
      <c r="M72" s="170"/>
    </row>
    <row r="73" spans="1:13" x14ac:dyDescent="0.25">
      <c r="A73" s="185"/>
      <c r="B73" s="923" t="s">
        <v>31</v>
      </c>
      <c r="C73" s="32" t="s">
        <v>22</v>
      </c>
      <c r="D73" s="152">
        <f t="shared" si="2"/>
        <v>4841696.96</v>
      </c>
      <c r="E73" s="33"/>
      <c r="F73" s="149">
        <v>4841696.96</v>
      </c>
      <c r="G73" s="34"/>
      <c r="H73" s="33"/>
      <c r="I73" s="33"/>
      <c r="J73" s="33"/>
      <c r="K73" s="33">
        <v>1067216</v>
      </c>
      <c r="L73" s="33"/>
      <c r="M73" s="35"/>
    </row>
    <row r="74" spans="1:13" x14ac:dyDescent="0.25">
      <c r="A74" s="185"/>
      <c r="B74" s="923"/>
      <c r="C74" s="23" t="s">
        <v>7</v>
      </c>
      <c r="D74" s="148">
        <f t="shared" si="2"/>
        <v>126680</v>
      </c>
      <c r="E74" s="24">
        <f>34912+6000</f>
        <v>40912</v>
      </c>
      <c r="F74" s="149">
        <v>85768</v>
      </c>
      <c r="G74" s="25"/>
      <c r="H74" s="24"/>
      <c r="I74" s="24"/>
      <c r="J74" s="24">
        <v>99.75</v>
      </c>
      <c r="K74" s="24">
        <v>10865.35</v>
      </c>
      <c r="L74" s="24"/>
      <c r="M74" s="205">
        <v>6.0000000000000001E-3</v>
      </c>
    </row>
    <row r="75" spans="1:13" x14ac:dyDescent="0.25">
      <c r="A75" s="185"/>
      <c r="B75" s="924"/>
      <c r="C75" s="15" t="s">
        <v>29</v>
      </c>
      <c r="D75" s="144">
        <f t="shared" si="2"/>
        <v>836088.75</v>
      </c>
      <c r="E75" s="16">
        <v>769639.75</v>
      </c>
      <c r="F75" s="145">
        <v>66449</v>
      </c>
      <c r="G75" s="17"/>
      <c r="H75" s="16"/>
      <c r="I75" s="16"/>
      <c r="J75" s="16">
        <v>1961.81</v>
      </c>
      <c r="K75" s="16">
        <v>23170</v>
      </c>
      <c r="L75" s="16"/>
      <c r="M75" s="18"/>
    </row>
    <row r="76" spans="1:13" ht="13.5" customHeight="1" x14ac:dyDescent="0.25">
      <c r="A76" s="185"/>
      <c r="B76" s="179" t="s">
        <v>43</v>
      </c>
      <c r="C76" s="132" t="s">
        <v>11</v>
      </c>
      <c r="D76" s="157">
        <f t="shared" si="2"/>
        <v>1875426.5</v>
      </c>
      <c r="E76" s="49">
        <v>348226.5</v>
      </c>
      <c r="F76" s="158">
        <v>1527200</v>
      </c>
      <c r="G76" s="50"/>
      <c r="H76" s="49"/>
      <c r="I76" s="49"/>
      <c r="J76" s="49">
        <v>156.578</v>
      </c>
      <c r="K76" s="49">
        <v>172000</v>
      </c>
      <c r="L76" s="49"/>
      <c r="M76" s="51"/>
    </row>
    <row r="77" spans="1:13" ht="13.5" customHeight="1" x14ac:dyDescent="0.25">
      <c r="B77" s="47" t="s">
        <v>32</v>
      </c>
      <c r="C77" s="132" t="s">
        <v>7</v>
      </c>
      <c r="D77" s="157">
        <f t="shared" si="2"/>
        <v>4662.51</v>
      </c>
      <c r="E77" s="49"/>
      <c r="F77" s="158">
        <v>4662.51</v>
      </c>
      <c r="G77" s="50"/>
      <c r="H77" s="49"/>
      <c r="I77" s="49"/>
      <c r="J77" s="49"/>
      <c r="K77" s="49">
        <v>1562</v>
      </c>
      <c r="L77" s="49"/>
      <c r="M77" s="51"/>
    </row>
    <row r="78" spans="1:13" ht="11.25" customHeight="1" x14ac:dyDescent="0.25">
      <c r="B78" s="921" t="s">
        <v>33</v>
      </c>
      <c r="C78" s="32" t="s">
        <v>13</v>
      </c>
      <c r="D78" s="152">
        <f t="shared" si="2"/>
        <v>4063994</v>
      </c>
      <c r="E78" s="33">
        <v>4063994</v>
      </c>
      <c r="F78" s="153"/>
      <c r="G78" s="34"/>
      <c r="H78" s="33"/>
      <c r="I78" s="33"/>
      <c r="J78" s="33">
        <v>16100</v>
      </c>
      <c r="K78" s="33"/>
      <c r="L78" s="33"/>
      <c r="M78" s="35"/>
    </row>
    <row r="79" spans="1:13" ht="11.25" customHeight="1" x14ac:dyDescent="0.25">
      <c r="B79" s="921"/>
      <c r="C79" s="23" t="s">
        <v>9</v>
      </c>
      <c r="D79" s="148">
        <f t="shared" si="2"/>
        <v>6176967.4699999997</v>
      </c>
      <c r="E79" s="24"/>
      <c r="F79" s="149">
        <v>6176967.4699999997</v>
      </c>
      <c r="G79" s="25"/>
      <c r="H79" s="24"/>
      <c r="I79" s="24"/>
      <c r="J79" s="24"/>
      <c r="K79" s="24">
        <v>1226496</v>
      </c>
      <c r="L79" s="24"/>
      <c r="M79" s="26"/>
    </row>
    <row r="80" spans="1:13" ht="11.25" customHeight="1" x14ac:dyDescent="0.25">
      <c r="B80" s="921"/>
      <c r="C80" s="23" t="s">
        <v>22</v>
      </c>
      <c r="D80" s="148">
        <f t="shared" si="2"/>
        <v>49400344.75</v>
      </c>
      <c r="E80" s="24">
        <v>4991584.1900000004</v>
      </c>
      <c r="F80" s="149">
        <v>44408760.560000002</v>
      </c>
      <c r="G80" s="25"/>
      <c r="H80" s="24"/>
      <c r="I80" s="24"/>
      <c r="J80" s="24">
        <v>25275.247000000003</v>
      </c>
      <c r="K80" s="24">
        <v>8372716</v>
      </c>
      <c r="L80" s="24"/>
      <c r="M80" s="26"/>
    </row>
    <row r="81" spans="2:14" x14ac:dyDescent="0.25">
      <c r="B81" s="921"/>
      <c r="C81" s="23" t="s">
        <v>23</v>
      </c>
      <c r="D81" s="148">
        <f t="shared" si="2"/>
        <v>4557647.72</v>
      </c>
      <c r="E81" s="24">
        <v>4557647.72</v>
      </c>
      <c r="F81" s="149"/>
      <c r="G81" s="25"/>
      <c r="H81" s="24"/>
      <c r="I81" s="24"/>
      <c r="J81" s="24">
        <v>15701.948999999999</v>
      </c>
      <c r="K81" s="24"/>
      <c r="L81" s="24"/>
      <c r="M81" s="26"/>
    </row>
    <row r="82" spans="2:14" x14ac:dyDescent="0.25">
      <c r="B82" s="921"/>
      <c r="C82" s="23" t="s">
        <v>7</v>
      </c>
      <c r="D82" s="148">
        <f t="shared" si="2"/>
        <v>7569292.9799999995</v>
      </c>
      <c r="E82" s="24">
        <v>2670325.34</v>
      </c>
      <c r="F82" s="149">
        <v>4898967.6399999997</v>
      </c>
      <c r="G82" s="25"/>
      <c r="H82" s="24"/>
      <c r="I82" s="24"/>
      <c r="J82" s="24">
        <v>16132.695</v>
      </c>
      <c r="K82" s="24">
        <v>801106.74</v>
      </c>
      <c r="L82" s="24"/>
      <c r="M82" s="205">
        <v>3.5000000000000003E-2</v>
      </c>
    </row>
    <row r="83" spans="2:14" x14ac:dyDescent="0.25">
      <c r="B83" s="921"/>
      <c r="C83" s="23" t="s">
        <v>29</v>
      </c>
      <c r="D83" s="148">
        <f t="shared" si="2"/>
        <v>20198106.669999994</v>
      </c>
      <c r="E83" s="24">
        <v>2243356.67</v>
      </c>
      <c r="F83" s="149">
        <v>17954749.999999996</v>
      </c>
      <c r="G83" s="25"/>
      <c r="H83" s="24"/>
      <c r="I83" s="24"/>
      <c r="J83" s="24">
        <v>8984.16</v>
      </c>
      <c r="K83" s="24">
        <v>3892341</v>
      </c>
      <c r="L83" s="24"/>
      <c r="M83" s="26"/>
    </row>
    <row r="84" spans="2:14" x14ac:dyDescent="0.25">
      <c r="B84" s="921"/>
      <c r="C84" s="15" t="s">
        <v>30</v>
      </c>
      <c r="D84" s="144">
        <f t="shared" si="2"/>
        <v>8986071.1599999983</v>
      </c>
      <c r="E84" s="16"/>
      <c r="F84" s="145">
        <v>8986071.1599999983</v>
      </c>
      <c r="G84" s="17"/>
      <c r="H84" s="16"/>
      <c r="I84" s="16"/>
      <c r="J84" s="16"/>
      <c r="K84" s="16">
        <v>2622780.52</v>
      </c>
      <c r="L84" s="16"/>
      <c r="M84" s="18"/>
    </row>
    <row r="85" spans="2:14" x14ac:dyDescent="0.25">
      <c r="B85" s="195" t="s">
        <v>117</v>
      </c>
      <c r="C85" s="172" t="s">
        <v>7</v>
      </c>
      <c r="D85" s="199">
        <f t="shared" si="2"/>
        <v>51191</v>
      </c>
      <c r="E85" s="29"/>
      <c r="F85" s="200">
        <v>51191</v>
      </c>
      <c r="G85" s="30"/>
      <c r="H85" s="29"/>
      <c r="I85" s="29"/>
      <c r="J85" s="29"/>
      <c r="K85" s="29">
        <v>10384</v>
      </c>
      <c r="L85" s="29"/>
      <c r="M85" s="31"/>
    </row>
    <row r="86" spans="2:14" ht="12.75" customHeight="1" x14ac:dyDescent="0.25">
      <c r="B86" s="920" t="s">
        <v>44</v>
      </c>
      <c r="C86" s="32" t="s">
        <v>9</v>
      </c>
      <c r="D86" s="152">
        <f t="shared" si="2"/>
        <v>35266576.939999998</v>
      </c>
      <c r="E86" s="33"/>
      <c r="F86" s="153">
        <v>35266576.939999998</v>
      </c>
      <c r="G86" s="34"/>
      <c r="H86" s="33"/>
      <c r="I86" s="33"/>
      <c r="J86" s="33"/>
      <c r="K86" s="33">
        <v>1721982</v>
      </c>
      <c r="L86" s="33"/>
      <c r="M86" s="35"/>
    </row>
    <row r="87" spans="2:14" x14ac:dyDescent="0.25">
      <c r="B87" s="921"/>
      <c r="C87" s="23" t="s">
        <v>7</v>
      </c>
      <c r="D87" s="148">
        <f t="shared" si="2"/>
        <v>6013248</v>
      </c>
      <c r="E87" s="24"/>
      <c r="F87" s="149">
        <v>6013248</v>
      </c>
      <c r="G87" s="25"/>
      <c r="H87" s="24"/>
      <c r="I87" s="24"/>
      <c r="J87" s="24"/>
      <c r="K87" s="24">
        <v>501104</v>
      </c>
      <c r="L87" s="24"/>
      <c r="M87" s="26"/>
    </row>
    <row r="88" spans="2:14" x14ac:dyDescent="0.25">
      <c r="B88" s="935"/>
      <c r="C88" s="15" t="s">
        <v>29</v>
      </c>
      <c r="D88" s="144">
        <f t="shared" si="2"/>
        <v>14590058</v>
      </c>
      <c r="E88" s="16"/>
      <c r="F88" s="145">
        <v>14590058</v>
      </c>
      <c r="G88" s="17"/>
      <c r="H88" s="16"/>
      <c r="I88" s="16"/>
      <c r="J88" s="16"/>
      <c r="K88" s="16">
        <v>865269</v>
      </c>
      <c r="L88" s="16"/>
      <c r="M88" s="18"/>
    </row>
    <row r="89" spans="2:14" x14ac:dyDescent="0.25">
      <c r="B89" s="920" t="s">
        <v>34</v>
      </c>
      <c r="C89" s="32" t="s">
        <v>11</v>
      </c>
      <c r="D89" s="152">
        <f t="shared" si="2"/>
        <v>9181455</v>
      </c>
      <c r="E89" s="33">
        <v>4557905</v>
      </c>
      <c r="F89" s="153">
        <v>4623550</v>
      </c>
      <c r="G89" s="34"/>
      <c r="H89" s="33"/>
      <c r="I89" s="33">
        <v>8724.8700000000008</v>
      </c>
      <c r="J89" s="33"/>
      <c r="K89" s="33">
        <v>533771</v>
      </c>
      <c r="L89" s="33"/>
      <c r="M89" s="35"/>
    </row>
    <row r="90" spans="2:14" x14ac:dyDescent="0.25">
      <c r="B90" s="921"/>
      <c r="C90" s="178" t="s">
        <v>7</v>
      </c>
      <c r="D90" s="166">
        <f t="shared" si="2"/>
        <v>2825513.39</v>
      </c>
      <c r="E90" s="175">
        <v>710315.9</v>
      </c>
      <c r="F90" s="176">
        <v>2115197.4900000002</v>
      </c>
      <c r="G90" s="177"/>
      <c r="H90" s="175"/>
      <c r="I90" s="175"/>
      <c r="J90" s="175">
        <v>965.77199999999993</v>
      </c>
      <c r="K90" s="175">
        <v>243784.2</v>
      </c>
      <c r="L90" s="175"/>
      <c r="M90" s="206">
        <v>1.4999999999999999E-2</v>
      </c>
      <c r="N90" s="186"/>
    </row>
    <row r="91" spans="2:14" x14ac:dyDescent="0.25">
      <c r="B91" s="935"/>
      <c r="C91" s="15" t="s">
        <v>30</v>
      </c>
      <c r="D91" s="144">
        <f t="shared" si="2"/>
        <v>283286</v>
      </c>
      <c r="E91" s="16"/>
      <c r="F91" s="145">
        <v>283286</v>
      </c>
      <c r="G91" s="17"/>
      <c r="H91" s="16"/>
      <c r="I91" s="16"/>
      <c r="J91" s="16"/>
      <c r="K91" s="16">
        <v>28100</v>
      </c>
      <c r="L91" s="16"/>
      <c r="M91" s="18"/>
    </row>
    <row r="92" spans="2:14" ht="14.25" customHeight="1" x14ac:dyDescent="0.25">
      <c r="B92" s="926" t="s">
        <v>35</v>
      </c>
      <c r="C92" s="32" t="s">
        <v>11</v>
      </c>
      <c r="D92" s="152">
        <f t="shared" si="2"/>
        <v>62998305</v>
      </c>
      <c r="E92" s="33">
        <v>13780392</v>
      </c>
      <c r="F92" s="153">
        <v>49217913</v>
      </c>
      <c r="G92" s="34"/>
      <c r="H92" s="33"/>
      <c r="I92" s="33">
        <v>13987</v>
      </c>
      <c r="J92" s="33">
        <v>8623.485999999999</v>
      </c>
      <c r="K92" s="33">
        <v>7659344</v>
      </c>
      <c r="L92" s="33"/>
      <c r="M92" s="35"/>
    </row>
    <row r="93" spans="2:14" ht="12.75" customHeight="1" x14ac:dyDescent="0.25">
      <c r="B93" s="922"/>
      <c r="C93" s="196" t="s">
        <v>13</v>
      </c>
      <c r="D93" s="154">
        <f t="shared" si="2"/>
        <v>818587</v>
      </c>
      <c r="E93" s="38"/>
      <c r="F93" s="155">
        <v>818587</v>
      </c>
      <c r="G93" s="39"/>
      <c r="H93" s="38"/>
      <c r="I93" s="38"/>
      <c r="J93" s="38"/>
      <c r="K93" s="38">
        <v>107300</v>
      </c>
      <c r="L93" s="38"/>
      <c r="M93" s="40"/>
    </row>
    <row r="94" spans="2:14" ht="14.25" customHeight="1" thickBot="1" x14ac:dyDescent="0.3">
      <c r="B94" s="201" t="s">
        <v>78</v>
      </c>
      <c r="C94" s="32" t="s">
        <v>7</v>
      </c>
      <c r="D94" s="152">
        <f t="shared" si="2"/>
        <v>3220</v>
      </c>
      <c r="E94" s="33"/>
      <c r="F94" s="153">
        <v>3220</v>
      </c>
      <c r="G94" s="34"/>
      <c r="H94" s="33"/>
      <c r="I94" s="33"/>
      <c r="J94" s="33"/>
      <c r="K94" s="33">
        <v>3220</v>
      </c>
      <c r="L94" s="33"/>
      <c r="M94" s="35"/>
    </row>
    <row r="95" spans="2:14" ht="14.4" thickTop="1" thickBot="1" x14ac:dyDescent="0.3">
      <c r="B95" s="885" t="s">
        <v>79</v>
      </c>
      <c r="C95" s="886"/>
      <c r="D95" s="161">
        <f t="shared" ref="D95:M95" si="3">SUM(D5:D94)</f>
        <v>418085230.66999996</v>
      </c>
      <c r="E95" s="135">
        <f t="shared" si="3"/>
        <v>68938167.74000001</v>
      </c>
      <c r="F95" s="162">
        <f t="shared" si="3"/>
        <v>349147062.93000001</v>
      </c>
      <c r="G95" s="134">
        <f t="shared" si="3"/>
        <v>309454</v>
      </c>
      <c r="H95" s="134">
        <f t="shared" si="3"/>
        <v>21629</v>
      </c>
      <c r="I95" s="134">
        <f t="shared" si="3"/>
        <v>40890.870000000003</v>
      </c>
      <c r="J95" s="134">
        <f t="shared" si="3"/>
        <v>182494.655</v>
      </c>
      <c r="K95" s="134">
        <f t="shared" si="3"/>
        <v>62430211.400000013</v>
      </c>
      <c r="L95" s="134">
        <f t="shared" si="3"/>
        <v>1602.6569999999995</v>
      </c>
      <c r="M95" s="134">
        <f t="shared" si="3"/>
        <v>78.545000000000002</v>
      </c>
      <c r="N95" s="186"/>
    </row>
    <row r="96" spans="2:14" ht="14.4" thickTop="1" thickBot="1" x14ac:dyDescent="0.3">
      <c r="B96" s="887" t="s">
        <v>36</v>
      </c>
      <c r="C96" s="888"/>
      <c r="D96" s="163">
        <f>E96+F96</f>
        <v>543921922.5599997</v>
      </c>
      <c r="E96" s="137">
        <v>70297833.859999999</v>
      </c>
      <c r="F96" s="138">
        <v>473624088.69999969</v>
      </c>
      <c r="G96" s="136">
        <v>309454</v>
      </c>
      <c r="H96" s="164">
        <v>21629</v>
      </c>
      <c r="I96" s="137">
        <v>61900.62</v>
      </c>
      <c r="J96" s="137">
        <v>329813.82600000006</v>
      </c>
      <c r="K96" s="137">
        <v>285138840.91999733</v>
      </c>
      <c r="L96" s="138">
        <v>1602.6569999999999</v>
      </c>
      <c r="M96" s="139">
        <v>80.545000000000002</v>
      </c>
    </row>
    <row r="97" spans="2:13" ht="13.8" thickTop="1" x14ac:dyDescent="0.25">
      <c r="B97" s="187"/>
      <c r="C97" s="187"/>
      <c r="D97" s="188"/>
      <c r="E97" s="188"/>
      <c r="F97" s="188"/>
      <c r="G97" s="188"/>
      <c r="H97" s="188"/>
      <c r="I97" s="188"/>
      <c r="J97" s="188"/>
      <c r="K97" s="188"/>
      <c r="L97" s="188"/>
      <c r="M97" s="188"/>
    </row>
    <row r="98" spans="2:13" x14ac:dyDescent="0.25">
      <c r="B98" s="182" t="s">
        <v>113</v>
      </c>
    </row>
  </sheetData>
  <mergeCells count="22">
    <mergeCell ref="B92:B93"/>
    <mergeCell ref="B95:C95"/>
    <mergeCell ref="B96:C96"/>
    <mergeCell ref="B78:B84"/>
    <mergeCell ref="B86:B88"/>
    <mergeCell ref="B89:B91"/>
    <mergeCell ref="B53:B55"/>
    <mergeCell ref="B64:B70"/>
    <mergeCell ref="B73:B75"/>
    <mergeCell ref="B28:B40"/>
    <mergeCell ref="B42:B45"/>
    <mergeCell ref="B46:B49"/>
    <mergeCell ref="B50:B51"/>
    <mergeCell ref="B56:B57"/>
    <mergeCell ref="D3:F3"/>
    <mergeCell ref="G3:M3"/>
    <mergeCell ref="B5:B6"/>
    <mergeCell ref="B7:B9"/>
    <mergeCell ref="B11:B15"/>
    <mergeCell ref="B16:B27"/>
    <mergeCell ref="B3:B4"/>
    <mergeCell ref="C3:C4"/>
  </mergeCells>
  <phoneticPr fontId="0" type="noConversion"/>
  <pageMargins left="0.75" right="0.75" top="1" bottom="1" header="0" footer="0"/>
  <pageSetup paperSize="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2BDA-DAEE-4BDC-AC9B-BB4BB04B2E2B}">
  <dimension ref="A1:R97"/>
  <sheetViews>
    <sheetView zoomScale="80" workbookViewId="0">
      <pane ySplit="4" topLeftCell="A5" activePane="bottomLeft" state="frozen"/>
      <selection pane="bottomLeft" activeCell="E101" sqref="E101"/>
    </sheetView>
  </sheetViews>
  <sheetFormatPr baseColWidth="10" defaultColWidth="12" defaultRowHeight="13.2" x14ac:dyDescent="0.25"/>
  <cols>
    <col min="1" max="1" width="2.7109375" style="184" customWidth="1"/>
    <col min="2" max="2" width="32.85546875" style="189" customWidth="1"/>
    <col min="3" max="3" width="30.7109375" style="189" bestFit="1" customWidth="1"/>
    <col min="4" max="13" width="18.85546875" style="189" customWidth="1"/>
    <col min="14" max="16" width="31.7109375" style="184" bestFit="1" customWidth="1"/>
    <col min="17" max="17" width="20.7109375" style="184" bestFit="1" customWidth="1"/>
    <col min="18" max="18" width="16.28515625" style="184" bestFit="1" customWidth="1"/>
    <col min="19" max="19" width="20.28515625" style="184" bestFit="1" customWidth="1"/>
    <col min="20" max="20" width="16.7109375" style="184" bestFit="1" customWidth="1"/>
    <col min="21" max="21" width="20.28515625" style="184" bestFit="1" customWidth="1"/>
    <col min="22" max="22" width="16.7109375" style="184" bestFit="1" customWidth="1"/>
    <col min="23" max="23" width="20.28515625" style="184" bestFit="1" customWidth="1"/>
    <col min="24" max="24" width="16.7109375" style="184" bestFit="1" customWidth="1"/>
    <col min="25" max="25" width="20.7109375" style="184" bestFit="1" customWidth="1"/>
    <col min="26" max="26" width="17" style="184" bestFit="1" customWidth="1"/>
    <col min="27" max="27" width="20.28515625" style="184" bestFit="1" customWidth="1"/>
    <col min="28" max="28" width="16.7109375" style="184" bestFit="1" customWidth="1"/>
    <col min="29" max="29" width="20.28515625" style="184" bestFit="1" customWidth="1"/>
    <col min="30" max="30" width="16.7109375" style="184" bestFit="1" customWidth="1"/>
    <col min="31" max="31" width="18" style="184" bestFit="1" customWidth="1"/>
    <col min="32" max="32" width="14.42578125" style="184" bestFit="1" customWidth="1"/>
    <col min="33" max="33" width="17.7109375" style="184" bestFit="1" customWidth="1"/>
    <col min="34" max="34" width="14.140625" style="184" bestFit="1" customWidth="1"/>
    <col min="35" max="35" width="16.85546875" style="184" bestFit="1" customWidth="1"/>
    <col min="36" max="16384" width="12" style="184"/>
  </cols>
  <sheetData>
    <row r="1" spans="2:18" s="182" customFormat="1" ht="31.5" customHeight="1" x14ac:dyDescent="0.2">
      <c r="B1" s="123" t="s">
        <v>115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O1" s="183"/>
      <c r="P1" s="183"/>
      <c r="Q1" s="183"/>
      <c r="R1" s="183"/>
    </row>
    <row r="2" spans="2:18" s="182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183"/>
      <c r="P2" s="183"/>
      <c r="Q2" s="183"/>
      <c r="R2" s="183"/>
    </row>
    <row r="3" spans="2:18" ht="13.8" thickTop="1" x14ac:dyDescent="0.25">
      <c r="B3" s="929" t="s">
        <v>0</v>
      </c>
      <c r="C3" s="931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124" t="s">
        <v>4</v>
      </c>
      <c r="E4" s="125" t="s">
        <v>5</v>
      </c>
      <c r="F4" s="126" t="s">
        <v>52</v>
      </c>
      <c r="G4" s="127" t="s">
        <v>101</v>
      </c>
      <c r="H4" s="128" t="s">
        <v>102</v>
      </c>
      <c r="I4" s="128" t="s">
        <v>53</v>
      </c>
      <c r="J4" s="128" t="s">
        <v>54</v>
      </c>
      <c r="K4" s="128" t="s">
        <v>103</v>
      </c>
      <c r="L4" s="128" t="s">
        <v>55</v>
      </c>
      <c r="M4" s="129" t="s">
        <v>56</v>
      </c>
    </row>
    <row r="5" spans="2:18" ht="13.8" thickTop="1" x14ac:dyDescent="0.25">
      <c r="B5" s="927" t="s">
        <v>6</v>
      </c>
      <c r="C5" s="174" t="s">
        <v>111</v>
      </c>
      <c r="D5" s="166">
        <f>E5+F5</f>
        <v>483597.02</v>
      </c>
      <c r="E5" s="175">
        <v>461847.27</v>
      </c>
      <c r="F5" s="176">
        <v>21749.75</v>
      </c>
      <c r="G5" s="180"/>
      <c r="H5" s="181">
        <v>1547.6</v>
      </c>
      <c r="I5" s="175"/>
      <c r="J5" s="175"/>
      <c r="K5" s="175">
        <v>5990</v>
      </c>
      <c r="L5" s="175"/>
      <c r="M5" s="174"/>
    </row>
    <row r="6" spans="2:18" x14ac:dyDescent="0.25">
      <c r="B6" s="933"/>
      <c r="C6" s="18" t="s">
        <v>7</v>
      </c>
      <c r="D6" s="148">
        <f>E6+F6</f>
        <v>1047714.56</v>
      </c>
      <c r="E6" s="16">
        <v>755087.89</v>
      </c>
      <c r="F6" s="145">
        <v>292626.67</v>
      </c>
      <c r="G6" s="17"/>
      <c r="H6" s="16">
        <v>839</v>
      </c>
      <c r="I6" s="16"/>
      <c r="J6" s="16"/>
      <c r="K6" s="16">
        <v>13300</v>
      </c>
      <c r="L6" s="16"/>
      <c r="M6" s="18"/>
    </row>
    <row r="7" spans="2:18" ht="12" customHeight="1" x14ac:dyDescent="0.25">
      <c r="B7" s="920" t="s">
        <v>8</v>
      </c>
      <c r="C7" s="19" t="s">
        <v>17</v>
      </c>
      <c r="D7" s="146">
        <f>E7+F7</f>
        <v>350000</v>
      </c>
      <c r="E7" s="20"/>
      <c r="F7" s="147">
        <v>350000</v>
      </c>
      <c r="G7" s="21"/>
      <c r="H7" s="20"/>
      <c r="I7" s="20"/>
      <c r="J7" s="20"/>
      <c r="K7" s="20">
        <v>70000</v>
      </c>
      <c r="L7" s="20"/>
      <c r="M7" s="22"/>
    </row>
    <row r="8" spans="2:18" ht="12" customHeight="1" x14ac:dyDescent="0.25">
      <c r="B8" s="921"/>
      <c r="C8" s="32" t="s">
        <v>9</v>
      </c>
      <c r="D8" s="152">
        <f>E8+F8</f>
        <v>494973.59</v>
      </c>
      <c r="E8" s="33">
        <v>465273.03</v>
      </c>
      <c r="F8" s="153">
        <v>29700.560000000001</v>
      </c>
      <c r="G8" s="34"/>
      <c r="H8" s="33">
        <v>605.48</v>
      </c>
      <c r="I8" s="33"/>
      <c r="J8" s="33"/>
      <c r="K8" s="33">
        <v>3480.58</v>
      </c>
      <c r="L8" s="33"/>
      <c r="M8" s="35"/>
    </row>
    <row r="9" spans="2:18" ht="11.25" customHeight="1" x14ac:dyDescent="0.25">
      <c r="B9" s="921"/>
      <c r="C9" s="23" t="s">
        <v>7</v>
      </c>
      <c r="D9" s="148">
        <f>E9+F9</f>
        <v>4399.88</v>
      </c>
      <c r="E9" s="24"/>
      <c r="F9" s="149">
        <v>4399.88</v>
      </c>
      <c r="G9" s="25"/>
      <c r="H9" s="24"/>
      <c r="I9" s="24"/>
      <c r="J9" s="24"/>
      <c r="K9" s="24">
        <v>200</v>
      </c>
      <c r="L9" s="24"/>
      <c r="M9" s="26"/>
    </row>
    <row r="10" spans="2:18" ht="12" customHeight="1" x14ac:dyDescent="0.25">
      <c r="B10" s="920" t="s">
        <v>10</v>
      </c>
      <c r="C10" s="19" t="s">
        <v>11</v>
      </c>
      <c r="D10" s="146"/>
      <c r="E10" s="20"/>
      <c r="F10" s="147"/>
      <c r="G10" s="21"/>
      <c r="H10" s="20"/>
      <c r="I10" s="20">
        <v>78.2</v>
      </c>
      <c r="J10" s="20">
        <v>223.10300000000001</v>
      </c>
      <c r="K10" s="20"/>
      <c r="L10" s="20"/>
      <c r="M10" s="190">
        <v>7.0000000000000001E-3</v>
      </c>
    </row>
    <row r="11" spans="2:18" ht="11.25" customHeight="1" x14ac:dyDescent="0.25">
      <c r="B11" s="921"/>
      <c r="C11" s="23" t="s">
        <v>12</v>
      </c>
      <c r="D11" s="148"/>
      <c r="E11" s="24"/>
      <c r="F11" s="149"/>
      <c r="G11" s="25"/>
      <c r="H11" s="24"/>
      <c r="I11" s="24"/>
      <c r="J11" s="24">
        <v>425</v>
      </c>
      <c r="K11" s="24"/>
      <c r="L11" s="24"/>
      <c r="M11" s="26"/>
    </row>
    <row r="12" spans="2:18" ht="11.25" customHeight="1" x14ac:dyDescent="0.25">
      <c r="B12" s="921"/>
      <c r="C12" s="23" t="s">
        <v>13</v>
      </c>
      <c r="D12" s="148"/>
      <c r="E12" s="24"/>
      <c r="F12" s="149"/>
      <c r="G12" s="25"/>
      <c r="H12" s="24"/>
      <c r="I12" s="24"/>
      <c r="J12" s="24">
        <v>390</v>
      </c>
      <c r="K12" s="24"/>
      <c r="L12" s="24"/>
      <c r="M12" s="26"/>
    </row>
    <row r="13" spans="2:18" x14ac:dyDescent="0.25">
      <c r="B13" s="921"/>
      <c r="C13" s="23" t="s">
        <v>14</v>
      </c>
      <c r="D13" s="148"/>
      <c r="E13" s="24"/>
      <c r="F13" s="149"/>
      <c r="G13" s="25">
        <v>86.5</v>
      </c>
      <c r="H13" s="24"/>
      <c r="I13" s="24">
        <v>56.5</v>
      </c>
      <c r="J13" s="24">
        <v>6.4</v>
      </c>
      <c r="K13" s="24"/>
      <c r="L13" s="24"/>
      <c r="M13" s="26"/>
    </row>
    <row r="14" spans="2:18" x14ac:dyDescent="0.25">
      <c r="B14" s="921"/>
      <c r="C14" s="23" t="s">
        <v>15</v>
      </c>
      <c r="D14" s="148"/>
      <c r="E14" s="24"/>
      <c r="F14" s="149"/>
      <c r="G14" s="25"/>
      <c r="H14" s="24"/>
      <c r="I14" s="24"/>
      <c r="J14" s="24">
        <v>119.8</v>
      </c>
      <c r="K14" s="24"/>
      <c r="L14" s="24"/>
      <c r="M14" s="26"/>
    </row>
    <row r="15" spans="2:18" ht="12" customHeight="1" x14ac:dyDescent="0.25">
      <c r="B15" s="920" t="s">
        <v>38</v>
      </c>
      <c r="C15" s="19" t="s">
        <v>11</v>
      </c>
      <c r="D15" s="146"/>
      <c r="E15" s="20"/>
      <c r="F15" s="147"/>
      <c r="G15" s="21">
        <v>2029.9</v>
      </c>
      <c r="H15" s="20"/>
      <c r="I15" s="20">
        <v>192.76</v>
      </c>
      <c r="J15" s="20">
        <v>117.846</v>
      </c>
      <c r="K15" s="20"/>
      <c r="L15" s="193">
        <v>2.5000000000000001E-2</v>
      </c>
      <c r="M15" s="22"/>
    </row>
    <row r="16" spans="2:18" ht="11.25" customHeight="1" x14ac:dyDescent="0.25">
      <c r="B16" s="921"/>
      <c r="C16" s="23" t="s">
        <v>12</v>
      </c>
      <c r="D16" s="148"/>
      <c r="E16" s="24"/>
      <c r="F16" s="149"/>
      <c r="G16" s="25"/>
      <c r="H16" s="24"/>
      <c r="I16" s="24"/>
      <c r="J16" s="24">
        <v>1409.8</v>
      </c>
      <c r="K16" s="24"/>
      <c r="L16" s="24"/>
      <c r="M16" s="26"/>
    </row>
    <row r="17" spans="2:13" ht="11.25" customHeight="1" x14ac:dyDescent="0.25">
      <c r="B17" s="921"/>
      <c r="C17" s="23" t="s">
        <v>13</v>
      </c>
      <c r="D17" s="148"/>
      <c r="E17" s="24"/>
      <c r="F17" s="149"/>
      <c r="G17" s="25"/>
      <c r="H17" s="24"/>
      <c r="I17" s="24"/>
      <c r="J17" s="24">
        <v>39</v>
      </c>
      <c r="K17" s="24"/>
      <c r="L17" s="24"/>
      <c r="M17" s="26"/>
    </row>
    <row r="18" spans="2:13" x14ac:dyDescent="0.25">
      <c r="B18" s="921"/>
      <c r="C18" s="23" t="s">
        <v>14</v>
      </c>
      <c r="D18" s="148"/>
      <c r="E18" s="24"/>
      <c r="F18" s="149"/>
      <c r="G18" s="25"/>
      <c r="H18" s="24"/>
      <c r="I18" s="24"/>
      <c r="J18" s="24">
        <v>26.4</v>
      </c>
      <c r="K18" s="24"/>
      <c r="L18" s="24"/>
      <c r="M18" s="26"/>
    </row>
    <row r="19" spans="2:13" x14ac:dyDescent="0.25">
      <c r="B19" s="921"/>
      <c r="C19" s="23" t="s">
        <v>15</v>
      </c>
      <c r="D19" s="148">
        <f>E19+F19</f>
        <v>145183.85</v>
      </c>
      <c r="E19" s="24"/>
      <c r="F19" s="149">
        <v>145183.85</v>
      </c>
      <c r="G19" s="25">
        <v>1517</v>
      </c>
      <c r="H19" s="24"/>
      <c r="I19" s="24"/>
      <c r="J19" s="24">
        <v>266.10000000000002</v>
      </c>
      <c r="K19" s="24"/>
      <c r="L19" s="24">
        <v>245.82</v>
      </c>
      <c r="M19" s="26">
        <v>1.4</v>
      </c>
    </row>
    <row r="20" spans="2:13" x14ac:dyDescent="0.25">
      <c r="B20" s="921"/>
      <c r="C20" s="23" t="s">
        <v>16</v>
      </c>
      <c r="D20" s="148"/>
      <c r="E20" s="24"/>
      <c r="F20" s="149"/>
      <c r="G20" s="25"/>
      <c r="H20" s="24"/>
      <c r="I20" s="24"/>
      <c r="J20" s="24">
        <v>900</v>
      </c>
      <c r="K20" s="24"/>
      <c r="L20" s="24">
        <v>60</v>
      </c>
      <c r="M20" s="26">
        <v>3</v>
      </c>
    </row>
    <row r="21" spans="2:13" x14ac:dyDescent="0.25">
      <c r="B21" s="921"/>
      <c r="C21" s="23" t="s">
        <v>17</v>
      </c>
      <c r="D21" s="148">
        <f>E21+F21</f>
        <v>26085</v>
      </c>
      <c r="E21" s="24"/>
      <c r="F21" s="149">
        <v>26085</v>
      </c>
      <c r="G21" s="25"/>
      <c r="H21" s="24"/>
      <c r="I21" s="24"/>
      <c r="J21" s="24">
        <v>40.299999999999997</v>
      </c>
      <c r="K21" s="24"/>
      <c r="L21" s="24">
        <v>14.628</v>
      </c>
      <c r="M21" s="26"/>
    </row>
    <row r="22" spans="2:13" x14ac:dyDescent="0.25">
      <c r="B22" s="921"/>
      <c r="C22" s="23" t="s">
        <v>18</v>
      </c>
      <c r="D22" s="148"/>
      <c r="E22" s="24"/>
      <c r="F22" s="149"/>
      <c r="G22" s="25"/>
      <c r="H22" s="24"/>
      <c r="I22" s="24"/>
      <c r="J22" s="24">
        <v>467</v>
      </c>
      <c r="K22" s="24"/>
      <c r="L22" s="24">
        <v>15</v>
      </c>
      <c r="M22" s="26"/>
    </row>
    <row r="23" spans="2:13" x14ac:dyDescent="0.25">
      <c r="B23" s="921"/>
      <c r="C23" s="23" t="s">
        <v>19</v>
      </c>
      <c r="D23" s="148"/>
      <c r="E23" s="24"/>
      <c r="F23" s="149"/>
      <c r="G23" s="25"/>
      <c r="H23" s="24"/>
      <c r="I23" s="24"/>
      <c r="J23" s="24">
        <v>858.41499999999996</v>
      </c>
      <c r="K23" s="24"/>
      <c r="L23" s="24">
        <v>31.388999999999999</v>
      </c>
      <c r="M23" s="26"/>
    </row>
    <row r="24" spans="2:13" x14ac:dyDescent="0.25">
      <c r="B24" s="921"/>
      <c r="C24" s="23" t="s">
        <v>20</v>
      </c>
      <c r="D24" s="148"/>
      <c r="E24" s="24"/>
      <c r="F24" s="149"/>
      <c r="G24" s="25"/>
      <c r="H24" s="24"/>
      <c r="I24" s="24"/>
      <c r="J24" s="24">
        <v>90</v>
      </c>
      <c r="K24" s="24"/>
      <c r="L24" s="24">
        <v>28</v>
      </c>
      <c r="M24" s="26"/>
    </row>
    <row r="25" spans="2:13" x14ac:dyDescent="0.25">
      <c r="B25" s="921"/>
      <c r="C25" s="23" t="s">
        <v>9</v>
      </c>
      <c r="D25" s="148">
        <f>E25+F25</f>
        <v>61000</v>
      </c>
      <c r="E25" s="24"/>
      <c r="F25" s="149">
        <v>61000</v>
      </c>
      <c r="G25" s="25"/>
      <c r="H25" s="24"/>
      <c r="I25" s="24">
        <v>1700</v>
      </c>
      <c r="J25" s="24">
        <v>105</v>
      </c>
      <c r="K25" s="24">
        <v>1500</v>
      </c>
      <c r="L25" s="24">
        <v>68.575000000000003</v>
      </c>
      <c r="M25" s="26"/>
    </row>
    <row r="26" spans="2:13" x14ac:dyDescent="0.25">
      <c r="B26" s="922"/>
      <c r="C26" s="15" t="s">
        <v>22</v>
      </c>
      <c r="D26" s="144"/>
      <c r="E26" s="16"/>
      <c r="F26" s="145"/>
      <c r="G26" s="17"/>
      <c r="H26" s="16"/>
      <c r="I26" s="16"/>
      <c r="J26" s="16"/>
      <c r="K26" s="16"/>
      <c r="L26" s="16">
        <v>1.54</v>
      </c>
      <c r="M26" s="18"/>
    </row>
    <row r="27" spans="2:13" ht="12" customHeight="1" x14ac:dyDescent="0.25">
      <c r="B27" s="920" t="s">
        <v>21</v>
      </c>
      <c r="C27" s="19" t="s">
        <v>11</v>
      </c>
      <c r="D27" s="148">
        <f t="shared" ref="D27:D38" si="0">E27+F27</f>
        <v>12843766.08</v>
      </c>
      <c r="E27" s="20">
        <v>2217033.75</v>
      </c>
      <c r="F27" s="147">
        <v>10626732.33</v>
      </c>
      <c r="G27" s="21">
        <v>323000</v>
      </c>
      <c r="H27" s="20">
        <v>9638.5</v>
      </c>
      <c r="I27" s="20"/>
      <c r="J27" s="20">
        <v>5578.33</v>
      </c>
      <c r="K27" s="20">
        <v>4034151</v>
      </c>
      <c r="L27" s="20"/>
      <c r="M27" s="22"/>
    </row>
    <row r="28" spans="2:13" ht="11.25" customHeight="1" x14ac:dyDescent="0.25">
      <c r="B28" s="921"/>
      <c r="C28" s="23" t="s">
        <v>12</v>
      </c>
      <c r="D28" s="148">
        <f t="shared" si="0"/>
        <v>1924826.5</v>
      </c>
      <c r="E28" s="24"/>
      <c r="F28" s="149">
        <v>1924826.5</v>
      </c>
      <c r="G28" s="25"/>
      <c r="H28" s="24"/>
      <c r="I28" s="24"/>
      <c r="J28" s="24"/>
      <c r="K28" s="24">
        <v>588700</v>
      </c>
      <c r="L28" s="24"/>
      <c r="M28" s="26"/>
    </row>
    <row r="29" spans="2:13" ht="11.25" customHeight="1" x14ac:dyDescent="0.25">
      <c r="B29" s="921"/>
      <c r="C29" s="23" t="s">
        <v>13</v>
      </c>
      <c r="D29" s="148">
        <f t="shared" si="0"/>
        <v>505586.53</v>
      </c>
      <c r="E29" s="24"/>
      <c r="F29" s="149">
        <v>505586.53</v>
      </c>
      <c r="G29" s="25"/>
      <c r="H29" s="24"/>
      <c r="I29" s="24"/>
      <c r="J29" s="24"/>
      <c r="K29" s="24">
        <v>178144</v>
      </c>
      <c r="L29" s="24"/>
      <c r="M29" s="26"/>
    </row>
    <row r="30" spans="2:13" x14ac:dyDescent="0.25">
      <c r="B30" s="921"/>
      <c r="C30" s="23" t="s">
        <v>14</v>
      </c>
      <c r="D30" s="148">
        <f t="shared" si="0"/>
        <v>354900</v>
      </c>
      <c r="E30" s="24"/>
      <c r="F30" s="149">
        <v>354900</v>
      </c>
      <c r="G30" s="25"/>
      <c r="H30" s="24"/>
      <c r="I30" s="24"/>
      <c r="J30" s="24"/>
      <c r="K30" s="24">
        <v>111000</v>
      </c>
      <c r="L30" s="24"/>
      <c r="M30" s="26"/>
    </row>
    <row r="31" spans="2:13" x14ac:dyDescent="0.25">
      <c r="B31" s="921"/>
      <c r="C31" s="23" t="s">
        <v>15</v>
      </c>
      <c r="D31" s="148">
        <f t="shared" si="0"/>
        <v>425133.13</v>
      </c>
      <c r="E31" s="24"/>
      <c r="F31" s="149">
        <v>425133.13</v>
      </c>
      <c r="G31" s="25"/>
      <c r="H31" s="24"/>
      <c r="I31" s="24"/>
      <c r="J31" s="24"/>
      <c r="K31" s="24">
        <v>165032</v>
      </c>
      <c r="L31" s="24"/>
      <c r="M31" s="26"/>
    </row>
    <row r="32" spans="2:13" x14ac:dyDescent="0.25">
      <c r="B32" s="921"/>
      <c r="C32" s="23" t="s">
        <v>16</v>
      </c>
      <c r="D32" s="148">
        <f t="shared" si="0"/>
        <v>2563381.62</v>
      </c>
      <c r="E32" s="24">
        <v>72277.2</v>
      </c>
      <c r="F32" s="149">
        <v>2491104.42</v>
      </c>
      <c r="G32" s="25"/>
      <c r="H32" s="24">
        <v>5000</v>
      </c>
      <c r="I32" s="24"/>
      <c r="J32" s="24"/>
      <c r="K32" s="24">
        <v>934000</v>
      </c>
      <c r="L32" s="24"/>
      <c r="M32" s="26"/>
    </row>
    <row r="33" spans="2:13" x14ac:dyDescent="0.25">
      <c r="B33" s="921"/>
      <c r="C33" s="23" t="s">
        <v>17</v>
      </c>
      <c r="D33" s="148">
        <f t="shared" si="0"/>
        <v>10081960</v>
      </c>
      <c r="E33" s="24">
        <v>8581960</v>
      </c>
      <c r="F33" s="149">
        <v>1500000</v>
      </c>
      <c r="G33" s="25">
        <v>57000</v>
      </c>
      <c r="H33" s="24">
        <v>1381</v>
      </c>
      <c r="I33" s="24"/>
      <c r="J33" s="24">
        <v>8175</v>
      </c>
      <c r="K33" s="24">
        <v>550000</v>
      </c>
      <c r="L33" s="24"/>
      <c r="M33" s="26"/>
    </row>
    <row r="34" spans="2:13" x14ac:dyDescent="0.25">
      <c r="B34" s="921"/>
      <c r="C34" s="23" t="s">
        <v>18</v>
      </c>
      <c r="D34" s="148">
        <f t="shared" si="0"/>
        <v>15465045</v>
      </c>
      <c r="E34" s="24">
        <v>1710520</v>
      </c>
      <c r="F34" s="149">
        <v>13754525</v>
      </c>
      <c r="G34" s="25">
        <v>54000</v>
      </c>
      <c r="H34" s="24">
        <v>2100</v>
      </c>
      <c r="I34" s="24">
        <v>16312</v>
      </c>
      <c r="J34" s="24"/>
      <c r="K34" s="24">
        <v>5669798</v>
      </c>
      <c r="L34" s="24">
        <v>40</v>
      </c>
      <c r="M34" s="26"/>
    </row>
    <row r="35" spans="2:13" x14ac:dyDescent="0.25">
      <c r="B35" s="921"/>
      <c r="C35" s="23" t="s">
        <v>19</v>
      </c>
      <c r="D35" s="148">
        <f t="shared" si="0"/>
        <v>3539795.05</v>
      </c>
      <c r="E35" s="24">
        <v>838174.54</v>
      </c>
      <c r="F35" s="149">
        <v>2701620.51</v>
      </c>
      <c r="G35" s="25"/>
      <c r="H35" s="24">
        <v>11000</v>
      </c>
      <c r="I35" s="24"/>
      <c r="J35" s="24">
        <v>5417.5</v>
      </c>
      <c r="K35" s="24">
        <v>1027100</v>
      </c>
      <c r="L35" s="24">
        <v>424.87300000000005</v>
      </c>
      <c r="M35" s="26"/>
    </row>
    <row r="36" spans="2:13" x14ac:dyDescent="0.25">
      <c r="B36" s="921"/>
      <c r="C36" s="23" t="s">
        <v>9</v>
      </c>
      <c r="D36" s="148">
        <f t="shared" si="0"/>
        <v>3539412</v>
      </c>
      <c r="E36" s="24"/>
      <c r="F36" s="149">
        <v>3539412</v>
      </c>
      <c r="G36" s="25"/>
      <c r="H36" s="24"/>
      <c r="I36" s="24"/>
      <c r="J36" s="24"/>
      <c r="K36" s="24">
        <v>1179000</v>
      </c>
      <c r="L36" s="24">
        <v>140</v>
      </c>
      <c r="M36" s="26"/>
    </row>
    <row r="37" spans="2:13" x14ac:dyDescent="0.25">
      <c r="B37" s="921"/>
      <c r="C37" s="23" t="s">
        <v>22</v>
      </c>
      <c r="D37" s="148">
        <f t="shared" si="0"/>
        <v>216711</v>
      </c>
      <c r="E37" s="24">
        <v>202186</v>
      </c>
      <c r="F37" s="149">
        <v>14525</v>
      </c>
      <c r="G37" s="25"/>
      <c r="H37" s="24"/>
      <c r="I37" s="24"/>
      <c r="J37" s="24">
        <v>1880.8</v>
      </c>
      <c r="K37" s="24"/>
      <c r="L37" s="24">
        <v>13.175000000000001</v>
      </c>
      <c r="M37" s="26"/>
    </row>
    <row r="38" spans="2:13" x14ac:dyDescent="0.25">
      <c r="B38" s="921"/>
      <c r="C38" s="23" t="s">
        <v>7</v>
      </c>
      <c r="D38" s="148">
        <f t="shared" si="0"/>
        <v>5410632.3900000006</v>
      </c>
      <c r="E38" s="24"/>
      <c r="F38" s="149">
        <v>5410632.3900000006</v>
      </c>
      <c r="G38" s="25"/>
      <c r="H38" s="24"/>
      <c r="I38" s="24"/>
      <c r="J38" s="24"/>
      <c r="K38" s="24">
        <v>1421955</v>
      </c>
      <c r="L38" s="24">
        <v>6.25</v>
      </c>
      <c r="M38" s="26"/>
    </row>
    <row r="39" spans="2:13" x14ac:dyDescent="0.25">
      <c r="B39" s="921"/>
      <c r="C39" s="23" t="s">
        <v>29</v>
      </c>
      <c r="D39" s="148"/>
      <c r="E39" s="24"/>
      <c r="F39" s="149"/>
      <c r="G39" s="25"/>
      <c r="H39" s="24"/>
      <c r="I39" s="24"/>
      <c r="J39" s="24"/>
      <c r="K39" s="24"/>
      <c r="L39" s="24">
        <v>43.2</v>
      </c>
      <c r="M39" s="26"/>
    </row>
    <row r="40" spans="2:13" x14ac:dyDescent="0.25">
      <c r="B40" s="921"/>
      <c r="C40" s="23" t="s">
        <v>30</v>
      </c>
      <c r="D40" s="148">
        <f>E40+F40</f>
        <v>27000</v>
      </c>
      <c r="E40" s="24"/>
      <c r="F40" s="149">
        <v>27000</v>
      </c>
      <c r="G40" s="25"/>
      <c r="H40" s="24"/>
      <c r="I40" s="24"/>
      <c r="J40" s="24"/>
      <c r="K40" s="24">
        <v>9000</v>
      </c>
      <c r="L40" s="24"/>
      <c r="M40" s="26"/>
    </row>
    <row r="41" spans="2:13" x14ac:dyDescent="0.25">
      <c r="B41" s="27" t="s">
        <v>40</v>
      </c>
      <c r="C41" s="130" t="s">
        <v>18</v>
      </c>
      <c r="D41" s="150"/>
      <c r="E41" s="29"/>
      <c r="F41" s="151"/>
      <c r="G41" s="30"/>
      <c r="H41" s="29"/>
      <c r="I41" s="29"/>
      <c r="J41" s="29"/>
      <c r="K41" s="29"/>
      <c r="L41" s="29">
        <v>0.15</v>
      </c>
      <c r="M41" s="31">
        <v>1.1000000000000001</v>
      </c>
    </row>
    <row r="42" spans="2:13" ht="12" customHeight="1" x14ac:dyDescent="0.25">
      <c r="B42" s="920" t="s">
        <v>39</v>
      </c>
      <c r="C42" s="19" t="s">
        <v>20</v>
      </c>
      <c r="D42" s="148">
        <f>E42+F42</f>
        <v>22400</v>
      </c>
      <c r="E42" s="20"/>
      <c r="F42" s="147">
        <v>22400</v>
      </c>
      <c r="G42" s="21"/>
      <c r="H42" s="20"/>
      <c r="I42" s="20"/>
      <c r="J42" s="20">
        <v>200</v>
      </c>
      <c r="K42" s="194">
        <v>2240</v>
      </c>
      <c r="L42" s="20"/>
      <c r="M42" s="22"/>
    </row>
    <row r="43" spans="2:13" ht="12" customHeight="1" x14ac:dyDescent="0.25">
      <c r="B43" s="921"/>
      <c r="C43" s="32" t="s">
        <v>9</v>
      </c>
      <c r="D43" s="148">
        <f>E43+F43</f>
        <v>90000</v>
      </c>
      <c r="E43" s="33"/>
      <c r="F43" s="153">
        <v>90000</v>
      </c>
      <c r="G43" s="34"/>
      <c r="H43" s="33"/>
      <c r="I43" s="33"/>
      <c r="J43" s="33"/>
      <c r="K43" s="33">
        <v>1600</v>
      </c>
      <c r="L43" s="33"/>
      <c r="M43" s="35"/>
    </row>
    <row r="44" spans="2:13" ht="11.25" customHeight="1" x14ac:dyDescent="0.25">
      <c r="B44" s="921"/>
      <c r="C44" s="23" t="s">
        <v>22</v>
      </c>
      <c r="D44" s="148"/>
      <c r="E44" s="24"/>
      <c r="F44" s="149"/>
      <c r="G44" s="25"/>
      <c r="H44" s="24"/>
      <c r="I44" s="24"/>
      <c r="J44" s="24"/>
      <c r="K44" s="24"/>
      <c r="L44" s="24">
        <v>5.1859999999999999</v>
      </c>
      <c r="M44" s="26"/>
    </row>
    <row r="45" spans="2:13" ht="11.25" customHeight="1" x14ac:dyDescent="0.25">
      <c r="B45" s="921"/>
      <c r="C45" s="15" t="s">
        <v>23</v>
      </c>
      <c r="D45" s="148">
        <f>E45+F45</f>
        <v>3989.1</v>
      </c>
      <c r="E45" s="16">
        <v>797.5</v>
      </c>
      <c r="F45" s="145">
        <v>3191.6</v>
      </c>
      <c r="G45" s="17"/>
      <c r="H45" s="16"/>
      <c r="I45" s="16"/>
      <c r="J45" s="16">
        <v>1</v>
      </c>
      <c r="K45" s="16">
        <v>1000</v>
      </c>
      <c r="L45" s="16"/>
      <c r="M45" s="18"/>
    </row>
    <row r="46" spans="2:13" ht="12" customHeight="1" x14ac:dyDescent="0.25">
      <c r="B46" s="920" t="s">
        <v>24</v>
      </c>
      <c r="C46" s="19" t="s">
        <v>17</v>
      </c>
      <c r="D46" s="146"/>
      <c r="E46" s="20"/>
      <c r="F46" s="147"/>
      <c r="G46" s="21"/>
      <c r="H46" s="20"/>
      <c r="I46" s="20"/>
      <c r="J46" s="20">
        <v>2.7</v>
      </c>
      <c r="K46" s="20"/>
      <c r="L46" s="20"/>
      <c r="M46" s="22"/>
    </row>
    <row r="47" spans="2:13" ht="12" customHeight="1" x14ac:dyDescent="0.25">
      <c r="B47" s="921"/>
      <c r="C47" s="23" t="s">
        <v>18</v>
      </c>
      <c r="D47" s="148">
        <f>E47+F47</f>
        <v>487.5</v>
      </c>
      <c r="E47" s="24"/>
      <c r="F47" s="149">
        <v>487.5</v>
      </c>
      <c r="G47" s="25"/>
      <c r="H47" s="24"/>
      <c r="I47" s="24"/>
      <c r="J47" s="24"/>
      <c r="K47" s="24">
        <v>37</v>
      </c>
      <c r="L47" s="24"/>
      <c r="M47" s="26"/>
    </row>
    <row r="48" spans="2:13" ht="12" customHeight="1" x14ac:dyDescent="0.25">
      <c r="B48" s="921"/>
      <c r="C48" s="178" t="s">
        <v>20</v>
      </c>
      <c r="D48" s="166">
        <f>E48+F48</f>
        <v>353131.6</v>
      </c>
      <c r="E48" s="175">
        <v>129100</v>
      </c>
      <c r="F48" s="176">
        <v>224031.6</v>
      </c>
      <c r="G48" s="177"/>
      <c r="H48" s="175"/>
      <c r="I48" s="175"/>
      <c r="J48" s="175">
        <v>1743</v>
      </c>
      <c r="K48" s="175">
        <v>20267.25</v>
      </c>
      <c r="L48" s="175">
        <v>35</v>
      </c>
      <c r="M48" s="174"/>
    </row>
    <row r="49" spans="2:13" ht="11.25" customHeight="1" x14ac:dyDescent="0.25">
      <c r="B49" s="922"/>
      <c r="C49" s="15" t="s">
        <v>22</v>
      </c>
      <c r="D49" s="144"/>
      <c r="E49" s="16"/>
      <c r="F49" s="145"/>
      <c r="G49" s="17"/>
      <c r="H49" s="16"/>
      <c r="I49" s="16"/>
      <c r="J49" s="16"/>
      <c r="K49" s="16"/>
      <c r="L49" s="16">
        <v>0.28799999999999998</v>
      </c>
      <c r="M49" s="18"/>
    </row>
    <row r="50" spans="2:13" x14ac:dyDescent="0.25">
      <c r="B50" s="195" t="s">
        <v>25</v>
      </c>
      <c r="C50" s="172" t="s">
        <v>9</v>
      </c>
      <c r="D50" s="150">
        <f>E50+F50</f>
        <v>90000</v>
      </c>
      <c r="E50" s="29"/>
      <c r="F50" s="151">
        <v>90000</v>
      </c>
      <c r="G50" s="30"/>
      <c r="H50" s="29"/>
      <c r="I50" s="29"/>
      <c r="J50" s="29"/>
      <c r="K50" s="29">
        <v>1600</v>
      </c>
      <c r="L50" s="29"/>
      <c r="M50" s="31"/>
    </row>
    <row r="51" spans="2:13" x14ac:dyDescent="0.25">
      <c r="B51" s="192" t="s">
        <v>58</v>
      </c>
      <c r="C51" s="196" t="s">
        <v>17</v>
      </c>
      <c r="D51" s="154"/>
      <c r="E51" s="38"/>
      <c r="F51" s="155"/>
      <c r="G51" s="39"/>
      <c r="H51" s="38"/>
      <c r="I51" s="38"/>
      <c r="J51" s="38">
        <v>0.1</v>
      </c>
      <c r="K51" s="38"/>
      <c r="L51" s="38"/>
      <c r="M51" s="40"/>
    </row>
    <row r="52" spans="2:13" x14ac:dyDescent="0.25">
      <c r="B52" s="920" t="s">
        <v>41</v>
      </c>
      <c r="C52" s="32" t="s">
        <v>19</v>
      </c>
      <c r="D52" s="152"/>
      <c r="E52" s="33"/>
      <c r="F52" s="153"/>
      <c r="G52" s="34"/>
      <c r="H52" s="33"/>
      <c r="I52" s="33"/>
      <c r="J52" s="33"/>
      <c r="K52" s="33"/>
      <c r="L52" s="33">
        <v>0.56200000000000006</v>
      </c>
      <c r="M52" s="35"/>
    </row>
    <row r="53" spans="2:13" x14ac:dyDescent="0.25">
      <c r="B53" s="921"/>
      <c r="C53" s="178" t="s">
        <v>20</v>
      </c>
      <c r="D53" s="166"/>
      <c r="E53" s="175"/>
      <c r="F53" s="176"/>
      <c r="G53" s="177"/>
      <c r="H53" s="175"/>
      <c r="I53" s="175"/>
      <c r="J53" s="175">
        <v>270</v>
      </c>
      <c r="K53" s="175"/>
      <c r="L53" s="175"/>
      <c r="M53" s="174"/>
    </row>
    <row r="54" spans="2:13" x14ac:dyDescent="0.25">
      <c r="B54" s="922"/>
      <c r="C54" s="15" t="s">
        <v>22</v>
      </c>
      <c r="D54" s="144"/>
      <c r="E54" s="16"/>
      <c r="F54" s="145"/>
      <c r="G54" s="17"/>
      <c r="H54" s="16"/>
      <c r="I54" s="16"/>
      <c r="J54" s="16"/>
      <c r="K54" s="16"/>
      <c r="L54" s="16">
        <v>0.85</v>
      </c>
      <c r="M54" s="18"/>
    </row>
    <row r="55" spans="2:13" ht="11.25" customHeight="1" x14ac:dyDescent="0.25">
      <c r="B55" s="191" t="s">
        <v>26</v>
      </c>
      <c r="C55" s="23" t="s">
        <v>22</v>
      </c>
      <c r="D55" s="148">
        <f>E55+F55</f>
        <v>3017883</v>
      </c>
      <c r="E55" s="24">
        <v>28890</v>
      </c>
      <c r="F55" s="149">
        <v>2988993</v>
      </c>
      <c r="G55" s="25"/>
      <c r="H55" s="24"/>
      <c r="I55" s="24"/>
      <c r="J55" s="24">
        <v>310</v>
      </c>
      <c r="K55" s="24">
        <v>305000</v>
      </c>
      <c r="L55" s="24">
        <v>96.774000000000001</v>
      </c>
      <c r="M55" s="26"/>
    </row>
    <row r="56" spans="2:13" x14ac:dyDescent="0.25">
      <c r="B56" s="47" t="s">
        <v>27</v>
      </c>
      <c r="C56" s="132" t="s">
        <v>22</v>
      </c>
      <c r="D56" s="157"/>
      <c r="E56" s="49"/>
      <c r="F56" s="158"/>
      <c r="G56" s="50"/>
      <c r="H56" s="49"/>
      <c r="I56" s="49"/>
      <c r="J56" s="49"/>
      <c r="K56" s="49"/>
      <c r="L56" s="49">
        <v>7.6280000000000001</v>
      </c>
      <c r="M56" s="51"/>
    </row>
    <row r="57" spans="2:13" x14ac:dyDescent="0.25">
      <c r="B57" s="47" t="s">
        <v>48</v>
      </c>
      <c r="C57" s="132" t="s">
        <v>22</v>
      </c>
      <c r="D57" s="157"/>
      <c r="E57" s="49"/>
      <c r="F57" s="158"/>
      <c r="G57" s="50"/>
      <c r="H57" s="49"/>
      <c r="I57" s="49"/>
      <c r="J57" s="49"/>
      <c r="K57" s="49"/>
      <c r="L57" s="49">
        <v>3.6</v>
      </c>
      <c r="M57" s="51"/>
    </row>
    <row r="58" spans="2:13" x14ac:dyDescent="0.25">
      <c r="B58" s="47" t="s">
        <v>42</v>
      </c>
      <c r="C58" s="132" t="s">
        <v>22</v>
      </c>
      <c r="D58" s="157"/>
      <c r="E58" s="49"/>
      <c r="F58" s="158"/>
      <c r="G58" s="50"/>
      <c r="H58" s="49"/>
      <c r="I58" s="49"/>
      <c r="J58" s="49"/>
      <c r="K58" s="49"/>
      <c r="L58" s="49">
        <v>6.4249999999999998</v>
      </c>
      <c r="M58" s="51"/>
    </row>
    <row r="59" spans="2:13" x14ac:dyDescent="0.25">
      <c r="B59" s="47" t="s">
        <v>57</v>
      </c>
      <c r="C59" s="132" t="s">
        <v>7</v>
      </c>
      <c r="D59" s="157">
        <f t="shared" ref="D59:D93" si="1">E59+F59</f>
        <v>1200</v>
      </c>
      <c r="E59" s="49"/>
      <c r="F59" s="158">
        <v>1200</v>
      </c>
      <c r="G59" s="50"/>
      <c r="H59" s="49"/>
      <c r="I59" s="49"/>
      <c r="J59" s="49"/>
      <c r="K59" s="49">
        <v>400</v>
      </c>
      <c r="L59" s="49"/>
      <c r="M59" s="51"/>
    </row>
    <row r="60" spans="2:13" x14ac:dyDescent="0.25">
      <c r="B60" s="52" t="s">
        <v>46</v>
      </c>
      <c r="C60" s="133" t="s">
        <v>7</v>
      </c>
      <c r="D60" s="159">
        <f t="shared" si="1"/>
        <v>656235.65</v>
      </c>
      <c r="E60" s="54"/>
      <c r="F60" s="160">
        <v>656235.65</v>
      </c>
      <c r="G60" s="55"/>
      <c r="H60" s="54"/>
      <c r="I60" s="54"/>
      <c r="J60" s="54"/>
      <c r="K60" s="54">
        <v>158788.79999999999</v>
      </c>
      <c r="L60" s="54"/>
      <c r="M60" s="56"/>
    </row>
    <row r="61" spans="2:13" x14ac:dyDescent="0.25">
      <c r="B61" s="47" t="s">
        <v>50</v>
      </c>
      <c r="C61" s="132" t="s">
        <v>7</v>
      </c>
      <c r="D61" s="159">
        <f t="shared" si="1"/>
        <v>5860</v>
      </c>
      <c r="E61" s="49"/>
      <c r="F61" s="158">
        <v>5860</v>
      </c>
      <c r="G61" s="50"/>
      <c r="H61" s="49"/>
      <c r="I61" s="49"/>
      <c r="J61" s="49"/>
      <c r="K61" s="49">
        <v>1610</v>
      </c>
      <c r="L61" s="49"/>
      <c r="M61" s="51"/>
    </row>
    <row r="62" spans="2:13" ht="11.25" customHeight="1" x14ac:dyDescent="0.25">
      <c r="B62" s="920" t="s">
        <v>28</v>
      </c>
      <c r="C62" s="32" t="s">
        <v>13</v>
      </c>
      <c r="D62" s="152">
        <f t="shared" si="1"/>
        <v>1371000</v>
      </c>
      <c r="E62" s="33">
        <v>1371000</v>
      </c>
      <c r="F62" s="153"/>
      <c r="G62" s="34"/>
      <c r="H62" s="33"/>
      <c r="I62" s="33"/>
      <c r="J62" s="33">
        <v>6000</v>
      </c>
      <c r="K62" s="33"/>
      <c r="L62" s="33"/>
      <c r="M62" s="35"/>
    </row>
    <row r="63" spans="2:13" ht="11.25" customHeight="1" x14ac:dyDescent="0.25">
      <c r="B63" s="921"/>
      <c r="C63" s="23" t="s">
        <v>9</v>
      </c>
      <c r="D63" s="148">
        <f t="shared" si="1"/>
        <v>434627.47</v>
      </c>
      <c r="E63" s="24"/>
      <c r="F63" s="149">
        <v>434627.47</v>
      </c>
      <c r="G63" s="25"/>
      <c r="H63" s="24"/>
      <c r="I63" s="24"/>
      <c r="J63" s="24"/>
      <c r="K63" s="24">
        <v>44410</v>
      </c>
      <c r="L63" s="24"/>
      <c r="M63" s="26"/>
    </row>
    <row r="64" spans="2:13" ht="11.25" customHeight="1" x14ac:dyDescent="0.25">
      <c r="B64" s="921"/>
      <c r="C64" s="23" t="s">
        <v>22</v>
      </c>
      <c r="D64" s="148">
        <f t="shared" si="1"/>
        <v>17347307.289999999</v>
      </c>
      <c r="E64" s="24">
        <v>1809178</v>
      </c>
      <c r="F64" s="149">
        <v>15538129.289999999</v>
      </c>
      <c r="G64" s="25"/>
      <c r="H64" s="24"/>
      <c r="I64" s="24"/>
      <c r="J64" s="24">
        <v>9750</v>
      </c>
      <c r="K64" s="24">
        <v>2979778.14</v>
      </c>
      <c r="L64" s="24"/>
      <c r="M64" s="26"/>
    </row>
    <row r="65" spans="1:13" x14ac:dyDescent="0.25">
      <c r="B65" s="921"/>
      <c r="C65" s="23" t="s">
        <v>23</v>
      </c>
      <c r="D65" s="148">
        <f t="shared" si="1"/>
        <v>4908863</v>
      </c>
      <c r="E65" s="24">
        <v>4908863</v>
      </c>
      <c r="F65" s="149"/>
      <c r="G65" s="25"/>
      <c r="H65" s="24"/>
      <c r="I65" s="24"/>
      <c r="J65" s="24">
        <v>21805.731</v>
      </c>
      <c r="K65" s="24"/>
      <c r="L65" s="24"/>
      <c r="M65" s="26"/>
    </row>
    <row r="66" spans="1:13" x14ac:dyDescent="0.25">
      <c r="B66" s="921"/>
      <c r="C66" s="23" t="s">
        <v>7</v>
      </c>
      <c r="D66" s="148">
        <f t="shared" si="1"/>
        <v>28022506.280000001</v>
      </c>
      <c r="E66" s="24">
        <v>3361545.07</v>
      </c>
      <c r="F66" s="149">
        <v>24660961.210000001</v>
      </c>
      <c r="G66" s="25"/>
      <c r="H66" s="24"/>
      <c r="I66" s="24"/>
      <c r="J66" s="24">
        <v>16437.023000000001</v>
      </c>
      <c r="K66" s="24">
        <v>3545202.37</v>
      </c>
      <c r="L66" s="24"/>
      <c r="M66" s="26"/>
    </row>
    <row r="67" spans="1:13" x14ac:dyDescent="0.25">
      <c r="B67" s="921"/>
      <c r="C67" s="23" t="s">
        <v>29</v>
      </c>
      <c r="D67" s="148">
        <f t="shared" si="1"/>
        <v>27528540</v>
      </c>
      <c r="E67" s="24">
        <v>383635</v>
      </c>
      <c r="F67" s="149">
        <v>27144905</v>
      </c>
      <c r="G67" s="25"/>
      <c r="H67" s="24"/>
      <c r="I67" s="24"/>
      <c r="J67" s="24">
        <v>1096.0999999999999</v>
      </c>
      <c r="K67" s="24">
        <v>4477843</v>
      </c>
      <c r="L67" s="24"/>
      <c r="M67" s="26"/>
    </row>
    <row r="68" spans="1:13" x14ac:dyDescent="0.25">
      <c r="B68" s="921"/>
      <c r="C68" s="23" t="s">
        <v>30</v>
      </c>
      <c r="D68" s="148">
        <f t="shared" si="1"/>
        <v>24780063.549999997</v>
      </c>
      <c r="E68" s="24"/>
      <c r="F68" s="149">
        <v>24780063.549999997</v>
      </c>
      <c r="G68" s="25"/>
      <c r="H68" s="24"/>
      <c r="I68" s="24"/>
      <c r="J68" s="24"/>
      <c r="K68" s="24">
        <v>3898275.91</v>
      </c>
      <c r="L68" s="24"/>
      <c r="M68" s="26"/>
    </row>
    <row r="69" spans="1:13" x14ac:dyDescent="0.25">
      <c r="B69" s="47" t="s">
        <v>69</v>
      </c>
      <c r="C69" s="132" t="s">
        <v>20</v>
      </c>
      <c r="D69" s="157">
        <f t="shared" si="1"/>
        <v>1300</v>
      </c>
      <c r="E69" s="49"/>
      <c r="F69" s="158">
        <v>1300</v>
      </c>
      <c r="G69" s="50"/>
      <c r="H69" s="49"/>
      <c r="I69" s="49"/>
      <c r="J69" s="49"/>
      <c r="K69" s="49">
        <v>130</v>
      </c>
      <c r="L69" s="49"/>
      <c r="M69" s="51"/>
    </row>
    <row r="70" spans="1:13" x14ac:dyDescent="0.25">
      <c r="A70" s="185"/>
      <c r="B70" s="179" t="s">
        <v>116</v>
      </c>
      <c r="C70" s="197" t="s">
        <v>7</v>
      </c>
      <c r="D70" s="198">
        <f t="shared" si="1"/>
        <v>37800</v>
      </c>
      <c r="E70" s="167">
        <v>37800</v>
      </c>
      <c r="F70" s="168"/>
      <c r="G70" s="169"/>
      <c r="H70" s="167"/>
      <c r="I70" s="167"/>
      <c r="J70" s="167">
        <v>10.09</v>
      </c>
      <c r="K70" s="167"/>
      <c r="L70" s="167"/>
      <c r="M70" s="170"/>
    </row>
    <row r="71" spans="1:13" x14ac:dyDescent="0.25">
      <c r="A71" s="185"/>
      <c r="B71" s="936" t="s">
        <v>31</v>
      </c>
      <c r="C71" s="32" t="s">
        <v>13</v>
      </c>
      <c r="D71" s="152">
        <f t="shared" si="1"/>
        <v>1151.6099999999999</v>
      </c>
      <c r="E71" s="33"/>
      <c r="F71" s="153">
        <v>1151.6099999999999</v>
      </c>
      <c r="G71" s="34"/>
      <c r="H71" s="33"/>
      <c r="I71" s="33"/>
      <c r="J71" s="33"/>
      <c r="K71" s="33">
        <v>250</v>
      </c>
      <c r="L71" s="33"/>
      <c r="M71" s="35"/>
    </row>
    <row r="72" spans="1:13" x14ac:dyDescent="0.25">
      <c r="A72" s="185"/>
      <c r="B72" s="923"/>
      <c r="C72" s="32" t="s">
        <v>22</v>
      </c>
      <c r="D72" s="152">
        <f t="shared" si="1"/>
        <v>2200789.4300000002</v>
      </c>
      <c r="E72" s="33"/>
      <c r="F72" s="153">
        <v>2200789.4300000002</v>
      </c>
      <c r="G72" s="34"/>
      <c r="H72" s="33"/>
      <c r="I72" s="33"/>
      <c r="J72" s="33"/>
      <c r="K72" s="33">
        <v>481056.07</v>
      </c>
      <c r="L72" s="33"/>
      <c r="M72" s="35"/>
    </row>
    <row r="73" spans="1:13" x14ac:dyDescent="0.25">
      <c r="A73" s="185"/>
      <c r="B73" s="923"/>
      <c r="C73" s="23" t="s">
        <v>7</v>
      </c>
      <c r="D73" s="148">
        <f t="shared" si="1"/>
        <v>41850.29</v>
      </c>
      <c r="E73" s="24">
        <v>33600</v>
      </c>
      <c r="F73" s="149">
        <v>8250.2900000000009</v>
      </c>
      <c r="G73" s="25"/>
      <c r="H73" s="24"/>
      <c r="I73" s="24"/>
      <c r="J73" s="24">
        <v>120</v>
      </c>
      <c r="K73" s="24">
        <v>1978</v>
      </c>
      <c r="L73" s="24"/>
      <c r="M73" s="26"/>
    </row>
    <row r="74" spans="1:13" x14ac:dyDescent="0.25">
      <c r="A74" s="185"/>
      <c r="B74" s="924"/>
      <c r="C74" s="15" t="s">
        <v>29</v>
      </c>
      <c r="D74" s="144">
        <f t="shared" si="1"/>
        <v>321038.44</v>
      </c>
      <c r="E74" s="16">
        <v>321038.44</v>
      </c>
      <c r="F74" s="145"/>
      <c r="G74" s="17"/>
      <c r="H74" s="16"/>
      <c r="I74" s="16"/>
      <c r="J74" s="16">
        <v>859</v>
      </c>
      <c r="K74" s="16"/>
      <c r="L74" s="16"/>
      <c r="M74" s="18"/>
    </row>
    <row r="75" spans="1:13" x14ac:dyDescent="0.25">
      <c r="A75" s="185"/>
      <c r="B75" s="179" t="s">
        <v>43</v>
      </c>
      <c r="C75" s="132" t="s">
        <v>11</v>
      </c>
      <c r="D75" s="157">
        <f t="shared" si="1"/>
        <v>2319938.1</v>
      </c>
      <c r="E75" s="49">
        <v>348226.5</v>
      </c>
      <c r="F75" s="158">
        <v>1971711.6</v>
      </c>
      <c r="G75" s="50"/>
      <c r="H75" s="49"/>
      <c r="I75" s="49"/>
      <c r="J75" s="49">
        <v>232.15100000000001</v>
      </c>
      <c r="K75" s="49">
        <v>228133</v>
      </c>
      <c r="L75" s="49"/>
      <c r="M75" s="51"/>
    </row>
    <row r="76" spans="1:13" x14ac:dyDescent="0.25">
      <c r="B76" s="47" t="s">
        <v>32</v>
      </c>
      <c r="C76" s="132" t="s">
        <v>7</v>
      </c>
      <c r="D76" s="157">
        <f t="shared" si="1"/>
        <v>6143.75</v>
      </c>
      <c r="E76" s="49"/>
      <c r="F76" s="158">
        <v>6143.75</v>
      </c>
      <c r="G76" s="50"/>
      <c r="H76" s="49"/>
      <c r="I76" s="49"/>
      <c r="J76" s="49"/>
      <c r="K76" s="49">
        <v>1684</v>
      </c>
      <c r="L76" s="49"/>
      <c r="M76" s="51"/>
    </row>
    <row r="77" spans="1:13" ht="11.25" customHeight="1" x14ac:dyDescent="0.25">
      <c r="B77" s="921" t="s">
        <v>33</v>
      </c>
      <c r="C77" s="32" t="s">
        <v>13</v>
      </c>
      <c r="D77" s="152">
        <f t="shared" si="1"/>
        <v>3032515</v>
      </c>
      <c r="E77" s="33">
        <v>3032515</v>
      </c>
      <c r="F77" s="153"/>
      <c r="G77" s="34"/>
      <c r="H77" s="33"/>
      <c r="I77" s="33"/>
      <c r="J77" s="33">
        <v>13000</v>
      </c>
      <c r="K77" s="33"/>
      <c r="L77" s="33"/>
      <c r="M77" s="35"/>
    </row>
    <row r="78" spans="1:13" ht="11.25" customHeight="1" x14ac:dyDescent="0.25">
      <c r="B78" s="921"/>
      <c r="C78" s="23" t="s">
        <v>9</v>
      </c>
      <c r="D78" s="148">
        <f t="shared" si="1"/>
        <v>6809355</v>
      </c>
      <c r="E78" s="24"/>
      <c r="F78" s="149">
        <v>6809355</v>
      </c>
      <c r="G78" s="25"/>
      <c r="H78" s="24"/>
      <c r="I78" s="24"/>
      <c r="J78" s="24"/>
      <c r="K78" s="24">
        <v>2728047</v>
      </c>
      <c r="L78" s="24"/>
      <c r="M78" s="26"/>
    </row>
    <row r="79" spans="1:13" ht="11.25" customHeight="1" x14ac:dyDescent="0.25">
      <c r="B79" s="921"/>
      <c r="C79" s="23" t="s">
        <v>22</v>
      </c>
      <c r="D79" s="148">
        <f t="shared" si="1"/>
        <v>41181033.250000007</v>
      </c>
      <c r="E79" s="24">
        <v>5798622</v>
      </c>
      <c r="F79" s="149">
        <v>35382411.250000007</v>
      </c>
      <c r="G79" s="25"/>
      <c r="H79" s="24"/>
      <c r="I79" s="24"/>
      <c r="J79" s="24">
        <v>30770</v>
      </c>
      <c r="K79" s="24">
        <v>8113367.2300000004</v>
      </c>
      <c r="L79" s="24"/>
      <c r="M79" s="26"/>
    </row>
    <row r="80" spans="1:13" x14ac:dyDescent="0.25">
      <c r="B80" s="921"/>
      <c r="C80" s="23" t="s">
        <v>23</v>
      </c>
      <c r="D80" s="148">
        <f t="shared" si="1"/>
        <v>10121925</v>
      </c>
      <c r="E80" s="24">
        <v>10121925</v>
      </c>
      <c r="F80" s="149"/>
      <c r="G80" s="25"/>
      <c r="H80" s="24"/>
      <c r="I80" s="24"/>
      <c r="J80" s="24">
        <v>28781.682000000001</v>
      </c>
      <c r="K80" s="24"/>
      <c r="L80" s="24"/>
      <c r="M80" s="26"/>
    </row>
    <row r="81" spans="2:14" x14ac:dyDescent="0.25">
      <c r="B81" s="921"/>
      <c r="C81" s="23" t="s">
        <v>7</v>
      </c>
      <c r="D81" s="148">
        <f t="shared" si="1"/>
        <v>10365147.210000001</v>
      </c>
      <c r="E81" s="24">
        <v>1521702.75</v>
      </c>
      <c r="F81" s="149">
        <v>8843444.4600000009</v>
      </c>
      <c r="G81" s="25"/>
      <c r="H81" s="24"/>
      <c r="I81" s="24"/>
      <c r="J81" s="24">
        <v>6406.335</v>
      </c>
      <c r="K81" s="24">
        <v>1774627.15</v>
      </c>
      <c r="L81" s="24"/>
      <c r="M81" s="26"/>
    </row>
    <row r="82" spans="2:14" x14ac:dyDescent="0.25">
      <c r="B82" s="921"/>
      <c r="C82" s="23" t="s">
        <v>29</v>
      </c>
      <c r="D82" s="148">
        <f t="shared" si="1"/>
        <v>20204629.350000001</v>
      </c>
      <c r="E82" s="24">
        <v>1967764.35</v>
      </c>
      <c r="F82" s="149">
        <v>18236865</v>
      </c>
      <c r="G82" s="25"/>
      <c r="H82" s="24"/>
      <c r="I82" s="24"/>
      <c r="J82" s="24">
        <v>7538</v>
      </c>
      <c r="K82" s="24">
        <v>4149872</v>
      </c>
      <c r="L82" s="24"/>
      <c r="M82" s="26"/>
    </row>
    <row r="83" spans="2:14" x14ac:dyDescent="0.25">
      <c r="B83" s="921"/>
      <c r="C83" s="15" t="s">
        <v>30</v>
      </c>
      <c r="D83" s="144">
        <f t="shared" si="1"/>
        <v>7652809.1500000004</v>
      </c>
      <c r="E83" s="16"/>
      <c r="F83" s="145">
        <v>7652809.1500000004</v>
      </c>
      <c r="G83" s="17"/>
      <c r="H83" s="16"/>
      <c r="I83" s="16"/>
      <c r="J83" s="16"/>
      <c r="K83" s="16">
        <v>2131304</v>
      </c>
      <c r="L83" s="16"/>
      <c r="M83" s="18"/>
    </row>
    <row r="84" spans="2:14" x14ac:dyDescent="0.25">
      <c r="B84" s="195" t="s">
        <v>117</v>
      </c>
      <c r="C84" s="172" t="s">
        <v>7</v>
      </c>
      <c r="D84" s="199">
        <f t="shared" si="1"/>
        <v>60611</v>
      </c>
      <c r="E84" s="29"/>
      <c r="F84" s="200">
        <v>60611</v>
      </c>
      <c r="G84" s="30"/>
      <c r="H84" s="29"/>
      <c r="I84" s="29"/>
      <c r="J84" s="29"/>
      <c r="K84" s="29">
        <v>9100</v>
      </c>
      <c r="L84" s="29"/>
      <c r="M84" s="31"/>
    </row>
    <row r="85" spans="2:14" ht="12.75" customHeight="1" x14ac:dyDescent="0.25">
      <c r="B85" s="920" t="s">
        <v>44</v>
      </c>
      <c r="C85" s="32" t="s">
        <v>9</v>
      </c>
      <c r="D85" s="152">
        <f t="shared" si="1"/>
        <v>25101277</v>
      </c>
      <c r="E85" s="33"/>
      <c r="F85" s="153">
        <v>25101277</v>
      </c>
      <c r="G85" s="34"/>
      <c r="H85" s="33"/>
      <c r="I85" s="33"/>
      <c r="J85" s="33"/>
      <c r="K85" s="33">
        <v>1215051</v>
      </c>
      <c r="L85" s="33"/>
      <c r="M85" s="35"/>
    </row>
    <row r="86" spans="2:14" x14ac:dyDescent="0.25">
      <c r="B86" s="921"/>
      <c r="C86" s="23" t="s">
        <v>7</v>
      </c>
      <c r="D86" s="148">
        <f t="shared" si="1"/>
        <v>8159012.5</v>
      </c>
      <c r="E86" s="24"/>
      <c r="F86" s="149">
        <v>8159012.5</v>
      </c>
      <c r="G86" s="25"/>
      <c r="H86" s="24"/>
      <c r="I86" s="24"/>
      <c r="J86" s="24"/>
      <c r="K86" s="24">
        <v>652721</v>
      </c>
      <c r="L86" s="24"/>
      <c r="M86" s="26"/>
    </row>
    <row r="87" spans="2:14" x14ac:dyDescent="0.25">
      <c r="B87" s="935"/>
      <c r="C87" s="15" t="s">
        <v>29</v>
      </c>
      <c r="D87" s="144">
        <f t="shared" si="1"/>
        <v>19472753</v>
      </c>
      <c r="E87" s="16"/>
      <c r="F87" s="145">
        <v>19472753</v>
      </c>
      <c r="G87" s="17"/>
      <c r="H87" s="16"/>
      <c r="I87" s="16"/>
      <c r="J87" s="16"/>
      <c r="K87" s="16">
        <v>1034810</v>
      </c>
      <c r="L87" s="16"/>
      <c r="M87" s="18"/>
    </row>
    <row r="88" spans="2:14" x14ac:dyDescent="0.25">
      <c r="B88" s="920" t="s">
        <v>34</v>
      </c>
      <c r="C88" s="32" t="s">
        <v>11</v>
      </c>
      <c r="D88" s="152">
        <f t="shared" si="1"/>
        <v>6137194</v>
      </c>
      <c r="E88" s="33">
        <v>2201200</v>
      </c>
      <c r="F88" s="153">
        <v>3935994</v>
      </c>
      <c r="G88" s="34"/>
      <c r="H88" s="33"/>
      <c r="I88" s="33">
        <v>1834</v>
      </c>
      <c r="J88" s="33"/>
      <c r="K88" s="33">
        <v>395551</v>
      </c>
      <c r="L88" s="33"/>
      <c r="M88" s="35"/>
    </row>
    <row r="89" spans="2:14" x14ac:dyDescent="0.25">
      <c r="B89" s="921"/>
      <c r="C89" s="178" t="s">
        <v>7</v>
      </c>
      <c r="D89" s="166">
        <f t="shared" si="1"/>
        <v>1077036.48</v>
      </c>
      <c r="E89" s="175">
        <v>954680.27</v>
      </c>
      <c r="F89" s="176">
        <v>122356.21</v>
      </c>
      <c r="G89" s="177"/>
      <c r="H89" s="175"/>
      <c r="I89" s="175"/>
      <c r="J89" s="175">
        <v>1243.748</v>
      </c>
      <c r="K89" s="175">
        <v>13890</v>
      </c>
      <c r="L89" s="175"/>
      <c r="M89" s="174"/>
    </row>
    <row r="90" spans="2:14" x14ac:dyDescent="0.25">
      <c r="B90" s="935"/>
      <c r="C90" s="15" t="s">
        <v>30</v>
      </c>
      <c r="D90" s="144">
        <f t="shared" si="1"/>
        <v>314728.61</v>
      </c>
      <c r="E90" s="16"/>
      <c r="F90" s="145">
        <v>314728.61</v>
      </c>
      <c r="G90" s="17"/>
      <c r="H90" s="16"/>
      <c r="I90" s="16"/>
      <c r="J90" s="16"/>
      <c r="K90" s="16">
        <v>30508</v>
      </c>
      <c r="L90" s="16"/>
      <c r="M90" s="18"/>
    </row>
    <row r="91" spans="2:14" ht="11.25" customHeight="1" x14ac:dyDescent="0.25">
      <c r="B91" s="926" t="s">
        <v>35</v>
      </c>
      <c r="C91" s="32" t="s">
        <v>11</v>
      </c>
      <c r="D91" s="152">
        <f t="shared" si="1"/>
        <v>59064011.810000002</v>
      </c>
      <c r="E91" s="33">
        <v>5947166.5</v>
      </c>
      <c r="F91" s="153">
        <v>53116845.310000002</v>
      </c>
      <c r="G91" s="34"/>
      <c r="H91" s="33"/>
      <c r="I91" s="33">
        <v>252469.79</v>
      </c>
      <c r="J91" s="33">
        <v>1524.03</v>
      </c>
      <c r="K91" s="33">
        <v>6771951</v>
      </c>
      <c r="L91" s="33"/>
      <c r="M91" s="35"/>
    </row>
    <row r="92" spans="2:14" ht="11.25" customHeight="1" x14ac:dyDescent="0.25">
      <c r="B92" s="922"/>
      <c r="C92" s="196" t="s">
        <v>13</v>
      </c>
      <c r="D92" s="154">
        <f t="shared" si="1"/>
        <v>1088485.24</v>
      </c>
      <c r="E92" s="38"/>
      <c r="F92" s="155">
        <v>1088485.24</v>
      </c>
      <c r="G92" s="39"/>
      <c r="H92" s="38"/>
      <c r="I92" s="38"/>
      <c r="J92" s="38"/>
      <c r="K92" s="38">
        <v>128175</v>
      </c>
      <c r="L92" s="38"/>
      <c r="M92" s="40"/>
    </row>
    <row r="93" spans="2:14" ht="12.75" customHeight="1" thickBot="1" x14ac:dyDescent="0.3">
      <c r="B93" s="201" t="s">
        <v>78</v>
      </c>
      <c r="C93" s="32" t="s">
        <v>7</v>
      </c>
      <c r="D93" s="152">
        <f t="shared" si="1"/>
        <v>600</v>
      </c>
      <c r="E93" s="33"/>
      <c r="F93" s="153">
        <v>600</v>
      </c>
      <c r="G93" s="34"/>
      <c r="H93" s="33"/>
      <c r="I93" s="33"/>
      <c r="J93" s="33"/>
      <c r="K93" s="33">
        <v>600</v>
      </c>
      <c r="L93" s="33"/>
      <c r="M93" s="35"/>
    </row>
    <row r="94" spans="2:14" ht="14.4" thickTop="1" thickBot="1" x14ac:dyDescent="0.3">
      <c r="B94" s="885" t="s">
        <v>79</v>
      </c>
      <c r="C94" s="886"/>
      <c r="D94" s="161">
        <f t="shared" ref="D94:M94" si="2">SUM(D5:D93)</f>
        <v>392918332.86000001</v>
      </c>
      <c r="E94" s="135">
        <f t="shared" si="2"/>
        <v>59583609.060000002</v>
      </c>
      <c r="F94" s="162">
        <f t="shared" si="2"/>
        <v>333334723.80000001</v>
      </c>
      <c r="G94" s="134">
        <f t="shared" si="2"/>
        <v>437633.4</v>
      </c>
      <c r="H94" s="134">
        <f t="shared" si="2"/>
        <v>32111.58</v>
      </c>
      <c r="I94" s="134">
        <f t="shared" si="2"/>
        <v>272643.25</v>
      </c>
      <c r="J94" s="134">
        <f t="shared" si="2"/>
        <v>174636.48399999997</v>
      </c>
      <c r="K94" s="134">
        <f t="shared" si="2"/>
        <v>61263208.500000007</v>
      </c>
      <c r="L94" s="134">
        <f t="shared" si="2"/>
        <v>1288.9379999999996</v>
      </c>
      <c r="M94" s="134">
        <f t="shared" si="2"/>
        <v>5.5069999999999997</v>
      </c>
      <c r="N94" s="186"/>
    </row>
    <row r="95" spans="2:14" ht="14.4" thickTop="1" thickBot="1" x14ac:dyDescent="0.3">
      <c r="B95" s="887" t="s">
        <v>36</v>
      </c>
      <c r="C95" s="888"/>
      <c r="D95" s="163">
        <v>492864820.29000002</v>
      </c>
      <c r="E95" s="137">
        <v>60977413.329999998</v>
      </c>
      <c r="F95" s="138">
        <v>431887406.95999992</v>
      </c>
      <c r="G95" s="136">
        <v>437633.4</v>
      </c>
      <c r="H95" s="164">
        <v>32111.58</v>
      </c>
      <c r="I95" s="137">
        <v>288073.01</v>
      </c>
      <c r="J95" s="137">
        <v>356413.06800000003</v>
      </c>
      <c r="K95" s="137">
        <v>226311403.17999992</v>
      </c>
      <c r="L95" s="138">
        <v>3448.9380000000001</v>
      </c>
      <c r="M95" s="139">
        <v>7.5069999999999997</v>
      </c>
    </row>
    <row r="96" spans="2:14" ht="13.8" thickTop="1" x14ac:dyDescent="0.25">
      <c r="B96" s="187"/>
      <c r="C96" s="187"/>
      <c r="D96" s="188"/>
      <c r="E96" s="188"/>
      <c r="F96" s="188"/>
      <c r="G96" s="188"/>
      <c r="H96" s="188"/>
      <c r="I96" s="188"/>
      <c r="J96" s="188"/>
      <c r="K96" s="188"/>
      <c r="L96" s="188"/>
      <c r="M96" s="188"/>
    </row>
    <row r="97" spans="2:2" x14ac:dyDescent="0.25">
      <c r="B97" s="182" t="s">
        <v>113</v>
      </c>
    </row>
  </sheetData>
  <mergeCells count="20">
    <mergeCell ref="B10:B14"/>
    <mergeCell ref="B15:B26"/>
    <mergeCell ref="B3:B4"/>
    <mergeCell ref="C3:C4"/>
    <mergeCell ref="D3:F3"/>
    <mergeCell ref="G3:M3"/>
    <mergeCell ref="B5:B6"/>
    <mergeCell ref="B7:B9"/>
    <mergeCell ref="B52:B54"/>
    <mergeCell ref="B62:B68"/>
    <mergeCell ref="B71:B74"/>
    <mergeCell ref="B27:B40"/>
    <mergeCell ref="B42:B45"/>
    <mergeCell ref="B46:B49"/>
    <mergeCell ref="B91:B92"/>
    <mergeCell ref="B94:C94"/>
    <mergeCell ref="B95:C95"/>
    <mergeCell ref="B77:B83"/>
    <mergeCell ref="B85:B87"/>
    <mergeCell ref="B88:B90"/>
  </mergeCells>
  <phoneticPr fontId="0" type="noConversion"/>
  <pageMargins left="0.75" right="0.75" top="1" bottom="1" header="0" footer="0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E9FD-42BF-4506-98A0-2086B9CBC733}">
  <sheetPr>
    <pageSetUpPr fitToPage="1"/>
  </sheetPr>
  <dimension ref="A1:R96"/>
  <sheetViews>
    <sheetView showGridLines="0" zoomScale="80" zoomScaleNormal="75" workbookViewId="0">
      <selection activeCell="G77" sqref="G77"/>
    </sheetView>
  </sheetViews>
  <sheetFormatPr baseColWidth="10" defaultColWidth="12" defaultRowHeight="13.2" x14ac:dyDescent="0.25"/>
  <cols>
    <col min="1" max="1" width="2.7109375" style="14" customWidth="1"/>
    <col min="2" max="2" width="32.85546875" style="3" customWidth="1"/>
    <col min="3" max="3" width="28.85546875" style="3" bestFit="1" customWidth="1"/>
    <col min="4" max="13" width="18.85546875" style="3" customWidth="1"/>
    <col min="14" max="16" width="31.7109375" style="14" bestFit="1" customWidth="1"/>
    <col min="17" max="17" width="20.7109375" style="14" bestFit="1" customWidth="1"/>
    <col min="18" max="18" width="16.28515625" style="14" bestFit="1" customWidth="1"/>
    <col min="19" max="19" width="20.28515625" style="14" bestFit="1" customWidth="1"/>
    <col min="20" max="20" width="16.7109375" style="14" bestFit="1" customWidth="1"/>
    <col min="21" max="21" width="20.28515625" style="14" bestFit="1" customWidth="1"/>
    <col min="22" max="22" width="16.7109375" style="14" bestFit="1" customWidth="1"/>
    <col min="23" max="23" width="20.28515625" style="14" bestFit="1" customWidth="1"/>
    <col min="24" max="24" width="16.7109375" style="14" bestFit="1" customWidth="1"/>
    <col min="25" max="25" width="20.7109375" style="14" bestFit="1" customWidth="1"/>
    <col min="26" max="26" width="17" style="14" bestFit="1" customWidth="1"/>
    <col min="27" max="27" width="20.28515625" style="14" bestFit="1" customWidth="1"/>
    <col min="28" max="28" width="16.7109375" style="14" bestFit="1" customWidth="1"/>
    <col min="29" max="29" width="20.28515625" style="14" bestFit="1" customWidth="1"/>
    <col min="30" max="30" width="16.7109375" style="14" bestFit="1" customWidth="1"/>
    <col min="31" max="31" width="18" style="14" bestFit="1" customWidth="1"/>
    <col min="32" max="32" width="14.42578125" style="14" bestFit="1" customWidth="1"/>
    <col min="33" max="33" width="17.7109375" style="14" bestFit="1" customWidth="1"/>
    <col min="34" max="34" width="14.140625" style="14" bestFit="1" customWidth="1"/>
    <col min="35" max="35" width="16.85546875" style="14" bestFit="1" customWidth="1"/>
    <col min="36" max="16384" width="12" style="14"/>
  </cols>
  <sheetData>
    <row r="1" spans="2:18" s="74" customFormat="1" ht="31.5" customHeight="1" x14ac:dyDescent="0.2">
      <c r="B1" s="123" t="s">
        <v>110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O1" s="2"/>
      <c r="P1" s="2"/>
      <c r="Q1" s="2"/>
      <c r="R1" s="2"/>
    </row>
    <row r="2" spans="2:18" s="74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2"/>
      <c r="P2" s="2"/>
      <c r="Q2" s="2"/>
      <c r="R2" s="2"/>
    </row>
    <row r="3" spans="2:18" ht="13.8" thickTop="1" x14ac:dyDescent="0.25">
      <c r="B3" s="929" t="s">
        <v>0</v>
      </c>
      <c r="C3" s="931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124" t="s">
        <v>4</v>
      </c>
      <c r="E4" s="125" t="s">
        <v>5</v>
      </c>
      <c r="F4" s="126" t="s">
        <v>52</v>
      </c>
      <c r="G4" s="127" t="s">
        <v>101</v>
      </c>
      <c r="H4" s="128" t="s">
        <v>102</v>
      </c>
      <c r="I4" s="128" t="s">
        <v>53</v>
      </c>
      <c r="J4" s="128" t="s">
        <v>54</v>
      </c>
      <c r="K4" s="128" t="s">
        <v>103</v>
      </c>
      <c r="L4" s="128" t="s">
        <v>55</v>
      </c>
      <c r="M4" s="129" t="s">
        <v>56</v>
      </c>
    </row>
    <row r="5" spans="2:18" ht="13.8" thickTop="1" x14ac:dyDescent="0.25">
      <c r="B5" s="927" t="s">
        <v>6</v>
      </c>
      <c r="C5" s="174" t="s">
        <v>111</v>
      </c>
      <c r="D5" s="166">
        <f>E5+F5</f>
        <v>607397</v>
      </c>
      <c r="E5" s="175">
        <v>585452</v>
      </c>
      <c r="F5" s="176">
        <v>21945</v>
      </c>
      <c r="G5" s="180"/>
      <c r="H5" s="181">
        <v>1442</v>
      </c>
      <c r="I5" s="175"/>
      <c r="J5" s="175"/>
      <c r="K5" s="175">
        <v>2310</v>
      </c>
      <c r="L5" s="175"/>
      <c r="M5" s="174"/>
    </row>
    <row r="6" spans="2:18" x14ac:dyDescent="0.25">
      <c r="B6" s="933"/>
      <c r="C6" s="18" t="s">
        <v>7</v>
      </c>
      <c r="D6" s="148">
        <f t="shared" ref="D6:D69" si="0">E6+F6</f>
        <v>865074</v>
      </c>
      <c r="E6" s="16">
        <v>623690</v>
      </c>
      <c r="F6" s="145">
        <v>241384</v>
      </c>
      <c r="G6" s="17"/>
      <c r="H6" s="16">
        <v>693</v>
      </c>
      <c r="I6" s="16"/>
      <c r="J6" s="16"/>
      <c r="K6" s="16">
        <v>10971</v>
      </c>
      <c r="L6" s="16"/>
      <c r="M6" s="18"/>
    </row>
    <row r="7" spans="2:18" ht="12" customHeight="1" x14ac:dyDescent="0.25">
      <c r="B7" s="920" t="s">
        <v>8</v>
      </c>
      <c r="C7" s="19" t="s">
        <v>17</v>
      </c>
      <c r="D7" s="146">
        <f t="shared" si="0"/>
        <v>350000</v>
      </c>
      <c r="E7" s="20"/>
      <c r="F7" s="147">
        <v>350000</v>
      </c>
      <c r="G7" s="21"/>
      <c r="H7" s="20"/>
      <c r="I7" s="20"/>
      <c r="J7" s="20"/>
      <c r="K7" s="20">
        <v>70000</v>
      </c>
      <c r="L7" s="20"/>
      <c r="M7" s="22"/>
    </row>
    <row r="8" spans="2:18" ht="12" customHeight="1" x14ac:dyDescent="0.25">
      <c r="B8" s="921"/>
      <c r="C8" s="32" t="s">
        <v>9</v>
      </c>
      <c r="D8" s="152">
        <f t="shared" si="0"/>
        <v>39680</v>
      </c>
      <c r="E8" s="33"/>
      <c r="F8" s="153">
        <v>39680</v>
      </c>
      <c r="G8" s="34"/>
      <c r="H8" s="33">
        <v>894.1</v>
      </c>
      <c r="I8" s="33"/>
      <c r="J8" s="33"/>
      <c r="K8" s="33">
        <v>6050</v>
      </c>
      <c r="L8" s="33"/>
      <c r="M8" s="35"/>
    </row>
    <row r="9" spans="2:18" ht="11.25" customHeight="1" x14ac:dyDescent="0.25">
      <c r="B9" s="921"/>
      <c r="C9" s="23" t="s">
        <v>7</v>
      </c>
      <c r="D9" s="148">
        <f t="shared" si="0"/>
        <v>12704</v>
      </c>
      <c r="E9" s="24"/>
      <c r="F9" s="149">
        <v>12704</v>
      </c>
      <c r="G9" s="25"/>
      <c r="H9" s="24"/>
      <c r="I9" s="24"/>
      <c r="J9" s="24"/>
      <c r="K9" s="24">
        <v>577.47</v>
      </c>
      <c r="L9" s="24"/>
      <c r="M9" s="26"/>
    </row>
    <row r="10" spans="2:18" ht="12" customHeight="1" x14ac:dyDescent="0.25">
      <c r="B10" s="920" t="s">
        <v>10</v>
      </c>
      <c r="C10" s="19" t="s">
        <v>11</v>
      </c>
      <c r="D10" s="146">
        <f t="shared" si="0"/>
        <v>14862.79</v>
      </c>
      <c r="E10" s="20"/>
      <c r="F10" s="147">
        <v>14862.79</v>
      </c>
      <c r="G10" s="21"/>
      <c r="H10" s="20"/>
      <c r="I10" s="20">
        <v>74</v>
      </c>
      <c r="J10" s="20">
        <v>227.69800000000001</v>
      </c>
      <c r="K10" s="20">
        <v>3980</v>
      </c>
      <c r="L10" s="20"/>
      <c r="M10" s="22"/>
    </row>
    <row r="11" spans="2:18" ht="11.25" customHeight="1" x14ac:dyDescent="0.25">
      <c r="B11" s="921"/>
      <c r="C11" s="23" t="s">
        <v>12</v>
      </c>
      <c r="D11" s="148"/>
      <c r="E11" s="24"/>
      <c r="F11" s="149"/>
      <c r="G11" s="25"/>
      <c r="H11" s="24"/>
      <c r="I11" s="24"/>
      <c r="J11" s="24">
        <v>953</v>
      </c>
      <c r="K11" s="24"/>
      <c r="L11" s="24"/>
      <c r="M11" s="26"/>
    </row>
    <row r="12" spans="2:18" ht="11.25" customHeight="1" x14ac:dyDescent="0.25">
      <c r="B12" s="921"/>
      <c r="C12" s="23" t="s">
        <v>13</v>
      </c>
      <c r="D12" s="148"/>
      <c r="E12" s="24"/>
      <c r="F12" s="149"/>
      <c r="G12" s="25"/>
      <c r="H12" s="24"/>
      <c r="I12" s="24"/>
      <c r="J12" s="24">
        <v>200</v>
      </c>
      <c r="K12" s="24"/>
      <c r="L12" s="24"/>
      <c r="M12" s="26"/>
    </row>
    <row r="13" spans="2:18" x14ac:dyDescent="0.25">
      <c r="B13" s="921"/>
      <c r="C13" s="23" t="s">
        <v>14</v>
      </c>
      <c r="D13" s="148"/>
      <c r="E13" s="24"/>
      <c r="F13" s="149"/>
      <c r="G13" s="25">
        <v>40</v>
      </c>
      <c r="H13" s="24"/>
      <c r="I13" s="24">
        <v>30</v>
      </c>
      <c r="J13" s="24">
        <v>6.6</v>
      </c>
      <c r="K13" s="24"/>
      <c r="L13" s="24"/>
      <c r="M13" s="26"/>
    </row>
    <row r="14" spans="2:18" x14ac:dyDescent="0.25">
      <c r="B14" s="921"/>
      <c r="C14" s="23" t="s">
        <v>15</v>
      </c>
      <c r="D14" s="148"/>
      <c r="E14" s="24"/>
      <c r="F14" s="149"/>
      <c r="G14" s="25"/>
      <c r="H14" s="24"/>
      <c r="I14" s="24"/>
      <c r="J14" s="24">
        <v>30.5</v>
      </c>
      <c r="K14" s="24"/>
      <c r="L14" s="24"/>
      <c r="M14" s="26"/>
    </row>
    <row r="15" spans="2:18" ht="12" customHeight="1" x14ac:dyDescent="0.25">
      <c r="B15" s="920" t="s">
        <v>38</v>
      </c>
      <c r="C15" s="19" t="s">
        <v>11</v>
      </c>
      <c r="D15" s="146"/>
      <c r="E15" s="20"/>
      <c r="F15" s="147"/>
      <c r="G15" s="21"/>
      <c r="H15" s="20"/>
      <c r="I15" s="20"/>
      <c r="J15" s="20">
        <v>166.86099999999999</v>
      </c>
      <c r="K15" s="20"/>
      <c r="L15" s="20">
        <v>2.4020000000000001</v>
      </c>
      <c r="M15" s="22"/>
    </row>
    <row r="16" spans="2:18" ht="11.25" customHeight="1" x14ac:dyDescent="0.25">
      <c r="B16" s="921"/>
      <c r="C16" s="23" t="s">
        <v>12</v>
      </c>
      <c r="D16" s="148"/>
      <c r="E16" s="24"/>
      <c r="F16" s="149"/>
      <c r="G16" s="25"/>
      <c r="H16" s="24"/>
      <c r="I16" s="24"/>
      <c r="J16" s="24">
        <v>2475</v>
      </c>
      <c r="K16" s="24"/>
      <c r="L16" s="24"/>
      <c r="M16" s="26"/>
    </row>
    <row r="17" spans="2:13" ht="11.25" customHeight="1" x14ac:dyDescent="0.25">
      <c r="B17" s="921"/>
      <c r="C17" s="23" t="s">
        <v>13</v>
      </c>
      <c r="D17" s="148"/>
      <c r="E17" s="24"/>
      <c r="F17" s="149"/>
      <c r="G17" s="25"/>
      <c r="H17" s="24"/>
      <c r="I17" s="24"/>
      <c r="J17" s="24">
        <v>200</v>
      </c>
      <c r="K17" s="24"/>
      <c r="L17" s="24"/>
      <c r="M17" s="26"/>
    </row>
    <row r="18" spans="2:13" x14ac:dyDescent="0.25">
      <c r="B18" s="921"/>
      <c r="C18" s="23" t="s">
        <v>14</v>
      </c>
      <c r="D18" s="148"/>
      <c r="E18" s="24"/>
      <c r="F18" s="149"/>
      <c r="G18" s="25"/>
      <c r="H18" s="24"/>
      <c r="I18" s="24"/>
      <c r="J18" s="24">
        <v>7.1</v>
      </c>
      <c r="K18" s="24"/>
      <c r="L18" s="24"/>
      <c r="M18" s="26"/>
    </row>
    <row r="19" spans="2:13" x14ac:dyDescent="0.25">
      <c r="B19" s="921"/>
      <c r="C19" s="23" t="s">
        <v>15</v>
      </c>
      <c r="D19" s="148">
        <f t="shared" si="0"/>
        <v>21998.400000000001</v>
      </c>
      <c r="E19" s="24"/>
      <c r="F19" s="149">
        <v>21998.400000000001</v>
      </c>
      <c r="G19" s="25">
        <v>1591.5</v>
      </c>
      <c r="H19" s="24"/>
      <c r="I19" s="24"/>
      <c r="J19" s="24">
        <v>526.5</v>
      </c>
      <c r="K19" s="24"/>
      <c r="L19" s="24">
        <v>160.666</v>
      </c>
      <c r="M19" s="26">
        <v>1.98</v>
      </c>
    </row>
    <row r="20" spans="2:13" x14ac:dyDescent="0.25">
      <c r="B20" s="921"/>
      <c r="C20" s="23" t="s">
        <v>16</v>
      </c>
      <c r="D20" s="148"/>
      <c r="E20" s="24"/>
      <c r="F20" s="149"/>
      <c r="G20" s="25"/>
      <c r="H20" s="24"/>
      <c r="I20" s="24"/>
      <c r="J20" s="24">
        <v>740</v>
      </c>
      <c r="K20" s="24"/>
      <c r="L20" s="24"/>
      <c r="M20" s="26"/>
    </row>
    <row r="21" spans="2:13" x14ac:dyDescent="0.25">
      <c r="B21" s="921"/>
      <c r="C21" s="23" t="s">
        <v>17</v>
      </c>
      <c r="D21" s="148">
        <f t="shared" si="0"/>
        <v>20000</v>
      </c>
      <c r="E21" s="24"/>
      <c r="F21" s="149">
        <v>20000</v>
      </c>
      <c r="G21" s="25"/>
      <c r="H21" s="24"/>
      <c r="I21" s="24"/>
      <c r="J21" s="24"/>
      <c r="K21" s="24"/>
      <c r="L21" s="24">
        <v>20.454999999999998</v>
      </c>
      <c r="M21" s="26"/>
    </row>
    <row r="22" spans="2:13" x14ac:dyDescent="0.25">
      <c r="B22" s="921"/>
      <c r="C22" s="23" t="s">
        <v>18</v>
      </c>
      <c r="D22" s="148"/>
      <c r="E22" s="24"/>
      <c r="F22" s="149"/>
      <c r="G22" s="25"/>
      <c r="H22" s="24"/>
      <c r="I22" s="24"/>
      <c r="J22" s="24">
        <v>1073.99</v>
      </c>
      <c r="K22" s="24"/>
      <c r="L22" s="24">
        <v>70.691000000000003</v>
      </c>
      <c r="M22" s="26">
        <v>2.1819999999999999</v>
      </c>
    </row>
    <row r="23" spans="2:13" x14ac:dyDescent="0.25">
      <c r="B23" s="921"/>
      <c r="C23" s="23" t="s">
        <v>19</v>
      </c>
      <c r="D23" s="148"/>
      <c r="E23" s="24"/>
      <c r="F23" s="149"/>
      <c r="G23" s="25"/>
      <c r="H23" s="24"/>
      <c r="I23" s="24"/>
      <c r="J23" s="24">
        <v>1057.82</v>
      </c>
      <c r="K23" s="24"/>
      <c r="L23" s="24">
        <v>90.435000000000002</v>
      </c>
      <c r="M23" s="26"/>
    </row>
    <row r="24" spans="2:13" x14ac:dyDescent="0.25">
      <c r="B24" s="921"/>
      <c r="C24" s="23" t="s">
        <v>20</v>
      </c>
      <c r="D24" s="148"/>
      <c r="E24" s="24"/>
      <c r="F24" s="149"/>
      <c r="G24" s="25"/>
      <c r="H24" s="24"/>
      <c r="I24" s="24"/>
      <c r="J24" s="24">
        <v>30</v>
      </c>
      <c r="K24" s="24"/>
      <c r="L24" s="24">
        <v>42</v>
      </c>
      <c r="M24" s="26"/>
    </row>
    <row r="25" spans="2:13" x14ac:dyDescent="0.25">
      <c r="B25" s="921"/>
      <c r="C25" s="23" t="s">
        <v>9</v>
      </c>
      <c r="D25" s="148">
        <f t="shared" si="0"/>
        <v>88434.739999999991</v>
      </c>
      <c r="E25" s="24"/>
      <c r="F25" s="149">
        <f>40000+48434.74</f>
        <v>88434.739999999991</v>
      </c>
      <c r="G25" s="25"/>
      <c r="H25" s="24"/>
      <c r="I25" s="24"/>
      <c r="J25" s="24">
        <v>700</v>
      </c>
      <c r="K25" s="24">
        <v>5000</v>
      </c>
      <c r="L25" s="24">
        <v>141.166</v>
      </c>
      <c r="M25" s="26"/>
    </row>
    <row r="26" spans="2:13" x14ac:dyDescent="0.25">
      <c r="B26" s="922"/>
      <c r="C26" s="15" t="s">
        <v>29</v>
      </c>
      <c r="D26" s="144"/>
      <c r="E26" s="16"/>
      <c r="F26" s="145"/>
      <c r="G26" s="17"/>
      <c r="H26" s="16"/>
      <c r="I26" s="16"/>
      <c r="J26" s="16"/>
      <c r="K26" s="16"/>
      <c r="L26" s="16">
        <v>1.5</v>
      </c>
      <c r="M26" s="18"/>
    </row>
    <row r="27" spans="2:13" ht="12" customHeight="1" x14ac:dyDescent="0.25">
      <c r="B27" s="920" t="s">
        <v>21</v>
      </c>
      <c r="C27" s="19" t="s">
        <v>11</v>
      </c>
      <c r="D27" s="148">
        <f t="shared" si="0"/>
        <v>11297436.84</v>
      </c>
      <c r="E27" s="20">
        <v>1080740.1299999999</v>
      </c>
      <c r="F27" s="147">
        <v>10216696.709999999</v>
      </c>
      <c r="G27" s="21">
        <v>150000</v>
      </c>
      <c r="H27" s="20"/>
      <c r="I27" s="20"/>
      <c r="J27" s="20">
        <v>7116.95</v>
      </c>
      <c r="K27" s="20">
        <v>4017465</v>
      </c>
      <c r="L27" s="20"/>
      <c r="M27" s="22"/>
    </row>
    <row r="28" spans="2:13" ht="11.25" customHeight="1" x14ac:dyDescent="0.25">
      <c r="B28" s="921"/>
      <c r="C28" s="23" t="s">
        <v>12</v>
      </c>
      <c r="D28" s="148">
        <f t="shared" si="0"/>
        <v>1620200</v>
      </c>
      <c r="E28" s="24"/>
      <c r="F28" s="149">
        <v>1620200</v>
      </c>
      <c r="G28" s="25"/>
      <c r="H28" s="24"/>
      <c r="I28" s="24"/>
      <c r="J28" s="24"/>
      <c r="K28" s="24">
        <v>627000</v>
      </c>
      <c r="L28" s="24"/>
      <c r="M28" s="26"/>
    </row>
    <row r="29" spans="2:13" ht="11.25" customHeight="1" x14ac:dyDescent="0.25">
      <c r="B29" s="921"/>
      <c r="C29" s="23" t="s">
        <v>13</v>
      </c>
      <c r="D29" s="148">
        <f t="shared" si="0"/>
        <v>517838</v>
      </c>
      <c r="E29" s="24"/>
      <c r="F29" s="149">
        <v>517838</v>
      </c>
      <c r="G29" s="25"/>
      <c r="H29" s="24"/>
      <c r="I29" s="24"/>
      <c r="J29" s="24"/>
      <c r="K29" s="24">
        <v>179722</v>
      </c>
      <c r="L29" s="24"/>
      <c r="M29" s="26"/>
    </row>
    <row r="30" spans="2:13" x14ac:dyDescent="0.25">
      <c r="B30" s="921"/>
      <c r="C30" s="23" t="s">
        <v>14</v>
      </c>
      <c r="D30" s="148">
        <f t="shared" si="0"/>
        <v>325500</v>
      </c>
      <c r="E30" s="24"/>
      <c r="F30" s="149">
        <v>325500</v>
      </c>
      <c r="G30" s="25"/>
      <c r="H30" s="24"/>
      <c r="I30" s="24"/>
      <c r="J30" s="24"/>
      <c r="K30" s="24">
        <v>100000</v>
      </c>
      <c r="L30" s="24"/>
      <c r="M30" s="26"/>
    </row>
    <row r="31" spans="2:13" x14ac:dyDescent="0.25">
      <c r="B31" s="921"/>
      <c r="C31" s="23" t="s">
        <v>15</v>
      </c>
      <c r="D31" s="148">
        <f t="shared" si="0"/>
        <v>603600</v>
      </c>
      <c r="E31" s="24"/>
      <c r="F31" s="149">
        <v>603600</v>
      </c>
      <c r="G31" s="25"/>
      <c r="H31" s="24"/>
      <c r="I31" s="24"/>
      <c r="J31" s="24"/>
      <c r="K31" s="24">
        <v>118000</v>
      </c>
      <c r="L31" s="24">
        <v>288</v>
      </c>
      <c r="M31" s="26"/>
    </row>
    <row r="32" spans="2:13" x14ac:dyDescent="0.25">
      <c r="B32" s="921"/>
      <c r="C32" s="23" t="s">
        <v>16</v>
      </c>
      <c r="D32" s="148">
        <f t="shared" si="0"/>
        <v>2760800</v>
      </c>
      <c r="E32" s="24"/>
      <c r="F32" s="149">
        <v>2760800</v>
      </c>
      <c r="G32" s="25"/>
      <c r="H32" s="24"/>
      <c r="I32" s="24"/>
      <c r="J32" s="24"/>
      <c r="K32" s="24">
        <v>1104000</v>
      </c>
      <c r="L32" s="24"/>
      <c r="M32" s="26"/>
    </row>
    <row r="33" spans="2:13" x14ac:dyDescent="0.25">
      <c r="B33" s="921"/>
      <c r="C33" s="23" t="s">
        <v>17</v>
      </c>
      <c r="D33" s="148">
        <f t="shared" si="0"/>
        <v>10031756.52</v>
      </c>
      <c r="E33" s="24">
        <v>8531756.5199999996</v>
      </c>
      <c r="F33" s="149">
        <v>1500000</v>
      </c>
      <c r="G33" s="25">
        <v>66792</v>
      </c>
      <c r="H33" s="24">
        <v>926</v>
      </c>
      <c r="I33" s="24"/>
      <c r="J33" s="24">
        <v>8150</v>
      </c>
      <c r="K33" s="24">
        <v>550000</v>
      </c>
      <c r="L33" s="24"/>
      <c r="M33" s="26"/>
    </row>
    <row r="34" spans="2:13" x14ac:dyDescent="0.25">
      <c r="B34" s="921"/>
      <c r="C34" s="23" t="s">
        <v>18</v>
      </c>
      <c r="D34" s="148">
        <f t="shared" si="0"/>
        <v>14782808.020000001</v>
      </c>
      <c r="E34" s="24">
        <v>1581520.47</v>
      </c>
      <c r="F34" s="149">
        <v>13201287.550000001</v>
      </c>
      <c r="G34" s="25">
        <v>200</v>
      </c>
      <c r="H34" s="24">
        <v>2500</v>
      </c>
      <c r="I34" s="24">
        <v>16312</v>
      </c>
      <c r="J34" s="24">
        <v>331.63900000000001</v>
      </c>
      <c r="K34" s="24">
        <v>5780373.2199999997</v>
      </c>
      <c r="L34" s="24">
        <v>160.505</v>
      </c>
      <c r="M34" s="26">
        <v>30</v>
      </c>
    </row>
    <row r="35" spans="2:13" x14ac:dyDescent="0.25">
      <c r="B35" s="921"/>
      <c r="C35" s="23" t="s">
        <v>19</v>
      </c>
      <c r="D35" s="148">
        <f t="shared" si="0"/>
        <v>3513256.28</v>
      </c>
      <c r="E35" s="24">
        <v>868419.71</v>
      </c>
      <c r="F35" s="149">
        <v>2644836.5699999998</v>
      </c>
      <c r="G35" s="25"/>
      <c r="H35" s="24">
        <v>12000</v>
      </c>
      <c r="I35" s="24"/>
      <c r="J35" s="24">
        <v>5600.75</v>
      </c>
      <c r="K35" s="24">
        <v>1002800</v>
      </c>
      <c r="L35" s="24">
        <v>566.65699999999993</v>
      </c>
      <c r="M35" s="26"/>
    </row>
    <row r="36" spans="2:13" x14ac:dyDescent="0.25">
      <c r="B36" s="921"/>
      <c r="C36" s="23" t="s">
        <v>9</v>
      </c>
      <c r="D36" s="148">
        <f t="shared" si="0"/>
        <v>3128623.4</v>
      </c>
      <c r="E36" s="24"/>
      <c r="F36" s="149">
        <v>3128623.4</v>
      </c>
      <c r="G36" s="25"/>
      <c r="H36" s="24"/>
      <c r="I36" s="24"/>
      <c r="J36" s="24"/>
      <c r="K36" s="24">
        <v>1171500</v>
      </c>
      <c r="L36" s="24">
        <v>221.38290000000001</v>
      </c>
      <c r="M36" s="26"/>
    </row>
    <row r="37" spans="2:13" x14ac:dyDescent="0.25">
      <c r="B37" s="921"/>
      <c r="C37" s="23" t="s">
        <v>22</v>
      </c>
      <c r="D37" s="148">
        <f t="shared" si="0"/>
        <v>158850</v>
      </c>
      <c r="E37" s="24">
        <v>146250</v>
      </c>
      <c r="F37" s="149">
        <v>12600</v>
      </c>
      <c r="G37" s="25"/>
      <c r="H37" s="24"/>
      <c r="I37" s="24"/>
      <c r="J37" s="24">
        <v>1500</v>
      </c>
      <c r="K37" s="24"/>
      <c r="L37" s="24">
        <v>18</v>
      </c>
      <c r="M37" s="26"/>
    </row>
    <row r="38" spans="2:13" x14ac:dyDescent="0.25">
      <c r="B38" s="921"/>
      <c r="C38" s="23" t="s">
        <v>7</v>
      </c>
      <c r="D38" s="148">
        <f t="shared" si="0"/>
        <v>4083316.17</v>
      </c>
      <c r="E38" s="24"/>
      <c r="F38" s="149">
        <v>4083316.17</v>
      </c>
      <c r="G38" s="25"/>
      <c r="H38" s="24"/>
      <c r="I38" s="24"/>
      <c r="J38" s="24"/>
      <c r="K38" s="24">
        <v>1644900</v>
      </c>
      <c r="L38" s="24">
        <v>11.166</v>
      </c>
      <c r="M38" s="26"/>
    </row>
    <row r="39" spans="2:13" x14ac:dyDescent="0.25">
      <c r="B39" s="921"/>
      <c r="C39" s="23" t="s">
        <v>29</v>
      </c>
      <c r="D39" s="148"/>
      <c r="E39" s="24"/>
      <c r="F39" s="149"/>
      <c r="G39" s="25"/>
      <c r="H39" s="24"/>
      <c r="I39" s="24"/>
      <c r="J39" s="24"/>
      <c r="K39" s="24"/>
      <c r="L39" s="24">
        <v>25.5</v>
      </c>
      <c r="M39" s="26"/>
    </row>
    <row r="40" spans="2:13" x14ac:dyDescent="0.25">
      <c r="B40" s="921"/>
      <c r="C40" s="23" t="s">
        <v>30</v>
      </c>
      <c r="D40" s="148">
        <f t="shared" si="0"/>
        <v>27000</v>
      </c>
      <c r="E40" s="24"/>
      <c r="F40" s="149">
        <v>27000</v>
      </c>
      <c r="G40" s="25"/>
      <c r="H40" s="24"/>
      <c r="I40" s="24"/>
      <c r="J40" s="24"/>
      <c r="K40" s="24">
        <v>9000</v>
      </c>
      <c r="L40" s="24"/>
      <c r="M40" s="26"/>
    </row>
    <row r="41" spans="2:13" x14ac:dyDescent="0.25">
      <c r="B41" s="27" t="s">
        <v>40</v>
      </c>
      <c r="C41" s="130" t="s">
        <v>18</v>
      </c>
      <c r="D41" s="150"/>
      <c r="E41" s="29"/>
      <c r="F41" s="151"/>
      <c r="G41" s="30"/>
      <c r="H41" s="29"/>
      <c r="I41" s="29"/>
      <c r="J41" s="29"/>
      <c r="K41" s="29"/>
      <c r="L41" s="29">
        <v>0.54500000000000004</v>
      </c>
      <c r="M41" s="31">
        <v>2.153</v>
      </c>
    </row>
    <row r="42" spans="2:13" ht="12" customHeight="1" x14ac:dyDescent="0.25">
      <c r="B42" s="920" t="s">
        <v>39</v>
      </c>
      <c r="C42" s="19" t="s">
        <v>20</v>
      </c>
      <c r="D42" s="148">
        <f t="shared" si="0"/>
        <v>1400</v>
      </c>
      <c r="E42" s="20"/>
      <c r="F42" s="147">
        <v>1400</v>
      </c>
      <c r="G42" s="21"/>
      <c r="H42" s="20"/>
      <c r="I42" s="20"/>
      <c r="J42" s="20">
        <v>224</v>
      </c>
      <c r="K42" s="20">
        <v>220</v>
      </c>
      <c r="L42" s="20">
        <v>2.1960000000000002</v>
      </c>
      <c r="M42" s="22"/>
    </row>
    <row r="43" spans="2:13" ht="12" customHeight="1" x14ac:dyDescent="0.25">
      <c r="B43" s="921"/>
      <c r="C43" s="32" t="s">
        <v>9</v>
      </c>
      <c r="D43" s="148">
        <f t="shared" si="0"/>
        <v>60000</v>
      </c>
      <c r="E43" s="33"/>
      <c r="F43" s="153">
        <v>60000</v>
      </c>
      <c r="G43" s="34"/>
      <c r="H43" s="33"/>
      <c r="I43" s="33"/>
      <c r="J43" s="33"/>
      <c r="K43" s="33">
        <v>30000</v>
      </c>
      <c r="L43" s="33"/>
      <c r="M43" s="35"/>
    </row>
    <row r="44" spans="2:13" ht="11.25" customHeight="1" x14ac:dyDescent="0.25">
      <c r="B44" s="921"/>
      <c r="C44" s="23" t="s">
        <v>22</v>
      </c>
      <c r="D44" s="148"/>
      <c r="E44" s="24"/>
      <c r="F44" s="149"/>
      <c r="G44" s="25"/>
      <c r="H44" s="24"/>
      <c r="I44" s="24"/>
      <c r="J44" s="24"/>
      <c r="K44" s="24"/>
      <c r="L44" s="24">
        <v>0.98</v>
      </c>
      <c r="M44" s="26"/>
    </row>
    <row r="45" spans="2:13" ht="11.25" customHeight="1" x14ac:dyDescent="0.25">
      <c r="B45" s="921"/>
      <c r="C45" s="15" t="s">
        <v>23</v>
      </c>
      <c r="D45" s="148">
        <f t="shared" si="0"/>
        <v>20000</v>
      </c>
      <c r="E45" s="16">
        <v>10000</v>
      </c>
      <c r="F45" s="145">
        <v>10000</v>
      </c>
      <c r="G45" s="17"/>
      <c r="H45" s="16"/>
      <c r="I45" s="16"/>
      <c r="J45" s="16">
        <v>5</v>
      </c>
      <c r="K45" s="16">
        <v>2500</v>
      </c>
      <c r="L45" s="16"/>
      <c r="M45" s="18"/>
    </row>
    <row r="46" spans="2:13" ht="12" customHeight="1" x14ac:dyDescent="0.25">
      <c r="B46" s="920" t="s">
        <v>24</v>
      </c>
      <c r="C46" s="19" t="s">
        <v>17</v>
      </c>
      <c r="D46" s="146"/>
      <c r="E46" s="20"/>
      <c r="F46" s="147"/>
      <c r="G46" s="21"/>
      <c r="H46" s="20"/>
      <c r="I46" s="20"/>
      <c r="J46" s="20">
        <v>2</v>
      </c>
      <c r="K46" s="20"/>
      <c r="L46" s="20"/>
      <c r="M46" s="22"/>
    </row>
    <row r="47" spans="2:13" ht="12" customHeight="1" x14ac:dyDescent="0.25">
      <c r="B47" s="921"/>
      <c r="C47" s="178" t="s">
        <v>18</v>
      </c>
      <c r="D47" s="166">
        <f t="shared" si="0"/>
        <v>2287.5</v>
      </c>
      <c r="E47" s="175">
        <v>1800</v>
      </c>
      <c r="F47" s="176">
        <v>487.5</v>
      </c>
      <c r="G47" s="177"/>
      <c r="H47" s="175"/>
      <c r="I47" s="175"/>
      <c r="J47" s="175">
        <v>3</v>
      </c>
      <c r="K47" s="175">
        <v>37.5</v>
      </c>
      <c r="L47" s="175"/>
      <c r="M47" s="174"/>
    </row>
    <row r="48" spans="2:13" ht="12" customHeight="1" x14ac:dyDescent="0.25">
      <c r="B48" s="921"/>
      <c r="C48" s="178" t="s">
        <v>20</v>
      </c>
      <c r="D48" s="166">
        <f t="shared" si="0"/>
        <v>201525.32</v>
      </c>
      <c r="E48" s="175">
        <v>29955.72</v>
      </c>
      <c r="F48" s="176">
        <v>171569.6</v>
      </c>
      <c r="G48" s="177"/>
      <c r="H48" s="175"/>
      <c r="I48" s="175">
        <v>4000</v>
      </c>
      <c r="J48" s="175">
        <v>2733</v>
      </c>
      <c r="K48" s="175">
        <v>16691.509999999998</v>
      </c>
      <c r="L48" s="175">
        <v>3.117</v>
      </c>
      <c r="M48" s="174">
        <v>0.08</v>
      </c>
    </row>
    <row r="49" spans="2:13" ht="11.25" customHeight="1" x14ac:dyDescent="0.25">
      <c r="B49" s="922"/>
      <c r="C49" s="15" t="s">
        <v>22</v>
      </c>
      <c r="D49" s="144"/>
      <c r="E49" s="16"/>
      <c r="F49" s="145"/>
      <c r="G49" s="17"/>
      <c r="H49" s="16"/>
      <c r="I49" s="16"/>
      <c r="J49" s="16"/>
      <c r="K49" s="16"/>
      <c r="L49" s="16">
        <v>5.0000000000000001E-3</v>
      </c>
      <c r="M49" s="18"/>
    </row>
    <row r="50" spans="2:13" x14ac:dyDescent="0.25">
      <c r="B50" s="920" t="s">
        <v>25</v>
      </c>
      <c r="C50" s="32" t="s">
        <v>9</v>
      </c>
      <c r="D50" s="152">
        <f t="shared" si="0"/>
        <v>60000</v>
      </c>
      <c r="E50" s="33"/>
      <c r="F50" s="153">
        <v>60000</v>
      </c>
      <c r="G50" s="34"/>
      <c r="H50" s="33"/>
      <c r="I50" s="33"/>
      <c r="J50" s="33"/>
      <c r="K50" s="33">
        <v>30000</v>
      </c>
      <c r="L50" s="33"/>
      <c r="M50" s="35"/>
    </row>
    <row r="51" spans="2:13" x14ac:dyDescent="0.25">
      <c r="B51" s="921"/>
      <c r="C51" s="15" t="s">
        <v>23</v>
      </c>
      <c r="D51" s="144">
        <f t="shared" si="0"/>
        <v>1000</v>
      </c>
      <c r="E51" s="16">
        <v>1000</v>
      </c>
      <c r="F51" s="145"/>
      <c r="G51" s="17"/>
      <c r="H51" s="16"/>
      <c r="I51" s="16"/>
      <c r="J51" s="16">
        <v>1</v>
      </c>
      <c r="K51" s="16"/>
      <c r="L51" s="16"/>
      <c r="M51" s="18"/>
    </row>
    <row r="52" spans="2:13" x14ac:dyDescent="0.25">
      <c r="B52" s="920" t="s">
        <v>41</v>
      </c>
      <c r="C52" s="32" t="s">
        <v>19</v>
      </c>
      <c r="D52" s="152"/>
      <c r="E52" s="33"/>
      <c r="F52" s="153"/>
      <c r="G52" s="34"/>
      <c r="H52" s="33"/>
      <c r="I52" s="33"/>
      <c r="J52" s="33"/>
      <c r="K52" s="33"/>
      <c r="L52" s="33">
        <v>0.6</v>
      </c>
      <c r="M52" s="35"/>
    </row>
    <row r="53" spans="2:13" x14ac:dyDescent="0.25">
      <c r="B53" s="921"/>
      <c r="C53" s="178" t="s">
        <v>20</v>
      </c>
      <c r="D53" s="166"/>
      <c r="E53" s="175"/>
      <c r="F53" s="176"/>
      <c r="G53" s="177"/>
      <c r="H53" s="175"/>
      <c r="I53" s="175">
        <v>444.2</v>
      </c>
      <c r="J53" s="175">
        <v>260.41500000000002</v>
      </c>
      <c r="K53" s="175"/>
      <c r="L53" s="175"/>
      <c r="M53" s="174"/>
    </row>
    <row r="54" spans="2:13" x14ac:dyDescent="0.25">
      <c r="B54" s="921"/>
      <c r="C54" s="15" t="s">
        <v>22</v>
      </c>
      <c r="D54" s="144"/>
      <c r="E54" s="16"/>
      <c r="F54" s="145"/>
      <c r="G54" s="17"/>
      <c r="H54" s="16"/>
      <c r="I54" s="16"/>
      <c r="J54" s="16"/>
      <c r="K54" s="16"/>
      <c r="L54" s="16">
        <v>0.2</v>
      </c>
      <c r="M54" s="18"/>
    </row>
    <row r="55" spans="2:13" ht="11.25" customHeight="1" x14ac:dyDescent="0.25">
      <c r="B55" s="926" t="s">
        <v>26</v>
      </c>
      <c r="C55" s="32" t="s">
        <v>14</v>
      </c>
      <c r="D55" s="152">
        <f t="shared" si="0"/>
        <v>158140.10999999999</v>
      </c>
      <c r="E55" s="33"/>
      <c r="F55" s="153">
        <v>158140.10999999999</v>
      </c>
      <c r="G55" s="34"/>
      <c r="H55" s="33"/>
      <c r="I55" s="33"/>
      <c r="J55" s="33"/>
      <c r="K55" s="33">
        <v>21000</v>
      </c>
      <c r="L55" s="33"/>
      <c r="M55" s="35"/>
    </row>
    <row r="56" spans="2:13" ht="11.25" customHeight="1" x14ac:dyDescent="0.25">
      <c r="B56" s="921"/>
      <c r="C56" s="23" t="s">
        <v>22</v>
      </c>
      <c r="D56" s="148">
        <f t="shared" si="0"/>
        <v>3494700</v>
      </c>
      <c r="E56" s="24">
        <v>46700</v>
      </c>
      <c r="F56" s="149">
        <v>3448000</v>
      </c>
      <c r="G56" s="25"/>
      <c r="H56" s="24"/>
      <c r="I56" s="24"/>
      <c r="J56" s="24">
        <v>300</v>
      </c>
      <c r="K56" s="24">
        <v>351664</v>
      </c>
      <c r="L56" s="24">
        <v>0.10199999999999999</v>
      </c>
      <c r="M56" s="26"/>
    </row>
    <row r="57" spans="2:13" x14ac:dyDescent="0.25">
      <c r="B57" s="935"/>
      <c r="C57" s="43" t="s">
        <v>7</v>
      </c>
      <c r="D57" s="148">
        <f t="shared" si="0"/>
        <v>10732.88</v>
      </c>
      <c r="E57" s="44"/>
      <c r="F57" s="156">
        <v>10732.88</v>
      </c>
      <c r="G57" s="45"/>
      <c r="H57" s="44"/>
      <c r="I57" s="44"/>
      <c r="J57" s="44"/>
      <c r="K57" s="44">
        <v>1359</v>
      </c>
      <c r="L57" s="44"/>
      <c r="M57" s="46"/>
    </row>
    <row r="58" spans="2:13" x14ac:dyDescent="0.25">
      <c r="B58" s="47" t="s">
        <v>27</v>
      </c>
      <c r="C58" s="132" t="s">
        <v>22</v>
      </c>
      <c r="D58" s="157"/>
      <c r="E58" s="49"/>
      <c r="F58" s="158"/>
      <c r="G58" s="50"/>
      <c r="H58" s="49"/>
      <c r="I58" s="49"/>
      <c r="J58" s="49"/>
      <c r="K58" s="49"/>
      <c r="L58" s="49">
        <v>7.25</v>
      </c>
      <c r="M58" s="51"/>
    </row>
    <row r="59" spans="2:13" x14ac:dyDescent="0.25">
      <c r="B59" s="47" t="s">
        <v>48</v>
      </c>
      <c r="C59" s="132" t="s">
        <v>22</v>
      </c>
      <c r="D59" s="157"/>
      <c r="E59" s="49"/>
      <c r="F59" s="158"/>
      <c r="G59" s="50"/>
      <c r="H59" s="49"/>
      <c r="I59" s="49"/>
      <c r="J59" s="49"/>
      <c r="K59" s="49"/>
      <c r="L59" s="49">
        <v>5</v>
      </c>
      <c r="M59" s="51"/>
    </row>
    <row r="60" spans="2:13" x14ac:dyDescent="0.25">
      <c r="B60" s="47" t="s">
        <v>42</v>
      </c>
      <c r="C60" s="132" t="s">
        <v>22</v>
      </c>
      <c r="D60" s="157"/>
      <c r="E60" s="49"/>
      <c r="F60" s="158"/>
      <c r="G60" s="50"/>
      <c r="H60" s="49"/>
      <c r="I60" s="49"/>
      <c r="J60" s="49"/>
      <c r="K60" s="49"/>
      <c r="L60" s="49">
        <v>8.6</v>
      </c>
      <c r="M60" s="51"/>
    </row>
    <row r="61" spans="2:13" x14ac:dyDescent="0.25">
      <c r="B61" s="47" t="s">
        <v>57</v>
      </c>
      <c r="C61" s="132" t="s">
        <v>7</v>
      </c>
      <c r="D61" s="157">
        <f t="shared" si="0"/>
        <v>2855</v>
      </c>
      <c r="E61" s="49"/>
      <c r="F61" s="158">
        <v>2855</v>
      </c>
      <c r="G61" s="50"/>
      <c r="H61" s="49"/>
      <c r="I61" s="49"/>
      <c r="J61" s="49"/>
      <c r="K61" s="49">
        <v>1210</v>
      </c>
      <c r="L61" s="49"/>
      <c r="M61" s="51"/>
    </row>
    <row r="62" spans="2:13" x14ac:dyDescent="0.25">
      <c r="B62" s="52" t="s">
        <v>46</v>
      </c>
      <c r="C62" s="133" t="s">
        <v>7</v>
      </c>
      <c r="D62" s="159">
        <f t="shared" si="0"/>
        <v>510781.42</v>
      </c>
      <c r="E62" s="54"/>
      <c r="F62" s="160">
        <v>510781.42</v>
      </c>
      <c r="G62" s="55"/>
      <c r="H62" s="54"/>
      <c r="I62" s="54"/>
      <c r="J62" s="54"/>
      <c r="K62" s="54">
        <v>149799.70000000001</v>
      </c>
      <c r="L62" s="54"/>
      <c r="M62" s="56"/>
    </row>
    <row r="63" spans="2:13" x14ac:dyDescent="0.25">
      <c r="B63" s="47" t="s">
        <v>50</v>
      </c>
      <c r="C63" s="132" t="s">
        <v>7</v>
      </c>
      <c r="D63" s="159">
        <f t="shared" si="0"/>
        <v>1304.54</v>
      </c>
      <c r="E63" s="49"/>
      <c r="F63" s="158">
        <v>1304.54</v>
      </c>
      <c r="G63" s="50"/>
      <c r="H63" s="49"/>
      <c r="I63" s="49"/>
      <c r="J63" s="49"/>
      <c r="K63" s="49">
        <v>665.2</v>
      </c>
      <c r="L63" s="49"/>
      <c r="M63" s="51"/>
    </row>
    <row r="64" spans="2:13" ht="11.25" customHeight="1" x14ac:dyDescent="0.25">
      <c r="B64" s="920" t="s">
        <v>28</v>
      </c>
      <c r="C64" s="32" t="s">
        <v>13</v>
      </c>
      <c r="D64" s="152">
        <f t="shared" si="0"/>
        <v>1805592</v>
      </c>
      <c r="E64" s="33">
        <v>1805592</v>
      </c>
      <c r="F64" s="153"/>
      <c r="G64" s="34"/>
      <c r="H64" s="33"/>
      <c r="I64" s="33"/>
      <c r="J64" s="33">
        <v>6100</v>
      </c>
      <c r="K64" s="33"/>
      <c r="L64" s="33"/>
      <c r="M64" s="35"/>
    </row>
    <row r="65" spans="1:13" ht="11.25" customHeight="1" x14ac:dyDescent="0.25">
      <c r="B65" s="921"/>
      <c r="C65" s="23" t="s">
        <v>9</v>
      </c>
      <c r="D65" s="148">
        <f t="shared" si="0"/>
        <v>4243384.54</v>
      </c>
      <c r="E65" s="24">
        <v>1386192.68</v>
      </c>
      <c r="F65" s="149">
        <v>2857191.86</v>
      </c>
      <c r="G65" s="25"/>
      <c r="H65" s="24"/>
      <c r="I65" s="24"/>
      <c r="J65" s="24">
        <v>4696.4291000000003</v>
      </c>
      <c r="K65" s="24">
        <v>459954.63</v>
      </c>
      <c r="L65" s="24"/>
      <c r="M65" s="26"/>
    </row>
    <row r="66" spans="1:13" ht="11.25" customHeight="1" x14ac:dyDescent="0.25">
      <c r="B66" s="921"/>
      <c r="C66" s="23" t="s">
        <v>22</v>
      </c>
      <c r="D66" s="148">
        <f t="shared" si="0"/>
        <v>19286940.93</v>
      </c>
      <c r="E66" s="24">
        <v>2331482</v>
      </c>
      <c r="F66" s="149">
        <v>16955458.93</v>
      </c>
      <c r="G66" s="25"/>
      <c r="H66" s="24"/>
      <c r="I66" s="24"/>
      <c r="J66" s="24">
        <v>9635.2999999999993</v>
      </c>
      <c r="K66" s="24">
        <v>2492892</v>
      </c>
      <c r="L66" s="24"/>
      <c r="M66" s="26"/>
    </row>
    <row r="67" spans="1:13" x14ac:dyDescent="0.25">
      <c r="B67" s="921"/>
      <c r="C67" s="23" t="s">
        <v>23</v>
      </c>
      <c r="D67" s="148">
        <f t="shared" si="0"/>
        <v>6157000</v>
      </c>
      <c r="E67" s="24">
        <v>6157000</v>
      </c>
      <c r="F67" s="149"/>
      <c r="G67" s="25"/>
      <c r="H67" s="24"/>
      <c r="I67" s="24"/>
      <c r="J67" s="24">
        <v>19573</v>
      </c>
      <c r="K67" s="24"/>
      <c r="L67" s="24"/>
      <c r="M67" s="26"/>
    </row>
    <row r="68" spans="1:13" x14ac:dyDescent="0.25">
      <c r="B68" s="921"/>
      <c r="C68" s="23" t="s">
        <v>7</v>
      </c>
      <c r="D68" s="148">
        <f t="shared" si="0"/>
        <v>31697722.609999996</v>
      </c>
      <c r="E68" s="24">
        <v>2308639.7200000002</v>
      </c>
      <c r="F68" s="149">
        <v>29389082.889999997</v>
      </c>
      <c r="G68" s="25"/>
      <c r="H68" s="24"/>
      <c r="I68" s="24"/>
      <c r="J68" s="24">
        <v>9755.991</v>
      </c>
      <c r="K68" s="24">
        <v>4143344.4</v>
      </c>
      <c r="L68" s="24"/>
      <c r="M68" s="26"/>
    </row>
    <row r="69" spans="1:13" x14ac:dyDescent="0.25">
      <c r="B69" s="921"/>
      <c r="C69" s="23" t="s">
        <v>29</v>
      </c>
      <c r="D69" s="148">
        <f t="shared" si="0"/>
        <v>24571554.379999999</v>
      </c>
      <c r="E69" s="24">
        <v>566661.62</v>
      </c>
      <c r="F69" s="149">
        <v>24004892.759999998</v>
      </c>
      <c r="G69" s="25"/>
      <c r="H69" s="24"/>
      <c r="I69" s="24"/>
      <c r="J69" s="24">
        <v>1900</v>
      </c>
      <c r="K69" s="24">
        <v>4173361.3</v>
      </c>
      <c r="L69" s="24"/>
      <c r="M69" s="26"/>
    </row>
    <row r="70" spans="1:13" x14ac:dyDescent="0.25">
      <c r="B70" s="921"/>
      <c r="C70" s="23" t="s">
        <v>30</v>
      </c>
      <c r="D70" s="148">
        <f t="shared" ref="D70:D92" si="1">E70+F70</f>
        <v>19491065.469999999</v>
      </c>
      <c r="E70" s="24"/>
      <c r="F70" s="149">
        <v>19491065.469999999</v>
      </c>
      <c r="G70" s="25"/>
      <c r="H70" s="24"/>
      <c r="I70" s="24"/>
      <c r="J70" s="24"/>
      <c r="K70" s="24">
        <v>3185525.76</v>
      </c>
      <c r="L70" s="24"/>
      <c r="M70" s="26"/>
    </row>
    <row r="71" spans="1:13" x14ac:dyDescent="0.25">
      <c r="B71" s="47" t="s">
        <v>69</v>
      </c>
      <c r="C71" s="132" t="s">
        <v>20</v>
      </c>
      <c r="D71" s="157">
        <f t="shared" si="1"/>
        <v>6.21</v>
      </c>
      <c r="E71" s="49"/>
      <c r="F71" s="158">
        <v>6.21</v>
      </c>
      <c r="G71" s="50"/>
      <c r="H71" s="49"/>
      <c r="I71" s="49"/>
      <c r="J71" s="49"/>
      <c r="K71" s="49">
        <v>60</v>
      </c>
      <c r="L71" s="49"/>
      <c r="M71" s="51"/>
    </row>
    <row r="72" spans="1:13" x14ac:dyDescent="0.25">
      <c r="A72" s="174"/>
      <c r="B72" s="936" t="s">
        <v>31</v>
      </c>
      <c r="C72" s="23" t="s">
        <v>22</v>
      </c>
      <c r="D72" s="148">
        <f t="shared" si="1"/>
        <v>2574962.08</v>
      </c>
      <c r="E72" s="24"/>
      <c r="F72" s="149">
        <v>2574962.08</v>
      </c>
      <c r="G72" s="25"/>
      <c r="H72" s="24"/>
      <c r="I72" s="24"/>
      <c r="J72" s="24"/>
      <c r="K72" s="24">
        <v>605032</v>
      </c>
      <c r="L72" s="24"/>
      <c r="M72" s="26"/>
    </row>
    <row r="73" spans="1:13" x14ac:dyDescent="0.25">
      <c r="A73" s="174"/>
      <c r="B73" s="923"/>
      <c r="C73" s="23" t="s">
        <v>7</v>
      </c>
      <c r="D73" s="148">
        <f t="shared" si="1"/>
        <v>158985.48000000001</v>
      </c>
      <c r="E73" s="24">
        <v>16000</v>
      </c>
      <c r="F73" s="149">
        <v>142985.48000000001</v>
      </c>
      <c r="G73" s="25"/>
      <c r="H73" s="24"/>
      <c r="I73" s="24"/>
      <c r="J73" s="24">
        <v>40</v>
      </c>
      <c r="K73" s="24">
        <v>39296.9</v>
      </c>
      <c r="L73" s="24"/>
      <c r="M73" s="26"/>
    </row>
    <row r="74" spans="1:13" x14ac:dyDescent="0.25">
      <c r="A74" s="174"/>
      <c r="B74" s="924"/>
      <c r="C74" s="15" t="s">
        <v>29</v>
      </c>
      <c r="D74" s="144">
        <f t="shared" si="1"/>
        <v>287048.74</v>
      </c>
      <c r="E74" s="16">
        <v>280191.64</v>
      </c>
      <c r="F74" s="145">
        <v>6857.1</v>
      </c>
      <c r="G74" s="17"/>
      <c r="H74" s="16"/>
      <c r="I74" s="16"/>
      <c r="J74" s="16">
        <v>800</v>
      </c>
      <c r="K74" s="16">
        <v>1523.8</v>
      </c>
      <c r="L74" s="16"/>
      <c r="M74" s="18"/>
    </row>
    <row r="75" spans="1:13" x14ac:dyDescent="0.25">
      <c r="A75" s="174"/>
      <c r="B75" s="179" t="s">
        <v>43</v>
      </c>
      <c r="C75" s="132" t="s">
        <v>11</v>
      </c>
      <c r="D75" s="157">
        <f t="shared" si="1"/>
        <v>2155744.33</v>
      </c>
      <c r="E75" s="49">
        <v>605170.93000000005</v>
      </c>
      <c r="F75" s="158">
        <v>1550573.4</v>
      </c>
      <c r="G75" s="50"/>
      <c r="H75" s="49">
        <v>56.89</v>
      </c>
      <c r="I75" s="49"/>
      <c r="J75" s="49">
        <v>546.47799999999995</v>
      </c>
      <c r="K75" s="49">
        <v>186539</v>
      </c>
      <c r="L75" s="49"/>
      <c r="M75" s="51"/>
    </row>
    <row r="76" spans="1:13" x14ac:dyDescent="0.25">
      <c r="B76" s="47" t="s">
        <v>32</v>
      </c>
      <c r="C76" s="132" t="s">
        <v>7</v>
      </c>
      <c r="D76" s="157">
        <f t="shared" si="1"/>
        <v>517.38</v>
      </c>
      <c r="E76" s="49"/>
      <c r="F76" s="158">
        <v>517.38</v>
      </c>
      <c r="G76" s="50"/>
      <c r="H76" s="49"/>
      <c r="I76" s="49"/>
      <c r="J76" s="49"/>
      <c r="K76" s="49">
        <v>397</v>
      </c>
      <c r="L76" s="49"/>
      <c r="M76" s="51"/>
    </row>
    <row r="77" spans="1:13" ht="11.25" customHeight="1" x14ac:dyDescent="0.25">
      <c r="B77" s="921" t="s">
        <v>33</v>
      </c>
      <c r="C77" s="32" t="s">
        <v>13</v>
      </c>
      <c r="D77" s="152">
        <f t="shared" si="1"/>
        <v>3886050</v>
      </c>
      <c r="E77" s="33">
        <v>3886050</v>
      </c>
      <c r="F77" s="153"/>
      <c r="G77" s="34"/>
      <c r="H77" s="33"/>
      <c r="I77" s="33"/>
      <c r="J77" s="33">
        <v>13000</v>
      </c>
      <c r="K77" s="33"/>
      <c r="L77" s="33"/>
      <c r="M77" s="35"/>
    </row>
    <row r="78" spans="1:13" ht="11.25" customHeight="1" x14ac:dyDescent="0.25">
      <c r="B78" s="921"/>
      <c r="C78" s="23" t="s">
        <v>9</v>
      </c>
      <c r="D78" s="148">
        <f t="shared" si="1"/>
        <v>7398772.0000000009</v>
      </c>
      <c r="E78" s="24"/>
      <c r="F78" s="149">
        <v>7398772.0000000009</v>
      </c>
      <c r="G78" s="25"/>
      <c r="H78" s="24"/>
      <c r="I78" s="24"/>
      <c r="J78" s="24"/>
      <c r="K78" s="24">
        <v>1277427</v>
      </c>
      <c r="L78" s="24"/>
      <c r="M78" s="26"/>
    </row>
    <row r="79" spans="1:13" ht="11.25" customHeight="1" x14ac:dyDescent="0.25">
      <c r="B79" s="921"/>
      <c r="C79" s="23" t="s">
        <v>22</v>
      </c>
      <c r="D79" s="148">
        <f t="shared" si="1"/>
        <v>46143347.5</v>
      </c>
      <c r="E79" s="24">
        <v>5753421</v>
      </c>
      <c r="F79" s="149">
        <v>40389926.5</v>
      </c>
      <c r="G79" s="25"/>
      <c r="H79" s="24"/>
      <c r="I79" s="24"/>
      <c r="J79" s="24">
        <v>26506.990999999998</v>
      </c>
      <c r="K79" s="24">
        <v>8346815.2199999997</v>
      </c>
      <c r="L79" s="24"/>
      <c r="M79" s="26"/>
    </row>
    <row r="80" spans="1:13" x14ac:dyDescent="0.25">
      <c r="B80" s="921"/>
      <c r="C80" s="23" t="s">
        <v>23</v>
      </c>
      <c r="D80" s="148">
        <f t="shared" si="1"/>
        <v>3322000</v>
      </c>
      <c r="E80" s="24">
        <v>3322000</v>
      </c>
      <c r="F80" s="149"/>
      <c r="G80" s="25"/>
      <c r="H80" s="24"/>
      <c r="I80" s="24"/>
      <c r="J80" s="24">
        <v>13188</v>
      </c>
      <c r="K80" s="24"/>
      <c r="L80" s="24"/>
      <c r="M80" s="26"/>
    </row>
    <row r="81" spans="2:14" x14ac:dyDescent="0.25">
      <c r="B81" s="921"/>
      <c r="C81" s="23" t="s">
        <v>7</v>
      </c>
      <c r="D81" s="148">
        <f t="shared" si="1"/>
        <v>10954671.649999999</v>
      </c>
      <c r="E81" s="24">
        <v>3151165.88</v>
      </c>
      <c r="F81" s="149">
        <v>7803505.7699999977</v>
      </c>
      <c r="G81" s="25"/>
      <c r="H81" s="24"/>
      <c r="I81" s="24"/>
      <c r="J81" s="24">
        <v>11436.035</v>
      </c>
      <c r="K81" s="24">
        <v>1284397.7</v>
      </c>
      <c r="L81" s="24"/>
      <c r="M81" s="26"/>
    </row>
    <row r="82" spans="2:14" x14ac:dyDescent="0.25">
      <c r="B82" s="921"/>
      <c r="C82" s="23" t="s">
        <v>29</v>
      </c>
      <c r="D82" s="148">
        <f t="shared" si="1"/>
        <v>17813440.900000002</v>
      </c>
      <c r="E82" s="24">
        <v>2290851.19</v>
      </c>
      <c r="F82" s="149">
        <v>15522589.710000001</v>
      </c>
      <c r="G82" s="25"/>
      <c r="H82" s="24"/>
      <c r="I82" s="24"/>
      <c r="J82" s="24">
        <v>8300</v>
      </c>
      <c r="K82" s="24">
        <v>3940224</v>
      </c>
      <c r="L82" s="24"/>
      <c r="M82" s="26"/>
    </row>
    <row r="83" spans="2:14" x14ac:dyDescent="0.25">
      <c r="B83" s="921"/>
      <c r="C83" s="15" t="s">
        <v>30</v>
      </c>
      <c r="D83" s="144">
        <f t="shared" si="1"/>
        <v>6434250.830000001</v>
      </c>
      <c r="E83" s="16"/>
      <c r="F83" s="145">
        <v>6434250.830000001</v>
      </c>
      <c r="G83" s="17"/>
      <c r="H83" s="16"/>
      <c r="I83" s="16"/>
      <c r="J83" s="16"/>
      <c r="K83" s="16">
        <v>1758426.31</v>
      </c>
      <c r="L83" s="16"/>
      <c r="M83" s="18"/>
    </row>
    <row r="84" spans="2:14" x14ac:dyDescent="0.25">
      <c r="B84" s="920" t="s">
        <v>44</v>
      </c>
      <c r="C84" s="32" t="s">
        <v>9</v>
      </c>
      <c r="D84" s="152">
        <f t="shared" si="1"/>
        <v>25895299</v>
      </c>
      <c r="E84" s="33"/>
      <c r="F84" s="153">
        <v>25895299</v>
      </c>
      <c r="G84" s="34"/>
      <c r="H84" s="33"/>
      <c r="I84" s="33"/>
      <c r="J84" s="33"/>
      <c r="K84" s="33">
        <v>1367687</v>
      </c>
      <c r="L84" s="33"/>
      <c r="M84" s="35"/>
    </row>
    <row r="85" spans="2:14" x14ac:dyDescent="0.25">
      <c r="B85" s="921"/>
      <c r="C85" s="23" t="s">
        <v>7</v>
      </c>
      <c r="D85" s="148">
        <f t="shared" si="1"/>
        <v>9081562</v>
      </c>
      <c r="E85" s="24"/>
      <c r="F85" s="149">
        <v>9081562</v>
      </c>
      <c r="G85" s="25"/>
      <c r="H85" s="24"/>
      <c r="I85" s="24"/>
      <c r="J85" s="24"/>
      <c r="K85" s="24">
        <v>648683</v>
      </c>
      <c r="L85" s="24"/>
      <c r="M85" s="26"/>
    </row>
    <row r="86" spans="2:14" x14ac:dyDescent="0.25">
      <c r="B86" s="935"/>
      <c r="C86" s="15" t="s">
        <v>29</v>
      </c>
      <c r="D86" s="144">
        <f t="shared" si="1"/>
        <v>23908499</v>
      </c>
      <c r="E86" s="16"/>
      <c r="F86" s="145">
        <v>23908499</v>
      </c>
      <c r="G86" s="17"/>
      <c r="H86" s="16"/>
      <c r="I86" s="16"/>
      <c r="J86" s="16"/>
      <c r="K86" s="16">
        <v>971301</v>
      </c>
      <c r="L86" s="16"/>
      <c r="M86" s="18"/>
    </row>
    <row r="87" spans="2:14" x14ac:dyDescent="0.25">
      <c r="B87" s="920" t="s">
        <v>34</v>
      </c>
      <c r="C87" s="32" t="s">
        <v>11</v>
      </c>
      <c r="D87" s="152">
        <f t="shared" si="1"/>
        <v>2424933.34</v>
      </c>
      <c r="E87" s="33">
        <v>1713867</v>
      </c>
      <c r="F87" s="153">
        <v>711066.34</v>
      </c>
      <c r="G87" s="34"/>
      <c r="H87" s="33"/>
      <c r="I87" s="33">
        <v>1337</v>
      </c>
      <c r="J87" s="33">
        <v>35.408999999999999</v>
      </c>
      <c r="K87" s="33">
        <v>66400</v>
      </c>
      <c r="L87" s="33"/>
      <c r="M87" s="35"/>
    </row>
    <row r="88" spans="2:14" x14ac:dyDescent="0.25">
      <c r="B88" s="921"/>
      <c r="C88" s="178" t="s">
        <v>7</v>
      </c>
      <c r="D88" s="166">
        <f t="shared" si="1"/>
        <v>468018.75</v>
      </c>
      <c r="E88" s="175">
        <v>419951.7</v>
      </c>
      <c r="F88" s="176">
        <v>48067.05</v>
      </c>
      <c r="G88" s="177"/>
      <c r="H88" s="175"/>
      <c r="I88" s="175"/>
      <c r="J88" s="175">
        <v>666.59</v>
      </c>
      <c r="K88" s="175">
        <v>5235.3999999999996</v>
      </c>
      <c r="L88" s="175"/>
      <c r="M88" s="174"/>
    </row>
    <row r="89" spans="2:14" x14ac:dyDescent="0.25">
      <c r="B89" s="935"/>
      <c r="C89" s="15" t="s">
        <v>30</v>
      </c>
      <c r="D89" s="144">
        <f t="shared" si="1"/>
        <v>277722</v>
      </c>
      <c r="E89" s="16"/>
      <c r="F89" s="145">
        <v>277722</v>
      </c>
      <c r="G89" s="17"/>
      <c r="H89" s="16"/>
      <c r="I89" s="16"/>
      <c r="J89" s="16"/>
      <c r="K89" s="16">
        <v>23644</v>
      </c>
      <c r="L89" s="16"/>
      <c r="M89" s="18"/>
    </row>
    <row r="90" spans="2:14" ht="11.25" customHeight="1" x14ac:dyDescent="0.25">
      <c r="B90" s="920" t="s">
        <v>35</v>
      </c>
      <c r="C90" s="32" t="s">
        <v>11</v>
      </c>
      <c r="D90" s="152">
        <f t="shared" si="1"/>
        <v>37559482.300000004</v>
      </c>
      <c r="E90" s="33">
        <v>1479357</v>
      </c>
      <c r="F90" s="153">
        <v>36080125.300000004</v>
      </c>
      <c r="G90" s="34"/>
      <c r="H90" s="33"/>
      <c r="I90" s="33"/>
      <c r="J90" s="33">
        <v>478.524</v>
      </c>
      <c r="K90" s="33">
        <v>7570273</v>
      </c>
      <c r="L90" s="33"/>
      <c r="M90" s="35"/>
    </row>
    <row r="91" spans="2:14" ht="11.25" customHeight="1" x14ac:dyDescent="0.25">
      <c r="B91" s="921"/>
      <c r="C91" s="32" t="s">
        <v>13</v>
      </c>
      <c r="D91" s="152">
        <f t="shared" si="1"/>
        <v>1000000</v>
      </c>
      <c r="E91" s="33"/>
      <c r="F91" s="153">
        <v>1000000</v>
      </c>
      <c r="G91" s="34"/>
      <c r="H91" s="33"/>
      <c r="I91" s="33"/>
      <c r="J91" s="33"/>
      <c r="K91" s="33">
        <v>154000</v>
      </c>
      <c r="L91" s="33"/>
      <c r="M91" s="35"/>
    </row>
    <row r="92" spans="2:14" ht="11.25" customHeight="1" thickBot="1" x14ac:dyDescent="0.3">
      <c r="B92" s="921"/>
      <c r="C92" s="23" t="s">
        <v>14</v>
      </c>
      <c r="D92" s="148">
        <f t="shared" si="1"/>
        <v>228706</v>
      </c>
      <c r="E92" s="24"/>
      <c r="F92" s="149">
        <v>228706</v>
      </c>
      <c r="G92" s="25"/>
      <c r="H92" s="24"/>
      <c r="I92" s="24"/>
      <c r="J92" s="24"/>
      <c r="K92" s="24">
        <v>43522</v>
      </c>
      <c r="L92" s="24"/>
      <c r="M92" s="26"/>
    </row>
    <row r="93" spans="2:14" ht="14.4" thickTop="1" thickBot="1" x14ac:dyDescent="0.3">
      <c r="B93" s="885" t="s">
        <v>79</v>
      </c>
      <c r="C93" s="886"/>
      <c r="D93" s="161">
        <f t="shared" ref="D93:M93" si="2">SUM(D5:D92)</f>
        <v>368623142.35000002</v>
      </c>
      <c r="E93" s="135">
        <f t="shared" si="2"/>
        <v>50980878.910000004</v>
      </c>
      <c r="F93" s="162">
        <f t="shared" si="2"/>
        <v>317642263.44</v>
      </c>
      <c r="G93" s="134">
        <f t="shared" si="2"/>
        <v>218623.5</v>
      </c>
      <c r="H93" s="134">
        <f t="shared" si="2"/>
        <v>18511.989999999998</v>
      </c>
      <c r="I93" s="134">
        <f t="shared" si="2"/>
        <v>22197.200000000001</v>
      </c>
      <c r="J93" s="134">
        <f t="shared" si="2"/>
        <v>161281.57010000001</v>
      </c>
      <c r="K93" s="134">
        <f t="shared" si="2"/>
        <v>59754758.020000003</v>
      </c>
      <c r="L93" s="134">
        <f t="shared" si="2"/>
        <v>1849.1208999999999</v>
      </c>
      <c r="M93" s="134">
        <f t="shared" si="2"/>
        <v>36.394999999999996</v>
      </c>
      <c r="N93" s="166"/>
    </row>
    <row r="94" spans="2:14" ht="14.4" thickTop="1" thickBot="1" x14ac:dyDescent="0.3">
      <c r="B94" s="887" t="s">
        <v>36</v>
      </c>
      <c r="C94" s="888"/>
      <c r="D94" s="163">
        <v>488821935.70999998</v>
      </c>
      <c r="E94" s="137">
        <v>53189098.370000005</v>
      </c>
      <c r="F94" s="138">
        <v>435632837.34000009</v>
      </c>
      <c r="G94" s="136">
        <v>218623.5</v>
      </c>
      <c r="H94" s="164">
        <v>18511.990000000002</v>
      </c>
      <c r="I94" s="137">
        <v>110294.2</v>
      </c>
      <c r="J94" s="137">
        <v>383392.55310000002</v>
      </c>
      <c r="K94" s="137">
        <v>266684313.64999977</v>
      </c>
      <c r="L94" s="138">
        <v>1849.1208999999999</v>
      </c>
      <c r="M94" s="139">
        <v>38.4</v>
      </c>
    </row>
    <row r="95" spans="2:14" s="70" customFormat="1" ht="13.8" thickTop="1" x14ac:dyDescent="0.25">
      <c r="B95" s="140"/>
      <c r="C95" s="140"/>
      <c r="D95" s="141"/>
      <c r="E95" s="141"/>
      <c r="F95" s="141"/>
      <c r="G95" s="141"/>
      <c r="H95" s="141"/>
      <c r="I95" s="141"/>
      <c r="J95" s="141"/>
      <c r="K95" s="141"/>
      <c r="L95" s="141"/>
      <c r="M95" s="141"/>
    </row>
    <row r="96" spans="2:14" x14ac:dyDescent="0.25">
      <c r="B96" s="74" t="s">
        <v>113</v>
      </c>
    </row>
  </sheetData>
  <mergeCells count="22">
    <mergeCell ref="B42:B45"/>
    <mergeCell ref="B46:B49"/>
    <mergeCell ref="B90:B92"/>
    <mergeCell ref="B93:C93"/>
    <mergeCell ref="B52:B54"/>
    <mergeCell ref="B55:B57"/>
    <mergeCell ref="D3:F3"/>
    <mergeCell ref="G3:M3"/>
    <mergeCell ref="B50:B51"/>
    <mergeCell ref="B15:B26"/>
    <mergeCell ref="B27:B40"/>
    <mergeCell ref="B3:B4"/>
    <mergeCell ref="C3:C4"/>
    <mergeCell ref="B5:B6"/>
    <mergeCell ref="B7:B9"/>
    <mergeCell ref="B10:B14"/>
    <mergeCell ref="B94:C94"/>
    <mergeCell ref="B64:B70"/>
    <mergeCell ref="B72:B74"/>
    <mergeCell ref="B77:B83"/>
    <mergeCell ref="B84:B86"/>
    <mergeCell ref="B87:B89"/>
  </mergeCells>
  <phoneticPr fontId="0" type="noConversion"/>
  <pageMargins left="0" right="0" top="0" bottom="0" header="0" footer="0"/>
  <pageSetup paperSize="9" scale="1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43DDF-9736-4EA5-A290-C095ED9E0636}">
  <sheetPr>
    <pageSetUpPr fitToPage="1"/>
  </sheetPr>
  <dimension ref="B1:R94"/>
  <sheetViews>
    <sheetView showGridLines="0" topLeftCell="A55" zoomScale="80" zoomScaleNormal="75" workbookViewId="0">
      <selection activeCell="B94" sqref="B94"/>
    </sheetView>
  </sheetViews>
  <sheetFormatPr baseColWidth="10" defaultColWidth="12" defaultRowHeight="13.2" x14ac:dyDescent="0.25"/>
  <cols>
    <col min="1" max="1" width="2.7109375" style="14" customWidth="1"/>
    <col min="2" max="2" width="34" style="3" customWidth="1"/>
    <col min="3" max="3" width="31" style="3" customWidth="1"/>
    <col min="4" max="13" width="18.85546875" style="3" customWidth="1"/>
    <col min="14" max="16" width="31.7109375" style="14" bestFit="1" customWidth="1"/>
    <col min="17" max="17" width="20.7109375" style="14" bestFit="1" customWidth="1"/>
    <col min="18" max="18" width="16.28515625" style="14" bestFit="1" customWidth="1"/>
    <col min="19" max="19" width="20.28515625" style="14" bestFit="1" customWidth="1"/>
    <col min="20" max="20" width="16.7109375" style="14" bestFit="1" customWidth="1"/>
    <col min="21" max="21" width="20.28515625" style="14" bestFit="1" customWidth="1"/>
    <col min="22" max="22" width="16.7109375" style="14" bestFit="1" customWidth="1"/>
    <col min="23" max="23" width="20.28515625" style="14" bestFit="1" customWidth="1"/>
    <col min="24" max="24" width="16.7109375" style="14" bestFit="1" customWidth="1"/>
    <col min="25" max="25" width="20.7109375" style="14" bestFit="1" customWidth="1"/>
    <col min="26" max="26" width="17" style="14" bestFit="1" customWidth="1"/>
    <col min="27" max="27" width="20.28515625" style="14" bestFit="1" customWidth="1"/>
    <col min="28" max="28" width="16.7109375" style="14" bestFit="1" customWidth="1"/>
    <col min="29" max="29" width="20.28515625" style="14" bestFit="1" customWidth="1"/>
    <col min="30" max="30" width="16.7109375" style="14" bestFit="1" customWidth="1"/>
    <col min="31" max="31" width="18" style="14" bestFit="1" customWidth="1"/>
    <col min="32" max="32" width="14.42578125" style="14" bestFit="1" customWidth="1"/>
    <col min="33" max="33" width="17.7109375" style="14" bestFit="1" customWidth="1"/>
    <col min="34" max="34" width="14.140625" style="14" bestFit="1" customWidth="1"/>
    <col min="35" max="35" width="16.85546875" style="14" bestFit="1" customWidth="1"/>
    <col min="36" max="16384" width="12" style="14"/>
  </cols>
  <sheetData>
    <row r="1" spans="2:18" s="74" customFormat="1" ht="31.5" customHeight="1" x14ac:dyDescent="0.2">
      <c r="B1" s="123" t="s">
        <v>105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O1" s="2"/>
      <c r="P1" s="2"/>
      <c r="Q1" s="2"/>
      <c r="R1" s="2"/>
    </row>
    <row r="2" spans="2:18" s="74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2"/>
      <c r="P2" s="2"/>
      <c r="Q2" s="2"/>
      <c r="R2" s="2"/>
    </row>
    <row r="3" spans="2:18" ht="13.8" thickTop="1" x14ac:dyDescent="0.25">
      <c r="B3" s="929" t="s">
        <v>0</v>
      </c>
      <c r="C3" s="931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124" t="s">
        <v>4</v>
      </c>
      <c r="E4" s="125" t="s">
        <v>5</v>
      </c>
      <c r="F4" s="126" t="s">
        <v>52</v>
      </c>
      <c r="G4" s="127" t="s">
        <v>101</v>
      </c>
      <c r="H4" s="128" t="s">
        <v>102</v>
      </c>
      <c r="I4" s="128" t="s">
        <v>53</v>
      </c>
      <c r="J4" s="128" t="s">
        <v>54</v>
      </c>
      <c r="K4" s="128" t="s">
        <v>103</v>
      </c>
      <c r="L4" s="128" t="s">
        <v>55</v>
      </c>
      <c r="M4" s="129" t="s">
        <v>56</v>
      </c>
    </row>
    <row r="5" spans="2:18" ht="13.8" thickTop="1" x14ac:dyDescent="0.25">
      <c r="B5" s="143" t="s">
        <v>6</v>
      </c>
      <c r="C5" s="15" t="s">
        <v>7</v>
      </c>
      <c r="D5" s="148">
        <f>E5+F5</f>
        <v>1403000</v>
      </c>
      <c r="E5" s="16">
        <v>1086000</v>
      </c>
      <c r="F5" s="145">
        <v>317000</v>
      </c>
      <c r="G5" s="17"/>
      <c r="H5" s="16">
        <v>2700</v>
      </c>
      <c r="I5" s="16"/>
      <c r="J5" s="16"/>
      <c r="K5" s="16">
        <v>12000</v>
      </c>
      <c r="L5" s="16"/>
      <c r="M5" s="18"/>
    </row>
    <row r="6" spans="2:18" ht="12" customHeight="1" x14ac:dyDescent="0.25">
      <c r="B6" s="920" t="s">
        <v>8</v>
      </c>
      <c r="C6" s="19" t="s">
        <v>17</v>
      </c>
      <c r="D6" s="146">
        <f>E6+F6</f>
        <v>140000</v>
      </c>
      <c r="E6" s="20"/>
      <c r="F6" s="147">
        <v>140000</v>
      </c>
      <c r="G6" s="21"/>
      <c r="H6" s="20"/>
      <c r="I6" s="20"/>
      <c r="J6" s="20"/>
      <c r="K6" s="20">
        <v>50000</v>
      </c>
      <c r="L6" s="20"/>
      <c r="M6" s="22"/>
    </row>
    <row r="7" spans="2:18" ht="11.25" customHeight="1" x14ac:dyDescent="0.25">
      <c r="B7" s="921"/>
      <c r="C7" s="23" t="s">
        <v>9</v>
      </c>
      <c r="D7" s="148">
        <f>E7+F7</f>
        <v>623090.65</v>
      </c>
      <c r="E7" s="24">
        <v>580308.72</v>
      </c>
      <c r="F7" s="149">
        <v>42781.93</v>
      </c>
      <c r="G7" s="25"/>
      <c r="H7" s="24">
        <v>800</v>
      </c>
      <c r="I7" s="24"/>
      <c r="J7" s="24"/>
      <c r="K7" s="24">
        <v>5068.5</v>
      </c>
      <c r="L7" s="24"/>
      <c r="M7" s="26"/>
    </row>
    <row r="8" spans="2:18" ht="12" customHeight="1" x14ac:dyDescent="0.25">
      <c r="B8" s="920" t="s">
        <v>10</v>
      </c>
      <c r="C8" s="19" t="s">
        <v>11</v>
      </c>
      <c r="D8" s="146"/>
      <c r="E8" s="20"/>
      <c r="F8" s="147"/>
      <c r="G8" s="21">
        <v>3.59</v>
      </c>
      <c r="H8" s="20"/>
      <c r="I8" s="20">
        <v>40</v>
      </c>
      <c r="J8" s="20">
        <v>298.11500000000001</v>
      </c>
      <c r="K8" s="20"/>
      <c r="L8" s="20"/>
      <c r="M8" s="22"/>
    </row>
    <row r="9" spans="2:18" ht="11.25" customHeight="1" x14ac:dyDescent="0.25">
      <c r="B9" s="921"/>
      <c r="C9" s="23" t="s">
        <v>12</v>
      </c>
      <c r="D9" s="148"/>
      <c r="E9" s="24"/>
      <c r="F9" s="149"/>
      <c r="G9" s="25"/>
      <c r="H9" s="24"/>
      <c r="I9" s="24"/>
      <c r="J9" s="24">
        <v>343.899</v>
      </c>
      <c r="K9" s="24"/>
      <c r="L9" s="24"/>
      <c r="M9" s="26"/>
    </row>
    <row r="10" spans="2:18" ht="11.25" customHeight="1" x14ac:dyDescent="0.25">
      <c r="B10" s="921"/>
      <c r="C10" s="23" t="s">
        <v>13</v>
      </c>
      <c r="D10" s="148"/>
      <c r="E10" s="24"/>
      <c r="F10" s="149"/>
      <c r="G10" s="25"/>
      <c r="H10" s="24"/>
      <c r="I10" s="24"/>
      <c r="J10" s="24">
        <v>500</v>
      </c>
      <c r="K10" s="24"/>
      <c r="L10" s="24"/>
      <c r="M10" s="26"/>
    </row>
    <row r="11" spans="2:18" x14ac:dyDescent="0.25">
      <c r="B11" s="921"/>
      <c r="C11" s="23" t="s">
        <v>14</v>
      </c>
      <c r="D11" s="148"/>
      <c r="E11" s="24"/>
      <c r="F11" s="149"/>
      <c r="G11" s="25">
        <v>40</v>
      </c>
      <c r="H11" s="24"/>
      <c r="I11" s="24">
        <v>20</v>
      </c>
      <c r="J11" s="24">
        <v>2</v>
      </c>
      <c r="K11" s="24"/>
      <c r="L11" s="24"/>
      <c r="M11" s="26"/>
    </row>
    <row r="12" spans="2:18" x14ac:dyDescent="0.25">
      <c r="B12" s="921"/>
      <c r="C12" s="23" t="s">
        <v>15</v>
      </c>
      <c r="D12" s="148"/>
      <c r="E12" s="24"/>
      <c r="F12" s="149"/>
      <c r="G12" s="25"/>
      <c r="H12" s="24"/>
      <c r="I12" s="24"/>
      <c r="J12" s="24">
        <v>107.259</v>
      </c>
      <c r="K12" s="24"/>
      <c r="L12" s="24"/>
      <c r="M12" s="26"/>
    </row>
    <row r="13" spans="2:18" ht="12" customHeight="1" x14ac:dyDescent="0.25">
      <c r="B13" s="920" t="s">
        <v>38</v>
      </c>
      <c r="C13" s="19" t="s">
        <v>11</v>
      </c>
      <c r="D13" s="146"/>
      <c r="E13" s="20"/>
      <c r="F13" s="147"/>
      <c r="G13" s="21"/>
      <c r="H13" s="20"/>
      <c r="I13" s="20">
        <v>12.4</v>
      </c>
      <c r="J13" s="20">
        <v>187.53899999999999</v>
      </c>
      <c r="K13" s="20"/>
      <c r="L13" s="20">
        <v>7.8</v>
      </c>
      <c r="M13" s="22"/>
    </row>
    <row r="14" spans="2:18" ht="11.25" customHeight="1" x14ac:dyDescent="0.25">
      <c r="B14" s="921"/>
      <c r="C14" s="23" t="s">
        <v>12</v>
      </c>
      <c r="D14" s="148"/>
      <c r="E14" s="24"/>
      <c r="F14" s="149"/>
      <c r="G14" s="25"/>
      <c r="H14" s="24"/>
      <c r="I14" s="24"/>
      <c r="J14" s="24">
        <v>2221</v>
      </c>
      <c r="K14" s="24"/>
      <c r="L14" s="24"/>
      <c r="M14" s="26">
        <v>3</v>
      </c>
    </row>
    <row r="15" spans="2:18" ht="11.25" customHeight="1" x14ac:dyDescent="0.25">
      <c r="B15" s="921"/>
      <c r="C15" s="23" t="s">
        <v>13</v>
      </c>
      <c r="D15" s="148"/>
      <c r="E15" s="24"/>
      <c r="F15" s="149"/>
      <c r="G15" s="25"/>
      <c r="H15" s="24"/>
      <c r="I15" s="24"/>
      <c r="J15" s="24">
        <v>151.75</v>
      </c>
      <c r="K15" s="24"/>
      <c r="L15" s="24"/>
      <c r="M15" s="26"/>
    </row>
    <row r="16" spans="2:18" x14ac:dyDescent="0.25">
      <c r="B16" s="921"/>
      <c r="C16" s="23" t="s">
        <v>14</v>
      </c>
      <c r="D16" s="148"/>
      <c r="E16" s="24"/>
      <c r="F16" s="149"/>
      <c r="G16" s="25"/>
      <c r="H16" s="24"/>
      <c r="I16" s="24">
        <v>14</v>
      </c>
      <c r="J16" s="24">
        <v>9</v>
      </c>
      <c r="K16" s="24"/>
      <c r="L16" s="24"/>
      <c r="M16" s="26"/>
    </row>
    <row r="17" spans="2:13" x14ac:dyDescent="0.25">
      <c r="B17" s="921"/>
      <c r="C17" s="23" t="s">
        <v>15</v>
      </c>
      <c r="D17" s="148">
        <f>E17+F17</f>
        <v>60000</v>
      </c>
      <c r="E17" s="24"/>
      <c r="F17" s="149">
        <v>60000</v>
      </c>
      <c r="G17" s="25">
        <v>236.5</v>
      </c>
      <c r="H17" s="24"/>
      <c r="I17" s="24">
        <v>31.7</v>
      </c>
      <c r="J17" s="24">
        <v>981.73099999999999</v>
      </c>
      <c r="K17" s="24"/>
      <c r="L17" s="24">
        <v>121.56700000000001</v>
      </c>
      <c r="M17" s="26">
        <v>1.55</v>
      </c>
    </row>
    <row r="18" spans="2:13" x14ac:dyDescent="0.25">
      <c r="B18" s="921"/>
      <c r="C18" s="23" t="s">
        <v>16</v>
      </c>
      <c r="D18" s="148"/>
      <c r="E18" s="24"/>
      <c r="F18" s="149"/>
      <c r="G18" s="25"/>
      <c r="H18" s="24"/>
      <c r="I18" s="24">
        <v>1100</v>
      </c>
      <c r="J18" s="24"/>
      <c r="K18" s="24"/>
      <c r="L18" s="24"/>
      <c r="M18" s="26"/>
    </row>
    <row r="19" spans="2:13" x14ac:dyDescent="0.25">
      <c r="B19" s="921"/>
      <c r="C19" s="23" t="s">
        <v>17</v>
      </c>
      <c r="D19" s="148">
        <f>E19+F19</f>
        <v>225000</v>
      </c>
      <c r="E19" s="24"/>
      <c r="F19" s="149">
        <v>225000</v>
      </c>
      <c r="G19" s="25"/>
      <c r="H19" s="24"/>
      <c r="I19" s="24"/>
      <c r="J19" s="24">
        <v>11</v>
      </c>
      <c r="K19" s="24"/>
      <c r="L19" s="24">
        <v>149.50200000000001</v>
      </c>
      <c r="M19" s="26"/>
    </row>
    <row r="20" spans="2:13" x14ac:dyDescent="0.25">
      <c r="B20" s="921"/>
      <c r="C20" s="23" t="s">
        <v>18</v>
      </c>
      <c r="D20" s="148"/>
      <c r="E20" s="24"/>
      <c r="F20" s="149"/>
      <c r="G20" s="25">
        <v>750</v>
      </c>
      <c r="H20" s="24"/>
      <c r="I20" s="24"/>
      <c r="J20" s="24">
        <v>733.12199999999996</v>
      </c>
      <c r="K20" s="24"/>
      <c r="L20" s="24">
        <v>211.09</v>
      </c>
      <c r="M20" s="26">
        <v>17.989999999999998</v>
      </c>
    </row>
    <row r="21" spans="2:13" x14ac:dyDescent="0.25">
      <c r="B21" s="921"/>
      <c r="C21" s="23" t="s">
        <v>19</v>
      </c>
      <c r="D21" s="148"/>
      <c r="E21" s="24"/>
      <c r="F21" s="149"/>
      <c r="G21" s="25">
        <v>50</v>
      </c>
      <c r="H21" s="24"/>
      <c r="I21" s="24"/>
      <c r="J21" s="24">
        <v>678.00799999999992</v>
      </c>
      <c r="K21" s="24"/>
      <c r="L21" s="24">
        <v>12.106</v>
      </c>
      <c r="M21" s="26"/>
    </row>
    <row r="22" spans="2:13" x14ac:dyDescent="0.25">
      <c r="B22" s="921"/>
      <c r="C22" s="23" t="s">
        <v>20</v>
      </c>
      <c r="D22" s="148"/>
      <c r="E22" s="24"/>
      <c r="F22" s="149"/>
      <c r="G22" s="25"/>
      <c r="H22" s="24"/>
      <c r="I22" s="24"/>
      <c r="J22" s="24">
        <v>285</v>
      </c>
      <c r="K22" s="24"/>
      <c r="L22" s="24">
        <v>24.5</v>
      </c>
      <c r="M22" s="26"/>
    </row>
    <row r="23" spans="2:13" x14ac:dyDescent="0.25">
      <c r="B23" s="921"/>
      <c r="C23" s="23" t="s">
        <v>9</v>
      </c>
      <c r="D23" s="148">
        <f>E23+F23</f>
        <v>39600</v>
      </c>
      <c r="E23" s="24"/>
      <c r="F23" s="149">
        <v>39600</v>
      </c>
      <c r="G23" s="25"/>
      <c r="H23" s="24"/>
      <c r="I23" s="24">
        <v>1250</v>
      </c>
      <c r="J23" s="24">
        <v>49.6</v>
      </c>
      <c r="K23" s="24">
        <v>1000</v>
      </c>
      <c r="L23" s="24">
        <v>16.8</v>
      </c>
      <c r="M23" s="26">
        <v>30.27</v>
      </c>
    </row>
    <row r="24" spans="2:13" x14ac:dyDescent="0.25">
      <c r="B24" s="922"/>
      <c r="C24" s="15" t="s">
        <v>7</v>
      </c>
      <c r="D24" s="144"/>
      <c r="E24" s="16"/>
      <c r="F24" s="145"/>
      <c r="G24" s="17"/>
      <c r="H24" s="16"/>
      <c r="I24" s="16"/>
      <c r="J24" s="16">
        <v>2.6</v>
      </c>
      <c r="K24" s="16"/>
      <c r="L24" s="16"/>
      <c r="M24" s="18"/>
    </row>
    <row r="25" spans="2:13" ht="12" customHeight="1" x14ac:dyDescent="0.25">
      <c r="B25" s="920" t="s">
        <v>21</v>
      </c>
      <c r="C25" s="19" t="s">
        <v>11</v>
      </c>
      <c r="D25" s="148">
        <f>E25+F25</f>
        <v>13174819.750000002</v>
      </c>
      <c r="E25" s="20">
        <v>2381049</v>
      </c>
      <c r="F25" s="147">
        <v>10793770.750000002</v>
      </c>
      <c r="G25" s="21">
        <v>188461</v>
      </c>
      <c r="H25" s="20"/>
      <c r="I25" s="20"/>
      <c r="J25" s="20">
        <v>13655.168</v>
      </c>
      <c r="K25" s="20">
        <v>3805048</v>
      </c>
      <c r="L25" s="20"/>
      <c r="M25" s="22"/>
    </row>
    <row r="26" spans="2:13" ht="11.25" customHeight="1" x14ac:dyDescent="0.25">
      <c r="B26" s="921"/>
      <c r="C26" s="23" t="s">
        <v>12</v>
      </c>
      <c r="D26" s="148">
        <f>E26+F26</f>
        <v>2927007.26</v>
      </c>
      <c r="E26" s="24">
        <v>9393</v>
      </c>
      <c r="F26" s="149">
        <v>2917614.26</v>
      </c>
      <c r="G26" s="25"/>
      <c r="H26" s="24"/>
      <c r="I26" s="24">
        <v>103.2</v>
      </c>
      <c r="J26" s="24"/>
      <c r="K26" s="24">
        <v>1033453</v>
      </c>
      <c r="L26" s="24"/>
      <c r="M26" s="26"/>
    </row>
    <row r="27" spans="2:13" ht="11.25" customHeight="1" x14ac:dyDescent="0.25">
      <c r="B27" s="921"/>
      <c r="C27" s="23" t="s">
        <v>13</v>
      </c>
      <c r="D27" s="148">
        <f t="shared" ref="D27:D36" si="0">E27+F27</f>
        <v>556673</v>
      </c>
      <c r="E27" s="24"/>
      <c r="F27" s="149">
        <v>556673</v>
      </c>
      <c r="G27" s="25"/>
      <c r="H27" s="24"/>
      <c r="I27" s="24"/>
      <c r="J27" s="24"/>
      <c r="K27" s="24">
        <v>176880</v>
      </c>
      <c r="L27" s="24"/>
      <c r="M27" s="26"/>
    </row>
    <row r="28" spans="2:13" x14ac:dyDescent="0.25">
      <c r="B28" s="921"/>
      <c r="C28" s="23" t="s">
        <v>14</v>
      </c>
      <c r="D28" s="148">
        <f t="shared" si="0"/>
        <v>318000</v>
      </c>
      <c r="E28" s="24"/>
      <c r="F28" s="149">
        <v>318000</v>
      </c>
      <c r="G28" s="25"/>
      <c r="H28" s="24"/>
      <c r="I28" s="24"/>
      <c r="J28" s="24"/>
      <c r="K28" s="24">
        <v>100760</v>
      </c>
      <c r="L28" s="24">
        <v>8.4</v>
      </c>
      <c r="M28" s="26"/>
    </row>
    <row r="29" spans="2:13" x14ac:dyDescent="0.25">
      <c r="B29" s="921"/>
      <c r="C29" s="23" t="s">
        <v>15</v>
      </c>
      <c r="D29" s="148">
        <f t="shared" si="0"/>
        <v>265000</v>
      </c>
      <c r="E29" s="24"/>
      <c r="F29" s="149">
        <v>265000</v>
      </c>
      <c r="G29" s="25"/>
      <c r="H29" s="24"/>
      <c r="I29" s="24"/>
      <c r="J29" s="24"/>
      <c r="K29" s="24">
        <v>80000</v>
      </c>
      <c r="L29" s="24">
        <v>150</v>
      </c>
      <c r="M29" s="26"/>
    </row>
    <row r="30" spans="2:13" x14ac:dyDescent="0.25">
      <c r="B30" s="921"/>
      <c r="C30" s="23" t="s">
        <v>16</v>
      </c>
      <c r="D30" s="148">
        <f t="shared" si="0"/>
        <v>2269418.1800000002</v>
      </c>
      <c r="E30" s="24"/>
      <c r="F30" s="149">
        <v>2269418.1800000002</v>
      </c>
      <c r="G30" s="25"/>
      <c r="H30" s="24"/>
      <c r="I30" s="24"/>
      <c r="J30" s="24"/>
      <c r="K30" s="24">
        <v>912000</v>
      </c>
      <c r="L30" s="24"/>
      <c r="M30" s="26"/>
    </row>
    <row r="31" spans="2:13" x14ac:dyDescent="0.25">
      <c r="B31" s="921"/>
      <c r="C31" s="23" t="s">
        <v>17</v>
      </c>
      <c r="D31" s="148">
        <f t="shared" si="0"/>
        <v>10158666.619999999</v>
      </c>
      <c r="E31" s="24">
        <v>8461416.6199999992</v>
      </c>
      <c r="F31" s="149">
        <v>1697250</v>
      </c>
      <c r="G31" s="25">
        <v>69370</v>
      </c>
      <c r="H31" s="24">
        <v>1230</v>
      </c>
      <c r="I31" s="24"/>
      <c r="J31" s="24">
        <v>8000</v>
      </c>
      <c r="K31" s="24">
        <v>675000</v>
      </c>
      <c r="L31" s="24">
        <v>32.200000000000003</v>
      </c>
      <c r="M31" s="26">
        <v>32.200000000000003</v>
      </c>
    </row>
    <row r="32" spans="2:13" x14ac:dyDescent="0.25">
      <c r="B32" s="921"/>
      <c r="C32" s="23" t="s">
        <v>18</v>
      </c>
      <c r="D32" s="148">
        <f t="shared" si="0"/>
        <v>14235451.139999999</v>
      </c>
      <c r="E32" s="24">
        <v>1420264.52</v>
      </c>
      <c r="F32" s="149">
        <v>12815186.619999999</v>
      </c>
      <c r="G32" s="25"/>
      <c r="H32" s="24">
        <v>2236</v>
      </c>
      <c r="I32" s="24">
        <v>15000</v>
      </c>
      <c r="J32" s="24">
        <v>331.63900000000001</v>
      </c>
      <c r="K32" s="24">
        <v>5161608.42</v>
      </c>
      <c r="L32" s="24">
        <v>260.11</v>
      </c>
      <c r="M32" s="26">
        <v>18</v>
      </c>
    </row>
    <row r="33" spans="2:13" x14ac:dyDescent="0.25">
      <c r="B33" s="921"/>
      <c r="C33" s="23" t="s">
        <v>19</v>
      </c>
      <c r="D33" s="148">
        <f t="shared" si="0"/>
        <v>3849507.29</v>
      </c>
      <c r="E33" s="24">
        <v>925187.72</v>
      </c>
      <c r="F33" s="149">
        <v>2924319.57</v>
      </c>
      <c r="G33" s="25"/>
      <c r="H33" s="24">
        <v>10500</v>
      </c>
      <c r="I33" s="24"/>
      <c r="J33" s="24">
        <v>5890</v>
      </c>
      <c r="K33" s="24">
        <v>952750</v>
      </c>
      <c r="L33" s="24">
        <v>908.36300000000006</v>
      </c>
      <c r="M33" s="26"/>
    </row>
    <row r="34" spans="2:13" x14ac:dyDescent="0.25">
      <c r="B34" s="921"/>
      <c r="C34" s="23" t="s">
        <v>9</v>
      </c>
      <c r="D34" s="148">
        <f t="shared" si="0"/>
        <v>6155150</v>
      </c>
      <c r="E34" s="24"/>
      <c r="F34" s="149">
        <v>6155150</v>
      </c>
      <c r="G34" s="25"/>
      <c r="H34" s="24"/>
      <c r="I34" s="24"/>
      <c r="J34" s="24"/>
      <c r="K34" s="24">
        <v>2357000</v>
      </c>
      <c r="L34" s="24">
        <v>147</v>
      </c>
      <c r="M34" s="26"/>
    </row>
    <row r="35" spans="2:13" x14ac:dyDescent="0.25">
      <c r="B35" s="921"/>
      <c r="C35" s="23" t="s">
        <v>22</v>
      </c>
      <c r="D35" s="148">
        <f t="shared" si="0"/>
        <v>126260</v>
      </c>
      <c r="E35" s="24"/>
      <c r="F35" s="149">
        <v>126260</v>
      </c>
      <c r="G35" s="25"/>
      <c r="H35" s="24"/>
      <c r="I35" s="24"/>
      <c r="J35" s="24"/>
      <c r="K35" s="24">
        <v>9300</v>
      </c>
      <c r="L35" s="24">
        <v>129.35</v>
      </c>
      <c r="M35" s="26"/>
    </row>
    <row r="36" spans="2:13" x14ac:dyDescent="0.25">
      <c r="B36" s="921"/>
      <c r="C36" s="23" t="s">
        <v>7</v>
      </c>
      <c r="D36" s="148">
        <f t="shared" si="0"/>
        <v>3033591.85</v>
      </c>
      <c r="E36" s="24"/>
      <c r="F36" s="149">
        <v>3033591.85</v>
      </c>
      <c r="G36" s="25"/>
      <c r="H36" s="24"/>
      <c r="I36" s="24"/>
      <c r="J36" s="24"/>
      <c r="K36" s="24">
        <v>1287421</v>
      </c>
      <c r="L36" s="24">
        <v>203.536</v>
      </c>
      <c r="M36" s="26"/>
    </row>
    <row r="37" spans="2:13" x14ac:dyDescent="0.25">
      <c r="B37" s="921"/>
      <c r="C37" s="23" t="s">
        <v>29</v>
      </c>
      <c r="D37" s="148"/>
      <c r="E37" s="24"/>
      <c r="F37" s="149"/>
      <c r="G37" s="25"/>
      <c r="H37" s="24"/>
      <c r="I37" s="24"/>
      <c r="J37" s="24"/>
      <c r="K37" s="24"/>
      <c r="L37" s="24">
        <v>23</v>
      </c>
      <c r="M37" s="26"/>
    </row>
    <row r="38" spans="2:13" x14ac:dyDescent="0.25">
      <c r="B38" s="921"/>
      <c r="C38" s="23" t="s">
        <v>30</v>
      </c>
      <c r="D38" s="148">
        <f>E38+F38</f>
        <v>30000</v>
      </c>
      <c r="E38" s="24"/>
      <c r="F38" s="149">
        <v>30000</v>
      </c>
      <c r="G38" s="25"/>
      <c r="H38" s="24"/>
      <c r="I38" s="24"/>
      <c r="J38" s="24"/>
      <c r="K38" s="24">
        <v>10000</v>
      </c>
      <c r="L38" s="24"/>
      <c r="M38" s="26"/>
    </row>
    <row r="39" spans="2:13" x14ac:dyDescent="0.25">
      <c r="B39" s="27" t="s">
        <v>40</v>
      </c>
      <c r="C39" s="130" t="s">
        <v>18</v>
      </c>
      <c r="D39" s="150"/>
      <c r="E39" s="29"/>
      <c r="F39" s="151"/>
      <c r="G39" s="30"/>
      <c r="H39" s="29"/>
      <c r="I39" s="29"/>
      <c r="J39" s="29">
        <v>11.45</v>
      </c>
      <c r="K39" s="29"/>
      <c r="L39" s="29"/>
      <c r="M39" s="31"/>
    </row>
    <row r="40" spans="2:13" ht="12" customHeight="1" x14ac:dyDescent="0.25">
      <c r="B40" s="920" t="s">
        <v>39</v>
      </c>
      <c r="C40" s="19" t="s">
        <v>20</v>
      </c>
      <c r="D40" s="148">
        <f>E40+F40</f>
        <v>360</v>
      </c>
      <c r="E40" s="20"/>
      <c r="F40" s="147">
        <v>360</v>
      </c>
      <c r="G40" s="21"/>
      <c r="H40" s="20"/>
      <c r="I40" s="20"/>
      <c r="J40" s="20"/>
      <c r="K40" s="20">
        <v>45</v>
      </c>
      <c r="L40" s="20">
        <v>136</v>
      </c>
      <c r="M40" s="22"/>
    </row>
    <row r="41" spans="2:13" ht="11.25" customHeight="1" x14ac:dyDescent="0.25">
      <c r="B41" s="921"/>
      <c r="C41" s="23" t="s">
        <v>22</v>
      </c>
      <c r="D41" s="148">
        <f>E41+F41</f>
        <v>0</v>
      </c>
      <c r="E41" s="24"/>
      <c r="F41" s="149"/>
      <c r="G41" s="25"/>
      <c r="H41" s="24"/>
      <c r="I41" s="24"/>
      <c r="J41" s="24"/>
      <c r="K41" s="24"/>
      <c r="L41" s="24">
        <v>3.254</v>
      </c>
      <c r="M41" s="26"/>
    </row>
    <row r="42" spans="2:13" ht="11.25" customHeight="1" x14ac:dyDescent="0.25">
      <c r="B42" s="921"/>
      <c r="C42" s="15" t="s">
        <v>23</v>
      </c>
      <c r="D42" s="148">
        <f>E42+F42</f>
        <v>11000</v>
      </c>
      <c r="E42" s="16">
        <v>10000</v>
      </c>
      <c r="F42" s="145">
        <v>1000</v>
      </c>
      <c r="G42" s="17"/>
      <c r="H42" s="16"/>
      <c r="I42" s="16"/>
      <c r="J42" s="16">
        <v>5</v>
      </c>
      <c r="K42" s="16">
        <v>2500</v>
      </c>
      <c r="L42" s="16"/>
      <c r="M42" s="18"/>
    </row>
    <row r="43" spans="2:13" ht="12" customHeight="1" x14ac:dyDescent="0.25">
      <c r="B43" s="920" t="s">
        <v>24</v>
      </c>
      <c r="C43" s="19" t="s">
        <v>17</v>
      </c>
      <c r="D43" s="146"/>
      <c r="E43" s="20"/>
      <c r="F43" s="147"/>
      <c r="G43" s="21"/>
      <c r="H43" s="20"/>
      <c r="I43" s="20"/>
      <c r="J43" s="20"/>
      <c r="K43" s="20"/>
      <c r="L43" s="20"/>
      <c r="M43" s="22">
        <v>1.74</v>
      </c>
    </row>
    <row r="44" spans="2:13" ht="11.25" customHeight="1" x14ac:dyDescent="0.25">
      <c r="B44" s="922"/>
      <c r="C44" s="15" t="s">
        <v>20</v>
      </c>
      <c r="D44" s="144">
        <f>E44+F44</f>
        <v>649622.16</v>
      </c>
      <c r="E44" s="16">
        <v>110458.01</v>
      </c>
      <c r="F44" s="145">
        <v>539164.15</v>
      </c>
      <c r="G44" s="17"/>
      <c r="H44" s="16"/>
      <c r="I44" s="16"/>
      <c r="J44" s="16">
        <v>2322</v>
      </c>
      <c r="K44" s="16">
        <v>56497</v>
      </c>
      <c r="L44" s="16">
        <v>36.9</v>
      </c>
      <c r="M44" s="18"/>
    </row>
    <row r="45" spans="2:13" ht="11.25" customHeight="1" x14ac:dyDescent="0.25">
      <c r="B45" s="165" t="s">
        <v>107</v>
      </c>
      <c r="C45" s="40" t="s">
        <v>22</v>
      </c>
      <c r="D45" s="154"/>
      <c r="E45" s="38"/>
      <c r="F45" s="155"/>
      <c r="G45" s="39"/>
      <c r="H45" s="38"/>
      <c r="I45" s="38"/>
      <c r="J45" s="38"/>
      <c r="K45" s="38"/>
      <c r="L45" s="38">
        <v>0.32</v>
      </c>
      <c r="M45" s="40"/>
    </row>
    <row r="46" spans="2:13" x14ac:dyDescent="0.25">
      <c r="B46" s="36" t="s">
        <v>25</v>
      </c>
      <c r="C46" s="131" t="s">
        <v>23</v>
      </c>
      <c r="D46" s="154">
        <f>E46+F46</f>
        <v>20000</v>
      </c>
      <c r="E46" s="16">
        <v>20000</v>
      </c>
      <c r="F46" s="155"/>
      <c r="G46" s="39"/>
      <c r="H46" s="38"/>
      <c r="I46" s="38"/>
      <c r="J46" s="38">
        <v>1</v>
      </c>
      <c r="K46" s="38"/>
      <c r="L46" s="38"/>
      <c r="M46" s="40"/>
    </row>
    <row r="47" spans="2:13" x14ac:dyDescent="0.25">
      <c r="B47" s="27" t="s">
        <v>58</v>
      </c>
      <c r="C47" s="130" t="s">
        <v>17</v>
      </c>
      <c r="D47" s="150"/>
      <c r="E47" s="29"/>
      <c r="F47" s="151"/>
      <c r="G47" s="30"/>
      <c r="H47" s="29"/>
      <c r="I47" s="29"/>
      <c r="J47" s="29"/>
      <c r="K47" s="29"/>
      <c r="L47" s="29"/>
      <c r="M47" s="31">
        <v>0.33</v>
      </c>
    </row>
    <row r="48" spans="2:13" x14ac:dyDescent="0.25">
      <c r="B48" s="920" t="s">
        <v>41</v>
      </c>
      <c r="C48" s="32" t="s">
        <v>20</v>
      </c>
      <c r="D48" s="152"/>
      <c r="E48" s="33"/>
      <c r="F48" s="153"/>
      <c r="G48" s="34"/>
      <c r="H48" s="33"/>
      <c r="I48" s="33"/>
      <c r="J48" s="33"/>
      <c r="K48" s="33"/>
      <c r="L48" s="33">
        <v>165.75</v>
      </c>
      <c r="M48" s="35"/>
    </row>
    <row r="49" spans="2:13" x14ac:dyDescent="0.25">
      <c r="B49" s="921"/>
      <c r="C49" s="15" t="s">
        <v>22</v>
      </c>
      <c r="D49" s="144"/>
      <c r="E49" s="16"/>
      <c r="F49" s="145"/>
      <c r="G49" s="17"/>
      <c r="H49" s="16"/>
      <c r="I49" s="16"/>
      <c r="J49" s="16"/>
      <c r="K49" s="16"/>
      <c r="L49" s="16">
        <v>1.17</v>
      </c>
      <c r="M49" s="18"/>
    </row>
    <row r="50" spans="2:13" ht="11.25" customHeight="1" x14ac:dyDescent="0.25">
      <c r="B50" s="926" t="s">
        <v>26</v>
      </c>
      <c r="C50" s="32" t="s">
        <v>14</v>
      </c>
      <c r="D50" s="152">
        <f>E50+F50</f>
        <v>191000</v>
      </c>
      <c r="E50" s="33"/>
      <c r="F50" s="153">
        <v>191000</v>
      </c>
      <c r="G50" s="34"/>
      <c r="H50" s="33"/>
      <c r="I50" s="33"/>
      <c r="J50" s="33"/>
      <c r="K50" s="33">
        <v>21000</v>
      </c>
      <c r="L50" s="33"/>
      <c r="M50" s="35"/>
    </row>
    <row r="51" spans="2:13" ht="11.25" customHeight="1" x14ac:dyDescent="0.25">
      <c r="B51" s="921"/>
      <c r="C51" s="23" t="s">
        <v>9</v>
      </c>
      <c r="D51" s="148">
        <f>E51+F51</f>
        <v>300000</v>
      </c>
      <c r="E51" s="24"/>
      <c r="F51" s="149">
        <v>300000</v>
      </c>
      <c r="G51" s="25"/>
      <c r="H51" s="24"/>
      <c r="I51" s="24"/>
      <c r="J51" s="24"/>
      <c r="K51" s="24">
        <v>20000</v>
      </c>
      <c r="L51" s="24"/>
      <c r="M51" s="26"/>
    </row>
    <row r="52" spans="2:13" ht="11.25" customHeight="1" x14ac:dyDescent="0.25">
      <c r="B52" s="921"/>
      <c r="C52" s="23" t="s">
        <v>22</v>
      </c>
      <c r="D52" s="148">
        <f>E52+F52</f>
        <v>3700665</v>
      </c>
      <c r="E52" s="24">
        <v>74000</v>
      </c>
      <c r="F52" s="149">
        <v>3626665</v>
      </c>
      <c r="G52" s="25"/>
      <c r="H52" s="24"/>
      <c r="I52" s="24"/>
      <c r="J52" s="24">
        <v>250</v>
      </c>
      <c r="K52" s="24">
        <v>386000</v>
      </c>
      <c r="L52" s="24">
        <v>13.516999999999999</v>
      </c>
      <c r="M52" s="26"/>
    </row>
    <row r="53" spans="2:13" x14ac:dyDescent="0.25">
      <c r="B53" s="935"/>
      <c r="C53" s="43" t="s">
        <v>7</v>
      </c>
      <c r="D53" s="148">
        <f>E53+F53</f>
        <v>39993</v>
      </c>
      <c r="E53" s="44"/>
      <c r="F53" s="156">
        <v>39993</v>
      </c>
      <c r="G53" s="45"/>
      <c r="H53" s="44"/>
      <c r="I53" s="44"/>
      <c r="J53" s="44"/>
      <c r="K53" s="44">
        <v>7109</v>
      </c>
      <c r="L53" s="44"/>
      <c r="M53" s="46"/>
    </row>
    <row r="54" spans="2:13" x14ac:dyDescent="0.25">
      <c r="B54" s="47" t="s">
        <v>27</v>
      </c>
      <c r="C54" s="132" t="s">
        <v>22</v>
      </c>
      <c r="D54" s="157"/>
      <c r="E54" s="49"/>
      <c r="F54" s="158"/>
      <c r="G54" s="50"/>
      <c r="H54" s="49"/>
      <c r="I54" s="49"/>
      <c r="J54" s="49"/>
      <c r="K54" s="49"/>
      <c r="L54" s="49">
        <v>8.0950000000000006</v>
      </c>
      <c r="M54" s="51"/>
    </row>
    <row r="55" spans="2:13" x14ac:dyDescent="0.25">
      <c r="B55" s="47" t="s">
        <v>48</v>
      </c>
      <c r="C55" s="132" t="s">
        <v>22</v>
      </c>
      <c r="D55" s="157"/>
      <c r="E55" s="49"/>
      <c r="F55" s="158"/>
      <c r="G55" s="50"/>
      <c r="H55" s="49"/>
      <c r="I55" s="49"/>
      <c r="J55" s="49"/>
      <c r="K55" s="49"/>
      <c r="L55" s="49">
        <v>6</v>
      </c>
      <c r="M55" s="51"/>
    </row>
    <row r="56" spans="2:13" x14ac:dyDescent="0.25">
      <c r="B56" s="47" t="s">
        <v>42</v>
      </c>
      <c r="C56" s="132" t="s">
        <v>22</v>
      </c>
      <c r="D56" s="157"/>
      <c r="E56" s="49"/>
      <c r="F56" s="158"/>
      <c r="G56" s="50"/>
      <c r="H56" s="49"/>
      <c r="I56" s="49"/>
      <c r="J56" s="49"/>
      <c r="K56" s="49"/>
      <c r="L56" s="49">
        <v>16.748000000000001</v>
      </c>
      <c r="M56" s="51"/>
    </row>
    <row r="57" spans="2:13" x14ac:dyDescent="0.25">
      <c r="B57" s="47" t="s">
        <v>57</v>
      </c>
      <c r="C57" s="132" t="s">
        <v>7</v>
      </c>
      <c r="D57" s="157">
        <f t="shared" ref="D57:D90" si="1">E57+F57</f>
        <v>1810.8</v>
      </c>
      <c r="E57" s="49"/>
      <c r="F57" s="158">
        <v>1810.8</v>
      </c>
      <c r="G57" s="50"/>
      <c r="H57" s="49"/>
      <c r="I57" s="49"/>
      <c r="J57" s="49"/>
      <c r="K57" s="49">
        <v>1006</v>
      </c>
      <c r="L57" s="49"/>
      <c r="M57" s="51"/>
    </row>
    <row r="58" spans="2:13" x14ac:dyDescent="0.25">
      <c r="B58" s="52" t="s">
        <v>46</v>
      </c>
      <c r="C58" s="133" t="s">
        <v>7</v>
      </c>
      <c r="D58" s="159">
        <f t="shared" si="1"/>
        <v>425793.11</v>
      </c>
      <c r="E58" s="54"/>
      <c r="F58" s="160">
        <v>425793.11</v>
      </c>
      <c r="G58" s="55"/>
      <c r="H58" s="54"/>
      <c r="I58" s="54"/>
      <c r="J58" s="54"/>
      <c r="K58" s="54">
        <v>156688</v>
      </c>
      <c r="L58" s="54"/>
      <c r="M58" s="56"/>
    </row>
    <row r="59" spans="2:13" x14ac:dyDescent="0.25">
      <c r="B59" s="47" t="s">
        <v>49</v>
      </c>
      <c r="C59" s="132" t="s">
        <v>9</v>
      </c>
      <c r="D59" s="159">
        <f t="shared" si="1"/>
        <v>9855</v>
      </c>
      <c r="E59" s="49"/>
      <c r="F59" s="158">
        <v>9855</v>
      </c>
      <c r="G59" s="50"/>
      <c r="H59" s="49"/>
      <c r="I59" s="49"/>
      <c r="J59" s="49"/>
      <c r="K59" s="49">
        <v>1971</v>
      </c>
      <c r="L59" s="49"/>
      <c r="M59" s="51"/>
    </row>
    <row r="60" spans="2:13" x14ac:dyDescent="0.25">
      <c r="B60" s="47" t="s">
        <v>50</v>
      </c>
      <c r="C60" s="132" t="s">
        <v>7</v>
      </c>
      <c r="D60" s="159">
        <f t="shared" si="1"/>
        <v>514.72</v>
      </c>
      <c r="E60" s="49"/>
      <c r="F60" s="158">
        <v>514.72</v>
      </c>
      <c r="G60" s="50"/>
      <c r="H60" s="49"/>
      <c r="I60" s="49"/>
      <c r="J60" s="49"/>
      <c r="K60" s="49">
        <v>258</v>
      </c>
      <c r="L60" s="49"/>
      <c r="M60" s="51"/>
    </row>
    <row r="61" spans="2:13" ht="11.25" customHeight="1" x14ac:dyDescent="0.25">
      <c r="B61" s="920" t="s">
        <v>28</v>
      </c>
      <c r="C61" s="32" t="s">
        <v>13</v>
      </c>
      <c r="D61" s="152">
        <f t="shared" si="1"/>
        <v>1847132</v>
      </c>
      <c r="E61" s="33">
        <v>1847132</v>
      </c>
      <c r="F61" s="153"/>
      <c r="G61" s="34"/>
      <c r="H61" s="33"/>
      <c r="I61" s="33"/>
      <c r="J61" s="33">
        <v>6800</v>
      </c>
      <c r="K61" s="33"/>
      <c r="L61" s="33"/>
      <c r="M61" s="35"/>
    </row>
    <row r="62" spans="2:13" ht="11.25" customHeight="1" x14ac:dyDescent="0.25">
      <c r="B62" s="921"/>
      <c r="C62" s="23" t="s">
        <v>9</v>
      </c>
      <c r="D62" s="148">
        <f t="shared" si="1"/>
        <v>3489032.8600000003</v>
      </c>
      <c r="E62" s="24">
        <v>1819178.77</v>
      </c>
      <c r="F62" s="149">
        <v>1669854.09</v>
      </c>
      <c r="G62" s="25"/>
      <c r="H62" s="24"/>
      <c r="I62" s="24"/>
      <c r="J62" s="24">
        <v>7200</v>
      </c>
      <c r="K62" s="24">
        <v>357149.88</v>
      </c>
      <c r="L62" s="24"/>
      <c r="M62" s="26"/>
    </row>
    <row r="63" spans="2:13" ht="11.25" customHeight="1" x14ac:dyDescent="0.25">
      <c r="B63" s="921"/>
      <c r="C63" s="23" t="s">
        <v>22</v>
      </c>
      <c r="D63" s="148">
        <f t="shared" si="1"/>
        <v>15218135</v>
      </c>
      <c r="E63" s="24">
        <v>971250</v>
      </c>
      <c r="F63" s="149">
        <v>14246885</v>
      </c>
      <c r="G63" s="25"/>
      <c r="H63" s="24"/>
      <c r="I63" s="24"/>
      <c r="J63" s="24">
        <v>3500</v>
      </c>
      <c r="K63" s="24">
        <v>2433798</v>
      </c>
      <c r="L63" s="24"/>
      <c r="M63" s="26"/>
    </row>
    <row r="64" spans="2:13" x14ac:dyDescent="0.25">
      <c r="B64" s="921"/>
      <c r="C64" s="23" t="s">
        <v>23</v>
      </c>
      <c r="D64" s="148">
        <f t="shared" si="1"/>
        <v>4727330</v>
      </c>
      <c r="E64" s="24">
        <v>4727330</v>
      </c>
      <c r="F64" s="149"/>
      <c r="G64" s="25"/>
      <c r="H64" s="24"/>
      <c r="I64" s="24"/>
      <c r="J64" s="24">
        <v>14625.77</v>
      </c>
      <c r="K64" s="24"/>
      <c r="L64" s="24"/>
      <c r="M64" s="26"/>
    </row>
    <row r="65" spans="2:13" x14ac:dyDescent="0.25">
      <c r="B65" s="921"/>
      <c r="C65" s="23" t="s">
        <v>7</v>
      </c>
      <c r="D65" s="148">
        <f t="shared" si="1"/>
        <v>27283158.789999999</v>
      </c>
      <c r="E65" s="24">
        <v>1178155.93</v>
      </c>
      <c r="F65" s="149">
        <v>26105002.859999999</v>
      </c>
      <c r="G65" s="25"/>
      <c r="H65" s="24"/>
      <c r="I65" s="24"/>
      <c r="J65" s="24">
        <v>8653.2959999999985</v>
      </c>
      <c r="K65" s="24">
        <v>4078916.36</v>
      </c>
      <c r="L65" s="24"/>
      <c r="M65" s="26"/>
    </row>
    <row r="66" spans="2:13" x14ac:dyDescent="0.25">
      <c r="B66" s="921"/>
      <c r="C66" s="23" t="s">
        <v>29</v>
      </c>
      <c r="D66" s="148">
        <f t="shared" si="1"/>
        <v>26251793.940000001</v>
      </c>
      <c r="E66" s="24">
        <v>1475985</v>
      </c>
      <c r="F66" s="149">
        <v>24775808.940000001</v>
      </c>
      <c r="G66" s="25"/>
      <c r="H66" s="24"/>
      <c r="I66" s="24"/>
      <c r="J66" s="24">
        <v>4900</v>
      </c>
      <c r="K66" s="24">
        <v>6345939</v>
      </c>
      <c r="L66" s="24"/>
      <c r="M66" s="26"/>
    </row>
    <row r="67" spans="2:13" x14ac:dyDescent="0.25">
      <c r="B67" s="921"/>
      <c r="C67" s="23" t="s">
        <v>30</v>
      </c>
      <c r="D67" s="148">
        <f t="shared" si="1"/>
        <v>20458917.150000002</v>
      </c>
      <c r="E67" s="24"/>
      <c r="F67" s="149">
        <v>20458917.150000002</v>
      </c>
      <c r="G67" s="25"/>
      <c r="H67" s="24"/>
      <c r="I67" s="24"/>
      <c r="J67" s="24"/>
      <c r="K67" s="24">
        <v>4331842.5</v>
      </c>
      <c r="L67" s="24"/>
      <c r="M67" s="26"/>
    </row>
    <row r="68" spans="2:13" x14ac:dyDescent="0.25">
      <c r="B68" s="47" t="s">
        <v>47</v>
      </c>
      <c r="C68" s="132" t="s">
        <v>7</v>
      </c>
      <c r="D68" s="157">
        <f t="shared" si="1"/>
        <v>24263</v>
      </c>
      <c r="E68" s="49"/>
      <c r="F68" s="158">
        <v>24263</v>
      </c>
      <c r="G68" s="50"/>
      <c r="H68" s="49"/>
      <c r="I68" s="49"/>
      <c r="J68" s="49"/>
      <c r="K68" s="49">
        <v>2212.8000000000002</v>
      </c>
      <c r="L68" s="49"/>
      <c r="M68" s="51"/>
    </row>
    <row r="69" spans="2:13" x14ac:dyDescent="0.25">
      <c r="B69" s="936" t="s">
        <v>31</v>
      </c>
      <c r="C69" s="23" t="s">
        <v>22</v>
      </c>
      <c r="D69" s="148">
        <f t="shared" si="1"/>
        <v>3251818</v>
      </c>
      <c r="E69" s="24"/>
      <c r="F69" s="149">
        <v>3251818</v>
      </c>
      <c r="G69" s="25"/>
      <c r="H69" s="24"/>
      <c r="I69" s="24"/>
      <c r="J69" s="24"/>
      <c r="K69" s="24">
        <v>840838</v>
      </c>
      <c r="L69" s="24"/>
      <c r="M69" s="26"/>
    </row>
    <row r="70" spans="2:13" x14ac:dyDescent="0.25">
      <c r="B70" s="923"/>
      <c r="C70" s="23" t="s">
        <v>7</v>
      </c>
      <c r="D70" s="148">
        <f t="shared" si="1"/>
        <v>104002.15</v>
      </c>
      <c r="E70" s="24"/>
      <c r="F70" s="149">
        <v>104002.15</v>
      </c>
      <c r="G70" s="25"/>
      <c r="H70" s="24"/>
      <c r="I70" s="24"/>
      <c r="J70" s="24"/>
      <c r="K70" s="24">
        <v>36499</v>
      </c>
      <c r="L70" s="24"/>
      <c r="M70" s="26"/>
    </row>
    <row r="71" spans="2:13" x14ac:dyDescent="0.25">
      <c r="B71" s="924"/>
      <c r="C71" s="15" t="s">
        <v>29</v>
      </c>
      <c r="D71" s="144">
        <f t="shared" si="1"/>
        <v>739822</v>
      </c>
      <c r="E71" s="16">
        <v>353935</v>
      </c>
      <c r="F71" s="145">
        <v>385887</v>
      </c>
      <c r="G71" s="17"/>
      <c r="H71" s="16"/>
      <c r="I71" s="16"/>
      <c r="J71" s="16">
        <v>1175</v>
      </c>
      <c r="K71" s="16">
        <v>128629</v>
      </c>
      <c r="L71" s="16"/>
      <c r="M71" s="18"/>
    </row>
    <row r="72" spans="2:13" x14ac:dyDescent="0.25">
      <c r="B72" s="47" t="s">
        <v>43</v>
      </c>
      <c r="C72" s="132" t="s">
        <v>11</v>
      </c>
      <c r="D72" s="157">
        <f t="shared" si="1"/>
        <v>2352468.0300000003</v>
      </c>
      <c r="E72" s="49">
        <v>418710</v>
      </c>
      <c r="F72" s="158">
        <v>1933758.03</v>
      </c>
      <c r="G72" s="50"/>
      <c r="H72" s="49"/>
      <c r="I72" s="49"/>
      <c r="J72" s="49">
        <v>209.35499999999999</v>
      </c>
      <c r="K72" s="49">
        <v>245044</v>
      </c>
      <c r="L72" s="49"/>
      <c r="M72" s="51"/>
    </row>
    <row r="73" spans="2:13" x14ac:dyDescent="0.25">
      <c r="B73" s="47" t="s">
        <v>32</v>
      </c>
      <c r="C73" s="132" t="s">
        <v>7</v>
      </c>
      <c r="D73" s="157">
        <f t="shared" si="1"/>
        <v>1082.3499999999999</v>
      </c>
      <c r="E73" s="49"/>
      <c r="F73" s="158">
        <v>1082.3499999999999</v>
      </c>
      <c r="G73" s="50"/>
      <c r="H73" s="49"/>
      <c r="I73" s="49"/>
      <c r="J73" s="49"/>
      <c r="K73" s="49">
        <v>575</v>
      </c>
      <c r="L73" s="49"/>
      <c r="M73" s="51"/>
    </row>
    <row r="74" spans="2:13" x14ac:dyDescent="0.25">
      <c r="B74" s="47" t="s">
        <v>108</v>
      </c>
      <c r="C74" s="132" t="s">
        <v>7</v>
      </c>
      <c r="D74" s="157">
        <f t="shared" si="1"/>
        <v>1260</v>
      </c>
      <c r="E74" s="49"/>
      <c r="F74" s="158">
        <v>1260</v>
      </c>
      <c r="G74" s="50"/>
      <c r="H74" s="49"/>
      <c r="I74" s="49"/>
      <c r="J74" s="49"/>
      <c r="K74" s="49">
        <v>60</v>
      </c>
      <c r="L74" s="49"/>
      <c r="M74" s="51"/>
    </row>
    <row r="75" spans="2:13" x14ac:dyDescent="0.25">
      <c r="B75" s="171" t="s">
        <v>109</v>
      </c>
      <c r="C75" s="132" t="s">
        <v>7</v>
      </c>
      <c r="D75" s="157">
        <f t="shared" si="1"/>
        <v>1050</v>
      </c>
      <c r="E75" s="167"/>
      <c r="F75" s="168">
        <v>1050</v>
      </c>
      <c r="G75" s="169"/>
      <c r="H75" s="167"/>
      <c r="I75" s="167"/>
      <c r="J75" s="167"/>
      <c r="K75" s="167">
        <v>50</v>
      </c>
      <c r="L75" s="167"/>
      <c r="M75" s="170"/>
    </row>
    <row r="76" spans="2:13" ht="11.25" customHeight="1" x14ac:dyDescent="0.25">
      <c r="B76" s="921" t="s">
        <v>33</v>
      </c>
      <c r="C76" s="32" t="s">
        <v>13</v>
      </c>
      <c r="D76" s="152">
        <f t="shared" si="1"/>
        <v>4096700</v>
      </c>
      <c r="E76" s="33">
        <v>4096700</v>
      </c>
      <c r="F76" s="153"/>
      <c r="G76" s="34"/>
      <c r="H76" s="33"/>
      <c r="I76" s="33"/>
      <c r="J76" s="33">
        <v>14200</v>
      </c>
      <c r="K76" s="33"/>
      <c r="L76" s="33"/>
      <c r="M76" s="35"/>
    </row>
    <row r="77" spans="2:13" ht="11.25" customHeight="1" x14ac:dyDescent="0.25">
      <c r="B77" s="921"/>
      <c r="C77" s="23" t="s">
        <v>9</v>
      </c>
      <c r="D77" s="148">
        <f t="shared" si="1"/>
        <v>9518587</v>
      </c>
      <c r="E77" s="24"/>
      <c r="F77" s="149">
        <v>9518587</v>
      </c>
      <c r="G77" s="25"/>
      <c r="H77" s="24"/>
      <c r="I77" s="24"/>
      <c r="J77" s="24"/>
      <c r="K77" s="24">
        <v>1661195</v>
      </c>
      <c r="L77" s="24"/>
      <c r="M77" s="26"/>
    </row>
    <row r="78" spans="2:13" ht="11.25" customHeight="1" x14ac:dyDescent="0.25">
      <c r="B78" s="921"/>
      <c r="C78" s="23" t="s">
        <v>22</v>
      </c>
      <c r="D78" s="148">
        <f t="shared" si="1"/>
        <v>41188603</v>
      </c>
      <c r="E78" s="24">
        <v>5431590</v>
      </c>
      <c r="F78" s="149">
        <v>35757013</v>
      </c>
      <c r="G78" s="25"/>
      <c r="H78" s="24"/>
      <c r="I78" s="24"/>
      <c r="J78" s="24">
        <v>31693.599999999999</v>
      </c>
      <c r="K78" s="24">
        <v>6718195</v>
      </c>
      <c r="L78" s="24"/>
      <c r="M78" s="26"/>
    </row>
    <row r="79" spans="2:13" x14ac:dyDescent="0.25">
      <c r="B79" s="921"/>
      <c r="C79" s="23" t="s">
        <v>23</v>
      </c>
      <c r="D79" s="148">
        <f t="shared" si="1"/>
        <v>4391789</v>
      </c>
      <c r="E79" s="24">
        <v>4391789</v>
      </c>
      <c r="F79" s="149"/>
      <c r="G79" s="25"/>
      <c r="H79" s="24"/>
      <c r="I79" s="24"/>
      <c r="J79" s="24">
        <v>13396.683999999999</v>
      </c>
      <c r="K79" s="24"/>
      <c r="L79" s="24"/>
      <c r="M79" s="26"/>
    </row>
    <row r="80" spans="2:13" x14ac:dyDescent="0.25">
      <c r="B80" s="921"/>
      <c r="C80" s="23" t="s">
        <v>7</v>
      </c>
      <c r="D80" s="148">
        <f t="shared" si="1"/>
        <v>15151905.710000001</v>
      </c>
      <c r="E80" s="24">
        <v>4592343.29</v>
      </c>
      <c r="F80" s="149">
        <v>10559562.42</v>
      </c>
      <c r="G80" s="25"/>
      <c r="H80" s="24"/>
      <c r="I80" s="24"/>
      <c r="J80" s="24">
        <v>21489.299000000003</v>
      </c>
      <c r="K80" s="24">
        <v>1854834.69</v>
      </c>
      <c r="L80" s="24"/>
      <c r="M80" s="26"/>
    </row>
    <row r="81" spans="2:14" x14ac:dyDescent="0.25">
      <c r="B81" s="921"/>
      <c r="C81" s="23" t="s">
        <v>29</v>
      </c>
      <c r="D81" s="148">
        <f t="shared" si="1"/>
        <v>9977059</v>
      </c>
      <c r="E81" s="24">
        <v>1415741</v>
      </c>
      <c r="F81" s="149">
        <v>8561318</v>
      </c>
      <c r="G81" s="25"/>
      <c r="H81" s="24"/>
      <c r="I81" s="24"/>
      <c r="J81" s="24">
        <v>4700</v>
      </c>
      <c r="K81" s="24">
        <v>2170291</v>
      </c>
      <c r="L81" s="24"/>
      <c r="M81" s="26"/>
    </row>
    <row r="82" spans="2:14" x14ac:dyDescent="0.25">
      <c r="B82" s="921"/>
      <c r="C82" s="15" t="s">
        <v>30</v>
      </c>
      <c r="D82" s="144">
        <f t="shared" si="1"/>
        <v>10443585.600000001</v>
      </c>
      <c r="E82" s="16"/>
      <c r="F82" s="145">
        <v>10443585.600000001</v>
      </c>
      <c r="G82" s="17"/>
      <c r="H82" s="16"/>
      <c r="I82" s="16"/>
      <c r="J82" s="16"/>
      <c r="K82" s="16">
        <v>2713491.1</v>
      </c>
      <c r="L82" s="16"/>
      <c r="M82" s="18"/>
    </row>
    <row r="83" spans="2:14" x14ac:dyDescent="0.25">
      <c r="B83" s="920" t="s">
        <v>44</v>
      </c>
      <c r="C83" s="32" t="s">
        <v>9</v>
      </c>
      <c r="D83" s="152">
        <f t="shared" si="1"/>
        <v>25745115</v>
      </c>
      <c r="E83" s="33"/>
      <c r="F83" s="153">
        <v>25745115</v>
      </c>
      <c r="G83" s="34"/>
      <c r="H83" s="33"/>
      <c r="I83" s="33"/>
      <c r="J83" s="33"/>
      <c r="K83" s="33">
        <v>1399002</v>
      </c>
      <c r="L83" s="33"/>
      <c r="M83" s="35"/>
    </row>
    <row r="84" spans="2:14" x14ac:dyDescent="0.25">
      <c r="B84" s="921"/>
      <c r="C84" s="23" t="s">
        <v>7</v>
      </c>
      <c r="D84" s="148">
        <f t="shared" si="1"/>
        <v>5488538</v>
      </c>
      <c r="E84" s="24"/>
      <c r="F84" s="149">
        <v>5488538</v>
      </c>
      <c r="G84" s="25"/>
      <c r="H84" s="24"/>
      <c r="I84" s="24"/>
      <c r="J84" s="24"/>
      <c r="K84" s="24">
        <v>498958</v>
      </c>
      <c r="L84" s="24"/>
      <c r="M84" s="26"/>
    </row>
    <row r="85" spans="2:14" x14ac:dyDescent="0.25">
      <c r="B85" s="935"/>
      <c r="C85" s="15" t="s">
        <v>29</v>
      </c>
      <c r="D85" s="144">
        <f t="shared" si="1"/>
        <v>14230803.32</v>
      </c>
      <c r="E85" s="16"/>
      <c r="F85" s="145">
        <v>14230803.32</v>
      </c>
      <c r="G85" s="17"/>
      <c r="H85" s="16"/>
      <c r="I85" s="16"/>
      <c r="J85" s="16"/>
      <c r="K85" s="16">
        <v>968000</v>
      </c>
      <c r="L85" s="16"/>
      <c r="M85" s="18"/>
    </row>
    <row r="86" spans="2:14" ht="11.25" customHeight="1" x14ac:dyDescent="0.25">
      <c r="B86" s="142" t="s">
        <v>51</v>
      </c>
      <c r="C86" s="172" t="s">
        <v>11</v>
      </c>
      <c r="D86" s="150">
        <f t="shared" si="1"/>
        <v>725980</v>
      </c>
      <c r="E86" s="29"/>
      <c r="F86" s="151">
        <v>725980</v>
      </c>
      <c r="G86" s="30"/>
      <c r="H86" s="29"/>
      <c r="I86" s="29"/>
      <c r="J86" s="29"/>
      <c r="K86" s="29">
        <v>64951</v>
      </c>
      <c r="L86" s="29"/>
      <c r="M86" s="31"/>
    </row>
    <row r="87" spans="2:14" x14ac:dyDescent="0.25">
      <c r="B87" s="920" t="s">
        <v>34</v>
      </c>
      <c r="C87" s="32" t="s">
        <v>11</v>
      </c>
      <c r="D87" s="152">
        <f t="shared" si="1"/>
        <v>2233154.83</v>
      </c>
      <c r="E87" s="33">
        <v>1354000</v>
      </c>
      <c r="F87" s="153">
        <v>879154.83</v>
      </c>
      <c r="G87" s="34"/>
      <c r="H87" s="33"/>
      <c r="I87" s="33">
        <v>1012.76</v>
      </c>
      <c r="J87" s="33">
        <v>64.338999999999999</v>
      </c>
      <c r="K87" s="33">
        <v>79000</v>
      </c>
      <c r="L87" s="33"/>
      <c r="M87" s="35"/>
    </row>
    <row r="88" spans="2:14" x14ac:dyDescent="0.25">
      <c r="B88" s="935"/>
      <c r="C88" s="15" t="s">
        <v>7</v>
      </c>
      <c r="D88" s="144">
        <f t="shared" si="1"/>
        <v>778051.44</v>
      </c>
      <c r="E88" s="16">
        <v>722832.6</v>
      </c>
      <c r="F88" s="145">
        <v>55218.84</v>
      </c>
      <c r="G88" s="17"/>
      <c r="H88" s="16"/>
      <c r="I88" s="16"/>
      <c r="J88" s="16">
        <v>1225.1400000000001</v>
      </c>
      <c r="K88" s="16">
        <v>5764.63</v>
      </c>
      <c r="L88" s="16"/>
      <c r="M88" s="18"/>
    </row>
    <row r="89" spans="2:14" ht="11.25" customHeight="1" x14ac:dyDescent="0.25">
      <c r="B89" s="920" t="s">
        <v>35</v>
      </c>
      <c r="C89" s="32" t="s">
        <v>11</v>
      </c>
      <c r="D89" s="152">
        <f t="shared" si="1"/>
        <v>49225154.930000007</v>
      </c>
      <c r="E89" s="33">
        <v>2496592.0299999998</v>
      </c>
      <c r="F89" s="153">
        <v>46728562.900000006</v>
      </c>
      <c r="G89" s="34"/>
      <c r="H89" s="33"/>
      <c r="I89" s="33">
        <v>475.02</v>
      </c>
      <c r="J89" s="33">
        <v>930.93799999999999</v>
      </c>
      <c r="K89" s="33">
        <v>7176696.8600000013</v>
      </c>
      <c r="L89" s="33"/>
      <c r="M89" s="35"/>
    </row>
    <row r="90" spans="2:14" ht="11.25" customHeight="1" thickBot="1" x14ac:dyDescent="0.3">
      <c r="B90" s="921"/>
      <c r="C90" s="23" t="s">
        <v>13</v>
      </c>
      <c r="D90" s="148">
        <f t="shared" si="1"/>
        <v>1369000</v>
      </c>
      <c r="E90" s="24"/>
      <c r="F90" s="149">
        <v>1369000</v>
      </c>
      <c r="G90" s="25"/>
      <c r="H90" s="24"/>
      <c r="I90" s="24"/>
      <c r="J90" s="24"/>
      <c r="K90" s="24">
        <v>160000</v>
      </c>
      <c r="L90" s="24"/>
      <c r="M90" s="26"/>
    </row>
    <row r="91" spans="2:14" ht="14.4" thickTop="1" thickBot="1" x14ac:dyDescent="0.3">
      <c r="B91" s="885" t="s">
        <v>79</v>
      </c>
      <c r="C91" s="886"/>
      <c r="D91" s="161">
        <f>SUM(D5:D90)</f>
        <v>365256141.63</v>
      </c>
      <c r="E91" s="135">
        <f>SUM(E5:E90)</f>
        <v>52371342.210000001</v>
      </c>
      <c r="F91" s="162">
        <f>SUM(F5:F90)</f>
        <v>312884799.41999996</v>
      </c>
      <c r="G91" s="134">
        <f>SUM(G5:G90)</f>
        <v>258911.09</v>
      </c>
      <c r="H91" s="134">
        <f t="shared" ref="H91:M91" si="2">SUM(H5:H90)</f>
        <v>17466</v>
      </c>
      <c r="I91" s="134">
        <f t="shared" si="2"/>
        <v>19059.079999999998</v>
      </c>
      <c r="J91" s="134">
        <f t="shared" si="2"/>
        <v>171791.30100000001</v>
      </c>
      <c r="K91" s="134">
        <f t="shared" si="2"/>
        <v>61554295.739999995</v>
      </c>
      <c r="L91" s="134">
        <f>SUM(L5:L90)</f>
        <v>2793.078</v>
      </c>
      <c r="M91" s="173">
        <f t="shared" si="2"/>
        <v>105.08</v>
      </c>
      <c r="N91" s="166"/>
    </row>
    <row r="92" spans="2:14" ht="14.4" thickTop="1" thickBot="1" x14ac:dyDescent="0.3">
      <c r="B92" s="887" t="s">
        <v>36</v>
      </c>
      <c r="C92" s="888"/>
      <c r="D92" s="163">
        <v>503183441.54000032</v>
      </c>
      <c r="E92" s="137">
        <v>54707361.030000001</v>
      </c>
      <c r="F92" s="138">
        <v>448476080.51000011</v>
      </c>
      <c r="G92" s="136">
        <v>258911.09</v>
      </c>
      <c r="H92" s="164">
        <v>17466</v>
      </c>
      <c r="I92" s="137">
        <v>31924.91</v>
      </c>
      <c r="J92" s="137">
        <v>528200.47499999998</v>
      </c>
      <c r="K92" s="137">
        <v>274252949.99831975</v>
      </c>
      <c r="L92" s="138">
        <v>2833.3220000000006</v>
      </c>
      <c r="M92" s="139">
        <v>109.283</v>
      </c>
    </row>
    <row r="93" spans="2:14" s="70" customFormat="1" ht="13.8" thickTop="1" x14ac:dyDescent="0.25">
      <c r="B93" s="140"/>
      <c r="C93" s="140"/>
      <c r="D93" s="141"/>
      <c r="E93" s="141"/>
      <c r="F93" s="141"/>
      <c r="G93" s="141"/>
      <c r="H93" s="141"/>
      <c r="I93" s="141"/>
      <c r="J93" s="141"/>
      <c r="K93" s="141"/>
      <c r="L93" s="141"/>
      <c r="M93" s="141"/>
    </row>
    <row r="94" spans="2:14" x14ac:dyDescent="0.25">
      <c r="B94" s="74" t="s">
        <v>113</v>
      </c>
    </row>
  </sheetData>
  <mergeCells count="20">
    <mergeCell ref="B92:C92"/>
    <mergeCell ref="B48:B49"/>
    <mergeCell ref="B76:B82"/>
    <mergeCell ref="B91:C91"/>
    <mergeCell ref="B83:B85"/>
    <mergeCell ref="B50:B53"/>
    <mergeCell ref="B61:B67"/>
    <mergeCell ref="B69:B71"/>
    <mergeCell ref="B87:B88"/>
    <mergeCell ref="B89:B90"/>
    <mergeCell ref="B40:B42"/>
    <mergeCell ref="B43:B44"/>
    <mergeCell ref="G3:M3"/>
    <mergeCell ref="B3:B4"/>
    <mergeCell ref="C3:C4"/>
    <mergeCell ref="B8:B12"/>
    <mergeCell ref="B6:B7"/>
    <mergeCell ref="D3:F3"/>
    <mergeCell ref="B13:B24"/>
    <mergeCell ref="B25:B38"/>
  </mergeCells>
  <phoneticPr fontId="0" type="noConversion"/>
  <pageMargins left="0" right="0" top="0" bottom="0" header="0" footer="0"/>
  <pageSetup paperSize="9" scale="43" orientation="portrait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9E20A-33F6-447D-8E43-582C4C65AD20}">
  <sheetPr>
    <pageSetUpPr fitToPage="1"/>
  </sheetPr>
  <dimension ref="B1:R137"/>
  <sheetViews>
    <sheetView showGridLines="0" topLeftCell="A88" zoomScale="80" workbookViewId="0">
      <selection activeCell="D139" sqref="D139"/>
    </sheetView>
  </sheetViews>
  <sheetFormatPr baseColWidth="10" defaultColWidth="12" defaultRowHeight="13.2" x14ac:dyDescent="0.25"/>
  <cols>
    <col min="1" max="1" width="2.7109375" style="14" customWidth="1"/>
    <col min="2" max="2" width="34" style="3" customWidth="1"/>
    <col min="3" max="3" width="31" style="3" customWidth="1"/>
    <col min="4" max="6" width="18.85546875" style="3" customWidth="1"/>
    <col min="7" max="7" width="19" style="3" customWidth="1"/>
    <col min="8" max="13" width="18.85546875" style="3" customWidth="1"/>
    <col min="14" max="16" width="31.7109375" style="14" bestFit="1" customWidth="1"/>
    <col min="17" max="17" width="20.7109375" style="14" bestFit="1" customWidth="1"/>
    <col min="18" max="18" width="16.28515625" style="14" bestFit="1" customWidth="1"/>
    <col min="19" max="19" width="20.28515625" style="14" bestFit="1" customWidth="1"/>
    <col min="20" max="20" width="16.7109375" style="14" bestFit="1" customWidth="1"/>
    <col min="21" max="21" width="20.28515625" style="14" bestFit="1" customWidth="1"/>
    <col min="22" max="22" width="16.7109375" style="14" bestFit="1" customWidth="1"/>
    <col min="23" max="23" width="20.28515625" style="14" bestFit="1" customWidth="1"/>
    <col min="24" max="24" width="16.7109375" style="14" bestFit="1" customWidth="1"/>
    <col min="25" max="25" width="20.7109375" style="14" bestFit="1" customWidth="1"/>
    <col min="26" max="26" width="17" style="14" bestFit="1" customWidth="1"/>
    <col min="27" max="27" width="20.28515625" style="14" bestFit="1" customWidth="1"/>
    <col min="28" max="28" width="16.7109375" style="14" bestFit="1" customWidth="1"/>
    <col min="29" max="29" width="20.28515625" style="14" bestFit="1" customWidth="1"/>
    <col min="30" max="30" width="16.7109375" style="14" bestFit="1" customWidth="1"/>
    <col min="31" max="31" width="18" style="14" bestFit="1" customWidth="1"/>
    <col min="32" max="32" width="14.42578125" style="14" bestFit="1" customWidth="1"/>
    <col min="33" max="33" width="17.7109375" style="14" bestFit="1" customWidth="1"/>
    <col min="34" max="34" width="14.140625" style="14" bestFit="1" customWidth="1"/>
    <col min="35" max="35" width="16.85546875" style="14" bestFit="1" customWidth="1"/>
    <col min="36" max="16384" width="12" style="14"/>
  </cols>
  <sheetData>
    <row r="1" spans="2:18" s="74" customFormat="1" ht="31.5" customHeight="1" x14ac:dyDescent="0.2">
      <c r="B1" s="123" t="s">
        <v>92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O1" s="2"/>
      <c r="P1" s="2"/>
      <c r="Q1" s="2"/>
      <c r="R1" s="2"/>
    </row>
    <row r="2" spans="2:18" s="74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2"/>
      <c r="P2" s="2"/>
      <c r="Q2" s="2"/>
      <c r="R2" s="2"/>
    </row>
    <row r="3" spans="2:18" ht="13.8" thickTop="1" x14ac:dyDescent="0.25">
      <c r="B3" s="929" t="s">
        <v>0</v>
      </c>
      <c r="C3" s="931" t="s">
        <v>1</v>
      </c>
      <c r="D3" s="949" t="s">
        <v>2</v>
      </c>
      <c r="E3" s="950"/>
      <c r="F3" s="951"/>
      <c r="G3" s="952" t="s">
        <v>3</v>
      </c>
      <c r="H3" s="950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4" t="s">
        <v>4</v>
      </c>
      <c r="E4" s="5" t="s">
        <v>5</v>
      </c>
      <c r="F4" s="6" t="s">
        <v>52</v>
      </c>
      <c r="G4" s="7" t="s">
        <v>101</v>
      </c>
      <c r="H4" s="8" t="s">
        <v>102</v>
      </c>
      <c r="I4" s="8" t="s">
        <v>53</v>
      </c>
      <c r="J4" s="8" t="s">
        <v>54</v>
      </c>
      <c r="K4" s="8" t="s">
        <v>103</v>
      </c>
      <c r="L4" s="8" t="s">
        <v>55</v>
      </c>
      <c r="M4" s="9" t="s">
        <v>56</v>
      </c>
    </row>
    <row r="5" spans="2:18" ht="13.8" thickTop="1" x14ac:dyDescent="0.25">
      <c r="B5" s="948" t="s">
        <v>6</v>
      </c>
      <c r="C5" s="10" t="s">
        <v>15</v>
      </c>
      <c r="D5" s="80">
        <v>33277.82</v>
      </c>
      <c r="E5" s="81"/>
      <c r="F5" s="82">
        <v>33277.82</v>
      </c>
      <c r="G5" s="12"/>
      <c r="H5" s="81"/>
      <c r="I5" s="11"/>
      <c r="J5" s="11"/>
      <c r="K5" s="81">
        <v>5600</v>
      </c>
      <c r="L5" s="11"/>
      <c r="M5" s="13"/>
    </row>
    <row r="6" spans="2:18" x14ac:dyDescent="0.25">
      <c r="B6" s="938"/>
      <c r="C6" s="15" t="s">
        <v>7</v>
      </c>
      <c r="D6" s="83">
        <v>2020042.8399999999</v>
      </c>
      <c r="E6" s="84">
        <v>1728366.7199999997</v>
      </c>
      <c r="F6" s="85">
        <v>291676.12</v>
      </c>
      <c r="G6" s="17"/>
      <c r="H6" s="84">
        <v>2100</v>
      </c>
      <c r="I6" s="16"/>
      <c r="J6" s="16"/>
      <c r="K6" s="84">
        <v>15500</v>
      </c>
      <c r="L6" s="16"/>
      <c r="M6" s="18"/>
    </row>
    <row r="7" spans="2:18" ht="12" customHeight="1" x14ac:dyDescent="0.25">
      <c r="B7" s="939" t="s">
        <v>8</v>
      </c>
      <c r="C7" s="19" t="s">
        <v>17</v>
      </c>
      <c r="D7" s="86">
        <v>350000</v>
      </c>
      <c r="E7" s="87"/>
      <c r="F7" s="88">
        <v>350000</v>
      </c>
      <c r="G7" s="21"/>
      <c r="H7" s="87"/>
      <c r="I7" s="20"/>
      <c r="J7" s="20"/>
      <c r="K7" s="87">
        <v>70000</v>
      </c>
      <c r="L7" s="20"/>
      <c r="M7" s="22"/>
    </row>
    <row r="8" spans="2:18" ht="11.25" customHeight="1" x14ac:dyDescent="0.25">
      <c r="B8" s="940"/>
      <c r="C8" s="23" t="s">
        <v>9</v>
      </c>
      <c r="D8" s="89">
        <v>601837.71000000008</v>
      </c>
      <c r="E8" s="90">
        <v>600658.1100000001</v>
      </c>
      <c r="F8" s="91">
        <v>1179.5999999999999</v>
      </c>
      <c r="G8" s="25"/>
      <c r="H8" s="90">
        <v>602</v>
      </c>
      <c r="I8" s="24"/>
      <c r="J8" s="24"/>
      <c r="K8" s="90">
        <v>196.6</v>
      </c>
      <c r="L8" s="24"/>
      <c r="M8" s="26">
        <v>4.827</v>
      </c>
    </row>
    <row r="9" spans="2:18" x14ac:dyDescent="0.25">
      <c r="B9" s="943"/>
      <c r="C9" s="15" t="s">
        <v>7</v>
      </c>
      <c r="D9" s="83"/>
      <c r="E9" s="84"/>
      <c r="F9" s="85"/>
      <c r="G9" s="17"/>
      <c r="H9" s="84"/>
      <c r="I9" s="16"/>
      <c r="J9" s="16"/>
      <c r="K9" s="84"/>
      <c r="L9" s="16"/>
      <c r="M9" s="18"/>
    </row>
    <row r="10" spans="2:18" ht="12" customHeight="1" x14ac:dyDescent="0.25">
      <c r="B10" s="939" t="s">
        <v>10</v>
      </c>
      <c r="C10" s="19" t="s">
        <v>11</v>
      </c>
      <c r="D10" s="86">
        <v>356623.69</v>
      </c>
      <c r="E10" s="87"/>
      <c r="F10" s="88">
        <v>356623.69</v>
      </c>
      <c r="G10" s="21">
        <v>5.26</v>
      </c>
      <c r="H10" s="87"/>
      <c r="I10" s="20">
        <v>10</v>
      </c>
      <c r="J10" s="20">
        <v>249.25200000000001</v>
      </c>
      <c r="K10" s="87">
        <v>79237.460000000006</v>
      </c>
      <c r="L10" s="20"/>
      <c r="M10" s="22">
        <v>8.0000000000000002E-3</v>
      </c>
    </row>
    <row r="11" spans="2:18" ht="11.25" customHeight="1" x14ac:dyDescent="0.25">
      <c r="B11" s="940"/>
      <c r="C11" s="23" t="s">
        <v>12</v>
      </c>
      <c r="D11" s="89"/>
      <c r="E11" s="90"/>
      <c r="F11" s="91"/>
      <c r="G11" s="25"/>
      <c r="H11" s="90"/>
      <c r="I11" s="24"/>
      <c r="J11" s="24">
        <v>149.43600000000001</v>
      </c>
      <c r="K11" s="90"/>
      <c r="L11" s="24"/>
      <c r="M11" s="26"/>
    </row>
    <row r="12" spans="2:18" ht="11.25" customHeight="1" x14ac:dyDescent="0.25">
      <c r="B12" s="940"/>
      <c r="C12" s="23" t="s">
        <v>13</v>
      </c>
      <c r="D12" s="89"/>
      <c r="E12" s="90"/>
      <c r="F12" s="91"/>
      <c r="G12" s="25">
        <v>580</v>
      </c>
      <c r="H12" s="90"/>
      <c r="I12" s="24">
        <v>327</v>
      </c>
      <c r="J12" s="24">
        <v>134.78899999999999</v>
      </c>
      <c r="K12" s="90"/>
      <c r="L12" s="24"/>
      <c r="M12" s="26"/>
    </row>
    <row r="13" spans="2:18" x14ac:dyDescent="0.25">
      <c r="B13" s="940"/>
      <c r="C13" s="23" t="s">
        <v>14</v>
      </c>
      <c r="D13" s="89"/>
      <c r="E13" s="90"/>
      <c r="F13" s="91"/>
      <c r="G13" s="25">
        <v>40</v>
      </c>
      <c r="H13" s="90"/>
      <c r="I13" s="24">
        <v>32</v>
      </c>
      <c r="J13" s="24"/>
      <c r="K13" s="90"/>
      <c r="L13" s="24"/>
      <c r="M13" s="26"/>
    </row>
    <row r="14" spans="2:18" x14ac:dyDescent="0.25">
      <c r="B14" s="940"/>
      <c r="C14" s="23" t="s">
        <v>15</v>
      </c>
      <c r="D14" s="89"/>
      <c r="E14" s="90"/>
      <c r="F14" s="91"/>
      <c r="G14" s="25"/>
      <c r="H14" s="90"/>
      <c r="I14" s="24"/>
      <c r="J14" s="24">
        <v>65.789000000000001</v>
      </c>
      <c r="K14" s="90"/>
      <c r="L14" s="24"/>
      <c r="M14" s="26"/>
    </row>
    <row r="15" spans="2:18" x14ac:dyDescent="0.25">
      <c r="B15" s="943"/>
      <c r="C15" s="15" t="s">
        <v>18</v>
      </c>
      <c r="D15" s="83"/>
      <c r="E15" s="84"/>
      <c r="F15" s="85"/>
      <c r="G15" s="17"/>
      <c r="H15" s="84"/>
      <c r="I15" s="16"/>
      <c r="J15" s="16"/>
      <c r="K15" s="84"/>
      <c r="L15" s="16"/>
      <c r="M15" s="18"/>
    </row>
    <row r="16" spans="2:18" ht="12" customHeight="1" x14ac:dyDescent="0.25">
      <c r="B16" s="939" t="s">
        <v>38</v>
      </c>
      <c r="C16" s="19" t="s">
        <v>11</v>
      </c>
      <c r="D16" s="86"/>
      <c r="E16" s="87"/>
      <c r="F16" s="88"/>
      <c r="G16" s="21"/>
      <c r="H16" s="87"/>
      <c r="I16" s="20"/>
      <c r="J16" s="20">
        <v>505.65300000000002</v>
      </c>
      <c r="K16" s="87"/>
      <c r="L16" s="20">
        <v>119</v>
      </c>
      <c r="M16" s="22">
        <v>0.1</v>
      </c>
    </row>
    <row r="17" spans="2:13" ht="11.25" customHeight="1" x14ac:dyDescent="0.25">
      <c r="B17" s="940"/>
      <c r="C17" s="23" t="s">
        <v>12</v>
      </c>
      <c r="D17" s="89"/>
      <c r="E17" s="90"/>
      <c r="F17" s="91"/>
      <c r="G17" s="25"/>
      <c r="H17" s="90"/>
      <c r="I17" s="24"/>
      <c r="J17" s="24">
        <v>2651</v>
      </c>
      <c r="K17" s="90"/>
      <c r="L17" s="24"/>
      <c r="M17" s="26"/>
    </row>
    <row r="18" spans="2:13" ht="11.25" customHeight="1" x14ac:dyDescent="0.25">
      <c r="B18" s="940"/>
      <c r="C18" s="23" t="s">
        <v>13</v>
      </c>
      <c r="D18" s="89"/>
      <c r="E18" s="90"/>
      <c r="F18" s="91"/>
      <c r="G18" s="25"/>
      <c r="H18" s="90"/>
      <c r="I18" s="24">
        <v>6</v>
      </c>
      <c r="J18" s="24"/>
      <c r="K18" s="90"/>
      <c r="L18" s="24"/>
      <c r="M18" s="26"/>
    </row>
    <row r="19" spans="2:13" x14ac:dyDescent="0.25">
      <c r="B19" s="940"/>
      <c r="C19" s="23" t="s">
        <v>14</v>
      </c>
      <c r="D19" s="89"/>
      <c r="E19" s="90"/>
      <c r="F19" s="91"/>
      <c r="G19" s="25"/>
      <c r="H19" s="90"/>
      <c r="I19" s="24">
        <v>21</v>
      </c>
      <c r="J19" s="24"/>
      <c r="K19" s="90"/>
      <c r="L19" s="24"/>
      <c r="M19" s="26"/>
    </row>
    <row r="20" spans="2:13" x14ac:dyDescent="0.25">
      <c r="B20" s="940"/>
      <c r="C20" s="23" t="s">
        <v>15</v>
      </c>
      <c r="D20" s="89">
        <v>21000</v>
      </c>
      <c r="E20" s="90"/>
      <c r="F20" s="91">
        <v>21000</v>
      </c>
      <c r="G20" s="25">
        <v>24</v>
      </c>
      <c r="H20" s="90"/>
      <c r="I20" s="24">
        <v>30</v>
      </c>
      <c r="J20" s="24">
        <v>671.36799999999994</v>
      </c>
      <c r="K20" s="90"/>
      <c r="L20" s="24">
        <v>80.872</v>
      </c>
      <c r="M20" s="26">
        <v>1</v>
      </c>
    </row>
    <row r="21" spans="2:13" x14ac:dyDescent="0.25">
      <c r="B21" s="940"/>
      <c r="C21" s="23" t="s">
        <v>16</v>
      </c>
      <c r="D21" s="89"/>
      <c r="E21" s="90"/>
      <c r="F21" s="91"/>
      <c r="G21" s="25">
        <v>150</v>
      </c>
      <c r="H21" s="90"/>
      <c r="I21" s="24">
        <v>1000</v>
      </c>
      <c r="J21" s="24">
        <v>1100</v>
      </c>
      <c r="K21" s="90"/>
      <c r="L21" s="24"/>
      <c r="M21" s="26"/>
    </row>
    <row r="22" spans="2:13" x14ac:dyDescent="0.25">
      <c r="B22" s="940"/>
      <c r="C22" s="23" t="s">
        <v>17</v>
      </c>
      <c r="D22" s="89">
        <v>60000</v>
      </c>
      <c r="E22" s="90"/>
      <c r="F22" s="91">
        <v>60000</v>
      </c>
      <c r="G22" s="25"/>
      <c r="H22" s="90"/>
      <c r="I22" s="24"/>
      <c r="J22" s="24"/>
      <c r="K22" s="90"/>
      <c r="L22" s="24">
        <v>213.15600000000001</v>
      </c>
      <c r="M22" s="26"/>
    </row>
    <row r="23" spans="2:13" x14ac:dyDescent="0.25">
      <c r="B23" s="940"/>
      <c r="C23" s="23" t="s">
        <v>18</v>
      </c>
      <c r="D23" s="89"/>
      <c r="E23" s="90"/>
      <c r="F23" s="91"/>
      <c r="G23" s="25">
        <v>300</v>
      </c>
      <c r="H23" s="90"/>
      <c r="I23" s="24"/>
      <c r="J23" s="24">
        <v>73</v>
      </c>
      <c r="K23" s="90"/>
      <c r="L23" s="24">
        <v>268.947</v>
      </c>
      <c r="M23" s="26">
        <v>0.46400000000000002</v>
      </c>
    </row>
    <row r="24" spans="2:13" x14ac:dyDescent="0.25">
      <c r="B24" s="940"/>
      <c r="C24" s="23" t="s">
        <v>19</v>
      </c>
      <c r="D24" s="89"/>
      <c r="E24" s="90"/>
      <c r="F24" s="91"/>
      <c r="G24" s="25"/>
      <c r="H24" s="90"/>
      <c r="I24" s="24"/>
      <c r="J24" s="24">
        <v>539.62300000000005</v>
      </c>
      <c r="K24" s="90"/>
      <c r="L24" s="24">
        <v>42.872</v>
      </c>
      <c r="M24" s="26"/>
    </row>
    <row r="25" spans="2:13" x14ac:dyDescent="0.25">
      <c r="B25" s="940"/>
      <c r="C25" s="23" t="s">
        <v>20</v>
      </c>
      <c r="D25" s="89"/>
      <c r="E25" s="90"/>
      <c r="F25" s="91"/>
      <c r="G25" s="25"/>
      <c r="H25" s="90"/>
      <c r="I25" s="24"/>
      <c r="J25" s="24">
        <v>74.349999999999994</v>
      </c>
      <c r="K25" s="90"/>
      <c r="L25" s="24">
        <v>31.666</v>
      </c>
      <c r="M25" s="26"/>
    </row>
    <row r="26" spans="2:13" x14ac:dyDescent="0.25">
      <c r="B26" s="940"/>
      <c r="C26" s="23" t="s">
        <v>9</v>
      </c>
      <c r="D26" s="89">
        <v>21500</v>
      </c>
      <c r="E26" s="90"/>
      <c r="F26" s="91">
        <v>21500</v>
      </c>
      <c r="G26" s="25"/>
      <c r="H26" s="90"/>
      <c r="I26" s="24"/>
      <c r="J26" s="24">
        <v>36</v>
      </c>
      <c r="K26" s="90">
        <v>750</v>
      </c>
      <c r="L26" s="24">
        <v>720</v>
      </c>
      <c r="M26" s="26"/>
    </row>
    <row r="27" spans="2:13" x14ac:dyDescent="0.25">
      <c r="B27" s="943"/>
      <c r="C27" s="15" t="s">
        <v>7</v>
      </c>
      <c r="D27" s="83"/>
      <c r="E27" s="84"/>
      <c r="F27" s="85"/>
      <c r="G27" s="17"/>
      <c r="H27" s="84"/>
      <c r="I27" s="16"/>
      <c r="J27" s="16">
        <v>4.2069999999999999</v>
      </c>
      <c r="K27" s="84"/>
      <c r="L27" s="16"/>
      <c r="M27" s="18"/>
    </row>
    <row r="28" spans="2:13" x14ac:dyDescent="0.25">
      <c r="B28" s="27" t="s">
        <v>59</v>
      </c>
      <c r="C28" s="28" t="s">
        <v>15</v>
      </c>
      <c r="D28" s="92"/>
      <c r="E28" s="93"/>
      <c r="F28" s="94"/>
      <c r="G28" s="30"/>
      <c r="H28" s="93"/>
      <c r="I28" s="29"/>
      <c r="J28" s="29"/>
      <c r="K28" s="93"/>
      <c r="L28" s="29"/>
      <c r="M28" s="31"/>
    </row>
    <row r="29" spans="2:13" ht="12" customHeight="1" x14ac:dyDescent="0.25">
      <c r="B29" s="939" t="s">
        <v>21</v>
      </c>
      <c r="C29" s="19" t="s">
        <v>11</v>
      </c>
      <c r="D29" s="86">
        <v>13739188.569999998</v>
      </c>
      <c r="E29" s="87">
        <v>2791822.5599999987</v>
      </c>
      <c r="F29" s="88">
        <v>10947366.01</v>
      </c>
      <c r="G29" s="21">
        <v>140102.03</v>
      </c>
      <c r="H29" s="87">
        <v>2309.08</v>
      </c>
      <c r="I29" s="20">
        <v>3</v>
      </c>
      <c r="J29" s="20">
        <v>9879.125</v>
      </c>
      <c r="K29" s="87">
        <v>4644962</v>
      </c>
      <c r="L29" s="20"/>
      <c r="M29" s="22">
        <v>0.01</v>
      </c>
    </row>
    <row r="30" spans="2:13" ht="11.25" customHeight="1" x14ac:dyDescent="0.25">
      <c r="B30" s="940"/>
      <c r="C30" s="23" t="s">
        <v>12</v>
      </c>
      <c r="D30" s="89">
        <v>2772000</v>
      </c>
      <c r="E30" s="90">
        <v>23000</v>
      </c>
      <c r="F30" s="91">
        <v>2749000</v>
      </c>
      <c r="G30" s="25"/>
      <c r="H30" s="90"/>
      <c r="I30" s="24"/>
      <c r="J30" s="24">
        <v>440</v>
      </c>
      <c r="K30" s="90">
        <v>1000584</v>
      </c>
      <c r="L30" s="24"/>
      <c r="M30" s="26"/>
    </row>
    <row r="31" spans="2:13" ht="11.25" customHeight="1" x14ac:dyDescent="0.25">
      <c r="B31" s="940"/>
      <c r="C31" s="23" t="s">
        <v>13</v>
      </c>
      <c r="D31" s="89">
        <v>494864</v>
      </c>
      <c r="E31" s="90"/>
      <c r="F31" s="91">
        <v>494864</v>
      </c>
      <c r="G31" s="25"/>
      <c r="H31" s="90"/>
      <c r="I31" s="24"/>
      <c r="J31" s="24"/>
      <c r="K31" s="90">
        <v>172831</v>
      </c>
      <c r="L31" s="24"/>
      <c r="M31" s="26"/>
    </row>
    <row r="32" spans="2:13" x14ac:dyDescent="0.25">
      <c r="B32" s="940"/>
      <c r="C32" s="23" t="s">
        <v>14</v>
      </c>
      <c r="D32" s="89">
        <v>362000</v>
      </c>
      <c r="E32" s="90"/>
      <c r="F32" s="91">
        <v>362000</v>
      </c>
      <c r="G32" s="25"/>
      <c r="H32" s="90"/>
      <c r="I32" s="24"/>
      <c r="J32" s="24"/>
      <c r="K32" s="90">
        <v>103835</v>
      </c>
      <c r="L32" s="24">
        <v>18.216999999999999</v>
      </c>
      <c r="M32" s="26"/>
    </row>
    <row r="33" spans="2:13" x14ac:dyDescent="0.25">
      <c r="B33" s="940"/>
      <c r="C33" s="23" t="s">
        <v>15</v>
      </c>
      <c r="D33" s="89">
        <v>97500</v>
      </c>
      <c r="E33" s="90"/>
      <c r="F33" s="91">
        <v>97500</v>
      </c>
      <c r="G33" s="25"/>
      <c r="H33" s="90"/>
      <c r="I33" s="24"/>
      <c r="J33" s="24"/>
      <c r="K33" s="90"/>
      <c r="L33" s="24">
        <v>90</v>
      </c>
      <c r="M33" s="26"/>
    </row>
    <row r="34" spans="2:13" x14ac:dyDescent="0.25">
      <c r="B34" s="940"/>
      <c r="C34" s="23" t="s">
        <v>16</v>
      </c>
      <c r="D34" s="89">
        <v>1207000</v>
      </c>
      <c r="E34" s="90"/>
      <c r="F34" s="91">
        <v>1207000</v>
      </c>
      <c r="G34" s="25"/>
      <c r="H34" s="90"/>
      <c r="I34" s="24"/>
      <c r="J34" s="24"/>
      <c r="K34" s="90">
        <v>381000</v>
      </c>
      <c r="L34" s="24"/>
      <c r="M34" s="26"/>
    </row>
    <row r="35" spans="2:13" x14ac:dyDescent="0.25">
      <c r="B35" s="940"/>
      <c r="C35" s="23" t="s">
        <v>17</v>
      </c>
      <c r="D35" s="89">
        <v>10948350</v>
      </c>
      <c r="E35" s="90">
        <v>8383350</v>
      </c>
      <c r="F35" s="91">
        <v>2565000</v>
      </c>
      <c r="G35" s="25">
        <v>72000</v>
      </c>
      <c r="H35" s="90">
        <v>600</v>
      </c>
      <c r="I35" s="24"/>
      <c r="J35" s="24">
        <v>7850</v>
      </c>
      <c r="K35" s="90">
        <v>990000</v>
      </c>
      <c r="L35" s="24">
        <v>87.581000000000003</v>
      </c>
      <c r="M35" s="26"/>
    </row>
    <row r="36" spans="2:13" x14ac:dyDescent="0.25">
      <c r="B36" s="940"/>
      <c r="C36" s="23" t="s">
        <v>18</v>
      </c>
      <c r="D36" s="89">
        <v>15047188.209999999</v>
      </c>
      <c r="E36" s="90">
        <v>1388751.7899999991</v>
      </c>
      <c r="F36" s="91">
        <v>13658436.42</v>
      </c>
      <c r="G36" s="25"/>
      <c r="H36" s="90">
        <v>2370</v>
      </c>
      <c r="I36" s="24">
        <v>15000</v>
      </c>
      <c r="J36" s="24">
        <v>451.04200200000002</v>
      </c>
      <c r="K36" s="90">
        <v>5431139.8900000006</v>
      </c>
      <c r="L36" s="24">
        <v>189.34</v>
      </c>
      <c r="M36" s="26">
        <v>10</v>
      </c>
    </row>
    <row r="37" spans="2:13" x14ac:dyDescent="0.25">
      <c r="B37" s="940"/>
      <c r="C37" s="23" t="s">
        <v>19</v>
      </c>
      <c r="D37" s="89">
        <v>3561333.58</v>
      </c>
      <c r="E37" s="90">
        <v>823701.4700000002</v>
      </c>
      <c r="F37" s="91">
        <v>2737632.11</v>
      </c>
      <c r="G37" s="25"/>
      <c r="H37" s="90">
        <v>9900</v>
      </c>
      <c r="I37" s="24"/>
      <c r="J37" s="24">
        <v>6855</v>
      </c>
      <c r="K37" s="90">
        <v>956130</v>
      </c>
      <c r="L37" s="24">
        <v>953.00399999999991</v>
      </c>
      <c r="M37" s="26"/>
    </row>
    <row r="38" spans="2:13" x14ac:dyDescent="0.25">
      <c r="B38" s="940"/>
      <c r="C38" s="23" t="s">
        <v>20</v>
      </c>
      <c r="D38" s="89"/>
      <c r="E38" s="90"/>
      <c r="F38" s="91"/>
      <c r="G38" s="25"/>
      <c r="H38" s="90"/>
      <c r="I38" s="24"/>
      <c r="J38" s="24"/>
      <c r="K38" s="90"/>
      <c r="L38" s="24"/>
      <c r="M38" s="26"/>
    </row>
    <row r="39" spans="2:13" x14ac:dyDescent="0.25">
      <c r="B39" s="940"/>
      <c r="C39" s="23" t="s">
        <v>9</v>
      </c>
      <c r="D39" s="89">
        <v>6874900</v>
      </c>
      <c r="E39" s="90"/>
      <c r="F39" s="91">
        <v>6874900</v>
      </c>
      <c r="G39" s="25"/>
      <c r="H39" s="90"/>
      <c r="I39" s="24"/>
      <c r="J39" s="24">
        <v>700</v>
      </c>
      <c r="K39" s="90">
        <v>2373750</v>
      </c>
      <c r="L39" s="24">
        <v>48</v>
      </c>
      <c r="M39" s="26"/>
    </row>
    <row r="40" spans="2:13" x14ac:dyDescent="0.25">
      <c r="B40" s="940"/>
      <c r="C40" s="23" t="s">
        <v>22</v>
      </c>
      <c r="D40" s="89">
        <v>158400</v>
      </c>
      <c r="E40" s="90"/>
      <c r="F40" s="91">
        <v>158400</v>
      </c>
      <c r="G40" s="25"/>
      <c r="H40" s="90"/>
      <c r="I40" s="24"/>
      <c r="J40" s="24"/>
      <c r="K40" s="90">
        <v>66000</v>
      </c>
      <c r="L40" s="24">
        <v>28.094000000000001</v>
      </c>
      <c r="M40" s="26"/>
    </row>
    <row r="41" spans="2:13" x14ac:dyDescent="0.25">
      <c r="B41" s="940"/>
      <c r="C41" s="23" t="s">
        <v>7</v>
      </c>
      <c r="D41" s="89">
        <v>5938790.9000000004</v>
      </c>
      <c r="E41" s="90"/>
      <c r="F41" s="91">
        <v>5938790.9000000004</v>
      </c>
      <c r="G41" s="25"/>
      <c r="H41" s="90"/>
      <c r="I41" s="24"/>
      <c r="J41" s="24"/>
      <c r="K41" s="90">
        <v>1268278</v>
      </c>
      <c r="L41" s="24">
        <v>76.599999999999994</v>
      </c>
      <c r="M41" s="26"/>
    </row>
    <row r="42" spans="2:13" x14ac:dyDescent="0.25">
      <c r="B42" s="940"/>
      <c r="C42" s="23" t="s">
        <v>29</v>
      </c>
      <c r="D42" s="89"/>
      <c r="E42" s="90"/>
      <c r="F42" s="91"/>
      <c r="G42" s="25"/>
      <c r="H42" s="90"/>
      <c r="I42" s="24"/>
      <c r="J42" s="24"/>
      <c r="K42" s="90"/>
      <c r="L42" s="24">
        <v>50</v>
      </c>
      <c r="M42" s="26"/>
    </row>
    <row r="43" spans="2:13" x14ac:dyDescent="0.25">
      <c r="B43" s="943"/>
      <c r="C43" s="15" t="s">
        <v>30</v>
      </c>
      <c r="D43" s="83">
        <v>30000</v>
      </c>
      <c r="E43" s="84"/>
      <c r="F43" s="85">
        <v>30000</v>
      </c>
      <c r="G43" s="17"/>
      <c r="H43" s="84"/>
      <c r="I43" s="16"/>
      <c r="J43" s="16"/>
      <c r="K43" s="84">
        <v>10000</v>
      </c>
      <c r="L43" s="16"/>
      <c r="M43" s="18"/>
    </row>
    <row r="44" spans="2:13" x14ac:dyDescent="0.25">
      <c r="B44" s="27" t="s">
        <v>40</v>
      </c>
      <c r="C44" s="28" t="s">
        <v>18</v>
      </c>
      <c r="D44" s="92"/>
      <c r="E44" s="93"/>
      <c r="F44" s="94"/>
      <c r="G44" s="30"/>
      <c r="H44" s="93"/>
      <c r="I44" s="29"/>
      <c r="J44" s="29">
        <v>13.5</v>
      </c>
      <c r="K44" s="93"/>
      <c r="L44" s="29">
        <v>1.01</v>
      </c>
      <c r="M44" s="31"/>
    </row>
    <row r="45" spans="2:13" x14ac:dyDescent="0.25">
      <c r="B45" s="27" t="s">
        <v>60</v>
      </c>
      <c r="C45" s="28" t="s">
        <v>18</v>
      </c>
      <c r="D45" s="92"/>
      <c r="E45" s="93"/>
      <c r="F45" s="94"/>
      <c r="G45" s="30"/>
      <c r="H45" s="93"/>
      <c r="I45" s="29"/>
      <c r="J45" s="29"/>
      <c r="K45" s="93"/>
      <c r="L45" s="29"/>
      <c r="M45" s="31"/>
    </row>
    <row r="46" spans="2:13" ht="12" customHeight="1" x14ac:dyDescent="0.25">
      <c r="B46" s="939" t="s">
        <v>39</v>
      </c>
      <c r="C46" s="19" t="s">
        <v>17</v>
      </c>
      <c r="D46" s="86"/>
      <c r="E46" s="87"/>
      <c r="F46" s="88"/>
      <c r="G46" s="21"/>
      <c r="H46" s="87"/>
      <c r="I46" s="20"/>
      <c r="J46" s="20"/>
      <c r="K46" s="87"/>
      <c r="L46" s="20"/>
      <c r="M46" s="22"/>
    </row>
    <row r="47" spans="2:13" ht="11.25" customHeight="1" x14ac:dyDescent="0.25">
      <c r="B47" s="940"/>
      <c r="C47" s="23" t="s">
        <v>61</v>
      </c>
      <c r="D47" s="89"/>
      <c r="E47" s="90"/>
      <c r="F47" s="91"/>
      <c r="G47" s="25"/>
      <c r="H47" s="90"/>
      <c r="I47" s="24"/>
      <c r="J47" s="24"/>
      <c r="K47" s="90"/>
      <c r="L47" s="24"/>
      <c r="M47" s="26"/>
    </row>
    <row r="48" spans="2:13" ht="11.25" customHeight="1" x14ac:dyDescent="0.25">
      <c r="B48" s="940"/>
      <c r="C48" s="23" t="s">
        <v>20</v>
      </c>
      <c r="D48" s="89">
        <v>360</v>
      </c>
      <c r="E48" s="90"/>
      <c r="F48" s="91">
        <v>360</v>
      </c>
      <c r="G48" s="25"/>
      <c r="H48" s="90"/>
      <c r="I48" s="24"/>
      <c r="J48" s="24">
        <v>200</v>
      </c>
      <c r="K48" s="90">
        <v>45</v>
      </c>
      <c r="L48" s="24">
        <v>0.5</v>
      </c>
      <c r="M48" s="26"/>
    </row>
    <row r="49" spans="2:13" x14ac:dyDescent="0.25">
      <c r="B49" s="940"/>
      <c r="C49" s="23" t="s">
        <v>9</v>
      </c>
      <c r="D49" s="89">
        <v>37575</v>
      </c>
      <c r="E49" s="90">
        <v>37575</v>
      </c>
      <c r="F49" s="91"/>
      <c r="G49" s="25"/>
      <c r="H49" s="90"/>
      <c r="I49" s="24"/>
      <c r="J49" s="24">
        <v>167</v>
      </c>
      <c r="K49" s="90"/>
      <c r="L49" s="24"/>
      <c r="M49" s="26"/>
    </row>
    <row r="50" spans="2:13" x14ac:dyDescent="0.25">
      <c r="B50" s="940"/>
      <c r="C50" s="23" t="s">
        <v>22</v>
      </c>
      <c r="D50" s="89"/>
      <c r="E50" s="90"/>
      <c r="F50" s="91"/>
      <c r="G50" s="25"/>
      <c r="H50" s="90"/>
      <c r="I50" s="24"/>
      <c r="J50" s="24"/>
      <c r="K50" s="90"/>
      <c r="L50" s="24">
        <v>7.53</v>
      </c>
      <c r="M50" s="26"/>
    </row>
    <row r="51" spans="2:13" x14ac:dyDescent="0.25">
      <c r="B51" s="940"/>
      <c r="C51" s="23" t="s">
        <v>23</v>
      </c>
      <c r="D51" s="89">
        <v>30000</v>
      </c>
      <c r="E51" s="90">
        <v>10000</v>
      </c>
      <c r="F51" s="91">
        <v>20000</v>
      </c>
      <c r="G51" s="25"/>
      <c r="H51" s="90"/>
      <c r="I51" s="24"/>
      <c r="J51" s="24">
        <v>5</v>
      </c>
      <c r="K51" s="90">
        <v>2500</v>
      </c>
      <c r="L51" s="24"/>
      <c r="M51" s="26"/>
    </row>
    <row r="52" spans="2:13" x14ac:dyDescent="0.25">
      <c r="B52" s="943"/>
      <c r="C52" s="15" t="s">
        <v>7</v>
      </c>
      <c r="D52" s="83"/>
      <c r="E52" s="84"/>
      <c r="F52" s="85"/>
      <c r="G52" s="17"/>
      <c r="H52" s="84"/>
      <c r="I52" s="16"/>
      <c r="J52" s="16"/>
      <c r="K52" s="84"/>
      <c r="L52" s="16"/>
      <c r="M52" s="18"/>
    </row>
    <row r="53" spans="2:13" ht="12" customHeight="1" x14ac:dyDescent="0.25">
      <c r="B53" s="939" t="s">
        <v>24</v>
      </c>
      <c r="C53" s="32" t="s">
        <v>17</v>
      </c>
      <c r="D53" s="95"/>
      <c r="E53" s="96"/>
      <c r="F53" s="97"/>
      <c r="G53" s="34"/>
      <c r="H53" s="96"/>
      <c r="I53" s="33"/>
      <c r="J53" s="33">
        <v>3.9929999999999999</v>
      </c>
      <c r="K53" s="96"/>
      <c r="L53" s="33"/>
      <c r="M53" s="35"/>
    </row>
    <row r="54" spans="2:13" ht="11.25" customHeight="1" x14ac:dyDescent="0.25">
      <c r="B54" s="940"/>
      <c r="C54" s="23" t="s">
        <v>18</v>
      </c>
      <c r="D54" s="89">
        <v>196139.99</v>
      </c>
      <c r="E54" s="90">
        <v>69166.669999999984</v>
      </c>
      <c r="F54" s="91">
        <v>126973.32</v>
      </c>
      <c r="G54" s="25"/>
      <c r="H54" s="90"/>
      <c r="I54" s="24"/>
      <c r="J54" s="24">
        <v>250</v>
      </c>
      <c r="K54" s="90">
        <v>11450</v>
      </c>
      <c r="L54" s="24"/>
      <c r="M54" s="26"/>
    </row>
    <row r="55" spans="2:13" ht="11.25" customHeight="1" x14ac:dyDescent="0.25">
      <c r="B55" s="940"/>
      <c r="C55" s="23" t="s">
        <v>20</v>
      </c>
      <c r="D55" s="89">
        <v>780544.05999999994</v>
      </c>
      <c r="E55" s="90">
        <v>164215</v>
      </c>
      <c r="F55" s="91">
        <v>616329.05999999994</v>
      </c>
      <c r="G55" s="25"/>
      <c r="H55" s="90"/>
      <c r="I55" s="24"/>
      <c r="J55" s="24">
        <v>2630</v>
      </c>
      <c r="K55" s="90">
        <v>66550</v>
      </c>
      <c r="L55" s="24">
        <v>37</v>
      </c>
      <c r="M55" s="26"/>
    </row>
    <row r="56" spans="2:13" x14ac:dyDescent="0.25">
      <c r="B56" s="940"/>
      <c r="C56" s="23" t="s">
        <v>22</v>
      </c>
      <c r="D56" s="89"/>
      <c r="E56" s="90"/>
      <c r="F56" s="91"/>
      <c r="G56" s="25"/>
      <c r="H56" s="90"/>
      <c r="I56" s="24"/>
      <c r="J56" s="24"/>
      <c r="K56" s="90"/>
      <c r="L56" s="24"/>
      <c r="M56" s="26"/>
    </row>
    <row r="57" spans="2:13" x14ac:dyDescent="0.25">
      <c r="B57" s="941"/>
      <c r="C57" s="15" t="s">
        <v>23</v>
      </c>
      <c r="D57" s="83"/>
      <c r="E57" s="84"/>
      <c r="F57" s="85"/>
      <c r="G57" s="17"/>
      <c r="H57" s="84"/>
      <c r="I57" s="16"/>
      <c r="J57" s="16"/>
      <c r="K57" s="84"/>
      <c r="L57" s="16"/>
      <c r="M57" s="18"/>
    </row>
    <row r="58" spans="2:13" x14ac:dyDescent="0.25">
      <c r="B58" s="36" t="s">
        <v>25</v>
      </c>
      <c r="C58" s="37" t="s">
        <v>23</v>
      </c>
      <c r="D58" s="98">
        <v>1000</v>
      </c>
      <c r="E58" s="99">
        <v>1000</v>
      </c>
      <c r="F58" s="100"/>
      <c r="G58" s="39"/>
      <c r="H58" s="99"/>
      <c r="I58" s="38"/>
      <c r="J58" s="38">
        <v>1</v>
      </c>
      <c r="K58" s="99"/>
      <c r="L58" s="38"/>
      <c r="M58" s="40"/>
    </row>
    <row r="59" spans="2:13" x14ac:dyDescent="0.25">
      <c r="B59" s="27" t="s">
        <v>58</v>
      </c>
      <c r="C59" s="28" t="s">
        <v>17</v>
      </c>
      <c r="D59" s="92"/>
      <c r="E59" s="93"/>
      <c r="F59" s="94"/>
      <c r="G59" s="30"/>
      <c r="H59" s="93"/>
      <c r="I59" s="29"/>
      <c r="J59" s="29">
        <v>1.37</v>
      </c>
      <c r="K59" s="93"/>
      <c r="L59" s="29"/>
      <c r="M59" s="31"/>
    </row>
    <row r="60" spans="2:13" x14ac:dyDescent="0.25">
      <c r="B60" s="36" t="s">
        <v>62</v>
      </c>
      <c r="C60" s="37" t="s">
        <v>23</v>
      </c>
      <c r="D60" s="98"/>
      <c r="E60" s="99"/>
      <c r="F60" s="100"/>
      <c r="G60" s="39"/>
      <c r="H60" s="99"/>
      <c r="I60" s="38"/>
      <c r="J60" s="38"/>
      <c r="K60" s="99"/>
      <c r="L60" s="38"/>
      <c r="M60" s="40"/>
    </row>
    <row r="61" spans="2:13" x14ac:dyDescent="0.25">
      <c r="B61" s="937" t="s">
        <v>63</v>
      </c>
      <c r="C61" s="41" t="s">
        <v>9</v>
      </c>
      <c r="D61" s="95"/>
      <c r="E61" s="96"/>
      <c r="F61" s="97"/>
      <c r="G61" s="34"/>
      <c r="H61" s="96"/>
      <c r="I61" s="33"/>
      <c r="J61" s="33"/>
      <c r="K61" s="96"/>
      <c r="L61" s="33"/>
      <c r="M61" s="35"/>
    </row>
    <row r="62" spans="2:13" x14ac:dyDescent="0.25">
      <c r="B62" s="938"/>
      <c r="C62" s="42" t="s">
        <v>23</v>
      </c>
      <c r="D62" s="83"/>
      <c r="E62" s="84"/>
      <c r="F62" s="85"/>
      <c r="G62" s="17"/>
      <c r="H62" s="84"/>
      <c r="I62" s="16"/>
      <c r="J62" s="16"/>
      <c r="K62" s="84"/>
      <c r="L62" s="16"/>
      <c r="M62" s="18"/>
    </row>
    <row r="63" spans="2:13" x14ac:dyDescent="0.25">
      <c r="B63" s="939" t="s">
        <v>41</v>
      </c>
      <c r="C63" s="32" t="s">
        <v>19</v>
      </c>
      <c r="D63" s="95"/>
      <c r="E63" s="96"/>
      <c r="F63" s="97"/>
      <c r="G63" s="34"/>
      <c r="H63" s="96"/>
      <c r="I63" s="33"/>
      <c r="J63" s="33"/>
      <c r="K63" s="96"/>
      <c r="L63" s="33"/>
      <c r="M63" s="35"/>
    </row>
    <row r="64" spans="2:13" x14ac:dyDescent="0.25">
      <c r="B64" s="940"/>
      <c r="C64" s="23" t="s">
        <v>20</v>
      </c>
      <c r="D64" s="89"/>
      <c r="E64" s="90"/>
      <c r="F64" s="91"/>
      <c r="G64" s="25"/>
      <c r="H64" s="90"/>
      <c r="I64" s="24"/>
      <c r="J64" s="24">
        <v>149.19999999999999</v>
      </c>
      <c r="K64" s="90"/>
      <c r="L64" s="24"/>
      <c r="M64" s="26"/>
    </row>
    <row r="65" spans="2:13" x14ac:dyDescent="0.25">
      <c r="B65" s="941"/>
      <c r="C65" s="15" t="s">
        <v>22</v>
      </c>
      <c r="D65" s="83"/>
      <c r="E65" s="84"/>
      <c r="F65" s="85"/>
      <c r="G65" s="17"/>
      <c r="H65" s="84"/>
      <c r="I65" s="16"/>
      <c r="J65" s="16"/>
      <c r="K65" s="84"/>
      <c r="L65" s="16">
        <v>3.5190000000000001</v>
      </c>
      <c r="M65" s="18"/>
    </row>
    <row r="66" spans="2:13" ht="11.25" customHeight="1" x14ac:dyDescent="0.25">
      <c r="B66" s="942" t="s">
        <v>26</v>
      </c>
      <c r="C66" s="32" t="s">
        <v>14</v>
      </c>
      <c r="D66" s="95">
        <v>500000</v>
      </c>
      <c r="E66" s="96"/>
      <c r="F66" s="97">
        <v>500000</v>
      </c>
      <c r="G66" s="34"/>
      <c r="H66" s="96"/>
      <c r="I66" s="33"/>
      <c r="J66" s="33"/>
      <c r="K66" s="96">
        <v>55000</v>
      </c>
      <c r="L66" s="33"/>
      <c r="M66" s="35"/>
    </row>
    <row r="67" spans="2:13" ht="11.25" customHeight="1" x14ac:dyDescent="0.25">
      <c r="B67" s="940"/>
      <c r="C67" s="23" t="s">
        <v>9</v>
      </c>
      <c r="D67" s="89"/>
      <c r="E67" s="90"/>
      <c r="F67" s="91"/>
      <c r="G67" s="25"/>
      <c r="H67" s="90"/>
      <c r="I67" s="24"/>
      <c r="J67" s="24"/>
      <c r="K67" s="90"/>
      <c r="L67" s="24"/>
      <c r="M67" s="26"/>
    </row>
    <row r="68" spans="2:13" ht="11.25" customHeight="1" x14ac:dyDescent="0.25">
      <c r="B68" s="940"/>
      <c r="C68" s="23" t="s">
        <v>22</v>
      </c>
      <c r="D68" s="89">
        <v>3120000</v>
      </c>
      <c r="E68" s="90"/>
      <c r="F68" s="91">
        <v>3120000</v>
      </c>
      <c r="G68" s="25"/>
      <c r="H68" s="90"/>
      <c r="I68" s="24"/>
      <c r="J68" s="24"/>
      <c r="K68" s="90">
        <v>357000</v>
      </c>
      <c r="L68" s="24">
        <v>7.0839999999999996</v>
      </c>
      <c r="M68" s="26"/>
    </row>
    <row r="69" spans="2:13" x14ac:dyDescent="0.25">
      <c r="B69" s="941"/>
      <c r="C69" s="43" t="s">
        <v>7</v>
      </c>
      <c r="D69" s="101">
        <v>68728.52</v>
      </c>
      <c r="E69" s="102"/>
      <c r="F69" s="103">
        <v>68728.52</v>
      </c>
      <c r="G69" s="45"/>
      <c r="H69" s="102"/>
      <c r="I69" s="44"/>
      <c r="J69" s="44"/>
      <c r="K69" s="102">
        <v>10586.68</v>
      </c>
      <c r="L69" s="44"/>
      <c r="M69" s="46"/>
    </row>
    <row r="70" spans="2:13" x14ac:dyDescent="0.25">
      <c r="B70" s="47" t="s">
        <v>64</v>
      </c>
      <c r="C70" s="48" t="s">
        <v>11</v>
      </c>
      <c r="D70" s="104"/>
      <c r="E70" s="105"/>
      <c r="F70" s="106"/>
      <c r="G70" s="50"/>
      <c r="H70" s="105"/>
      <c r="I70" s="49"/>
      <c r="J70" s="49"/>
      <c r="K70" s="105"/>
      <c r="L70" s="49"/>
      <c r="M70" s="51"/>
    </row>
    <row r="71" spans="2:13" x14ac:dyDescent="0.25">
      <c r="B71" s="47" t="s">
        <v>27</v>
      </c>
      <c r="C71" s="48" t="s">
        <v>22</v>
      </c>
      <c r="D71" s="104"/>
      <c r="E71" s="105"/>
      <c r="F71" s="106"/>
      <c r="G71" s="50"/>
      <c r="H71" s="105"/>
      <c r="I71" s="49"/>
      <c r="J71" s="49">
        <v>7</v>
      </c>
      <c r="K71" s="105"/>
      <c r="L71" s="49">
        <v>7.1719999999999997</v>
      </c>
      <c r="M71" s="51"/>
    </row>
    <row r="72" spans="2:13" x14ac:dyDescent="0.25">
      <c r="B72" s="47" t="s">
        <v>48</v>
      </c>
      <c r="C72" s="48" t="s">
        <v>22</v>
      </c>
      <c r="D72" s="104"/>
      <c r="E72" s="105"/>
      <c r="F72" s="106"/>
      <c r="G72" s="50"/>
      <c r="H72" s="105"/>
      <c r="I72" s="49"/>
      <c r="J72" s="49">
        <v>9.0649999999999995</v>
      </c>
      <c r="K72" s="105"/>
      <c r="L72" s="49"/>
      <c r="M72" s="51"/>
    </row>
    <row r="73" spans="2:13" x14ac:dyDescent="0.25">
      <c r="B73" s="47" t="s">
        <v>65</v>
      </c>
      <c r="C73" s="48" t="s">
        <v>23</v>
      </c>
      <c r="D73" s="104"/>
      <c r="E73" s="105"/>
      <c r="F73" s="106"/>
      <c r="G73" s="50"/>
      <c r="H73" s="105"/>
      <c r="I73" s="49"/>
      <c r="J73" s="49"/>
      <c r="K73" s="105"/>
      <c r="L73" s="49"/>
      <c r="M73" s="51"/>
    </row>
    <row r="74" spans="2:13" x14ac:dyDescent="0.25">
      <c r="B74" s="47" t="s">
        <v>42</v>
      </c>
      <c r="C74" s="48" t="s">
        <v>22</v>
      </c>
      <c r="D74" s="104"/>
      <c r="E74" s="105"/>
      <c r="F74" s="106"/>
      <c r="G74" s="50"/>
      <c r="H74" s="105"/>
      <c r="I74" s="49"/>
      <c r="J74" s="49">
        <v>19.257999999999999</v>
      </c>
      <c r="K74" s="105"/>
      <c r="L74" s="49">
        <v>8.0009999999999994</v>
      </c>
      <c r="M74" s="51"/>
    </row>
    <row r="75" spans="2:13" x14ac:dyDescent="0.25">
      <c r="B75" s="47" t="s">
        <v>57</v>
      </c>
      <c r="C75" s="48" t="s">
        <v>7</v>
      </c>
      <c r="D75" s="104">
        <v>1880</v>
      </c>
      <c r="E75" s="105"/>
      <c r="F75" s="106">
        <v>1880</v>
      </c>
      <c r="G75" s="50"/>
      <c r="H75" s="105"/>
      <c r="I75" s="49"/>
      <c r="J75" s="49"/>
      <c r="K75" s="105">
        <v>1000</v>
      </c>
      <c r="L75" s="49"/>
      <c r="M75" s="51"/>
    </row>
    <row r="76" spans="2:13" x14ac:dyDescent="0.25">
      <c r="B76" s="937" t="s">
        <v>45</v>
      </c>
      <c r="C76" s="41" t="s">
        <v>9</v>
      </c>
      <c r="D76" s="95"/>
      <c r="E76" s="96"/>
      <c r="F76" s="97"/>
      <c r="G76" s="34"/>
      <c r="H76" s="96"/>
      <c r="I76" s="33"/>
      <c r="J76" s="33"/>
      <c r="K76" s="96"/>
      <c r="L76" s="33"/>
      <c r="M76" s="35"/>
    </row>
    <row r="77" spans="2:13" x14ac:dyDescent="0.25">
      <c r="B77" s="938"/>
      <c r="C77" s="42" t="s">
        <v>7</v>
      </c>
      <c r="D77" s="83"/>
      <c r="E77" s="84"/>
      <c r="F77" s="85"/>
      <c r="G77" s="17"/>
      <c r="H77" s="84"/>
      <c r="I77" s="16"/>
      <c r="J77" s="16"/>
      <c r="K77" s="84"/>
      <c r="L77" s="16"/>
      <c r="M77" s="18"/>
    </row>
    <row r="78" spans="2:13" x14ac:dyDescent="0.25">
      <c r="B78" s="52" t="s">
        <v>46</v>
      </c>
      <c r="C78" s="53" t="s">
        <v>7</v>
      </c>
      <c r="D78" s="107">
        <v>441510.6</v>
      </c>
      <c r="E78" s="108"/>
      <c r="F78" s="109">
        <v>441510.6</v>
      </c>
      <c r="G78" s="55"/>
      <c r="H78" s="108"/>
      <c r="I78" s="54"/>
      <c r="J78" s="54"/>
      <c r="K78" s="108">
        <v>129982.03</v>
      </c>
      <c r="L78" s="54"/>
      <c r="M78" s="56"/>
    </row>
    <row r="79" spans="2:13" x14ac:dyDescent="0.25">
      <c r="B79" s="47" t="s">
        <v>66</v>
      </c>
      <c r="C79" s="48" t="s">
        <v>7</v>
      </c>
      <c r="D79" s="104"/>
      <c r="E79" s="105"/>
      <c r="F79" s="106"/>
      <c r="G79" s="50"/>
      <c r="H79" s="105"/>
      <c r="I79" s="49"/>
      <c r="J79" s="49"/>
      <c r="K79" s="105"/>
      <c r="L79" s="49"/>
      <c r="M79" s="51"/>
    </row>
    <row r="80" spans="2:13" x14ac:dyDescent="0.25">
      <c r="B80" s="47" t="s">
        <v>49</v>
      </c>
      <c r="C80" s="48" t="s">
        <v>9</v>
      </c>
      <c r="D80" s="104">
        <v>10012</v>
      </c>
      <c r="E80" s="105"/>
      <c r="F80" s="106">
        <v>10012</v>
      </c>
      <c r="G80" s="50"/>
      <c r="H80" s="105"/>
      <c r="I80" s="49"/>
      <c r="J80" s="49"/>
      <c r="K80" s="105">
        <v>2503</v>
      </c>
      <c r="L80" s="49"/>
      <c r="M80" s="51"/>
    </row>
    <row r="81" spans="2:13" x14ac:dyDescent="0.25">
      <c r="B81" s="47" t="s">
        <v>50</v>
      </c>
      <c r="C81" s="48" t="s">
        <v>7</v>
      </c>
      <c r="D81" s="104">
        <v>114.6</v>
      </c>
      <c r="E81" s="105"/>
      <c r="F81" s="106">
        <v>114.6</v>
      </c>
      <c r="G81" s="50"/>
      <c r="H81" s="105"/>
      <c r="I81" s="49"/>
      <c r="J81" s="49"/>
      <c r="K81" s="105">
        <v>47</v>
      </c>
      <c r="L81" s="49"/>
      <c r="M81" s="51"/>
    </row>
    <row r="82" spans="2:13" ht="11.25" customHeight="1" x14ac:dyDescent="0.25">
      <c r="B82" s="939" t="s">
        <v>28</v>
      </c>
      <c r="C82" s="32" t="s">
        <v>11</v>
      </c>
      <c r="D82" s="95">
        <v>45000</v>
      </c>
      <c r="E82" s="96"/>
      <c r="F82" s="97">
        <v>45000</v>
      </c>
      <c r="G82" s="34"/>
      <c r="H82" s="96"/>
      <c r="I82" s="33"/>
      <c r="J82" s="33"/>
      <c r="K82" s="96">
        <v>6000</v>
      </c>
      <c r="L82" s="33"/>
      <c r="M82" s="35"/>
    </row>
    <row r="83" spans="2:13" ht="11.25" customHeight="1" x14ac:dyDescent="0.25">
      <c r="B83" s="940"/>
      <c r="C83" s="23" t="s">
        <v>13</v>
      </c>
      <c r="D83" s="89">
        <v>1209032</v>
      </c>
      <c r="E83" s="90">
        <v>1209032</v>
      </c>
      <c r="F83" s="91"/>
      <c r="G83" s="25"/>
      <c r="H83" s="90"/>
      <c r="I83" s="24"/>
      <c r="J83" s="24">
        <v>5000</v>
      </c>
      <c r="K83" s="90"/>
      <c r="L83" s="24"/>
      <c r="M83" s="26"/>
    </row>
    <row r="84" spans="2:13" ht="11.25" customHeight="1" x14ac:dyDescent="0.25">
      <c r="B84" s="940"/>
      <c r="C84" s="23" t="s">
        <v>9</v>
      </c>
      <c r="D84" s="89">
        <v>3184877.64</v>
      </c>
      <c r="E84" s="90">
        <v>1526955.5700000003</v>
      </c>
      <c r="F84" s="91">
        <v>1657922.0699999998</v>
      </c>
      <c r="G84" s="25"/>
      <c r="H84" s="90"/>
      <c r="I84" s="24"/>
      <c r="J84" s="24">
        <v>7200</v>
      </c>
      <c r="K84" s="90">
        <v>356775.88</v>
      </c>
      <c r="L84" s="24"/>
      <c r="M84" s="26"/>
    </row>
    <row r="85" spans="2:13" x14ac:dyDescent="0.25">
      <c r="B85" s="940"/>
      <c r="C85" s="23" t="s">
        <v>22</v>
      </c>
      <c r="D85" s="89">
        <v>16449575.469999999</v>
      </c>
      <c r="E85" s="90">
        <v>920259.49000000022</v>
      </c>
      <c r="F85" s="91">
        <v>15529315.979999999</v>
      </c>
      <c r="G85" s="25"/>
      <c r="H85" s="90"/>
      <c r="I85" s="24"/>
      <c r="J85" s="24">
        <v>4002.4360000000001</v>
      </c>
      <c r="K85" s="90">
        <v>2530209.9899999998</v>
      </c>
      <c r="L85" s="24"/>
      <c r="M85" s="26"/>
    </row>
    <row r="86" spans="2:13" x14ac:dyDescent="0.25">
      <c r="B86" s="940"/>
      <c r="C86" s="23" t="s">
        <v>23</v>
      </c>
      <c r="D86" s="89">
        <v>2623580.0099999998</v>
      </c>
      <c r="E86" s="90">
        <v>2623580.0099999998</v>
      </c>
      <c r="F86" s="91"/>
      <c r="G86" s="25"/>
      <c r="H86" s="90"/>
      <c r="I86" s="24"/>
      <c r="J86" s="24">
        <v>11013</v>
      </c>
      <c r="K86" s="90"/>
      <c r="L86" s="24"/>
      <c r="M86" s="26"/>
    </row>
    <row r="87" spans="2:13" x14ac:dyDescent="0.25">
      <c r="B87" s="940"/>
      <c r="C87" s="23" t="s">
        <v>7</v>
      </c>
      <c r="D87" s="89">
        <v>25642632.390000001</v>
      </c>
      <c r="E87" s="90">
        <v>3045220.7300000004</v>
      </c>
      <c r="F87" s="91">
        <v>22597411.66</v>
      </c>
      <c r="G87" s="25"/>
      <c r="H87" s="90"/>
      <c r="I87" s="24">
        <v>15</v>
      </c>
      <c r="J87" s="24">
        <v>16554.190999999999</v>
      </c>
      <c r="K87" s="90">
        <v>3359750.15</v>
      </c>
      <c r="L87" s="24"/>
      <c r="M87" s="26">
        <v>0.09</v>
      </c>
    </row>
    <row r="88" spans="2:13" x14ac:dyDescent="0.25">
      <c r="B88" s="940"/>
      <c r="C88" s="23" t="s">
        <v>29</v>
      </c>
      <c r="D88" s="89">
        <v>11223449.490000002</v>
      </c>
      <c r="E88" s="90">
        <v>255168.5</v>
      </c>
      <c r="F88" s="91">
        <v>10968280.990000002</v>
      </c>
      <c r="G88" s="25"/>
      <c r="H88" s="90"/>
      <c r="I88" s="24"/>
      <c r="J88" s="24">
        <v>1706</v>
      </c>
      <c r="K88" s="90">
        <v>2122314</v>
      </c>
      <c r="L88" s="24"/>
      <c r="M88" s="26"/>
    </row>
    <row r="89" spans="2:13" x14ac:dyDescent="0.25">
      <c r="B89" s="941"/>
      <c r="C89" s="43" t="s">
        <v>30</v>
      </c>
      <c r="D89" s="101">
        <v>16084728.099999998</v>
      </c>
      <c r="E89" s="102"/>
      <c r="F89" s="103">
        <v>16084728.099999998</v>
      </c>
      <c r="G89" s="45"/>
      <c r="H89" s="102"/>
      <c r="I89" s="44"/>
      <c r="J89" s="44"/>
      <c r="K89" s="102">
        <v>3115549.6</v>
      </c>
      <c r="L89" s="44"/>
      <c r="M89" s="46"/>
    </row>
    <row r="90" spans="2:13" x14ac:dyDescent="0.25">
      <c r="B90" s="47" t="s">
        <v>67</v>
      </c>
      <c r="C90" s="48" t="s">
        <v>29</v>
      </c>
      <c r="D90" s="104"/>
      <c r="E90" s="105"/>
      <c r="F90" s="106"/>
      <c r="G90" s="50"/>
      <c r="H90" s="105"/>
      <c r="I90" s="49"/>
      <c r="J90" s="49"/>
      <c r="K90" s="105"/>
      <c r="L90" s="49"/>
      <c r="M90" s="51"/>
    </row>
    <row r="91" spans="2:13" x14ac:dyDescent="0.25">
      <c r="B91" s="47" t="s">
        <v>68</v>
      </c>
      <c r="C91" s="48" t="s">
        <v>23</v>
      </c>
      <c r="D91" s="104"/>
      <c r="E91" s="105"/>
      <c r="F91" s="106"/>
      <c r="G91" s="50"/>
      <c r="H91" s="105"/>
      <c r="I91" s="49"/>
      <c r="J91" s="49"/>
      <c r="K91" s="105"/>
      <c r="L91" s="49"/>
      <c r="M91" s="51"/>
    </row>
    <row r="92" spans="2:13" x14ac:dyDescent="0.25">
      <c r="B92" s="47" t="s">
        <v>69</v>
      </c>
      <c r="C92" s="48" t="s">
        <v>20</v>
      </c>
      <c r="D92" s="104"/>
      <c r="E92" s="105"/>
      <c r="F92" s="106"/>
      <c r="G92" s="50"/>
      <c r="H92" s="105"/>
      <c r="I92" s="49"/>
      <c r="J92" s="49"/>
      <c r="K92" s="105"/>
      <c r="L92" s="49"/>
      <c r="M92" s="51"/>
    </row>
    <row r="93" spans="2:13" x14ac:dyDescent="0.25">
      <c r="B93" s="47" t="s">
        <v>47</v>
      </c>
      <c r="C93" s="48" t="s">
        <v>7</v>
      </c>
      <c r="D93" s="104">
        <v>30623.27</v>
      </c>
      <c r="E93" s="105"/>
      <c r="F93" s="106">
        <v>30623.27</v>
      </c>
      <c r="G93" s="50"/>
      <c r="H93" s="105"/>
      <c r="I93" s="49"/>
      <c r="J93" s="49"/>
      <c r="K93" s="105">
        <v>2106.9</v>
      </c>
      <c r="L93" s="49"/>
      <c r="M93" s="51"/>
    </row>
    <row r="94" spans="2:13" x14ac:dyDescent="0.25">
      <c r="B94" s="47" t="s">
        <v>70</v>
      </c>
      <c r="C94" s="48" t="s">
        <v>7</v>
      </c>
      <c r="D94" s="104"/>
      <c r="E94" s="105"/>
      <c r="F94" s="106"/>
      <c r="G94" s="50"/>
      <c r="H94" s="105"/>
      <c r="I94" s="49"/>
      <c r="J94" s="49"/>
      <c r="K94" s="105"/>
      <c r="L94" s="49"/>
      <c r="M94" s="51"/>
    </row>
    <row r="95" spans="2:13" ht="11.25" customHeight="1" x14ac:dyDescent="0.25">
      <c r="B95" s="939" t="s">
        <v>31</v>
      </c>
      <c r="C95" s="32" t="s">
        <v>9</v>
      </c>
      <c r="D95" s="95"/>
      <c r="E95" s="96"/>
      <c r="F95" s="97"/>
      <c r="G95" s="34"/>
      <c r="H95" s="96"/>
      <c r="I95" s="33"/>
      <c r="J95" s="33"/>
      <c r="K95" s="96"/>
      <c r="L95" s="33"/>
      <c r="M95" s="35"/>
    </row>
    <row r="96" spans="2:13" ht="11.25" customHeight="1" x14ac:dyDescent="0.25">
      <c r="B96" s="940"/>
      <c r="C96" s="23" t="s">
        <v>22</v>
      </c>
      <c r="D96" s="89">
        <v>2152631.25</v>
      </c>
      <c r="E96" s="90"/>
      <c r="F96" s="91">
        <v>2152631.25</v>
      </c>
      <c r="G96" s="25"/>
      <c r="H96" s="90"/>
      <c r="I96" s="24"/>
      <c r="J96" s="24"/>
      <c r="K96" s="90">
        <v>480800</v>
      </c>
      <c r="L96" s="24"/>
      <c r="M96" s="26"/>
    </row>
    <row r="97" spans="2:13" ht="11.25" customHeight="1" x14ac:dyDescent="0.25">
      <c r="B97" s="940"/>
      <c r="C97" s="23" t="s">
        <v>7</v>
      </c>
      <c r="D97" s="89">
        <v>201579.74999999997</v>
      </c>
      <c r="E97" s="90">
        <v>35999.999999999971</v>
      </c>
      <c r="F97" s="91">
        <v>165579.75</v>
      </c>
      <c r="G97" s="25"/>
      <c r="H97" s="90"/>
      <c r="I97" s="24"/>
      <c r="J97" s="24">
        <v>150</v>
      </c>
      <c r="K97" s="90">
        <v>42437.07</v>
      </c>
      <c r="L97" s="24"/>
      <c r="M97" s="26"/>
    </row>
    <row r="98" spans="2:13" x14ac:dyDescent="0.25">
      <c r="B98" s="941"/>
      <c r="C98" s="43" t="s">
        <v>29</v>
      </c>
      <c r="D98" s="101">
        <v>4575766</v>
      </c>
      <c r="E98" s="102">
        <v>195760</v>
      </c>
      <c r="F98" s="103">
        <v>4380006</v>
      </c>
      <c r="G98" s="45"/>
      <c r="H98" s="102"/>
      <c r="I98" s="44"/>
      <c r="J98" s="44">
        <v>397</v>
      </c>
      <c r="K98" s="102">
        <v>1329695</v>
      </c>
      <c r="L98" s="44"/>
      <c r="M98" s="46"/>
    </row>
    <row r="99" spans="2:13" x14ac:dyDescent="0.25">
      <c r="B99" s="47" t="s">
        <v>43</v>
      </c>
      <c r="C99" s="48" t="s">
        <v>11</v>
      </c>
      <c r="D99" s="104">
        <v>2319465.1800000002</v>
      </c>
      <c r="E99" s="105">
        <v>456298.18000000017</v>
      </c>
      <c r="F99" s="106">
        <v>1863167</v>
      </c>
      <c r="G99" s="50"/>
      <c r="H99" s="105"/>
      <c r="I99" s="49"/>
      <c r="J99" s="49">
        <v>312.53300000000002</v>
      </c>
      <c r="K99" s="105">
        <v>214182</v>
      </c>
      <c r="L99" s="49"/>
      <c r="M99" s="51"/>
    </row>
    <row r="100" spans="2:13" x14ac:dyDescent="0.25">
      <c r="B100" s="47" t="s">
        <v>32</v>
      </c>
      <c r="C100" s="48" t="s">
        <v>7</v>
      </c>
      <c r="D100" s="104">
        <v>1583.7</v>
      </c>
      <c r="E100" s="105"/>
      <c r="F100" s="106">
        <v>1583.7</v>
      </c>
      <c r="G100" s="50"/>
      <c r="H100" s="105"/>
      <c r="I100" s="49"/>
      <c r="J100" s="49"/>
      <c r="K100" s="105">
        <v>912</v>
      </c>
      <c r="L100" s="49"/>
      <c r="M100" s="51"/>
    </row>
    <row r="101" spans="2:13" x14ac:dyDescent="0.25">
      <c r="B101" s="47" t="s">
        <v>71</v>
      </c>
      <c r="C101" s="48" t="s">
        <v>23</v>
      </c>
      <c r="D101" s="104"/>
      <c r="E101" s="105"/>
      <c r="F101" s="106"/>
      <c r="G101" s="50"/>
      <c r="H101" s="105"/>
      <c r="I101" s="49"/>
      <c r="J101" s="49"/>
      <c r="K101" s="105"/>
      <c r="L101" s="49"/>
      <c r="M101" s="51"/>
    </row>
    <row r="102" spans="2:13" ht="11.25" customHeight="1" x14ac:dyDescent="0.25">
      <c r="B102" s="939" t="s">
        <v>33</v>
      </c>
      <c r="C102" s="32" t="s">
        <v>11</v>
      </c>
      <c r="D102" s="95"/>
      <c r="E102" s="96"/>
      <c r="F102" s="97"/>
      <c r="G102" s="34"/>
      <c r="H102" s="96"/>
      <c r="I102" s="33"/>
      <c r="J102" s="33"/>
      <c r="K102" s="96"/>
      <c r="L102" s="33"/>
      <c r="M102" s="35"/>
    </row>
    <row r="103" spans="2:13" ht="11.25" customHeight="1" x14ac:dyDescent="0.25">
      <c r="B103" s="940"/>
      <c r="C103" s="23" t="s">
        <v>13</v>
      </c>
      <c r="D103" s="89">
        <v>4111500</v>
      </c>
      <c r="E103" s="90">
        <v>4111500</v>
      </c>
      <c r="F103" s="91"/>
      <c r="G103" s="25"/>
      <c r="H103" s="90"/>
      <c r="I103" s="24"/>
      <c r="J103" s="24">
        <v>15800</v>
      </c>
      <c r="K103" s="90"/>
      <c r="L103" s="24"/>
      <c r="M103" s="26"/>
    </row>
    <row r="104" spans="2:13" ht="11.25" customHeight="1" x14ac:dyDescent="0.25">
      <c r="B104" s="940"/>
      <c r="C104" s="23" t="s">
        <v>9</v>
      </c>
      <c r="D104" s="89">
        <v>7854000</v>
      </c>
      <c r="E104" s="90"/>
      <c r="F104" s="91">
        <v>7854000</v>
      </c>
      <c r="G104" s="25"/>
      <c r="H104" s="90"/>
      <c r="I104" s="24"/>
      <c r="J104" s="24"/>
      <c r="K104" s="90">
        <v>1870000</v>
      </c>
      <c r="L104" s="24"/>
      <c r="M104" s="26"/>
    </row>
    <row r="105" spans="2:13" x14ac:dyDescent="0.25">
      <c r="B105" s="940"/>
      <c r="C105" s="23" t="s">
        <v>22</v>
      </c>
      <c r="D105" s="89">
        <v>41184185.969999999</v>
      </c>
      <c r="E105" s="90">
        <v>5382106.9399999976</v>
      </c>
      <c r="F105" s="91">
        <v>35802079.030000001</v>
      </c>
      <c r="G105" s="25"/>
      <c r="H105" s="90"/>
      <c r="I105" s="24"/>
      <c r="J105" s="24">
        <v>23750</v>
      </c>
      <c r="K105" s="90">
        <v>7458529.9800000004</v>
      </c>
      <c r="L105" s="24"/>
      <c r="M105" s="26"/>
    </row>
    <row r="106" spans="2:13" x14ac:dyDescent="0.25">
      <c r="B106" s="940"/>
      <c r="C106" s="23" t="s">
        <v>23</v>
      </c>
      <c r="D106" s="89">
        <v>4722441.24</v>
      </c>
      <c r="E106" s="90">
        <v>4722441.24</v>
      </c>
      <c r="F106" s="91"/>
      <c r="G106" s="25"/>
      <c r="H106" s="90"/>
      <c r="I106" s="24"/>
      <c r="J106" s="24">
        <v>9163</v>
      </c>
      <c r="K106" s="90"/>
      <c r="L106" s="24"/>
      <c r="M106" s="26"/>
    </row>
    <row r="107" spans="2:13" x14ac:dyDescent="0.25">
      <c r="B107" s="940"/>
      <c r="C107" s="23" t="s">
        <v>7</v>
      </c>
      <c r="D107" s="89">
        <v>18095061.670000002</v>
      </c>
      <c r="E107" s="90">
        <v>3690313.2800000012</v>
      </c>
      <c r="F107" s="91">
        <v>14404748.390000001</v>
      </c>
      <c r="G107" s="25"/>
      <c r="H107" s="90"/>
      <c r="I107" s="24"/>
      <c r="J107" s="24">
        <v>19514.567019999999</v>
      </c>
      <c r="K107" s="90">
        <v>3098392.3800000004</v>
      </c>
      <c r="L107" s="24"/>
      <c r="M107" s="26"/>
    </row>
    <row r="108" spans="2:13" x14ac:dyDescent="0.25">
      <c r="B108" s="940"/>
      <c r="C108" s="23" t="s">
        <v>29</v>
      </c>
      <c r="D108" s="89">
        <v>22433674.210000001</v>
      </c>
      <c r="E108" s="90">
        <v>75301.070000000298</v>
      </c>
      <c r="F108" s="91">
        <v>22358373.140000001</v>
      </c>
      <c r="G108" s="25"/>
      <c r="H108" s="90"/>
      <c r="I108" s="24"/>
      <c r="J108" s="24">
        <v>700</v>
      </c>
      <c r="K108" s="90">
        <v>5570141</v>
      </c>
      <c r="L108" s="24"/>
      <c r="M108" s="26"/>
    </row>
    <row r="109" spans="2:13" x14ac:dyDescent="0.25">
      <c r="B109" s="941"/>
      <c r="C109" s="43" t="s">
        <v>30</v>
      </c>
      <c r="D109" s="101">
        <v>9045884.6899999995</v>
      </c>
      <c r="E109" s="102"/>
      <c r="F109" s="103">
        <v>9045884.6899999995</v>
      </c>
      <c r="G109" s="45"/>
      <c r="H109" s="102"/>
      <c r="I109" s="44"/>
      <c r="J109" s="44"/>
      <c r="K109" s="102">
        <v>2361139</v>
      </c>
      <c r="L109" s="44"/>
      <c r="M109" s="46"/>
    </row>
    <row r="110" spans="2:13" x14ac:dyDescent="0.25">
      <c r="B110" s="47" t="s">
        <v>72</v>
      </c>
      <c r="C110" s="48" t="s">
        <v>7</v>
      </c>
      <c r="D110" s="104"/>
      <c r="E110" s="105"/>
      <c r="F110" s="106"/>
      <c r="G110" s="50"/>
      <c r="H110" s="105"/>
      <c r="I110" s="49"/>
      <c r="J110" s="49"/>
      <c r="K110" s="105"/>
      <c r="L110" s="49"/>
      <c r="M110" s="51"/>
    </row>
    <row r="111" spans="2:13" x14ac:dyDescent="0.25">
      <c r="B111" s="937" t="s">
        <v>73</v>
      </c>
      <c r="C111" s="41" t="s">
        <v>22</v>
      </c>
      <c r="D111" s="95"/>
      <c r="E111" s="96"/>
      <c r="F111" s="97"/>
      <c r="G111" s="34"/>
      <c r="H111" s="96"/>
      <c r="I111" s="33"/>
      <c r="J111" s="33"/>
      <c r="K111" s="96"/>
      <c r="L111" s="33"/>
      <c r="M111" s="35"/>
    </row>
    <row r="112" spans="2:13" x14ac:dyDescent="0.25">
      <c r="B112" s="938"/>
      <c r="C112" s="42" t="s">
        <v>7</v>
      </c>
      <c r="D112" s="83"/>
      <c r="E112" s="84"/>
      <c r="F112" s="85"/>
      <c r="G112" s="17"/>
      <c r="H112" s="84"/>
      <c r="I112" s="16"/>
      <c r="J112" s="16"/>
      <c r="K112" s="84"/>
      <c r="L112" s="16"/>
      <c r="M112" s="18"/>
    </row>
    <row r="113" spans="2:13" x14ac:dyDescent="0.25">
      <c r="B113" s="939" t="s">
        <v>44</v>
      </c>
      <c r="C113" s="32" t="s">
        <v>9</v>
      </c>
      <c r="D113" s="95">
        <v>17256470</v>
      </c>
      <c r="E113" s="96"/>
      <c r="F113" s="97">
        <v>17256470</v>
      </c>
      <c r="G113" s="34"/>
      <c r="H113" s="96"/>
      <c r="I113" s="33"/>
      <c r="J113" s="33"/>
      <c r="K113" s="96">
        <v>992298.99999999988</v>
      </c>
      <c r="L113" s="33"/>
      <c r="M113" s="35"/>
    </row>
    <row r="114" spans="2:13" x14ac:dyDescent="0.25">
      <c r="B114" s="940"/>
      <c r="C114" s="23" t="s">
        <v>7</v>
      </c>
      <c r="D114" s="89">
        <v>2600000</v>
      </c>
      <c r="E114" s="90"/>
      <c r="F114" s="91">
        <v>2600000</v>
      </c>
      <c r="G114" s="25"/>
      <c r="H114" s="90"/>
      <c r="I114" s="24"/>
      <c r="J114" s="24"/>
      <c r="K114" s="90">
        <v>231000</v>
      </c>
      <c r="L114" s="24"/>
      <c r="M114" s="26"/>
    </row>
    <row r="115" spans="2:13" x14ac:dyDescent="0.25">
      <c r="B115" s="941"/>
      <c r="C115" s="43" t="s">
        <v>29</v>
      </c>
      <c r="D115" s="101">
        <v>5108544</v>
      </c>
      <c r="E115" s="102"/>
      <c r="F115" s="103">
        <v>5108544</v>
      </c>
      <c r="G115" s="45"/>
      <c r="H115" s="102"/>
      <c r="I115" s="44"/>
      <c r="J115" s="44"/>
      <c r="K115" s="102">
        <v>570150</v>
      </c>
      <c r="L115" s="44"/>
      <c r="M115" s="46"/>
    </row>
    <row r="116" spans="2:13" x14ac:dyDescent="0.25">
      <c r="B116" s="47" t="s">
        <v>74</v>
      </c>
      <c r="C116" s="48" t="s">
        <v>30</v>
      </c>
      <c r="D116" s="104"/>
      <c r="E116" s="105"/>
      <c r="F116" s="106"/>
      <c r="G116" s="50"/>
      <c r="H116" s="105"/>
      <c r="I116" s="49"/>
      <c r="J116" s="49"/>
      <c r="K116" s="105"/>
      <c r="L116" s="49"/>
      <c r="M116" s="51"/>
    </row>
    <row r="117" spans="2:13" x14ac:dyDescent="0.25">
      <c r="B117" s="47" t="s">
        <v>75</v>
      </c>
      <c r="C117" s="48" t="s">
        <v>30</v>
      </c>
      <c r="D117" s="104"/>
      <c r="E117" s="105"/>
      <c r="F117" s="106"/>
      <c r="G117" s="50"/>
      <c r="H117" s="105"/>
      <c r="I117" s="49"/>
      <c r="J117" s="49"/>
      <c r="K117" s="105"/>
      <c r="L117" s="49"/>
      <c r="M117" s="51"/>
    </row>
    <row r="118" spans="2:13" ht="11.25" customHeight="1" x14ac:dyDescent="0.25">
      <c r="B118" s="939" t="s">
        <v>51</v>
      </c>
      <c r="C118" s="32" t="s">
        <v>11</v>
      </c>
      <c r="D118" s="95">
        <v>1047600</v>
      </c>
      <c r="E118" s="96"/>
      <c r="F118" s="97">
        <v>1047600</v>
      </c>
      <c r="G118" s="34"/>
      <c r="H118" s="96"/>
      <c r="I118" s="33"/>
      <c r="J118" s="33"/>
      <c r="K118" s="96">
        <v>96700</v>
      </c>
      <c r="L118" s="33"/>
      <c r="M118" s="35"/>
    </row>
    <row r="119" spans="2:13" ht="11.25" customHeight="1" x14ac:dyDescent="0.25">
      <c r="B119" s="940"/>
      <c r="C119" s="23" t="s">
        <v>9</v>
      </c>
      <c r="D119" s="89"/>
      <c r="E119" s="90"/>
      <c r="F119" s="91"/>
      <c r="G119" s="25"/>
      <c r="H119" s="90"/>
      <c r="I119" s="24"/>
      <c r="J119" s="24"/>
      <c r="K119" s="90"/>
      <c r="L119" s="24"/>
      <c r="M119" s="26"/>
    </row>
    <row r="120" spans="2:13" ht="11.25" customHeight="1" x14ac:dyDescent="0.25">
      <c r="B120" s="940"/>
      <c r="C120" s="23" t="s">
        <v>23</v>
      </c>
      <c r="D120" s="89"/>
      <c r="E120" s="90"/>
      <c r="F120" s="91"/>
      <c r="G120" s="25"/>
      <c r="H120" s="90"/>
      <c r="I120" s="24"/>
      <c r="J120" s="24"/>
      <c r="K120" s="90"/>
      <c r="L120" s="24"/>
      <c r="M120" s="26"/>
    </row>
    <row r="121" spans="2:13" x14ac:dyDescent="0.25">
      <c r="B121" s="943"/>
      <c r="C121" s="57" t="s">
        <v>7</v>
      </c>
      <c r="D121" s="110"/>
      <c r="E121" s="111"/>
      <c r="F121" s="112"/>
      <c r="G121" s="59"/>
      <c r="H121" s="111"/>
      <c r="I121" s="58"/>
      <c r="J121" s="58"/>
      <c r="K121" s="111"/>
      <c r="L121" s="58"/>
      <c r="M121" s="60"/>
    </row>
    <row r="122" spans="2:13" x14ac:dyDescent="0.25">
      <c r="B122" s="939" t="s">
        <v>34</v>
      </c>
      <c r="C122" s="32" t="s">
        <v>11</v>
      </c>
      <c r="D122" s="95">
        <v>899962.15</v>
      </c>
      <c r="E122" s="96">
        <v>315445.30000000005</v>
      </c>
      <c r="F122" s="97">
        <v>584516.85</v>
      </c>
      <c r="G122" s="34"/>
      <c r="H122" s="96"/>
      <c r="I122" s="33">
        <v>58.27</v>
      </c>
      <c r="J122" s="33">
        <v>223.19899999999998</v>
      </c>
      <c r="K122" s="96">
        <v>60594.5</v>
      </c>
      <c r="L122" s="33"/>
      <c r="M122" s="35"/>
    </row>
    <row r="123" spans="2:13" x14ac:dyDescent="0.25">
      <c r="B123" s="940"/>
      <c r="C123" s="23" t="s">
        <v>23</v>
      </c>
      <c r="D123" s="89"/>
      <c r="E123" s="90"/>
      <c r="F123" s="91"/>
      <c r="G123" s="25"/>
      <c r="H123" s="90"/>
      <c r="I123" s="24"/>
      <c r="J123" s="24"/>
      <c r="K123" s="90"/>
      <c r="L123" s="24"/>
      <c r="M123" s="26"/>
    </row>
    <row r="124" spans="2:13" x14ac:dyDescent="0.25">
      <c r="B124" s="941"/>
      <c r="C124" s="43" t="s">
        <v>7</v>
      </c>
      <c r="D124" s="101">
        <v>152288.11000000002</v>
      </c>
      <c r="E124" s="102"/>
      <c r="F124" s="103">
        <v>152288.11000000002</v>
      </c>
      <c r="G124" s="45"/>
      <c r="H124" s="102"/>
      <c r="I124" s="44">
        <v>80</v>
      </c>
      <c r="J124" s="44"/>
      <c r="K124" s="102">
        <v>13149.92</v>
      </c>
      <c r="L124" s="44"/>
      <c r="M124" s="46">
        <v>2.5000000000000001E-2</v>
      </c>
    </row>
    <row r="125" spans="2:13" x14ac:dyDescent="0.25">
      <c r="B125" s="47" t="s">
        <v>76</v>
      </c>
      <c r="C125" s="48" t="s">
        <v>7</v>
      </c>
      <c r="D125" s="104"/>
      <c r="E125" s="105"/>
      <c r="F125" s="106"/>
      <c r="G125" s="50"/>
      <c r="H125" s="105"/>
      <c r="I125" s="49"/>
      <c r="J125" s="49"/>
      <c r="K125" s="105"/>
      <c r="L125" s="49"/>
      <c r="M125" s="51"/>
    </row>
    <row r="126" spans="2:13" ht="11.25" customHeight="1" x14ac:dyDescent="0.25">
      <c r="B126" s="939" t="s">
        <v>35</v>
      </c>
      <c r="C126" s="32" t="s">
        <v>11</v>
      </c>
      <c r="D126" s="95">
        <v>54916109.640000001</v>
      </c>
      <c r="E126" s="96">
        <v>8974937.4299999997</v>
      </c>
      <c r="F126" s="97">
        <v>45941172.210000001</v>
      </c>
      <c r="G126" s="34"/>
      <c r="H126" s="96"/>
      <c r="I126" s="33">
        <v>509.97</v>
      </c>
      <c r="J126" s="33">
        <v>7668.3040000000001</v>
      </c>
      <c r="K126" s="96">
        <v>6692345.71</v>
      </c>
      <c r="L126" s="33"/>
      <c r="M126" s="35"/>
    </row>
    <row r="127" spans="2:13" ht="11.25" customHeight="1" x14ac:dyDescent="0.25">
      <c r="B127" s="940"/>
      <c r="C127" s="23" t="s">
        <v>12</v>
      </c>
      <c r="D127" s="89"/>
      <c r="E127" s="90"/>
      <c r="F127" s="91"/>
      <c r="G127" s="25"/>
      <c r="H127" s="90"/>
      <c r="I127" s="24"/>
      <c r="J127" s="24"/>
      <c r="K127" s="90"/>
      <c r="L127" s="24"/>
      <c r="M127" s="26"/>
    </row>
    <row r="128" spans="2:13" ht="11.25" customHeight="1" x14ac:dyDescent="0.25">
      <c r="B128" s="940"/>
      <c r="C128" s="23" t="s">
        <v>13</v>
      </c>
      <c r="D128" s="89">
        <v>1748852</v>
      </c>
      <c r="E128" s="90"/>
      <c r="F128" s="91">
        <v>1748852</v>
      </c>
      <c r="G128" s="25"/>
      <c r="H128" s="90"/>
      <c r="I128" s="24"/>
      <c r="J128" s="24"/>
      <c r="K128" s="90">
        <v>190083</v>
      </c>
      <c r="L128" s="24"/>
      <c r="M128" s="26"/>
    </row>
    <row r="129" spans="2:13" x14ac:dyDescent="0.25">
      <c r="B129" s="940"/>
      <c r="C129" s="23" t="s">
        <v>14</v>
      </c>
      <c r="D129" s="89"/>
      <c r="E129" s="90"/>
      <c r="F129" s="91"/>
      <c r="G129" s="25"/>
      <c r="H129" s="90"/>
      <c r="I129" s="24"/>
      <c r="J129" s="24"/>
      <c r="K129" s="90"/>
      <c r="L129" s="24"/>
      <c r="M129" s="26"/>
    </row>
    <row r="130" spans="2:13" x14ac:dyDescent="0.25">
      <c r="B130" s="940"/>
      <c r="C130" s="23" t="s">
        <v>9</v>
      </c>
      <c r="D130" s="89"/>
      <c r="E130" s="90"/>
      <c r="F130" s="91"/>
      <c r="G130" s="25"/>
      <c r="H130" s="90"/>
      <c r="I130" s="24"/>
      <c r="J130" s="24"/>
      <c r="K130" s="90"/>
      <c r="L130" s="24"/>
      <c r="M130" s="26"/>
    </row>
    <row r="131" spans="2:13" x14ac:dyDescent="0.25">
      <c r="B131" s="941"/>
      <c r="C131" s="43" t="s">
        <v>7</v>
      </c>
      <c r="D131" s="101"/>
      <c r="E131" s="102"/>
      <c r="F131" s="103"/>
      <c r="G131" s="45"/>
      <c r="H131" s="102"/>
      <c r="I131" s="44"/>
      <c r="J131" s="44"/>
      <c r="K131" s="102"/>
      <c r="L131" s="44"/>
      <c r="M131" s="46"/>
    </row>
    <row r="132" spans="2:13" x14ac:dyDescent="0.25">
      <c r="B132" s="47" t="s">
        <v>77</v>
      </c>
      <c r="C132" s="48" t="s">
        <v>22</v>
      </c>
      <c r="D132" s="104"/>
      <c r="E132" s="105"/>
      <c r="F132" s="106"/>
      <c r="G132" s="50"/>
      <c r="H132" s="105"/>
      <c r="I132" s="49"/>
      <c r="J132" s="49"/>
      <c r="K132" s="105"/>
      <c r="L132" s="49"/>
      <c r="M132" s="51"/>
    </row>
    <row r="133" spans="2:13" ht="13.8" thickBot="1" x14ac:dyDescent="0.3">
      <c r="B133" s="47" t="s">
        <v>78</v>
      </c>
      <c r="C133" s="48" t="s">
        <v>7</v>
      </c>
      <c r="D133" s="104"/>
      <c r="E133" s="105"/>
      <c r="F133" s="106"/>
      <c r="G133" s="50"/>
      <c r="H133" s="119"/>
      <c r="I133" s="61"/>
      <c r="J133" s="61"/>
      <c r="K133" s="119"/>
      <c r="L133" s="61"/>
      <c r="M133" s="51"/>
    </row>
    <row r="134" spans="2:13" ht="14.4" thickTop="1" thickBot="1" x14ac:dyDescent="0.3">
      <c r="B134" s="946" t="s">
        <v>79</v>
      </c>
      <c r="C134" s="947"/>
      <c r="D134" s="113">
        <v>346804760.02000004</v>
      </c>
      <c r="E134" s="114">
        <v>53561927.060000002</v>
      </c>
      <c r="F134" s="115">
        <v>293242832.96000004</v>
      </c>
      <c r="G134" s="63">
        <v>213201.28999999998</v>
      </c>
      <c r="H134" s="120">
        <v>17881.079999999998</v>
      </c>
      <c r="I134" s="62">
        <v>17092.240000000002</v>
      </c>
      <c r="J134" s="62">
        <v>159040.25002199999</v>
      </c>
      <c r="K134" s="114">
        <v>60971714.739999995</v>
      </c>
      <c r="L134" s="64">
        <v>3089.165</v>
      </c>
      <c r="M134" s="65">
        <v>16.524000000000001</v>
      </c>
    </row>
    <row r="135" spans="2:13" ht="14.4" thickTop="1" thickBot="1" x14ac:dyDescent="0.3">
      <c r="B135" s="944" t="s">
        <v>36</v>
      </c>
      <c r="C135" s="945"/>
      <c r="D135" s="116">
        <v>470399263.32843608</v>
      </c>
      <c r="E135" s="117">
        <v>55912525.200000048</v>
      </c>
      <c r="F135" s="118">
        <v>414486738.12843603</v>
      </c>
      <c r="G135" s="68">
        <v>213201.28999999998</v>
      </c>
      <c r="H135" s="121">
        <v>17881.079999999998</v>
      </c>
      <c r="I135" s="66">
        <v>17112.780000000002</v>
      </c>
      <c r="J135" s="66">
        <v>656056.38602199999</v>
      </c>
      <c r="K135" s="117">
        <v>253841554.72000009</v>
      </c>
      <c r="L135" s="67">
        <v>3413.0079999999998</v>
      </c>
      <c r="M135" s="69">
        <v>16.524000000000001</v>
      </c>
    </row>
    <row r="136" spans="2:13" s="70" customFormat="1" ht="13.8" thickTop="1" x14ac:dyDescent="0.25">
      <c r="B136" s="71"/>
      <c r="C136" s="72"/>
      <c r="D136" s="73"/>
      <c r="E136" s="73"/>
      <c r="F136" s="73"/>
      <c r="G136" s="73"/>
      <c r="H136" s="73"/>
      <c r="I136" s="73"/>
      <c r="J136" s="73"/>
      <c r="K136" s="73"/>
      <c r="L136" s="73"/>
      <c r="M136" s="73"/>
    </row>
    <row r="137" spans="2:13" x14ac:dyDescent="0.25">
      <c r="B137" s="1" t="s">
        <v>37</v>
      </c>
    </row>
  </sheetData>
  <mergeCells count="25">
    <mergeCell ref="B7:B9"/>
    <mergeCell ref="B5:B6"/>
    <mergeCell ref="D3:F3"/>
    <mergeCell ref="G3:M3"/>
    <mergeCell ref="B3:B4"/>
    <mergeCell ref="C3:C4"/>
    <mergeCell ref="B135:C135"/>
    <mergeCell ref="B63:B65"/>
    <mergeCell ref="B61:B62"/>
    <mergeCell ref="B76:B77"/>
    <mergeCell ref="B102:B109"/>
    <mergeCell ref="B134:C134"/>
    <mergeCell ref="B113:B115"/>
    <mergeCell ref="B122:B124"/>
    <mergeCell ref="B118:B121"/>
    <mergeCell ref="B126:B131"/>
    <mergeCell ref="B111:B112"/>
    <mergeCell ref="B53:B57"/>
    <mergeCell ref="B66:B69"/>
    <mergeCell ref="B82:B89"/>
    <mergeCell ref="B95:B98"/>
    <mergeCell ref="B10:B15"/>
    <mergeCell ref="B16:B27"/>
    <mergeCell ref="B29:B43"/>
    <mergeCell ref="B46:B52"/>
  </mergeCells>
  <phoneticPr fontId="0" type="noConversion"/>
  <pageMargins left="0" right="0" top="0" bottom="0" header="0" footer="0"/>
  <pageSetup paperSize="9" scale="25" orientation="portrait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7061-CC48-4BF6-90D3-A6FD3895AAB0}">
  <sheetPr>
    <pageSetUpPr fitToPage="1"/>
  </sheetPr>
  <dimension ref="B1:R137"/>
  <sheetViews>
    <sheetView showGridLines="0" zoomScale="80" workbookViewId="0">
      <selection activeCell="G15" sqref="G15"/>
    </sheetView>
  </sheetViews>
  <sheetFormatPr baseColWidth="10" defaultColWidth="12" defaultRowHeight="13.2" x14ac:dyDescent="0.25"/>
  <cols>
    <col min="1" max="1" width="2.7109375" style="14" customWidth="1"/>
    <col min="2" max="2" width="34" style="3" customWidth="1"/>
    <col min="3" max="3" width="31" style="3" customWidth="1"/>
    <col min="4" max="13" width="18.85546875" style="3" customWidth="1"/>
    <col min="14" max="16" width="31.7109375" style="14" bestFit="1" customWidth="1"/>
    <col min="17" max="17" width="20.7109375" style="14" bestFit="1" customWidth="1"/>
    <col min="18" max="18" width="16.28515625" style="14" bestFit="1" customWidth="1"/>
    <col min="19" max="19" width="20.28515625" style="14" bestFit="1" customWidth="1"/>
    <col min="20" max="20" width="16.7109375" style="14" bestFit="1" customWidth="1"/>
    <col min="21" max="21" width="20.28515625" style="14" bestFit="1" customWidth="1"/>
    <col min="22" max="22" width="16.7109375" style="14" bestFit="1" customWidth="1"/>
    <col min="23" max="23" width="20.28515625" style="14" bestFit="1" customWidth="1"/>
    <col min="24" max="24" width="16.7109375" style="14" bestFit="1" customWidth="1"/>
    <col min="25" max="25" width="20.7109375" style="14" bestFit="1" customWidth="1"/>
    <col min="26" max="26" width="17" style="14" bestFit="1" customWidth="1"/>
    <col min="27" max="27" width="20.28515625" style="14" bestFit="1" customWidth="1"/>
    <col min="28" max="28" width="16.7109375" style="14" bestFit="1" customWidth="1"/>
    <col min="29" max="29" width="20.28515625" style="14" bestFit="1" customWidth="1"/>
    <col min="30" max="30" width="16.7109375" style="14" bestFit="1" customWidth="1"/>
    <col min="31" max="31" width="18" style="14" bestFit="1" customWidth="1"/>
    <col min="32" max="32" width="14.42578125" style="14" bestFit="1" customWidth="1"/>
    <col min="33" max="33" width="17.7109375" style="14" bestFit="1" customWidth="1"/>
    <col min="34" max="34" width="14.140625" style="14" bestFit="1" customWidth="1"/>
    <col min="35" max="35" width="16.85546875" style="14" bestFit="1" customWidth="1"/>
    <col min="36" max="16384" width="12" style="14"/>
  </cols>
  <sheetData>
    <row r="1" spans="2:18" s="74" customFormat="1" ht="31.5" customHeight="1" x14ac:dyDescent="0.2">
      <c r="B1" s="953" t="s">
        <v>93</v>
      </c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O1" s="2"/>
      <c r="P1" s="2"/>
      <c r="Q1" s="2"/>
      <c r="R1" s="2"/>
    </row>
    <row r="2" spans="2:18" s="74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2"/>
      <c r="P2" s="2"/>
      <c r="Q2" s="2"/>
      <c r="R2" s="2"/>
    </row>
    <row r="3" spans="2:18" ht="13.8" thickTop="1" x14ac:dyDescent="0.25">
      <c r="B3" s="929" t="s">
        <v>0</v>
      </c>
      <c r="C3" s="931" t="s">
        <v>1</v>
      </c>
      <c r="D3" s="949" t="s">
        <v>2</v>
      </c>
      <c r="E3" s="950"/>
      <c r="F3" s="951"/>
      <c r="G3" s="952" t="s">
        <v>3</v>
      </c>
      <c r="H3" s="950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4" t="s">
        <v>4</v>
      </c>
      <c r="E4" s="5" t="s">
        <v>5</v>
      </c>
      <c r="F4" s="6" t="s">
        <v>52</v>
      </c>
      <c r="G4" s="7" t="s">
        <v>101</v>
      </c>
      <c r="H4" s="8" t="s">
        <v>102</v>
      </c>
      <c r="I4" s="8" t="s">
        <v>53</v>
      </c>
      <c r="J4" s="8" t="s">
        <v>54</v>
      </c>
      <c r="K4" s="8" t="s">
        <v>103</v>
      </c>
      <c r="L4" s="8" t="s">
        <v>55</v>
      </c>
      <c r="M4" s="9" t="s">
        <v>56</v>
      </c>
    </row>
    <row r="5" spans="2:18" ht="13.8" thickTop="1" x14ac:dyDescent="0.25">
      <c r="B5" s="948" t="s">
        <v>6</v>
      </c>
      <c r="C5" s="10" t="s">
        <v>15</v>
      </c>
      <c r="D5" s="80"/>
      <c r="E5" s="81"/>
      <c r="F5" s="82"/>
      <c r="G5" s="12"/>
      <c r="H5" s="81"/>
      <c r="I5" s="11"/>
      <c r="J5" s="11"/>
      <c r="K5" s="81"/>
      <c r="L5" s="11"/>
      <c r="M5" s="13"/>
    </row>
    <row r="6" spans="2:18" x14ac:dyDescent="0.25">
      <c r="B6" s="938"/>
      <c r="C6" s="15" t="s">
        <v>7</v>
      </c>
      <c r="D6" s="83">
        <v>1241263.4699999997</v>
      </c>
      <c r="E6" s="84">
        <v>1079899.2199999997</v>
      </c>
      <c r="F6" s="85">
        <v>161364.25</v>
      </c>
      <c r="G6" s="17"/>
      <c r="H6" s="84">
        <v>1140</v>
      </c>
      <c r="I6" s="16"/>
      <c r="J6" s="16"/>
      <c r="K6" s="84">
        <v>16400</v>
      </c>
      <c r="L6" s="16"/>
      <c r="M6" s="18"/>
    </row>
    <row r="7" spans="2:18" ht="12" customHeight="1" x14ac:dyDescent="0.25">
      <c r="B7" s="939" t="s">
        <v>8</v>
      </c>
      <c r="C7" s="19" t="s">
        <v>17</v>
      </c>
      <c r="D7" s="86"/>
      <c r="E7" s="87"/>
      <c r="F7" s="88"/>
      <c r="G7" s="21"/>
      <c r="H7" s="87"/>
      <c r="I7" s="20"/>
      <c r="J7" s="20"/>
      <c r="K7" s="87"/>
      <c r="L7" s="20"/>
      <c r="M7" s="22"/>
    </row>
    <row r="8" spans="2:18" ht="11.25" customHeight="1" x14ac:dyDescent="0.25">
      <c r="B8" s="940"/>
      <c r="C8" s="23" t="s">
        <v>9</v>
      </c>
      <c r="D8" s="89">
        <v>517640</v>
      </c>
      <c r="E8" s="90">
        <v>400000</v>
      </c>
      <c r="F8" s="91">
        <v>117640</v>
      </c>
      <c r="G8" s="25"/>
      <c r="H8" s="90">
        <v>498.03</v>
      </c>
      <c r="I8" s="24"/>
      <c r="J8" s="24"/>
      <c r="K8" s="90">
        <v>17608</v>
      </c>
      <c r="L8" s="24"/>
      <c r="M8" s="26"/>
    </row>
    <row r="9" spans="2:18" x14ac:dyDescent="0.25">
      <c r="B9" s="943"/>
      <c r="C9" s="15" t="s">
        <v>7</v>
      </c>
      <c r="D9" s="83"/>
      <c r="E9" s="84"/>
      <c r="F9" s="85"/>
      <c r="G9" s="17"/>
      <c r="H9" s="84"/>
      <c r="I9" s="16"/>
      <c r="J9" s="16"/>
      <c r="K9" s="84"/>
      <c r="L9" s="16"/>
      <c r="M9" s="18"/>
    </row>
    <row r="10" spans="2:18" ht="12" customHeight="1" x14ac:dyDescent="0.25">
      <c r="B10" s="939" t="s">
        <v>10</v>
      </c>
      <c r="C10" s="19" t="s">
        <v>11</v>
      </c>
      <c r="D10" s="86">
        <v>3242.6</v>
      </c>
      <c r="E10" s="87"/>
      <c r="F10" s="88">
        <v>3242.6</v>
      </c>
      <c r="G10" s="21"/>
      <c r="H10" s="87"/>
      <c r="I10" s="20">
        <v>356.6</v>
      </c>
      <c r="J10" s="20">
        <v>43.378</v>
      </c>
      <c r="K10" s="87">
        <v>1628.1299999999999</v>
      </c>
      <c r="L10" s="20"/>
      <c r="M10" s="22"/>
    </row>
    <row r="11" spans="2:18" ht="11.25" customHeight="1" x14ac:dyDescent="0.25">
      <c r="B11" s="940"/>
      <c r="C11" s="23" t="s">
        <v>12</v>
      </c>
      <c r="D11" s="89"/>
      <c r="E11" s="90"/>
      <c r="F11" s="91"/>
      <c r="G11" s="25"/>
      <c r="H11" s="90"/>
      <c r="I11" s="24"/>
      <c r="J11" s="24">
        <v>170</v>
      </c>
      <c r="K11" s="90"/>
      <c r="L11" s="24"/>
      <c r="M11" s="26"/>
    </row>
    <row r="12" spans="2:18" ht="11.25" customHeight="1" x14ac:dyDescent="0.25">
      <c r="B12" s="940"/>
      <c r="C12" s="23" t="s">
        <v>13</v>
      </c>
      <c r="D12" s="89"/>
      <c r="E12" s="90"/>
      <c r="F12" s="91"/>
      <c r="G12" s="25">
        <v>220</v>
      </c>
      <c r="H12" s="90"/>
      <c r="I12" s="24">
        <v>375</v>
      </c>
      <c r="J12" s="24">
        <v>0.14000000000000001</v>
      </c>
      <c r="K12" s="90"/>
      <c r="L12" s="24"/>
      <c r="M12" s="26"/>
    </row>
    <row r="13" spans="2:18" x14ac:dyDescent="0.25">
      <c r="B13" s="940"/>
      <c r="C13" s="23" t="s">
        <v>14</v>
      </c>
      <c r="D13" s="89"/>
      <c r="E13" s="90"/>
      <c r="F13" s="91"/>
      <c r="G13" s="25">
        <v>10</v>
      </c>
      <c r="H13" s="90"/>
      <c r="I13" s="24">
        <v>26</v>
      </c>
      <c r="J13" s="24"/>
      <c r="K13" s="90"/>
      <c r="L13" s="24"/>
      <c r="M13" s="26"/>
    </row>
    <row r="14" spans="2:18" x14ac:dyDescent="0.25">
      <c r="B14" s="940"/>
      <c r="C14" s="23" t="s">
        <v>15</v>
      </c>
      <c r="D14" s="89"/>
      <c r="E14" s="90"/>
      <c r="F14" s="91"/>
      <c r="G14" s="25"/>
      <c r="H14" s="90"/>
      <c r="I14" s="24">
        <v>85.43</v>
      </c>
      <c r="J14" s="24">
        <v>34.945</v>
      </c>
      <c r="K14" s="90"/>
      <c r="L14" s="24"/>
      <c r="M14" s="26"/>
    </row>
    <row r="15" spans="2:18" x14ac:dyDescent="0.25">
      <c r="B15" s="943"/>
      <c r="C15" s="15" t="s">
        <v>18</v>
      </c>
      <c r="D15" s="83"/>
      <c r="E15" s="84"/>
      <c r="F15" s="85"/>
      <c r="G15" s="17"/>
      <c r="H15" s="84"/>
      <c r="I15" s="16"/>
      <c r="J15" s="16"/>
      <c r="K15" s="84"/>
      <c r="L15" s="16"/>
      <c r="M15" s="18"/>
    </row>
    <row r="16" spans="2:18" ht="12" customHeight="1" x14ac:dyDescent="0.25">
      <c r="B16" s="939" t="s">
        <v>38</v>
      </c>
      <c r="C16" s="19" t="s">
        <v>11</v>
      </c>
      <c r="D16" s="86"/>
      <c r="E16" s="87"/>
      <c r="F16" s="88"/>
      <c r="G16" s="21">
        <v>10</v>
      </c>
      <c r="H16" s="87"/>
      <c r="I16" s="20">
        <v>48.4</v>
      </c>
      <c r="J16" s="20">
        <v>95.656999999999996</v>
      </c>
      <c r="K16" s="87"/>
      <c r="L16" s="20"/>
      <c r="M16" s="22"/>
    </row>
    <row r="17" spans="2:13" ht="11.25" customHeight="1" x14ac:dyDescent="0.25">
      <c r="B17" s="940"/>
      <c r="C17" s="23" t="s">
        <v>12</v>
      </c>
      <c r="D17" s="89"/>
      <c r="E17" s="90"/>
      <c r="F17" s="91"/>
      <c r="G17" s="25"/>
      <c r="H17" s="90"/>
      <c r="I17" s="24"/>
      <c r="J17" s="24">
        <v>2664</v>
      </c>
      <c r="K17" s="90"/>
      <c r="L17" s="24"/>
      <c r="M17" s="26"/>
    </row>
    <row r="18" spans="2:13" ht="11.25" customHeight="1" x14ac:dyDescent="0.25">
      <c r="B18" s="940"/>
      <c r="C18" s="23" t="s">
        <v>13</v>
      </c>
      <c r="D18" s="89"/>
      <c r="E18" s="90"/>
      <c r="F18" s="91"/>
      <c r="G18" s="25"/>
      <c r="H18" s="90"/>
      <c r="I18" s="24">
        <v>6000</v>
      </c>
      <c r="J18" s="24"/>
      <c r="K18" s="90"/>
      <c r="L18" s="24"/>
      <c r="M18" s="26"/>
    </row>
    <row r="19" spans="2:13" x14ac:dyDescent="0.25">
      <c r="B19" s="940"/>
      <c r="C19" s="23" t="s">
        <v>14</v>
      </c>
      <c r="D19" s="89"/>
      <c r="E19" s="90"/>
      <c r="F19" s="91"/>
      <c r="G19" s="25"/>
      <c r="H19" s="90"/>
      <c r="I19" s="24">
        <v>40</v>
      </c>
      <c r="J19" s="24">
        <v>9.1</v>
      </c>
      <c r="K19" s="90"/>
      <c r="L19" s="24"/>
      <c r="M19" s="26"/>
    </row>
    <row r="20" spans="2:13" x14ac:dyDescent="0.25">
      <c r="B20" s="940"/>
      <c r="C20" s="23" t="s">
        <v>15</v>
      </c>
      <c r="D20" s="89">
        <v>20835.489999999998</v>
      </c>
      <c r="E20" s="90">
        <v>4010.239999999998</v>
      </c>
      <c r="F20" s="91">
        <v>16825.25</v>
      </c>
      <c r="G20" s="25">
        <v>57.38</v>
      </c>
      <c r="H20" s="90"/>
      <c r="I20" s="24">
        <v>81</v>
      </c>
      <c r="J20" s="24">
        <v>635.60599999999999</v>
      </c>
      <c r="K20" s="90"/>
      <c r="L20" s="24">
        <v>60</v>
      </c>
      <c r="M20" s="26"/>
    </row>
    <row r="21" spans="2:13" x14ac:dyDescent="0.25">
      <c r="B21" s="940"/>
      <c r="C21" s="23" t="s">
        <v>16</v>
      </c>
      <c r="D21" s="89"/>
      <c r="E21" s="90"/>
      <c r="F21" s="91"/>
      <c r="G21" s="25"/>
      <c r="H21" s="90"/>
      <c r="I21" s="24"/>
      <c r="J21" s="24">
        <v>920</v>
      </c>
      <c r="K21" s="90"/>
      <c r="L21" s="24">
        <v>80</v>
      </c>
      <c r="M21" s="26"/>
    </row>
    <row r="22" spans="2:13" x14ac:dyDescent="0.25">
      <c r="B22" s="940"/>
      <c r="C22" s="23" t="s">
        <v>17</v>
      </c>
      <c r="D22" s="89">
        <v>45000</v>
      </c>
      <c r="E22" s="90"/>
      <c r="F22" s="91">
        <v>45000</v>
      </c>
      <c r="G22" s="25">
        <v>160.65</v>
      </c>
      <c r="H22" s="90"/>
      <c r="I22" s="24"/>
      <c r="J22" s="24"/>
      <c r="K22" s="90"/>
      <c r="L22" s="24">
        <v>226.86799999999999</v>
      </c>
      <c r="M22" s="26"/>
    </row>
    <row r="23" spans="2:13" x14ac:dyDescent="0.25">
      <c r="B23" s="940"/>
      <c r="C23" s="23" t="s">
        <v>18</v>
      </c>
      <c r="D23" s="89"/>
      <c r="E23" s="90"/>
      <c r="F23" s="91"/>
      <c r="G23" s="25">
        <v>200</v>
      </c>
      <c r="H23" s="90"/>
      <c r="I23" s="24">
        <v>325070</v>
      </c>
      <c r="J23" s="24">
        <v>100.25200000000001</v>
      </c>
      <c r="K23" s="90"/>
      <c r="L23" s="24">
        <v>25.77</v>
      </c>
      <c r="M23" s="26"/>
    </row>
    <row r="24" spans="2:13" x14ac:dyDescent="0.25">
      <c r="B24" s="940"/>
      <c r="C24" s="23" t="s">
        <v>19</v>
      </c>
      <c r="D24" s="89"/>
      <c r="E24" s="90"/>
      <c r="F24" s="91"/>
      <c r="G24" s="25"/>
      <c r="H24" s="90"/>
      <c r="I24" s="24"/>
      <c r="J24" s="24">
        <v>86.149000000000001</v>
      </c>
      <c r="K24" s="90"/>
      <c r="L24" s="24">
        <v>9.7089999999999996</v>
      </c>
      <c r="M24" s="26"/>
    </row>
    <row r="25" spans="2:13" x14ac:dyDescent="0.25">
      <c r="B25" s="940"/>
      <c r="C25" s="23" t="s">
        <v>20</v>
      </c>
      <c r="D25" s="89"/>
      <c r="E25" s="90"/>
      <c r="F25" s="91"/>
      <c r="G25" s="25"/>
      <c r="H25" s="90"/>
      <c r="I25" s="24"/>
      <c r="J25" s="24">
        <v>0.2</v>
      </c>
      <c r="K25" s="90"/>
      <c r="L25" s="24">
        <v>24.5</v>
      </c>
      <c r="M25" s="26"/>
    </row>
    <row r="26" spans="2:13" x14ac:dyDescent="0.25">
      <c r="B26" s="940"/>
      <c r="C26" s="23" t="s">
        <v>9</v>
      </c>
      <c r="D26" s="89">
        <v>12182.53</v>
      </c>
      <c r="E26" s="90"/>
      <c r="F26" s="91">
        <v>12182.53</v>
      </c>
      <c r="G26" s="25"/>
      <c r="H26" s="90"/>
      <c r="I26" s="24"/>
      <c r="J26" s="24">
        <v>700</v>
      </c>
      <c r="K26" s="90">
        <v>1500</v>
      </c>
      <c r="L26" s="24">
        <v>51</v>
      </c>
      <c r="M26" s="26"/>
    </row>
    <row r="27" spans="2:13" x14ac:dyDescent="0.25">
      <c r="B27" s="943"/>
      <c r="C27" s="15" t="s">
        <v>7</v>
      </c>
      <c r="D27" s="83"/>
      <c r="E27" s="84"/>
      <c r="F27" s="85"/>
      <c r="G27" s="17"/>
      <c r="H27" s="84"/>
      <c r="I27" s="16"/>
      <c r="J27" s="16"/>
      <c r="K27" s="84"/>
      <c r="L27" s="16"/>
      <c r="M27" s="18"/>
    </row>
    <row r="28" spans="2:13" x14ac:dyDescent="0.25">
      <c r="B28" s="27" t="s">
        <v>59</v>
      </c>
      <c r="C28" s="28" t="s">
        <v>15</v>
      </c>
      <c r="D28" s="92"/>
      <c r="E28" s="93"/>
      <c r="F28" s="94"/>
      <c r="G28" s="30"/>
      <c r="H28" s="93"/>
      <c r="I28" s="29"/>
      <c r="J28" s="29"/>
      <c r="K28" s="93"/>
      <c r="L28" s="29"/>
      <c r="M28" s="31"/>
    </row>
    <row r="29" spans="2:13" ht="12" customHeight="1" x14ac:dyDescent="0.25">
      <c r="B29" s="939" t="s">
        <v>21</v>
      </c>
      <c r="C29" s="19" t="s">
        <v>11</v>
      </c>
      <c r="D29" s="86">
        <v>12321750.859999999</v>
      </c>
      <c r="E29" s="87">
        <v>1622757.040000001</v>
      </c>
      <c r="F29" s="88">
        <v>10698993.819999998</v>
      </c>
      <c r="G29" s="21">
        <v>131434.01999999999</v>
      </c>
      <c r="H29" s="87">
        <v>4448.6000000000004</v>
      </c>
      <c r="I29" s="20"/>
      <c r="J29" s="20">
        <v>8066.1740000000009</v>
      </c>
      <c r="K29" s="87">
        <v>4665257.4800000004</v>
      </c>
      <c r="L29" s="20">
        <v>4.8460000000000001</v>
      </c>
      <c r="M29" s="22"/>
    </row>
    <row r="30" spans="2:13" ht="11.25" customHeight="1" x14ac:dyDescent="0.25">
      <c r="B30" s="940"/>
      <c r="C30" s="23" t="s">
        <v>12</v>
      </c>
      <c r="D30" s="89">
        <v>2391779.59</v>
      </c>
      <c r="E30" s="90">
        <v>22800</v>
      </c>
      <c r="F30" s="91">
        <v>2368979.59</v>
      </c>
      <c r="G30" s="25"/>
      <c r="H30" s="90"/>
      <c r="I30" s="24"/>
      <c r="J30" s="24">
        <v>445</v>
      </c>
      <c r="K30" s="90">
        <v>956762</v>
      </c>
      <c r="L30" s="24"/>
      <c r="M30" s="26"/>
    </row>
    <row r="31" spans="2:13" ht="11.25" customHeight="1" x14ac:dyDescent="0.25">
      <c r="B31" s="940"/>
      <c r="C31" s="23" t="s">
        <v>13</v>
      </c>
      <c r="D31" s="89">
        <v>495897</v>
      </c>
      <c r="E31" s="90"/>
      <c r="F31" s="91">
        <v>495897</v>
      </c>
      <c r="G31" s="25"/>
      <c r="H31" s="90"/>
      <c r="I31" s="24"/>
      <c r="J31" s="24"/>
      <c r="K31" s="90">
        <v>192792</v>
      </c>
      <c r="L31" s="24"/>
      <c r="M31" s="26"/>
    </row>
    <row r="32" spans="2:13" x14ac:dyDescent="0.25">
      <c r="B32" s="940"/>
      <c r="C32" s="23" t="s">
        <v>14</v>
      </c>
      <c r="D32" s="89">
        <v>379000</v>
      </c>
      <c r="E32" s="90"/>
      <c r="F32" s="91">
        <v>379000</v>
      </c>
      <c r="G32" s="25"/>
      <c r="H32" s="90"/>
      <c r="I32" s="24"/>
      <c r="J32" s="24"/>
      <c r="K32" s="90">
        <v>93775</v>
      </c>
      <c r="L32" s="24">
        <v>44.9</v>
      </c>
      <c r="M32" s="26"/>
    </row>
    <row r="33" spans="2:13" x14ac:dyDescent="0.25">
      <c r="B33" s="940"/>
      <c r="C33" s="23" t="s">
        <v>15</v>
      </c>
      <c r="D33" s="89">
        <v>257926.25</v>
      </c>
      <c r="E33" s="90"/>
      <c r="F33" s="91">
        <v>257926.25</v>
      </c>
      <c r="G33" s="25"/>
      <c r="H33" s="90"/>
      <c r="I33" s="24"/>
      <c r="J33" s="24"/>
      <c r="K33" s="90">
        <v>400</v>
      </c>
      <c r="L33" s="24">
        <v>400</v>
      </c>
      <c r="M33" s="26"/>
    </row>
    <row r="34" spans="2:13" x14ac:dyDescent="0.25">
      <c r="B34" s="940"/>
      <c r="C34" s="23" t="s">
        <v>16</v>
      </c>
      <c r="D34" s="89">
        <v>756000</v>
      </c>
      <c r="E34" s="90"/>
      <c r="F34" s="91">
        <v>756000</v>
      </c>
      <c r="G34" s="25"/>
      <c r="H34" s="90"/>
      <c r="I34" s="24"/>
      <c r="J34" s="24"/>
      <c r="K34" s="90">
        <v>348000</v>
      </c>
      <c r="L34" s="24"/>
      <c r="M34" s="26"/>
    </row>
    <row r="35" spans="2:13" x14ac:dyDescent="0.25">
      <c r="B35" s="940"/>
      <c r="C35" s="23" t="s">
        <v>17</v>
      </c>
      <c r="D35" s="89">
        <v>4883054.76</v>
      </c>
      <c r="E35" s="90">
        <v>1597787.7999999998</v>
      </c>
      <c r="F35" s="91">
        <v>3285266.96</v>
      </c>
      <c r="G35" s="25">
        <v>72933.5</v>
      </c>
      <c r="H35" s="90">
        <v>530.29999999999995</v>
      </c>
      <c r="I35" s="24"/>
      <c r="J35" s="24">
        <v>7350</v>
      </c>
      <c r="K35" s="90">
        <v>1365476</v>
      </c>
      <c r="L35" s="24">
        <v>286.92</v>
      </c>
      <c r="M35" s="26"/>
    </row>
    <row r="36" spans="2:13" x14ac:dyDescent="0.25">
      <c r="B36" s="940"/>
      <c r="C36" s="23" t="s">
        <v>18</v>
      </c>
      <c r="D36" s="89">
        <v>13622711.169999998</v>
      </c>
      <c r="E36" s="90">
        <v>1445437.6299999971</v>
      </c>
      <c r="F36" s="91">
        <v>12177273.540000001</v>
      </c>
      <c r="G36" s="25"/>
      <c r="H36" s="90">
        <v>2489.66</v>
      </c>
      <c r="I36" s="24">
        <v>22500</v>
      </c>
      <c r="J36" s="24">
        <v>348.62199999999996</v>
      </c>
      <c r="K36" s="90">
        <v>5588196.5499999998</v>
      </c>
      <c r="L36" s="24">
        <v>208.95037099999999</v>
      </c>
      <c r="M36" s="26">
        <v>8.048</v>
      </c>
    </row>
    <row r="37" spans="2:13" x14ac:dyDescent="0.25">
      <c r="B37" s="940"/>
      <c r="C37" s="23" t="s">
        <v>19</v>
      </c>
      <c r="D37" s="89">
        <v>3598309.84</v>
      </c>
      <c r="E37" s="90">
        <v>615998.1099999994</v>
      </c>
      <c r="F37" s="91">
        <v>2982311.7300000004</v>
      </c>
      <c r="G37" s="25"/>
      <c r="H37" s="90">
        <v>6976</v>
      </c>
      <c r="I37" s="24"/>
      <c r="J37" s="24">
        <v>4954.3999999999996</v>
      </c>
      <c r="K37" s="90">
        <v>966450</v>
      </c>
      <c r="L37" s="24">
        <v>1055.3389999999999</v>
      </c>
      <c r="M37" s="26"/>
    </row>
    <row r="38" spans="2:13" x14ac:dyDescent="0.25">
      <c r="B38" s="940"/>
      <c r="C38" s="23" t="s">
        <v>20</v>
      </c>
      <c r="D38" s="89"/>
      <c r="E38" s="90"/>
      <c r="F38" s="91"/>
      <c r="G38" s="25"/>
      <c r="H38" s="90"/>
      <c r="I38" s="24"/>
      <c r="J38" s="24"/>
      <c r="K38" s="90"/>
      <c r="L38" s="24"/>
      <c r="M38" s="26"/>
    </row>
    <row r="39" spans="2:13" x14ac:dyDescent="0.25">
      <c r="B39" s="940"/>
      <c r="C39" s="23" t="s">
        <v>9</v>
      </c>
      <c r="D39" s="89">
        <v>6528654.5</v>
      </c>
      <c r="E39" s="90"/>
      <c r="F39" s="91">
        <v>6528654.5</v>
      </c>
      <c r="G39" s="25"/>
      <c r="H39" s="90"/>
      <c r="I39" s="24"/>
      <c r="J39" s="24">
        <v>700</v>
      </c>
      <c r="K39" s="90">
        <v>2604000</v>
      </c>
      <c r="L39" s="24">
        <v>69</v>
      </c>
      <c r="M39" s="26"/>
    </row>
    <row r="40" spans="2:13" x14ac:dyDescent="0.25">
      <c r="B40" s="940"/>
      <c r="C40" s="23" t="s">
        <v>22</v>
      </c>
      <c r="D40" s="89">
        <v>204399.8</v>
      </c>
      <c r="E40" s="90"/>
      <c r="F40" s="91">
        <v>204399.8</v>
      </c>
      <c r="G40" s="25"/>
      <c r="H40" s="90"/>
      <c r="I40" s="24"/>
      <c r="J40" s="24"/>
      <c r="K40" s="90">
        <v>36000</v>
      </c>
      <c r="L40" s="24">
        <v>127.684</v>
      </c>
      <c r="M40" s="26"/>
    </row>
    <row r="41" spans="2:13" x14ac:dyDescent="0.25">
      <c r="B41" s="940"/>
      <c r="C41" s="23" t="s">
        <v>7</v>
      </c>
      <c r="D41" s="89">
        <v>3829951.95</v>
      </c>
      <c r="E41" s="90"/>
      <c r="F41" s="91">
        <v>3829951.95</v>
      </c>
      <c r="G41" s="25"/>
      <c r="H41" s="90"/>
      <c r="I41" s="24"/>
      <c r="J41" s="24"/>
      <c r="K41" s="90">
        <v>1677952</v>
      </c>
      <c r="L41" s="24">
        <v>248.4</v>
      </c>
      <c r="M41" s="26"/>
    </row>
    <row r="42" spans="2:13" x14ac:dyDescent="0.25">
      <c r="B42" s="940"/>
      <c r="C42" s="23" t="s">
        <v>29</v>
      </c>
      <c r="D42" s="89"/>
      <c r="E42" s="90"/>
      <c r="F42" s="91"/>
      <c r="G42" s="25"/>
      <c r="H42" s="90"/>
      <c r="I42" s="24"/>
      <c r="J42" s="24"/>
      <c r="K42" s="90"/>
      <c r="L42" s="24">
        <v>33</v>
      </c>
      <c r="M42" s="26"/>
    </row>
    <row r="43" spans="2:13" x14ac:dyDescent="0.25">
      <c r="B43" s="943"/>
      <c r="C43" s="15" t="s">
        <v>30</v>
      </c>
      <c r="D43" s="83">
        <v>24000</v>
      </c>
      <c r="E43" s="84"/>
      <c r="F43" s="85">
        <v>24000</v>
      </c>
      <c r="G43" s="17"/>
      <c r="H43" s="84"/>
      <c r="I43" s="16"/>
      <c r="J43" s="16"/>
      <c r="K43" s="84">
        <v>8000</v>
      </c>
      <c r="L43" s="16"/>
      <c r="M43" s="18"/>
    </row>
    <row r="44" spans="2:13" x14ac:dyDescent="0.25">
      <c r="B44" s="27" t="s">
        <v>40</v>
      </c>
      <c r="C44" s="28" t="s">
        <v>18</v>
      </c>
      <c r="D44" s="92"/>
      <c r="E44" s="93"/>
      <c r="F44" s="94"/>
      <c r="G44" s="30"/>
      <c r="H44" s="93"/>
      <c r="I44" s="29"/>
      <c r="J44" s="29">
        <v>11.67</v>
      </c>
      <c r="K44" s="93"/>
      <c r="L44" s="29"/>
      <c r="M44" s="31"/>
    </row>
    <row r="45" spans="2:13" x14ac:dyDescent="0.25">
      <c r="B45" s="27" t="s">
        <v>60</v>
      </c>
      <c r="C45" s="28" t="s">
        <v>18</v>
      </c>
      <c r="D45" s="92"/>
      <c r="E45" s="93"/>
      <c r="F45" s="94"/>
      <c r="G45" s="30"/>
      <c r="H45" s="93"/>
      <c r="I45" s="29"/>
      <c r="J45" s="29"/>
      <c r="K45" s="93"/>
      <c r="L45" s="29"/>
      <c r="M45" s="31"/>
    </row>
    <row r="46" spans="2:13" ht="12" customHeight="1" x14ac:dyDescent="0.25">
      <c r="B46" s="939" t="s">
        <v>39</v>
      </c>
      <c r="C46" s="19" t="s">
        <v>17</v>
      </c>
      <c r="D46" s="86"/>
      <c r="E46" s="87"/>
      <c r="F46" s="88"/>
      <c r="G46" s="21"/>
      <c r="H46" s="87"/>
      <c r="I46" s="20"/>
      <c r="J46" s="20"/>
      <c r="K46" s="87"/>
      <c r="L46" s="20"/>
      <c r="M46" s="22"/>
    </row>
    <row r="47" spans="2:13" ht="11.25" customHeight="1" x14ac:dyDescent="0.25">
      <c r="B47" s="940"/>
      <c r="C47" s="23" t="s">
        <v>61</v>
      </c>
      <c r="D47" s="89"/>
      <c r="E47" s="90"/>
      <c r="F47" s="91"/>
      <c r="G47" s="25"/>
      <c r="H47" s="90"/>
      <c r="I47" s="24"/>
      <c r="J47" s="24"/>
      <c r="K47" s="90"/>
      <c r="L47" s="24"/>
      <c r="M47" s="26"/>
    </row>
    <row r="48" spans="2:13" ht="11.25" customHeight="1" x14ac:dyDescent="0.25">
      <c r="B48" s="940"/>
      <c r="C48" s="23" t="s">
        <v>20</v>
      </c>
      <c r="D48" s="89">
        <v>11146.67</v>
      </c>
      <c r="E48" s="90"/>
      <c r="F48" s="91">
        <v>11146.67</v>
      </c>
      <c r="G48" s="25"/>
      <c r="H48" s="90"/>
      <c r="I48" s="24"/>
      <c r="J48" s="24">
        <v>100</v>
      </c>
      <c r="K48" s="90">
        <v>1393.33</v>
      </c>
      <c r="L48" s="24"/>
      <c r="M48" s="26"/>
    </row>
    <row r="49" spans="2:13" x14ac:dyDescent="0.25">
      <c r="B49" s="940"/>
      <c r="C49" s="23" t="s">
        <v>9</v>
      </c>
      <c r="D49" s="89">
        <v>1890</v>
      </c>
      <c r="E49" s="90">
        <v>1890</v>
      </c>
      <c r="F49" s="91"/>
      <c r="G49" s="25"/>
      <c r="H49" s="90"/>
      <c r="I49" s="24"/>
      <c r="J49" s="24">
        <v>9</v>
      </c>
      <c r="K49" s="90"/>
      <c r="L49" s="24"/>
      <c r="M49" s="26"/>
    </row>
    <row r="50" spans="2:13" x14ac:dyDescent="0.25">
      <c r="B50" s="940"/>
      <c r="C50" s="23" t="s">
        <v>22</v>
      </c>
      <c r="D50" s="89"/>
      <c r="E50" s="90"/>
      <c r="F50" s="91"/>
      <c r="G50" s="25"/>
      <c r="H50" s="90"/>
      <c r="I50" s="24"/>
      <c r="J50" s="24"/>
      <c r="K50" s="90"/>
      <c r="L50" s="24">
        <v>5.149</v>
      </c>
      <c r="M50" s="26"/>
    </row>
    <row r="51" spans="2:13" x14ac:dyDescent="0.25">
      <c r="B51" s="940"/>
      <c r="C51" s="23" t="s">
        <v>23</v>
      </c>
      <c r="D51" s="89">
        <v>30000</v>
      </c>
      <c r="E51" s="90">
        <v>10000</v>
      </c>
      <c r="F51" s="91">
        <v>20000</v>
      </c>
      <c r="G51" s="25"/>
      <c r="H51" s="90"/>
      <c r="I51" s="24"/>
      <c r="J51" s="24">
        <v>5</v>
      </c>
      <c r="K51" s="90">
        <v>2500</v>
      </c>
      <c r="L51" s="24"/>
      <c r="M51" s="26"/>
    </row>
    <row r="52" spans="2:13" x14ac:dyDescent="0.25">
      <c r="B52" s="943"/>
      <c r="C52" s="15" t="s">
        <v>7</v>
      </c>
      <c r="D52" s="83"/>
      <c r="E52" s="84"/>
      <c r="F52" s="85"/>
      <c r="G52" s="17"/>
      <c r="H52" s="84"/>
      <c r="I52" s="16"/>
      <c r="J52" s="16"/>
      <c r="K52" s="84"/>
      <c r="L52" s="16"/>
      <c r="M52" s="18"/>
    </row>
    <row r="53" spans="2:13" ht="12" customHeight="1" x14ac:dyDescent="0.25">
      <c r="B53" s="939" t="s">
        <v>24</v>
      </c>
      <c r="C53" s="32" t="s">
        <v>17</v>
      </c>
      <c r="D53" s="95"/>
      <c r="E53" s="96"/>
      <c r="F53" s="97"/>
      <c r="G53" s="34"/>
      <c r="H53" s="96"/>
      <c r="I53" s="33"/>
      <c r="J53" s="33"/>
      <c r="K53" s="96"/>
      <c r="L53" s="33">
        <v>0.5</v>
      </c>
      <c r="M53" s="35"/>
    </row>
    <row r="54" spans="2:13" ht="11.25" customHeight="1" x14ac:dyDescent="0.25">
      <c r="B54" s="940"/>
      <c r="C54" s="23" t="s">
        <v>18</v>
      </c>
      <c r="D54" s="89">
        <v>177650.57</v>
      </c>
      <c r="E54" s="90">
        <v>50000</v>
      </c>
      <c r="F54" s="91">
        <v>127650.57</v>
      </c>
      <c r="G54" s="25"/>
      <c r="H54" s="90"/>
      <c r="I54" s="24"/>
      <c r="J54" s="24">
        <v>250</v>
      </c>
      <c r="K54" s="90">
        <v>11550</v>
      </c>
      <c r="L54" s="24"/>
      <c r="M54" s="26"/>
    </row>
    <row r="55" spans="2:13" ht="11.25" customHeight="1" x14ac:dyDescent="0.25">
      <c r="B55" s="940"/>
      <c r="C55" s="23" t="s">
        <v>20</v>
      </c>
      <c r="D55" s="89">
        <v>304047.81</v>
      </c>
      <c r="E55" s="90">
        <v>175555.03999999998</v>
      </c>
      <c r="F55" s="91">
        <v>128492.77</v>
      </c>
      <c r="G55" s="25"/>
      <c r="H55" s="90"/>
      <c r="I55" s="24">
        <v>6</v>
      </c>
      <c r="J55" s="24">
        <v>2545.3000000000002</v>
      </c>
      <c r="K55" s="90">
        <v>11175.289999999999</v>
      </c>
      <c r="L55" s="24">
        <v>49</v>
      </c>
      <c r="M55" s="26"/>
    </row>
    <row r="56" spans="2:13" x14ac:dyDescent="0.25">
      <c r="B56" s="940"/>
      <c r="C56" s="23" t="s">
        <v>22</v>
      </c>
      <c r="D56" s="89"/>
      <c r="E56" s="90"/>
      <c r="F56" s="91"/>
      <c r="G56" s="25"/>
      <c r="H56" s="90"/>
      <c r="I56" s="24"/>
      <c r="J56" s="24"/>
      <c r="K56" s="90"/>
      <c r="L56" s="24"/>
      <c r="M56" s="26"/>
    </row>
    <row r="57" spans="2:13" x14ac:dyDescent="0.25">
      <c r="B57" s="941"/>
      <c r="C57" s="15" t="s">
        <v>23</v>
      </c>
      <c r="D57" s="83"/>
      <c r="E57" s="84"/>
      <c r="F57" s="85"/>
      <c r="G57" s="17"/>
      <c r="H57" s="84"/>
      <c r="I57" s="16"/>
      <c r="J57" s="16"/>
      <c r="K57" s="84"/>
      <c r="L57" s="16"/>
      <c r="M57" s="18"/>
    </row>
    <row r="58" spans="2:13" x14ac:dyDescent="0.25">
      <c r="B58" s="36" t="s">
        <v>25</v>
      </c>
      <c r="C58" s="37" t="s">
        <v>23</v>
      </c>
      <c r="D58" s="98">
        <v>1000</v>
      </c>
      <c r="E58" s="99">
        <v>1000</v>
      </c>
      <c r="F58" s="100"/>
      <c r="G58" s="39"/>
      <c r="H58" s="99"/>
      <c r="I58" s="38"/>
      <c r="J58" s="38">
        <v>1</v>
      </c>
      <c r="K58" s="99"/>
      <c r="L58" s="38"/>
      <c r="M58" s="40"/>
    </row>
    <row r="59" spans="2:13" x14ac:dyDescent="0.25">
      <c r="B59" s="27" t="s">
        <v>58</v>
      </c>
      <c r="C59" s="28" t="s">
        <v>17</v>
      </c>
      <c r="D59" s="92"/>
      <c r="E59" s="93"/>
      <c r="F59" s="94"/>
      <c r="G59" s="30"/>
      <c r="H59" s="93"/>
      <c r="I59" s="29"/>
      <c r="J59" s="29"/>
      <c r="K59" s="93"/>
      <c r="L59" s="29"/>
      <c r="M59" s="31"/>
    </row>
    <row r="60" spans="2:13" x14ac:dyDescent="0.25">
      <c r="B60" s="36" t="s">
        <v>62</v>
      </c>
      <c r="C60" s="37" t="s">
        <v>23</v>
      </c>
      <c r="D60" s="98"/>
      <c r="E60" s="99"/>
      <c r="F60" s="100"/>
      <c r="G60" s="39"/>
      <c r="H60" s="99"/>
      <c r="I60" s="38"/>
      <c r="J60" s="38"/>
      <c r="K60" s="99"/>
      <c r="L60" s="38"/>
      <c r="M60" s="40"/>
    </row>
    <row r="61" spans="2:13" x14ac:dyDescent="0.25">
      <c r="B61" s="937" t="s">
        <v>63</v>
      </c>
      <c r="C61" s="41" t="s">
        <v>9</v>
      </c>
      <c r="D61" s="95"/>
      <c r="E61" s="96"/>
      <c r="F61" s="97"/>
      <c r="G61" s="34"/>
      <c r="H61" s="96"/>
      <c r="I61" s="33"/>
      <c r="J61" s="33"/>
      <c r="K61" s="96"/>
      <c r="L61" s="33"/>
      <c r="M61" s="35"/>
    </row>
    <row r="62" spans="2:13" x14ac:dyDescent="0.25">
      <c r="B62" s="938"/>
      <c r="C62" s="42" t="s">
        <v>23</v>
      </c>
      <c r="D62" s="83"/>
      <c r="E62" s="84"/>
      <c r="F62" s="85"/>
      <c r="G62" s="17"/>
      <c r="H62" s="84"/>
      <c r="I62" s="16"/>
      <c r="J62" s="16"/>
      <c r="K62" s="84"/>
      <c r="L62" s="16"/>
      <c r="M62" s="18"/>
    </row>
    <row r="63" spans="2:13" x14ac:dyDescent="0.25">
      <c r="B63" s="939" t="s">
        <v>41</v>
      </c>
      <c r="C63" s="32" t="s">
        <v>19</v>
      </c>
      <c r="D63" s="95"/>
      <c r="E63" s="96"/>
      <c r="F63" s="97"/>
      <c r="G63" s="34"/>
      <c r="H63" s="96"/>
      <c r="I63" s="33"/>
      <c r="J63" s="33"/>
      <c r="K63" s="96"/>
      <c r="L63" s="33"/>
      <c r="M63" s="35"/>
    </row>
    <row r="64" spans="2:13" x14ac:dyDescent="0.25">
      <c r="B64" s="940"/>
      <c r="C64" s="23" t="s">
        <v>20</v>
      </c>
      <c r="D64" s="89"/>
      <c r="E64" s="90"/>
      <c r="F64" s="91"/>
      <c r="G64" s="25"/>
      <c r="H64" s="90"/>
      <c r="I64" s="24"/>
      <c r="J64" s="24">
        <v>178.1</v>
      </c>
      <c r="K64" s="90"/>
      <c r="L64" s="24"/>
      <c r="M64" s="26"/>
    </row>
    <row r="65" spans="2:13" x14ac:dyDescent="0.25">
      <c r="B65" s="941"/>
      <c r="C65" s="15" t="s">
        <v>22</v>
      </c>
      <c r="D65" s="83"/>
      <c r="E65" s="84"/>
      <c r="F65" s="85"/>
      <c r="G65" s="17"/>
      <c r="H65" s="84"/>
      <c r="I65" s="16"/>
      <c r="J65" s="16"/>
      <c r="K65" s="84"/>
      <c r="L65" s="16">
        <v>2.7269999999999999</v>
      </c>
      <c r="M65" s="18"/>
    </row>
    <row r="66" spans="2:13" ht="11.25" customHeight="1" x14ac:dyDescent="0.25">
      <c r="B66" s="942" t="s">
        <v>26</v>
      </c>
      <c r="C66" s="32" t="s">
        <v>14</v>
      </c>
      <c r="D66" s="95">
        <v>500000</v>
      </c>
      <c r="E66" s="96"/>
      <c r="F66" s="97">
        <v>500000</v>
      </c>
      <c r="G66" s="34"/>
      <c r="H66" s="96"/>
      <c r="I66" s="33"/>
      <c r="J66" s="33"/>
      <c r="K66" s="96">
        <v>65000</v>
      </c>
      <c r="L66" s="33"/>
      <c r="M66" s="35"/>
    </row>
    <row r="67" spans="2:13" ht="11.25" customHeight="1" x14ac:dyDescent="0.25">
      <c r="B67" s="940"/>
      <c r="C67" s="23" t="s">
        <v>9</v>
      </c>
      <c r="D67" s="89"/>
      <c r="E67" s="90"/>
      <c r="F67" s="91"/>
      <c r="G67" s="25"/>
      <c r="H67" s="90"/>
      <c r="I67" s="24"/>
      <c r="J67" s="24"/>
      <c r="K67" s="90"/>
      <c r="L67" s="24"/>
      <c r="M67" s="26"/>
    </row>
    <row r="68" spans="2:13" ht="11.25" customHeight="1" x14ac:dyDescent="0.25">
      <c r="B68" s="940"/>
      <c r="C68" s="23" t="s">
        <v>22</v>
      </c>
      <c r="D68" s="89">
        <v>3265927</v>
      </c>
      <c r="E68" s="90"/>
      <c r="F68" s="91">
        <v>3265927</v>
      </c>
      <c r="G68" s="25"/>
      <c r="H68" s="90"/>
      <c r="I68" s="24"/>
      <c r="J68" s="24"/>
      <c r="K68" s="90">
        <v>400000</v>
      </c>
      <c r="L68" s="24">
        <v>15.061999999999999</v>
      </c>
      <c r="M68" s="26"/>
    </row>
    <row r="69" spans="2:13" x14ac:dyDescent="0.25">
      <c r="B69" s="941"/>
      <c r="C69" s="43" t="s">
        <v>7</v>
      </c>
      <c r="D69" s="101">
        <v>166159.07999999999</v>
      </c>
      <c r="E69" s="102"/>
      <c r="F69" s="103">
        <v>166159.07999999999</v>
      </c>
      <c r="G69" s="45"/>
      <c r="H69" s="102"/>
      <c r="I69" s="44"/>
      <c r="J69" s="44"/>
      <c r="K69" s="102">
        <v>23374.5</v>
      </c>
      <c r="L69" s="44"/>
      <c r="M69" s="46"/>
    </row>
    <row r="70" spans="2:13" x14ac:dyDescent="0.25">
      <c r="B70" s="47" t="s">
        <v>64</v>
      </c>
      <c r="C70" s="48" t="s">
        <v>11</v>
      </c>
      <c r="D70" s="104">
        <v>735.2</v>
      </c>
      <c r="E70" s="105"/>
      <c r="F70" s="106">
        <v>735.2</v>
      </c>
      <c r="G70" s="50"/>
      <c r="H70" s="105"/>
      <c r="I70" s="49"/>
      <c r="J70" s="49"/>
      <c r="K70" s="105">
        <v>418</v>
      </c>
      <c r="L70" s="49"/>
      <c r="M70" s="51"/>
    </row>
    <row r="71" spans="2:13" x14ac:dyDescent="0.25">
      <c r="B71" s="47" t="s">
        <v>27</v>
      </c>
      <c r="C71" s="48" t="s">
        <v>22</v>
      </c>
      <c r="D71" s="104"/>
      <c r="E71" s="105"/>
      <c r="F71" s="106"/>
      <c r="G71" s="50"/>
      <c r="H71" s="105"/>
      <c r="I71" s="49"/>
      <c r="J71" s="49"/>
      <c r="K71" s="105"/>
      <c r="L71" s="49">
        <v>14.556000000000001</v>
      </c>
      <c r="M71" s="51"/>
    </row>
    <row r="72" spans="2:13" x14ac:dyDescent="0.25">
      <c r="B72" s="47" t="s">
        <v>48</v>
      </c>
      <c r="C72" s="48" t="s">
        <v>22</v>
      </c>
      <c r="D72" s="104"/>
      <c r="E72" s="105"/>
      <c r="F72" s="106"/>
      <c r="G72" s="50"/>
      <c r="H72" s="105"/>
      <c r="I72" s="49"/>
      <c r="J72" s="49"/>
      <c r="K72" s="105"/>
      <c r="L72" s="49">
        <v>8.1</v>
      </c>
      <c r="M72" s="51"/>
    </row>
    <row r="73" spans="2:13" x14ac:dyDescent="0.25">
      <c r="B73" s="47" t="s">
        <v>65</v>
      </c>
      <c r="C73" s="48" t="s">
        <v>23</v>
      </c>
      <c r="D73" s="104"/>
      <c r="E73" s="105"/>
      <c r="F73" s="106"/>
      <c r="G73" s="50"/>
      <c r="H73" s="105"/>
      <c r="I73" s="49"/>
      <c r="J73" s="49"/>
      <c r="K73" s="105"/>
      <c r="L73" s="49"/>
      <c r="M73" s="51"/>
    </row>
    <row r="74" spans="2:13" x14ac:dyDescent="0.25">
      <c r="B74" s="47" t="s">
        <v>42</v>
      </c>
      <c r="C74" s="48" t="s">
        <v>22</v>
      </c>
      <c r="D74" s="104"/>
      <c r="E74" s="105"/>
      <c r="F74" s="106"/>
      <c r="G74" s="50"/>
      <c r="H74" s="105"/>
      <c r="I74" s="49"/>
      <c r="J74" s="49"/>
      <c r="K74" s="105"/>
      <c r="L74" s="49">
        <v>15.368</v>
      </c>
      <c r="M74" s="51"/>
    </row>
    <row r="75" spans="2:13" x14ac:dyDescent="0.25">
      <c r="B75" s="47" t="s">
        <v>57</v>
      </c>
      <c r="C75" s="48" t="s">
        <v>7</v>
      </c>
      <c r="D75" s="104"/>
      <c r="E75" s="105"/>
      <c r="F75" s="106"/>
      <c r="G75" s="50"/>
      <c r="H75" s="105"/>
      <c r="I75" s="49"/>
      <c r="J75" s="49"/>
      <c r="K75" s="105"/>
      <c r="L75" s="49"/>
      <c r="M75" s="51"/>
    </row>
    <row r="76" spans="2:13" x14ac:dyDescent="0.25">
      <c r="B76" s="937" t="s">
        <v>45</v>
      </c>
      <c r="C76" s="41" t="s">
        <v>9</v>
      </c>
      <c r="D76" s="95">
        <v>58386</v>
      </c>
      <c r="E76" s="96">
        <v>58386</v>
      </c>
      <c r="F76" s="97"/>
      <c r="G76" s="34"/>
      <c r="H76" s="96"/>
      <c r="I76" s="33"/>
      <c r="J76" s="33">
        <v>884.08500000000004</v>
      </c>
      <c r="K76" s="96"/>
      <c r="L76" s="33"/>
      <c r="M76" s="35"/>
    </row>
    <row r="77" spans="2:13" x14ac:dyDescent="0.25">
      <c r="B77" s="938"/>
      <c r="C77" s="42" t="s">
        <v>7</v>
      </c>
      <c r="D77" s="83"/>
      <c r="E77" s="84"/>
      <c r="F77" s="85"/>
      <c r="G77" s="17"/>
      <c r="H77" s="84"/>
      <c r="I77" s="16"/>
      <c r="J77" s="16"/>
      <c r="K77" s="84"/>
      <c r="L77" s="16"/>
      <c r="M77" s="18"/>
    </row>
    <row r="78" spans="2:13" x14ac:dyDescent="0.25">
      <c r="B78" s="52" t="s">
        <v>46</v>
      </c>
      <c r="C78" s="53" t="s">
        <v>7</v>
      </c>
      <c r="D78" s="107">
        <v>515435.2</v>
      </c>
      <c r="E78" s="108"/>
      <c r="F78" s="109">
        <v>515435.2</v>
      </c>
      <c r="G78" s="55"/>
      <c r="H78" s="108"/>
      <c r="I78" s="54"/>
      <c r="J78" s="54"/>
      <c r="K78" s="108">
        <v>133538.16999999998</v>
      </c>
      <c r="L78" s="54"/>
      <c r="M78" s="56"/>
    </row>
    <row r="79" spans="2:13" x14ac:dyDescent="0.25">
      <c r="B79" s="47" t="s">
        <v>66</v>
      </c>
      <c r="C79" s="48" t="s">
        <v>7</v>
      </c>
      <c r="D79" s="104"/>
      <c r="E79" s="105"/>
      <c r="F79" s="106"/>
      <c r="G79" s="50"/>
      <c r="H79" s="105"/>
      <c r="I79" s="49"/>
      <c r="J79" s="49"/>
      <c r="K79" s="105"/>
      <c r="L79" s="49"/>
      <c r="M79" s="51"/>
    </row>
    <row r="80" spans="2:13" x14ac:dyDescent="0.25">
      <c r="B80" s="47" t="s">
        <v>49</v>
      </c>
      <c r="C80" s="48" t="s">
        <v>9</v>
      </c>
      <c r="D80" s="104">
        <v>10993.460000000001</v>
      </c>
      <c r="E80" s="105"/>
      <c r="F80" s="106">
        <v>10993.460000000001</v>
      </c>
      <c r="G80" s="50"/>
      <c r="H80" s="105"/>
      <c r="I80" s="49"/>
      <c r="J80" s="49"/>
      <c r="K80" s="105">
        <v>2577.02</v>
      </c>
      <c r="L80" s="49"/>
      <c r="M80" s="51"/>
    </row>
    <row r="81" spans="2:13" x14ac:dyDescent="0.25">
      <c r="B81" s="47" t="s">
        <v>50</v>
      </c>
      <c r="C81" s="48" t="s">
        <v>7</v>
      </c>
      <c r="D81" s="104">
        <v>50.42</v>
      </c>
      <c r="E81" s="105"/>
      <c r="F81" s="106">
        <v>50.42</v>
      </c>
      <c r="G81" s="50"/>
      <c r="H81" s="105"/>
      <c r="I81" s="49"/>
      <c r="J81" s="49"/>
      <c r="K81" s="105">
        <v>22</v>
      </c>
      <c r="L81" s="49"/>
      <c r="M81" s="51"/>
    </row>
    <row r="82" spans="2:13" ht="11.25" customHeight="1" x14ac:dyDescent="0.25">
      <c r="B82" s="939" t="s">
        <v>28</v>
      </c>
      <c r="C82" s="32" t="s">
        <v>11</v>
      </c>
      <c r="D82" s="95">
        <v>24822</v>
      </c>
      <c r="E82" s="96"/>
      <c r="F82" s="97">
        <v>24822</v>
      </c>
      <c r="G82" s="34"/>
      <c r="H82" s="96"/>
      <c r="I82" s="33"/>
      <c r="J82" s="33"/>
      <c r="K82" s="96">
        <v>5000</v>
      </c>
      <c r="L82" s="33"/>
      <c r="M82" s="35"/>
    </row>
    <row r="83" spans="2:13" ht="11.25" customHeight="1" x14ac:dyDescent="0.25">
      <c r="B83" s="940"/>
      <c r="C83" s="23" t="s">
        <v>13</v>
      </c>
      <c r="D83" s="89">
        <v>656914</v>
      </c>
      <c r="E83" s="90">
        <v>656914</v>
      </c>
      <c r="F83" s="91"/>
      <c r="G83" s="25"/>
      <c r="H83" s="90"/>
      <c r="I83" s="24"/>
      <c r="J83" s="24">
        <v>2700</v>
      </c>
      <c r="K83" s="90"/>
      <c r="L83" s="24"/>
      <c r="M83" s="26"/>
    </row>
    <row r="84" spans="2:13" ht="11.25" customHeight="1" x14ac:dyDescent="0.25">
      <c r="B84" s="940"/>
      <c r="C84" s="23" t="s">
        <v>9</v>
      </c>
      <c r="D84" s="89">
        <v>5118522.67</v>
      </c>
      <c r="E84" s="90">
        <v>1798799.62</v>
      </c>
      <c r="F84" s="91">
        <v>3319723.05</v>
      </c>
      <c r="G84" s="25"/>
      <c r="H84" s="90"/>
      <c r="I84" s="24"/>
      <c r="J84" s="24">
        <v>7200</v>
      </c>
      <c r="K84" s="90">
        <v>756598</v>
      </c>
      <c r="L84" s="24"/>
      <c r="M84" s="26"/>
    </row>
    <row r="85" spans="2:13" x14ac:dyDescent="0.25">
      <c r="B85" s="940"/>
      <c r="C85" s="23" t="s">
        <v>22</v>
      </c>
      <c r="D85" s="89">
        <v>8145263.1299999999</v>
      </c>
      <c r="E85" s="90">
        <v>797924</v>
      </c>
      <c r="F85" s="91">
        <v>7347339.1299999999</v>
      </c>
      <c r="G85" s="25"/>
      <c r="H85" s="90"/>
      <c r="I85" s="24"/>
      <c r="J85" s="24">
        <v>6109.9440000000004</v>
      </c>
      <c r="K85" s="90">
        <v>1643639.12</v>
      </c>
      <c r="L85" s="24"/>
      <c r="M85" s="26"/>
    </row>
    <row r="86" spans="2:13" x14ac:dyDescent="0.25">
      <c r="B86" s="940"/>
      <c r="C86" s="23" t="s">
        <v>23</v>
      </c>
      <c r="D86" s="89">
        <v>3900000</v>
      </c>
      <c r="E86" s="90">
        <v>3900000</v>
      </c>
      <c r="F86" s="91"/>
      <c r="G86" s="25"/>
      <c r="H86" s="90"/>
      <c r="I86" s="24"/>
      <c r="J86" s="24">
        <v>9200</v>
      </c>
      <c r="K86" s="90"/>
      <c r="L86" s="24"/>
      <c r="M86" s="26"/>
    </row>
    <row r="87" spans="2:13" x14ac:dyDescent="0.25">
      <c r="B87" s="940"/>
      <c r="C87" s="23" t="s">
        <v>7</v>
      </c>
      <c r="D87" s="89">
        <v>23646785.07</v>
      </c>
      <c r="E87" s="90">
        <v>3321127.3899999969</v>
      </c>
      <c r="F87" s="91">
        <v>20325657.680000003</v>
      </c>
      <c r="G87" s="25"/>
      <c r="H87" s="90"/>
      <c r="I87" s="24"/>
      <c r="J87" s="24">
        <v>13047.775</v>
      </c>
      <c r="K87" s="90">
        <v>3018003.4</v>
      </c>
      <c r="L87" s="24"/>
      <c r="M87" s="26"/>
    </row>
    <row r="88" spans="2:13" x14ac:dyDescent="0.25">
      <c r="B88" s="940"/>
      <c r="C88" s="23" t="s">
        <v>29</v>
      </c>
      <c r="D88" s="89">
        <v>12369321.040000001</v>
      </c>
      <c r="E88" s="90">
        <v>221000</v>
      </c>
      <c r="F88" s="91">
        <v>12148321.040000001</v>
      </c>
      <c r="G88" s="25"/>
      <c r="H88" s="90"/>
      <c r="I88" s="24"/>
      <c r="J88" s="24">
        <v>1105</v>
      </c>
      <c r="K88" s="90">
        <v>2461629.6</v>
      </c>
      <c r="L88" s="24"/>
      <c r="M88" s="26"/>
    </row>
    <row r="89" spans="2:13" x14ac:dyDescent="0.25">
      <c r="B89" s="941"/>
      <c r="C89" s="43" t="s">
        <v>30</v>
      </c>
      <c r="D89" s="101">
        <v>21929912.780000001</v>
      </c>
      <c r="E89" s="102">
        <v>305217.0700000003</v>
      </c>
      <c r="F89" s="103">
        <v>21624695.710000001</v>
      </c>
      <c r="G89" s="45"/>
      <c r="H89" s="102"/>
      <c r="I89" s="44"/>
      <c r="J89" s="44">
        <v>1221.683</v>
      </c>
      <c r="K89" s="102">
        <v>4769904.79</v>
      </c>
      <c r="L89" s="44"/>
      <c r="M89" s="46"/>
    </row>
    <row r="90" spans="2:13" x14ac:dyDescent="0.25">
      <c r="B90" s="47" t="s">
        <v>67</v>
      </c>
      <c r="C90" s="48" t="s">
        <v>29</v>
      </c>
      <c r="D90" s="104"/>
      <c r="E90" s="105"/>
      <c r="F90" s="106"/>
      <c r="G90" s="50"/>
      <c r="H90" s="105"/>
      <c r="I90" s="49"/>
      <c r="J90" s="49"/>
      <c r="K90" s="105"/>
      <c r="L90" s="49"/>
      <c r="M90" s="51"/>
    </row>
    <row r="91" spans="2:13" x14ac:dyDescent="0.25">
      <c r="B91" s="47" t="s">
        <v>68</v>
      </c>
      <c r="C91" s="48" t="s">
        <v>23</v>
      </c>
      <c r="D91" s="104"/>
      <c r="E91" s="105"/>
      <c r="F91" s="106"/>
      <c r="G91" s="50"/>
      <c r="H91" s="105"/>
      <c r="I91" s="49"/>
      <c r="J91" s="49"/>
      <c r="K91" s="105"/>
      <c r="L91" s="49"/>
      <c r="M91" s="51"/>
    </row>
    <row r="92" spans="2:13" x14ac:dyDescent="0.25">
      <c r="B92" s="47" t="s">
        <v>69</v>
      </c>
      <c r="C92" s="48" t="s">
        <v>20</v>
      </c>
      <c r="D92" s="104">
        <v>85.51</v>
      </c>
      <c r="E92" s="105"/>
      <c r="F92" s="106">
        <v>85.51</v>
      </c>
      <c r="G92" s="50"/>
      <c r="H92" s="105"/>
      <c r="I92" s="49"/>
      <c r="J92" s="49"/>
      <c r="K92" s="105">
        <v>10</v>
      </c>
      <c r="L92" s="49"/>
      <c r="M92" s="51"/>
    </row>
    <row r="93" spans="2:13" x14ac:dyDescent="0.25">
      <c r="B93" s="47" t="s">
        <v>47</v>
      </c>
      <c r="C93" s="48" t="s">
        <v>7</v>
      </c>
      <c r="D93" s="104">
        <v>32274</v>
      </c>
      <c r="E93" s="105">
        <v>22320</v>
      </c>
      <c r="F93" s="106">
        <v>9954</v>
      </c>
      <c r="G93" s="50"/>
      <c r="H93" s="105"/>
      <c r="I93" s="49"/>
      <c r="J93" s="49">
        <v>18.599</v>
      </c>
      <c r="K93" s="105">
        <v>711</v>
      </c>
      <c r="L93" s="49"/>
      <c r="M93" s="51"/>
    </row>
    <row r="94" spans="2:13" x14ac:dyDescent="0.25">
      <c r="B94" s="47" t="s">
        <v>70</v>
      </c>
      <c r="C94" s="48" t="s">
        <v>7</v>
      </c>
      <c r="D94" s="104"/>
      <c r="E94" s="105"/>
      <c r="F94" s="106"/>
      <c r="G94" s="50"/>
      <c r="H94" s="105"/>
      <c r="I94" s="49"/>
      <c r="J94" s="49"/>
      <c r="K94" s="105"/>
      <c r="L94" s="49"/>
      <c r="M94" s="51"/>
    </row>
    <row r="95" spans="2:13" ht="11.25" customHeight="1" x14ac:dyDescent="0.25">
      <c r="B95" s="939" t="s">
        <v>31</v>
      </c>
      <c r="C95" s="32" t="s">
        <v>9</v>
      </c>
      <c r="D95" s="95">
        <v>62631.27</v>
      </c>
      <c r="E95" s="96"/>
      <c r="F95" s="97">
        <v>62631.27</v>
      </c>
      <c r="G95" s="34"/>
      <c r="H95" s="96"/>
      <c r="I95" s="33"/>
      <c r="J95" s="33"/>
      <c r="K95" s="96">
        <v>13048.16</v>
      </c>
      <c r="L95" s="33"/>
      <c r="M95" s="35"/>
    </row>
    <row r="96" spans="2:13" ht="11.25" customHeight="1" x14ac:dyDescent="0.25">
      <c r="B96" s="940"/>
      <c r="C96" s="23" t="s">
        <v>22</v>
      </c>
      <c r="D96" s="89">
        <v>1538798.56</v>
      </c>
      <c r="E96" s="90"/>
      <c r="F96" s="91">
        <v>1538798.56</v>
      </c>
      <c r="G96" s="25"/>
      <c r="H96" s="90"/>
      <c r="I96" s="24"/>
      <c r="J96" s="24"/>
      <c r="K96" s="90">
        <v>507890</v>
      </c>
      <c r="L96" s="24"/>
      <c r="M96" s="26"/>
    </row>
    <row r="97" spans="2:13" ht="11.25" customHeight="1" x14ac:dyDescent="0.25">
      <c r="B97" s="940"/>
      <c r="C97" s="23" t="s">
        <v>7</v>
      </c>
      <c r="D97" s="89">
        <v>262506.8</v>
      </c>
      <c r="E97" s="90">
        <v>60000</v>
      </c>
      <c r="F97" s="91">
        <v>202506.8</v>
      </c>
      <c r="G97" s="25"/>
      <c r="H97" s="90"/>
      <c r="I97" s="24"/>
      <c r="J97" s="24">
        <v>150</v>
      </c>
      <c r="K97" s="90">
        <v>27430.97</v>
      </c>
      <c r="L97" s="24"/>
      <c r="M97" s="26"/>
    </row>
    <row r="98" spans="2:13" x14ac:dyDescent="0.25">
      <c r="B98" s="941"/>
      <c r="C98" s="43" t="s">
        <v>29</v>
      </c>
      <c r="D98" s="101">
        <v>2906194</v>
      </c>
      <c r="E98" s="102">
        <v>106194</v>
      </c>
      <c r="F98" s="103">
        <v>2800000</v>
      </c>
      <c r="G98" s="45"/>
      <c r="H98" s="102"/>
      <c r="I98" s="44"/>
      <c r="J98" s="44">
        <v>320</v>
      </c>
      <c r="K98" s="102">
        <v>800000</v>
      </c>
      <c r="L98" s="44"/>
      <c r="M98" s="46"/>
    </row>
    <row r="99" spans="2:13" x14ac:dyDescent="0.25">
      <c r="B99" s="47" t="s">
        <v>43</v>
      </c>
      <c r="C99" s="48" t="s">
        <v>11</v>
      </c>
      <c r="D99" s="104">
        <v>2018226.2799999998</v>
      </c>
      <c r="E99" s="105">
        <v>604884.37999999989</v>
      </c>
      <c r="F99" s="106">
        <v>1413341.9</v>
      </c>
      <c r="G99" s="50"/>
      <c r="H99" s="105"/>
      <c r="I99" s="49">
        <v>184.96</v>
      </c>
      <c r="J99" s="49">
        <v>437.94</v>
      </c>
      <c r="K99" s="105">
        <v>183350.87</v>
      </c>
      <c r="L99" s="49"/>
      <c r="M99" s="51"/>
    </row>
    <row r="100" spans="2:13" x14ac:dyDescent="0.25">
      <c r="B100" s="47" t="s">
        <v>32</v>
      </c>
      <c r="C100" s="48" t="s">
        <v>7</v>
      </c>
      <c r="D100" s="104">
        <v>475.7</v>
      </c>
      <c r="E100" s="105"/>
      <c r="F100" s="106">
        <v>475.7</v>
      </c>
      <c r="G100" s="50"/>
      <c r="H100" s="105"/>
      <c r="I100" s="49"/>
      <c r="J100" s="49"/>
      <c r="K100" s="105">
        <v>215</v>
      </c>
      <c r="L100" s="49"/>
      <c r="M100" s="51"/>
    </row>
    <row r="101" spans="2:13" x14ac:dyDescent="0.25">
      <c r="B101" s="47" t="s">
        <v>71</v>
      </c>
      <c r="C101" s="48" t="s">
        <v>23</v>
      </c>
      <c r="D101" s="104"/>
      <c r="E101" s="105"/>
      <c r="F101" s="106"/>
      <c r="G101" s="50"/>
      <c r="H101" s="105"/>
      <c r="I101" s="49"/>
      <c r="J101" s="49"/>
      <c r="K101" s="105"/>
      <c r="L101" s="49"/>
      <c r="M101" s="51"/>
    </row>
    <row r="102" spans="2:13" ht="11.25" customHeight="1" x14ac:dyDescent="0.25">
      <c r="B102" s="939" t="s">
        <v>33</v>
      </c>
      <c r="C102" s="32" t="s">
        <v>11</v>
      </c>
      <c r="D102" s="95"/>
      <c r="E102" s="96"/>
      <c r="F102" s="97"/>
      <c r="G102" s="34"/>
      <c r="H102" s="96"/>
      <c r="I102" s="33"/>
      <c r="J102" s="33"/>
      <c r="K102" s="96"/>
      <c r="L102" s="33"/>
      <c r="M102" s="35"/>
    </row>
    <row r="103" spans="2:13" ht="11.25" customHeight="1" x14ac:dyDescent="0.25">
      <c r="B103" s="940"/>
      <c r="C103" s="23" t="s">
        <v>13</v>
      </c>
      <c r="D103" s="89">
        <v>3638125</v>
      </c>
      <c r="E103" s="90">
        <v>3638125</v>
      </c>
      <c r="F103" s="91"/>
      <c r="G103" s="25"/>
      <c r="H103" s="90"/>
      <c r="I103" s="24"/>
      <c r="J103" s="24">
        <v>13500</v>
      </c>
      <c r="K103" s="90"/>
      <c r="L103" s="24"/>
      <c r="M103" s="26"/>
    </row>
    <row r="104" spans="2:13" ht="11.25" customHeight="1" x14ac:dyDescent="0.25">
      <c r="B104" s="940"/>
      <c r="C104" s="23" t="s">
        <v>9</v>
      </c>
      <c r="D104" s="89">
        <v>8206926.7800000003</v>
      </c>
      <c r="E104" s="90"/>
      <c r="F104" s="91">
        <v>8206926.7800000003</v>
      </c>
      <c r="G104" s="25"/>
      <c r="H104" s="90"/>
      <c r="I104" s="24"/>
      <c r="J104" s="24"/>
      <c r="K104" s="90">
        <v>2244916.2199999997</v>
      </c>
      <c r="L104" s="24"/>
      <c r="M104" s="26"/>
    </row>
    <row r="105" spans="2:13" x14ac:dyDescent="0.25">
      <c r="B105" s="940"/>
      <c r="C105" s="23" t="s">
        <v>22</v>
      </c>
      <c r="D105" s="89">
        <v>35123611.539999999</v>
      </c>
      <c r="E105" s="90">
        <v>2193935.679999996</v>
      </c>
      <c r="F105" s="91">
        <v>32929675.860000003</v>
      </c>
      <c r="G105" s="25"/>
      <c r="H105" s="90"/>
      <c r="I105" s="24"/>
      <c r="J105" s="24">
        <v>11110.433999999999</v>
      </c>
      <c r="K105" s="90">
        <v>8700013.8399999999</v>
      </c>
      <c r="L105" s="24"/>
      <c r="M105" s="26"/>
    </row>
    <row r="106" spans="2:13" x14ac:dyDescent="0.25">
      <c r="B106" s="940"/>
      <c r="C106" s="23" t="s">
        <v>23</v>
      </c>
      <c r="D106" s="89">
        <v>3300000</v>
      </c>
      <c r="E106" s="90">
        <v>3300000</v>
      </c>
      <c r="F106" s="91"/>
      <c r="G106" s="25"/>
      <c r="H106" s="90"/>
      <c r="I106" s="24"/>
      <c r="J106" s="24">
        <v>5600</v>
      </c>
      <c r="K106" s="90"/>
      <c r="L106" s="24"/>
      <c r="M106" s="26"/>
    </row>
    <row r="107" spans="2:13" x14ac:dyDescent="0.25">
      <c r="B107" s="940"/>
      <c r="C107" s="23" t="s">
        <v>7</v>
      </c>
      <c r="D107" s="89">
        <v>17631242.199999999</v>
      </c>
      <c r="E107" s="90">
        <v>3778331.9000000004</v>
      </c>
      <c r="F107" s="91">
        <v>13852910.299999999</v>
      </c>
      <c r="G107" s="25"/>
      <c r="H107" s="90"/>
      <c r="I107" s="24"/>
      <c r="J107" s="24">
        <v>12234.402</v>
      </c>
      <c r="K107" s="90">
        <v>3493365.7600000002</v>
      </c>
      <c r="L107" s="24"/>
      <c r="M107" s="26"/>
    </row>
    <row r="108" spans="2:13" x14ac:dyDescent="0.25">
      <c r="B108" s="940"/>
      <c r="C108" s="23" t="s">
        <v>29</v>
      </c>
      <c r="D108" s="89">
        <v>19107738.66</v>
      </c>
      <c r="E108" s="90">
        <v>277866</v>
      </c>
      <c r="F108" s="91">
        <v>18829872.66</v>
      </c>
      <c r="G108" s="25"/>
      <c r="H108" s="90"/>
      <c r="I108" s="24"/>
      <c r="J108" s="24">
        <v>1110</v>
      </c>
      <c r="K108" s="90">
        <v>4950876</v>
      </c>
      <c r="L108" s="24"/>
      <c r="M108" s="26"/>
    </row>
    <row r="109" spans="2:13" x14ac:dyDescent="0.25">
      <c r="B109" s="941"/>
      <c r="C109" s="43" t="s">
        <v>30</v>
      </c>
      <c r="D109" s="101">
        <v>12853981.149999999</v>
      </c>
      <c r="E109" s="102">
        <v>341208.34999999776</v>
      </c>
      <c r="F109" s="103">
        <v>12512772.800000001</v>
      </c>
      <c r="G109" s="45"/>
      <c r="H109" s="102"/>
      <c r="I109" s="44"/>
      <c r="J109" s="44">
        <v>1076.807</v>
      </c>
      <c r="K109" s="102">
        <v>3829239</v>
      </c>
      <c r="L109" s="44"/>
      <c r="M109" s="46"/>
    </row>
    <row r="110" spans="2:13" x14ac:dyDescent="0.25">
      <c r="B110" s="47" t="s">
        <v>72</v>
      </c>
      <c r="C110" s="48" t="s">
        <v>7</v>
      </c>
      <c r="D110" s="104"/>
      <c r="E110" s="105"/>
      <c r="F110" s="106"/>
      <c r="G110" s="50"/>
      <c r="H110" s="105"/>
      <c r="I110" s="49"/>
      <c r="J110" s="49"/>
      <c r="K110" s="105"/>
      <c r="L110" s="49"/>
      <c r="M110" s="51"/>
    </row>
    <row r="111" spans="2:13" x14ac:dyDescent="0.25">
      <c r="B111" s="937" t="s">
        <v>73</v>
      </c>
      <c r="C111" s="41" t="s">
        <v>22</v>
      </c>
      <c r="D111" s="95"/>
      <c r="E111" s="96"/>
      <c r="F111" s="97"/>
      <c r="G111" s="34"/>
      <c r="H111" s="96"/>
      <c r="I111" s="33"/>
      <c r="J111" s="33"/>
      <c r="K111" s="96"/>
      <c r="L111" s="33"/>
      <c r="M111" s="35"/>
    </row>
    <row r="112" spans="2:13" x14ac:dyDescent="0.25">
      <c r="B112" s="938"/>
      <c r="C112" s="42" t="s">
        <v>7</v>
      </c>
      <c r="D112" s="83"/>
      <c r="E112" s="84"/>
      <c r="F112" s="85"/>
      <c r="G112" s="17"/>
      <c r="H112" s="84"/>
      <c r="I112" s="16"/>
      <c r="J112" s="16"/>
      <c r="K112" s="84"/>
      <c r="L112" s="16"/>
      <c r="M112" s="18"/>
    </row>
    <row r="113" spans="2:13" x14ac:dyDescent="0.25">
      <c r="B113" s="939" t="s">
        <v>44</v>
      </c>
      <c r="C113" s="32" t="s">
        <v>9</v>
      </c>
      <c r="D113" s="95">
        <v>18261512</v>
      </c>
      <c r="E113" s="96"/>
      <c r="F113" s="97">
        <v>18261512</v>
      </c>
      <c r="G113" s="34"/>
      <c r="H113" s="96"/>
      <c r="I113" s="33"/>
      <c r="J113" s="33"/>
      <c r="K113" s="96">
        <v>1251000</v>
      </c>
      <c r="L113" s="33"/>
      <c r="M113" s="35"/>
    </row>
    <row r="114" spans="2:13" x14ac:dyDescent="0.25">
      <c r="B114" s="940"/>
      <c r="C114" s="23" t="s">
        <v>7</v>
      </c>
      <c r="D114" s="89">
        <v>2437349.4699999997</v>
      </c>
      <c r="E114" s="90"/>
      <c r="F114" s="91">
        <v>2437349.4699999997</v>
      </c>
      <c r="G114" s="25"/>
      <c r="H114" s="90"/>
      <c r="I114" s="24"/>
      <c r="J114" s="24"/>
      <c r="K114" s="90">
        <v>226496</v>
      </c>
      <c r="L114" s="24"/>
      <c r="M114" s="26"/>
    </row>
    <row r="115" spans="2:13" x14ac:dyDescent="0.25">
      <c r="B115" s="941"/>
      <c r="C115" s="43" t="s">
        <v>29</v>
      </c>
      <c r="D115" s="101">
        <v>7954000</v>
      </c>
      <c r="E115" s="102"/>
      <c r="F115" s="103">
        <v>7954000</v>
      </c>
      <c r="G115" s="45"/>
      <c r="H115" s="102"/>
      <c r="I115" s="44"/>
      <c r="J115" s="44"/>
      <c r="K115" s="102">
        <v>901059</v>
      </c>
      <c r="L115" s="44"/>
      <c r="M115" s="46"/>
    </row>
    <row r="116" spans="2:13" x14ac:dyDescent="0.25">
      <c r="B116" s="47" t="s">
        <v>74</v>
      </c>
      <c r="C116" s="48" t="s">
        <v>30</v>
      </c>
      <c r="D116" s="104"/>
      <c r="E116" s="105"/>
      <c r="F116" s="106"/>
      <c r="G116" s="50"/>
      <c r="H116" s="105"/>
      <c r="I116" s="49"/>
      <c r="J116" s="49"/>
      <c r="K116" s="105"/>
      <c r="L116" s="49"/>
      <c r="M116" s="51"/>
    </row>
    <row r="117" spans="2:13" x14ac:dyDescent="0.25">
      <c r="B117" s="47" t="s">
        <v>75</v>
      </c>
      <c r="C117" s="48" t="s">
        <v>30</v>
      </c>
      <c r="D117" s="104"/>
      <c r="E117" s="105"/>
      <c r="F117" s="106"/>
      <c r="G117" s="50"/>
      <c r="H117" s="105"/>
      <c r="I117" s="49"/>
      <c r="J117" s="49"/>
      <c r="K117" s="105"/>
      <c r="L117" s="49"/>
      <c r="M117" s="51"/>
    </row>
    <row r="118" spans="2:13" ht="11.25" customHeight="1" x14ac:dyDescent="0.25">
      <c r="B118" s="939" t="s">
        <v>51</v>
      </c>
      <c r="C118" s="32" t="s">
        <v>11</v>
      </c>
      <c r="D118" s="95">
        <v>21450</v>
      </c>
      <c r="E118" s="96"/>
      <c r="F118" s="97">
        <v>21450</v>
      </c>
      <c r="G118" s="34"/>
      <c r="H118" s="96"/>
      <c r="I118" s="33"/>
      <c r="J118" s="33"/>
      <c r="K118" s="96">
        <v>1530</v>
      </c>
      <c r="L118" s="33"/>
      <c r="M118" s="35"/>
    </row>
    <row r="119" spans="2:13" ht="11.25" customHeight="1" x14ac:dyDescent="0.25">
      <c r="B119" s="940"/>
      <c r="C119" s="23" t="s">
        <v>9</v>
      </c>
      <c r="D119" s="89"/>
      <c r="E119" s="90"/>
      <c r="F119" s="91"/>
      <c r="G119" s="25"/>
      <c r="H119" s="90"/>
      <c r="I119" s="24"/>
      <c r="J119" s="24"/>
      <c r="K119" s="90"/>
      <c r="L119" s="24"/>
      <c r="M119" s="26"/>
    </row>
    <row r="120" spans="2:13" ht="11.25" customHeight="1" x14ac:dyDescent="0.25">
      <c r="B120" s="940"/>
      <c r="C120" s="23" t="s">
        <v>23</v>
      </c>
      <c r="D120" s="89"/>
      <c r="E120" s="90"/>
      <c r="F120" s="91"/>
      <c r="G120" s="25"/>
      <c r="H120" s="90"/>
      <c r="I120" s="24"/>
      <c r="J120" s="24"/>
      <c r="K120" s="90"/>
      <c r="L120" s="24"/>
      <c r="M120" s="26"/>
    </row>
    <row r="121" spans="2:13" x14ac:dyDescent="0.25">
      <c r="B121" s="943"/>
      <c r="C121" s="57" t="s">
        <v>7</v>
      </c>
      <c r="D121" s="110"/>
      <c r="E121" s="111"/>
      <c r="F121" s="112"/>
      <c r="G121" s="59"/>
      <c r="H121" s="111"/>
      <c r="I121" s="58"/>
      <c r="J121" s="58"/>
      <c r="K121" s="111"/>
      <c r="L121" s="58"/>
      <c r="M121" s="60"/>
    </row>
    <row r="122" spans="2:13" x14ac:dyDescent="0.25">
      <c r="B122" s="939" t="s">
        <v>34</v>
      </c>
      <c r="C122" s="32" t="s">
        <v>11</v>
      </c>
      <c r="D122" s="95">
        <v>1412546.28</v>
      </c>
      <c r="E122" s="96">
        <v>901989.28</v>
      </c>
      <c r="F122" s="97">
        <v>510557</v>
      </c>
      <c r="G122" s="34"/>
      <c r="H122" s="96"/>
      <c r="I122" s="33">
        <v>311.2</v>
      </c>
      <c r="J122" s="33">
        <v>456.79700000000003</v>
      </c>
      <c r="K122" s="96">
        <v>54077</v>
      </c>
      <c r="L122" s="33"/>
      <c r="M122" s="35"/>
    </row>
    <row r="123" spans="2:13" x14ac:dyDescent="0.25">
      <c r="B123" s="940"/>
      <c r="C123" s="23" t="s">
        <v>23</v>
      </c>
      <c r="D123" s="89"/>
      <c r="E123" s="90"/>
      <c r="F123" s="91"/>
      <c r="G123" s="25"/>
      <c r="H123" s="90"/>
      <c r="I123" s="24"/>
      <c r="J123" s="24"/>
      <c r="K123" s="90"/>
      <c r="L123" s="24"/>
      <c r="M123" s="26"/>
    </row>
    <row r="124" spans="2:13" x14ac:dyDescent="0.25">
      <c r="B124" s="941"/>
      <c r="C124" s="43" t="s">
        <v>7</v>
      </c>
      <c r="D124" s="101">
        <v>123994.20000000001</v>
      </c>
      <c r="E124" s="102"/>
      <c r="F124" s="103">
        <v>123994.20000000001</v>
      </c>
      <c r="G124" s="45"/>
      <c r="H124" s="102"/>
      <c r="I124" s="44"/>
      <c r="J124" s="44"/>
      <c r="K124" s="102">
        <v>9299.5099999999984</v>
      </c>
      <c r="L124" s="44"/>
      <c r="M124" s="46"/>
    </row>
    <row r="125" spans="2:13" x14ac:dyDescent="0.25">
      <c r="B125" s="47" t="s">
        <v>76</v>
      </c>
      <c r="C125" s="48" t="s">
        <v>7</v>
      </c>
      <c r="D125" s="104"/>
      <c r="E125" s="105"/>
      <c r="F125" s="106"/>
      <c r="G125" s="50"/>
      <c r="H125" s="105"/>
      <c r="I125" s="49"/>
      <c r="J125" s="49"/>
      <c r="K125" s="105"/>
      <c r="L125" s="49"/>
      <c r="M125" s="51"/>
    </row>
    <row r="126" spans="2:13" ht="11.25" customHeight="1" x14ac:dyDescent="0.25">
      <c r="B126" s="939" t="s">
        <v>35</v>
      </c>
      <c r="C126" s="32" t="s">
        <v>11</v>
      </c>
      <c r="D126" s="95">
        <v>51801895.379999995</v>
      </c>
      <c r="E126" s="96">
        <v>5460646.3799999952</v>
      </c>
      <c r="F126" s="97">
        <v>46341249</v>
      </c>
      <c r="G126" s="34"/>
      <c r="H126" s="96"/>
      <c r="I126" s="33">
        <v>700</v>
      </c>
      <c r="J126" s="33">
        <v>4317.1859999999997</v>
      </c>
      <c r="K126" s="96">
        <v>6867837.7400000002</v>
      </c>
      <c r="L126" s="33"/>
      <c r="M126" s="35"/>
    </row>
    <row r="127" spans="2:13" ht="11.25" customHeight="1" x14ac:dyDescent="0.25">
      <c r="B127" s="940"/>
      <c r="C127" s="23" t="s">
        <v>12</v>
      </c>
      <c r="D127" s="89"/>
      <c r="E127" s="90"/>
      <c r="F127" s="91"/>
      <c r="G127" s="25"/>
      <c r="H127" s="90"/>
      <c r="I127" s="24"/>
      <c r="J127" s="24"/>
      <c r="K127" s="90"/>
      <c r="L127" s="24"/>
      <c r="M127" s="26"/>
    </row>
    <row r="128" spans="2:13" ht="11.25" customHeight="1" x14ac:dyDescent="0.25">
      <c r="B128" s="940"/>
      <c r="C128" s="23" t="s">
        <v>13</v>
      </c>
      <c r="D128" s="89">
        <v>1230463.9999999998</v>
      </c>
      <c r="E128" s="90"/>
      <c r="F128" s="91">
        <v>1230463.9999999998</v>
      </c>
      <c r="G128" s="25"/>
      <c r="H128" s="90"/>
      <c r="I128" s="24"/>
      <c r="J128" s="24"/>
      <c r="K128" s="90">
        <v>194318</v>
      </c>
      <c r="L128" s="24"/>
      <c r="M128" s="26"/>
    </row>
    <row r="129" spans="2:13" x14ac:dyDescent="0.25">
      <c r="B129" s="940"/>
      <c r="C129" s="23" t="s">
        <v>14</v>
      </c>
      <c r="D129" s="89">
        <v>800000</v>
      </c>
      <c r="E129" s="90"/>
      <c r="F129" s="91">
        <v>800000</v>
      </c>
      <c r="G129" s="25"/>
      <c r="H129" s="90"/>
      <c r="I129" s="24"/>
      <c r="J129" s="24"/>
      <c r="K129" s="90">
        <v>126000</v>
      </c>
      <c r="L129" s="24"/>
      <c r="M129" s="26"/>
    </row>
    <row r="130" spans="2:13" x14ac:dyDescent="0.25">
      <c r="B130" s="940"/>
      <c r="C130" s="23" t="s">
        <v>9</v>
      </c>
      <c r="D130" s="89"/>
      <c r="E130" s="90"/>
      <c r="F130" s="91"/>
      <c r="G130" s="25"/>
      <c r="H130" s="90"/>
      <c r="I130" s="24"/>
      <c r="J130" s="24"/>
      <c r="K130" s="90"/>
      <c r="L130" s="24"/>
      <c r="M130" s="26"/>
    </row>
    <row r="131" spans="2:13" x14ac:dyDescent="0.25">
      <c r="B131" s="941"/>
      <c r="C131" s="43" t="s">
        <v>7</v>
      </c>
      <c r="D131" s="101"/>
      <c r="E131" s="102"/>
      <c r="F131" s="103"/>
      <c r="G131" s="45"/>
      <c r="H131" s="102"/>
      <c r="I131" s="44"/>
      <c r="J131" s="44"/>
      <c r="K131" s="102"/>
      <c r="L131" s="44"/>
      <c r="M131" s="46"/>
    </row>
    <row r="132" spans="2:13" x14ac:dyDescent="0.25">
      <c r="B132" s="47" t="s">
        <v>77</v>
      </c>
      <c r="C132" s="48" t="s">
        <v>22</v>
      </c>
      <c r="D132" s="104"/>
      <c r="E132" s="105"/>
      <c r="F132" s="106"/>
      <c r="G132" s="50"/>
      <c r="H132" s="105"/>
      <c r="I132" s="49"/>
      <c r="J132" s="49"/>
      <c r="K132" s="105"/>
      <c r="L132" s="49"/>
      <c r="M132" s="51"/>
    </row>
    <row r="133" spans="2:13" ht="13.8" thickBot="1" x14ac:dyDescent="0.3">
      <c r="B133" s="47" t="s">
        <v>78</v>
      </c>
      <c r="C133" s="48" t="s">
        <v>7</v>
      </c>
      <c r="D133" s="104"/>
      <c r="E133" s="105"/>
      <c r="F133" s="106"/>
      <c r="G133" s="50"/>
      <c r="H133" s="119"/>
      <c r="I133" s="61"/>
      <c r="J133" s="61"/>
      <c r="K133" s="119"/>
      <c r="L133" s="61"/>
      <c r="M133" s="51"/>
    </row>
    <row r="134" spans="2:13" ht="14.4" thickTop="1" thickBot="1" x14ac:dyDescent="0.3">
      <c r="B134" s="946" t="s">
        <v>79</v>
      </c>
      <c r="C134" s="947"/>
      <c r="D134" s="113">
        <v>322694590.69000006</v>
      </c>
      <c r="E134" s="114">
        <v>38772004.129999995</v>
      </c>
      <c r="F134" s="115">
        <v>283922586.56000006</v>
      </c>
      <c r="G134" s="63">
        <v>205025.55</v>
      </c>
      <c r="H134" s="120">
        <v>16082.59</v>
      </c>
      <c r="I134" s="62">
        <v>355784.59</v>
      </c>
      <c r="J134" s="62">
        <v>122224.34500000002</v>
      </c>
      <c r="K134" s="114">
        <v>66229204.450000003</v>
      </c>
      <c r="L134" s="64">
        <v>3067.348371</v>
      </c>
      <c r="M134" s="65">
        <v>8.048</v>
      </c>
    </row>
    <row r="135" spans="2:13" ht="14.4" thickTop="1" thickBot="1" x14ac:dyDescent="0.3">
      <c r="B135" s="944" t="s">
        <v>36</v>
      </c>
      <c r="C135" s="945"/>
      <c r="D135" s="116">
        <v>440015188.84414613</v>
      </c>
      <c r="E135" s="117">
        <v>41103572.680000007</v>
      </c>
      <c r="F135" s="118">
        <v>398911616.16414613</v>
      </c>
      <c r="G135" s="68">
        <v>205025.55</v>
      </c>
      <c r="H135" s="121">
        <v>16082.59</v>
      </c>
      <c r="I135" s="66">
        <v>358822.90000000008</v>
      </c>
      <c r="J135" s="66">
        <v>421169.96900000004</v>
      </c>
      <c r="K135" s="117">
        <v>268557349.53000003</v>
      </c>
      <c r="L135" s="67">
        <v>3067.348371</v>
      </c>
      <c r="M135" s="69">
        <v>8.048</v>
      </c>
    </row>
    <row r="136" spans="2:13" s="70" customFormat="1" ht="13.8" thickTop="1" x14ac:dyDescent="0.25">
      <c r="B136" s="71"/>
      <c r="C136" s="72"/>
      <c r="D136" s="73"/>
      <c r="E136" s="73"/>
      <c r="F136" s="73"/>
      <c r="G136" s="73"/>
      <c r="H136" s="73"/>
      <c r="I136" s="73"/>
      <c r="J136" s="73"/>
      <c r="K136" s="73"/>
      <c r="L136" s="73"/>
      <c r="M136" s="73"/>
    </row>
    <row r="137" spans="2:13" x14ac:dyDescent="0.25">
      <c r="B137" s="1" t="s">
        <v>37</v>
      </c>
    </row>
  </sheetData>
  <mergeCells count="26">
    <mergeCell ref="B10:B15"/>
    <mergeCell ref="B16:B27"/>
    <mergeCell ref="B29:B43"/>
    <mergeCell ref="B46:B52"/>
    <mergeCell ref="B111:B112"/>
    <mergeCell ref="B53:B57"/>
    <mergeCell ref="B66:B69"/>
    <mergeCell ref="B82:B89"/>
    <mergeCell ref="B95:B98"/>
    <mergeCell ref="B135:C135"/>
    <mergeCell ref="B63:B65"/>
    <mergeCell ref="B61:B62"/>
    <mergeCell ref="B76:B77"/>
    <mergeCell ref="B102:B109"/>
    <mergeCell ref="B134:C134"/>
    <mergeCell ref="B113:B115"/>
    <mergeCell ref="B122:B124"/>
    <mergeCell ref="B118:B121"/>
    <mergeCell ref="B126:B131"/>
    <mergeCell ref="B1:M1"/>
    <mergeCell ref="D3:F3"/>
    <mergeCell ref="B7:B9"/>
    <mergeCell ref="G3:M3"/>
    <mergeCell ref="B5:B6"/>
    <mergeCell ref="B3:B4"/>
    <mergeCell ref="C3:C4"/>
  </mergeCells>
  <phoneticPr fontId="0" type="noConversion"/>
  <pageMargins left="0" right="0" top="0" bottom="0" header="0" footer="0"/>
  <pageSetup paperSize="9" scale="10" orientation="portrait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5387-6ACE-4AD8-8295-35F9B01BE96C}">
  <sheetPr>
    <pageSetUpPr fitToPage="1"/>
  </sheetPr>
  <dimension ref="B1:R137"/>
  <sheetViews>
    <sheetView showGridLines="0" zoomScale="80" workbookViewId="0">
      <selection activeCell="F7" sqref="F7"/>
    </sheetView>
  </sheetViews>
  <sheetFormatPr baseColWidth="10" defaultColWidth="12" defaultRowHeight="13.2" x14ac:dyDescent="0.25"/>
  <cols>
    <col min="1" max="1" width="2.7109375" style="14" customWidth="1"/>
    <col min="2" max="2" width="34" style="3" customWidth="1"/>
    <col min="3" max="3" width="31" style="3" customWidth="1"/>
    <col min="4" max="13" width="18.85546875" style="3" customWidth="1"/>
    <col min="14" max="16" width="31.7109375" style="14" bestFit="1" customWidth="1"/>
    <col min="17" max="17" width="20.7109375" style="14" bestFit="1" customWidth="1"/>
    <col min="18" max="18" width="16.28515625" style="14" bestFit="1" customWidth="1"/>
    <col min="19" max="19" width="20.28515625" style="14" bestFit="1" customWidth="1"/>
    <col min="20" max="20" width="16.7109375" style="14" bestFit="1" customWidth="1"/>
    <col min="21" max="21" width="20.28515625" style="14" bestFit="1" customWidth="1"/>
    <col min="22" max="22" width="16.7109375" style="14" bestFit="1" customWidth="1"/>
    <col min="23" max="23" width="20.28515625" style="14" bestFit="1" customWidth="1"/>
    <col min="24" max="24" width="16.7109375" style="14" bestFit="1" customWidth="1"/>
    <col min="25" max="25" width="20.7109375" style="14" bestFit="1" customWidth="1"/>
    <col min="26" max="26" width="17" style="14" bestFit="1" customWidth="1"/>
    <col min="27" max="27" width="20.28515625" style="14" bestFit="1" customWidth="1"/>
    <col min="28" max="28" width="16.7109375" style="14" bestFit="1" customWidth="1"/>
    <col min="29" max="29" width="20.28515625" style="14" bestFit="1" customWidth="1"/>
    <col min="30" max="30" width="16.7109375" style="14" bestFit="1" customWidth="1"/>
    <col min="31" max="31" width="18" style="14" bestFit="1" customWidth="1"/>
    <col min="32" max="32" width="14.42578125" style="14" bestFit="1" customWidth="1"/>
    <col min="33" max="33" width="17.7109375" style="14" bestFit="1" customWidth="1"/>
    <col min="34" max="34" width="14.140625" style="14" bestFit="1" customWidth="1"/>
    <col min="35" max="35" width="16.85546875" style="14" bestFit="1" customWidth="1"/>
    <col min="36" max="16384" width="12" style="14"/>
  </cols>
  <sheetData>
    <row r="1" spans="2:18" s="74" customFormat="1" ht="31.5" customHeight="1" x14ac:dyDescent="0.2">
      <c r="B1" s="953" t="s">
        <v>94</v>
      </c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O1" s="2"/>
      <c r="P1" s="2"/>
      <c r="Q1" s="2"/>
      <c r="R1" s="2"/>
    </row>
    <row r="2" spans="2:18" s="74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2"/>
      <c r="P2" s="2"/>
      <c r="Q2" s="2"/>
      <c r="R2" s="2"/>
    </row>
    <row r="3" spans="2:18" ht="13.8" thickTop="1" x14ac:dyDescent="0.25">
      <c r="B3" s="929" t="s">
        <v>0</v>
      </c>
      <c r="C3" s="931" t="s">
        <v>1</v>
      </c>
      <c r="D3" s="949" t="s">
        <v>2</v>
      </c>
      <c r="E3" s="950"/>
      <c r="F3" s="951"/>
      <c r="G3" s="952" t="s">
        <v>3</v>
      </c>
      <c r="H3" s="950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4" t="s">
        <v>4</v>
      </c>
      <c r="E4" s="5" t="s">
        <v>5</v>
      </c>
      <c r="F4" s="6" t="s">
        <v>52</v>
      </c>
      <c r="G4" s="7" t="s">
        <v>101</v>
      </c>
      <c r="H4" s="8" t="s">
        <v>102</v>
      </c>
      <c r="I4" s="8" t="s">
        <v>53</v>
      </c>
      <c r="J4" s="8" t="s">
        <v>54</v>
      </c>
      <c r="K4" s="8" t="s">
        <v>103</v>
      </c>
      <c r="L4" s="8" t="s">
        <v>55</v>
      </c>
      <c r="M4" s="9" t="s">
        <v>56</v>
      </c>
    </row>
    <row r="5" spans="2:18" ht="13.8" thickTop="1" x14ac:dyDescent="0.25">
      <c r="B5" s="948" t="s">
        <v>6</v>
      </c>
      <c r="C5" s="10" t="s">
        <v>15</v>
      </c>
      <c r="D5" s="80"/>
      <c r="E5" s="81"/>
      <c r="F5" s="82"/>
      <c r="G5" s="12"/>
      <c r="H5" s="81"/>
      <c r="I5" s="11"/>
      <c r="J5" s="11"/>
      <c r="K5" s="81"/>
      <c r="L5" s="11"/>
      <c r="M5" s="13"/>
    </row>
    <row r="6" spans="2:18" x14ac:dyDescent="0.25">
      <c r="B6" s="938"/>
      <c r="C6" s="15" t="s">
        <v>7</v>
      </c>
      <c r="D6" s="83">
        <v>4640000</v>
      </c>
      <c r="E6" s="84">
        <v>2000000</v>
      </c>
      <c r="F6" s="85">
        <v>2640000</v>
      </c>
      <c r="G6" s="17">
        <v>180000</v>
      </c>
      <c r="H6" s="84"/>
      <c r="I6" s="16"/>
      <c r="J6" s="16"/>
      <c r="K6" s="84">
        <v>220000</v>
      </c>
      <c r="L6" s="16"/>
      <c r="M6" s="18"/>
    </row>
    <row r="7" spans="2:18" ht="12" customHeight="1" x14ac:dyDescent="0.25">
      <c r="B7" s="939" t="s">
        <v>8</v>
      </c>
      <c r="C7" s="19" t="s">
        <v>17</v>
      </c>
      <c r="D7" s="86"/>
      <c r="E7" s="87"/>
      <c r="F7" s="88"/>
      <c r="G7" s="21"/>
      <c r="H7" s="87"/>
      <c r="I7" s="20"/>
      <c r="J7" s="20"/>
      <c r="K7" s="87"/>
      <c r="L7" s="20"/>
      <c r="M7" s="22"/>
    </row>
    <row r="8" spans="2:18" ht="11.25" customHeight="1" x14ac:dyDescent="0.25">
      <c r="B8" s="940"/>
      <c r="C8" s="23" t="s">
        <v>9</v>
      </c>
      <c r="D8" s="89">
        <v>572729.99999999988</v>
      </c>
      <c r="E8" s="90">
        <v>260609.99999999994</v>
      </c>
      <c r="F8" s="91">
        <v>312119.99999999994</v>
      </c>
      <c r="G8" s="25">
        <v>45984.6</v>
      </c>
      <c r="H8" s="90"/>
      <c r="I8" s="24"/>
      <c r="J8" s="24"/>
      <c r="K8" s="90">
        <v>30600</v>
      </c>
      <c r="L8" s="24"/>
      <c r="M8" s="26"/>
    </row>
    <row r="9" spans="2:18" x14ac:dyDescent="0.25">
      <c r="B9" s="943"/>
      <c r="C9" s="15" t="s">
        <v>7</v>
      </c>
      <c r="D9" s="83"/>
      <c r="E9" s="84"/>
      <c r="F9" s="85"/>
      <c r="G9" s="17"/>
      <c r="H9" s="84"/>
      <c r="I9" s="16"/>
      <c r="J9" s="16"/>
      <c r="K9" s="84"/>
      <c r="L9" s="16"/>
      <c r="M9" s="18"/>
    </row>
    <row r="10" spans="2:18" ht="12" customHeight="1" x14ac:dyDescent="0.25">
      <c r="B10" s="939" t="s">
        <v>10</v>
      </c>
      <c r="C10" s="19" t="s">
        <v>11</v>
      </c>
      <c r="D10" s="86">
        <v>209482.76</v>
      </c>
      <c r="E10" s="87">
        <v>209482.76</v>
      </c>
      <c r="F10" s="88"/>
      <c r="G10" s="21"/>
      <c r="H10" s="87"/>
      <c r="I10" s="20"/>
      <c r="J10" s="20">
        <v>333.351</v>
      </c>
      <c r="K10" s="87"/>
      <c r="L10" s="20"/>
      <c r="M10" s="22"/>
    </row>
    <row r="11" spans="2:18" ht="11.25" customHeight="1" x14ac:dyDescent="0.25">
      <c r="B11" s="940"/>
      <c r="C11" s="23" t="s">
        <v>12</v>
      </c>
      <c r="D11" s="89"/>
      <c r="E11" s="90"/>
      <c r="F11" s="91"/>
      <c r="G11" s="25"/>
      <c r="H11" s="90"/>
      <c r="I11" s="24"/>
      <c r="J11" s="24">
        <v>713</v>
      </c>
      <c r="K11" s="90"/>
      <c r="L11" s="24"/>
      <c r="M11" s="26"/>
    </row>
    <row r="12" spans="2:18" ht="11.25" customHeight="1" x14ac:dyDescent="0.25">
      <c r="B12" s="940"/>
      <c r="C12" s="23" t="s">
        <v>13</v>
      </c>
      <c r="D12" s="89"/>
      <c r="E12" s="90"/>
      <c r="F12" s="91"/>
      <c r="G12" s="25">
        <v>291</v>
      </c>
      <c r="H12" s="90"/>
      <c r="I12" s="24">
        <v>429</v>
      </c>
      <c r="J12" s="24">
        <v>0.191</v>
      </c>
      <c r="K12" s="90"/>
      <c r="L12" s="24"/>
      <c r="M12" s="26">
        <v>0.223</v>
      </c>
    </row>
    <row r="13" spans="2:18" x14ac:dyDescent="0.25">
      <c r="B13" s="940"/>
      <c r="C13" s="23" t="s">
        <v>14</v>
      </c>
      <c r="D13" s="89"/>
      <c r="E13" s="90"/>
      <c r="F13" s="91"/>
      <c r="G13" s="25"/>
      <c r="H13" s="90"/>
      <c r="I13" s="24">
        <v>45</v>
      </c>
      <c r="J13" s="24"/>
      <c r="K13" s="90"/>
      <c r="L13" s="24"/>
      <c r="M13" s="26"/>
    </row>
    <row r="14" spans="2:18" x14ac:dyDescent="0.25">
      <c r="B14" s="940"/>
      <c r="C14" s="23" t="s">
        <v>15</v>
      </c>
      <c r="D14" s="89"/>
      <c r="E14" s="90"/>
      <c r="F14" s="91"/>
      <c r="G14" s="25"/>
      <c r="H14" s="90"/>
      <c r="I14" s="24"/>
      <c r="J14" s="24">
        <v>99.447999999999993</v>
      </c>
      <c r="K14" s="90"/>
      <c r="L14" s="24"/>
      <c r="M14" s="26"/>
    </row>
    <row r="15" spans="2:18" x14ac:dyDescent="0.25">
      <c r="B15" s="943"/>
      <c r="C15" s="15" t="s">
        <v>18</v>
      </c>
      <c r="D15" s="83"/>
      <c r="E15" s="84"/>
      <c r="F15" s="85"/>
      <c r="G15" s="17"/>
      <c r="H15" s="84"/>
      <c r="I15" s="16"/>
      <c r="J15" s="16"/>
      <c r="K15" s="84"/>
      <c r="L15" s="16"/>
      <c r="M15" s="18"/>
    </row>
    <row r="16" spans="2:18" ht="12" customHeight="1" x14ac:dyDescent="0.25">
      <c r="B16" s="939" t="s">
        <v>38</v>
      </c>
      <c r="C16" s="19" t="s">
        <v>11</v>
      </c>
      <c r="D16" s="86"/>
      <c r="E16" s="87"/>
      <c r="F16" s="88"/>
      <c r="G16" s="21">
        <v>55.5</v>
      </c>
      <c r="H16" s="87"/>
      <c r="I16" s="20"/>
      <c r="J16" s="20">
        <v>212.10399999999998</v>
      </c>
      <c r="K16" s="87">
        <v>7785</v>
      </c>
      <c r="L16" s="20"/>
      <c r="M16" s="22"/>
    </row>
    <row r="17" spans="2:13" ht="11.25" customHeight="1" x14ac:dyDescent="0.25">
      <c r="B17" s="940"/>
      <c r="C17" s="23" t="s">
        <v>12</v>
      </c>
      <c r="D17" s="89"/>
      <c r="E17" s="90"/>
      <c r="F17" s="91"/>
      <c r="G17" s="25"/>
      <c r="H17" s="90"/>
      <c r="I17" s="24"/>
      <c r="J17" s="24">
        <v>2183</v>
      </c>
      <c r="K17" s="90"/>
      <c r="L17" s="24"/>
      <c r="M17" s="26"/>
    </row>
    <row r="18" spans="2:13" ht="11.25" customHeight="1" x14ac:dyDescent="0.25">
      <c r="B18" s="940"/>
      <c r="C18" s="23" t="s">
        <v>13</v>
      </c>
      <c r="D18" s="89"/>
      <c r="E18" s="90"/>
      <c r="F18" s="91"/>
      <c r="G18" s="25"/>
      <c r="H18" s="90"/>
      <c r="I18" s="24">
        <v>15</v>
      </c>
      <c r="J18" s="24"/>
      <c r="K18" s="90"/>
      <c r="L18" s="24"/>
      <c r="M18" s="26"/>
    </row>
    <row r="19" spans="2:13" x14ac:dyDescent="0.25">
      <c r="B19" s="940"/>
      <c r="C19" s="23" t="s">
        <v>14</v>
      </c>
      <c r="D19" s="89"/>
      <c r="E19" s="90"/>
      <c r="F19" s="91"/>
      <c r="G19" s="25"/>
      <c r="H19" s="90"/>
      <c r="I19" s="24">
        <v>40</v>
      </c>
      <c r="J19" s="24">
        <v>9.1</v>
      </c>
      <c r="K19" s="90"/>
      <c r="L19" s="24"/>
      <c r="M19" s="26"/>
    </row>
    <row r="20" spans="2:13" x14ac:dyDescent="0.25">
      <c r="B20" s="940"/>
      <c r="C20" s="23" t="s">
        <v>15</v>
      </c>
      <c r="D20" s="89">
        <v>58008</v>
      </c>
      <c r="E20" s="90">
        <v>5508</v>
      </c>
      <c r="F20" s="91">
        <v>52500</v>
      </c>
      <c r="G20" s="25">
        <v>158.19</v>
      </c>
      <c r="H20" s="90"/>
      <c r="I20" s="24"/>
      <c r="J20" s="24">
        <v>411.65999999999997</v>
      </c>
      <c r="K20" s="90">
        <v>34542</v>
      </c>
      <c r="L20" s="24"/>
      <c r="M20" s="26"/>
    </row>
    <row r="21" spans="2:13" x14ac:dyDescent="0.25">
      <c r="B21" s="940"/>
      <c r="C21" s="23" t="s">
        <v>16</v>
      </c>
      <c r="D21" s="89"/>
      <c r="E21" s="90"/>
      <c r="F21" s="91"/>
      <c r="G21" s="25"/>
      <c r="H21" s="90"/>
      <c r="I21" s="24"/>
      <c r="J21" s="24">
        <v>319.2</v>
      </c>
      <c r="K21" s="90">
        <v>2800</v>
      </c>
      <c r="L21" s="24"/>
      <c r="M21" s="26">
        <v>12</v>
      </c>
    </row>
    <row r="22" spans="2:13" x14ac:dyDescent="0.25">
      <c r="B22" s="940"/>
      <c r="C22" s="23" t="s">
        <v>17</v>
      </c>
      <c r="D22" s="89">
        <v>51500</v>
      </c>
      <c r="E22" s="90">
        <v>20000</v>
      </c>
      <c r="F22" s="91">
        <v>31500</v>
      </c>
      <c r="G22" s="25"/>
      <c r="H22" s="90"/>
      <c r="I22" s="24"/>
      <c r="J22" s="24">
        <v>240</v>
      </c>
      <c r="K22" s="90">
        <v>17010</v>
      </c>
      <c r="L22" s="24"/>
      <c r="M22" s="26"/>
    </row>
    <row r="23" spans="2:13" x14ac:dyDescent="0.25">
      <c r="B23" s="940"/>
      <c r="C23" s="23" t="s">
        <v>18</v>
      </c>
      <c r="D23" s="89"/>
      <c r="E23" s="90"/>
      <c r="F23" s="91"/>
      <c r="G23" s="25"/>
      <c r="H23" s="90"/>
      <c r="I23" s="24">
        <v>848</v>
      </c>
      <c r="J23" s="24">
        <v>80</v>
      </c>
      <c r="K23" s="90">
        <v>29935.9</v>
      </c>
      <c r="L23" s="24"/>
      <c r="M23" s="26">
        <v>0.15</v>
      </c>
    </row>
    <row r="24" spans="2:13" x14ac:dyDescent="0.25">
      <c r="B24" s="940"/>
      <c r="C24" s="23" t="s">
        <v>19</v>
      </c>
      <c r="D24" s="89"/>
      <c r="E24" s="90"/>
      <c r="F24" s="91"/>
      <c r="G24" s="25"/>
      <c r="H24" s="90"/>
      <c r="I24" s="24"/>
      <c r="J24" s="24">
        <v>185.4</v>
      </c>
      <c r="K24" s="90">
        <v>10875</v>
      </c>
      <c r="L24" s="24"/>
      <c r="M24" s="26"/>
    </row>
    <row r="25" spans="2:13" x14ac:dyDescent="0.25">
      <c r="B25" s="940"/>
      <c r="C25" s="23" t="s">
        <v>20</v>
      </c>
      <c r="D25" s="89"/>
      <c r="E25" s="90"/>
      <c r="F25" s="91"/>
      <c r="G25" s="25"/>
      <c r="H25" s="90"/>
      <c r="I25" s="24"/>
      <c r="J25" s="24">
        <v>201</v>
      </c>
      <c r="K25" s="90">
        <v>6125</v>
      </c>
      <c r="L25" s="24"/>
      <c r="M25" s="26"/>
    </row>
    <row r="26" spans="2:13" x14ac:dyDescent="0.25">
      <c r="B26" s="940"/>
      <c r="C26" s="23" t="s">
        <v>9</v>
      </c>
      <c r="D26" s="89">
        <v>35000</v>
      </c>
      <c r="E26" s="90"/>
      <c r="F26" s="91">
        <v>35000</v>
      </c>
      <c r="G26" s="25"/>
      <c r="H26" s="90"/>
      <c r="I26" s="24"/>
      <c r="J26" s="24">
        <v>1600</v>
      </c>
      <c r="K26" s="90">
        <v>28500</v>
      </c>
      <c r="L26" s="24"/>
      <c r="M26" s="26"/>
    </row>
    <row r="27" spans="2:13" x14ac:dyDescent="0.25">
      <c r="B27" s="943"/>
      <c r="C27" s="15" t="s">
        <v>7</v>
      </c>
      <c r="D27" s="83"/>
      <c r="E27" s="84"/>
      <c r="F27" s="85"/>
      <c r="G27" s="17"/>
      <c r="H27" s="84"/>
      <c r="I27" s="16"/>
      <c r="J27" s="16"/>
      <c r="K27" s="84"/>
      <c r="L27" s="16"/>
      <c r="M27" s="18"/>
    </row>
    <row r="28" spans="2:13" x14ac:dyDescent="0.25">
      <c r="B28" s="27" t="s">
        <v>59</v>
      </c>
      <c r="C28" s="28" t="s">
        <v>15</v>
      </c>
      <c r="D28" s="92"/>
      <c r="E28" s="93"/>
      <c r="F28" s="94"/>
      <c r="G28" s="30"/>
      <c r="H28" s="93"/>
      <c r="I28" s="29"/>
      <c r="J28" s="29"/>
      <c r="K28" s="93"/>
      <c r="L28" s="29"/>
      <c r="M28" s="31"/>
    </row>
    <row r="29" spans="2:13" ht="12" customHeight="1" x14ac:dyDescent="0.25">
      <c r="B29" s="939" t="s">
        <v>21</v>
      </c>
      <c r="C29" s="19" t="s">
        <v>11</v>
      </c>
      <c r="D29" s="86">
        <v>16220588.330000002</v>
      </c>
      <c r="E29" s="87">
        <v>2689934.6500000004</v>
      </c>
      <c r="F29" s="88">
        <v>13530653.680000002</v>
      </c>
      <c r="G29" s="21">
        <v>208166.06</v>
      </c>
      <c r="H29" s="87"/>
      <c r="I29" s="20"/>
      <c r="J29" s="20">
        <v>13301.620999999999</v>
      </c>
      <c r="K29" s="87">
        <v>6383600.9999999991</v>
      </c>
      <c r="L29" s="20"/>
      <c r="M29" s="22"/>
    </row>
    <row r="30" spans="2:13" ht="11.25" customHeight="1" x14ac:dyDescent="0.25">
      <c r="B30" s="940"/>
      <c r="C30" s="23" t="s">
        <v>12</v>
      </c>
      <c r="D30" s="89">
        <v>2893328</v>
      </c>
      <c r="E30" s="90"/>
      <c r="F30" s="91">
        <v>2893328</v>
      </c>
      <c r="G30" s="25"/>
      <c r="H30" s="90"/>
      <c r="I30" s="24"/>
      <c r="J30" s="24"/>
      <c r="K30" s="90">
        <v>1149919</v>
      </c>
      <c r="L30" s="24"/>
      <c r="M30" s="26"/>
    </row>
    <row r="31" spans="2:13" ht="11.25" customHeight="1" x14ac:dyDescent="0.25">
      <c r="B31" s="940"/>
      <c r="C31" s="23" t="s">
        <v>13</v>
      </c>
      <c r="D31" s="89">
        <v>1005422</v>
      </c>
      <c r="E31" s="90"/>
      <c r="F31" s="91">
        <v>1005422</v>
      </c>
      <c r="G31" s="25"/>
      <c r="H31" s="90"/>
      <c r="I31" s="24"/>
      <c r="J31" s="24"/>
      <c r="K31" s="90">
        <v>412387</v>
      </c>
      <c r="L31" s="24"/>
      <c r="M31" s="26"/>
    </row>
    <row r="32" spans="2:13" x14ac:dyDescent="0.25">
      <c r="B32" s="940"/>
      <c r="C32" s="23" t="s">
        <v>14</v>
      </c>
      <c r="D32" s="89">
        <v>944000</v>
      </c>
      <c r="E32" s="90"/>
      <c r="F32" s="91">
        <v>944000</v>
      </c>
      <c r="G32" s="25"/>
      <c r="H32" s="90"/>
      <c r="I32" s="24"/>
      <c r="J32" s="24"/>
      <c r="K32" s="90">
        <v>423000</v>
      </c>
      <c r="L32" s="24"/>
      <c r="M32" s="26"/>
    </row>
    <row r="33" spans="2:13" x14ac:dyDescent="0.25">
      <c r="B33" s="940"/>
      <c r="C33" s="23" t="s">
        <v>15</v>
      </c>
      <c r="D33" s="89">
        <v>432000</v>
      </c>
      <c r="E33" s="90"/>
      <c r="F33" s="91">
        <v>432000</v>
      </c>
      <c r="G33" s="25"/>
      <c r="H33" s="90"/>
      <c r="I33" s="24"/>
      <c r="J33" s="24"/>
      <c r="K33" s="90">
        <v>144000</v>
      </c>
      <c r="L33" s="24"/>
      <c r="M33" s="26"/>
    </row>
    <row r="34" spans="2:13" x14ac:dyDescent="0.25">
      <c r="B34" s="940"/>
      <c r="C34" s="23" t="s">
        <v>16</v>
      </c>
      <c r="D34" s="89">
        <v>1304000</v>
      </c>
      <c r="E34" s="90"/>
      <c r="F34" s="91">
        <v>1304000</v>
      </c>
      <c r="G34" s="25"/>
      <c r="H34" s="90"/>
      <c r="I34" s="24"/>
      <c r="J34" s="24"/>
      <c r="K34" s="90">
        <v>652000</v>
      </c>
      <c r="L34" s="24"/>
      <c r="M34" s="26"/>
    </row>
    <row r="35" spans="2:13" x14ac:dyDescent="0.25">
      <c r="B35" s="940"/>
      <c r="C35" s="23" t="s">
        <v>17</v>
      </c>
      <c r="D35" s="89">
        <v>5383140.0099999998</v>
      </c>
      <c r="E35" s="90">
        <v>1577100</v>
      </c>
      <c r="F35" s="91">
        <v>3806040.01</v>
      </c>
      <c r="G35" s="25">
        <v>118857.700004</v>
      </c>
      <c r="H35" s="90"/>
      <c r="I35" s="24"/>
      <c r="J35" s="24">
        <v>7276.5</v>
      </c>
      <c r="K35" s="90">
        <v>1869450</v>
      </c>
      <c r="L35" s="24"/>
      <c r="M35" s="26"/>
    </row>
    <row r="36" spans="2:13" x14ac:dyDescent="0.25">
      <c r="B36" s="940"/>
      <c r="C36" s="23" t="s">
        <v>18</v>
      </c>
      <c r="D36" s="89">
        <v>14296654.629999999</v>
      </c>
      <c r="E36" s="90">
        <v>1576695.75</v>
      </c>
      <c r="F36" s="91">
        <v>12719958.879999999</v>
      </c>
      <c r="G36" s="25">
        <v>78872.5</v>
      </c>
      <c r="H36" s="90"/>
      <c r="I36" s="24">
        <v>22500</v>
      </c>
      <c r="J36" s="24">
        <v>1162.182</v>
      </c>
      <c r="K36" s="90">
        <v>5777417.6100000003</v>
      </c>
      <c r="L36" s="24"/>
      <c r="M36" s="26">
        <v>7.1369999999999996</v>
      </c>
    </row>
    <row r="37" spans="2:13" x14ac:dyDescent="0.25">
      <c r="B37" s="940"/>
      <c r="C37" s="23" t="s">
        <v>19</v>
      </c>
      <c r="D37" s="89">
        <v>3051403.63</v>
      </c>
      <c r="E37" s="90">
        <v>437483.62999999989</v>
      </c>
      <c r="F37" s="91">
        <v>2613920</v>
      </c>
      <c r="G37" s="25">
        <v>140000</v>
      </c>
      <c r="H37" s="90"/>
      <c r="I37" s="24"/>
      <c r="J37" s="24">
        <v>1790</v>
      </c>
      <c r="K37" s="90">
        <v>1286875</v>
      </c>
      <c r="L37" s="24"/>
      <c r="M37" s="26"/>
    </row>
    <row r="38" spans="2:13" x14ac:dyDescent="0.25">
      <c r="B38" s="940"/>
      <c r="C38" s="23" t="s">
        <v>20</v>
      </c>
      <c r="D38" s="89">
        <v>20000</v>
      </c>
      <c r="E38" s="90"/>
      <c r="F38" s="91">
        <v>20000</v>
      </c>
      <c r="G38" s="25"/>
      <c r="H38" s="90"/>
      <c r="I38" s="24"/>
      <c r="J38" s="24"/>
      <c r="K38" s="90">
        <v>7000</v>
      </c>
      <c r="L38" s="24"/>
      <c r="M38" s="26"/>
    </row>
    <row r="39" spans="2:13" x14ac:dyDescent="0.25">
      <c r="B39" s="940"/>
      <c r="C39" s="23" t="s">
        <v>9</v>
      </c>
      <c r="D39" s="89">
        <v>7293055.5599999996</v>
      </c>
      <c r="E39" s="90"/>
      <c r="F39" s="91">
        <v>7293055.5599999996</v>
      </c>
      <c r="G39" s="25"/>
      <c r="H39" s="90"/>
      <c r="I39" s="24"/>
      <c r="J39" s="24"/>
      <c r="K39" s="90">
        <v>2254500</v>
      </c>
      <c r="L39" s="24"/>
      <c r="M39" s="26"/>
    </row>
    <row r="40" spans="2:13" x14ac:dyDescent="0.25">
      <c r="B40" s="940"/>
      <c r="C40" s="23" t="s">
        <v>22</v>
      </c>
      <c r="D40" s="89">
        <v>190000</v>
      </c>
      <c r="E40" s="90"/>
      <c r="F40" s="91">
        <v>190000</v>
      </c>
      <c r="G40" s="25"/>
      <c r="H40" s="90"/>
      <c r="I40" s="24"/>
      <c r="J40" s="24"/>
      <c r="K40" s="90">
        <v>86500</v>
      </c>
      <c r="L40" s="24"/>
      <c r="M40" s="26"/>
    </row>
    <row r="41" spans="2:13" x14ac:dyDescent="0.25">
      <c r="B41" s="940"/>
      <c r="C41" s="23" t="s">
        <v>7</v>
      </c>
      <c r="D41" s="89">
        <v>5283200</v>
      </c>
      <c r="E41" s="90"/>
      <c r="F41" s="91">
        <v>5283200</v>
      </c>
      <c r="G41" s="25"/>
      <c r="H41" s="90"/>
      <c r="I41" s="24"/>
      <c r="J41" s="24"/>
      <c r="K41" s="90">
        <v>1734300</v>
      </c>
      <c r="L41" s="24"/>
      <c r="M41" s="26"/>
    </row>
    <row r="42" spans="2:13" x14ac:dyDescent="0.25">
      <c r="B42" s="940"/>
      <c r="C42" s="23" t="s">
        <v>29</v>
      </c>
      <c r="D42" s="89"/>
      <c r="E42" s="90"/>
      <c r="F42" s="91"/>
      <c r="G42" s="25"/>
      <c r="H42" s="90"/>
      <c r="I42" s="24"/>
      <c r="J42" s="24"/>
      <c r="K42" s="90">
        <v>10000</v>
      </c>
      <c r="L42" s="24"/>
      <c r="M42" s="26"/>
    </row>
    <row r="43" spans="2:13" x14ac:dyDescent="0.25">
      <c r="B43" s="943"/>
      <c r="C43" s="15" t="s">
        <v>30</v>
      </c>
      <c r="D43" s="83">
        <v>24000</v>
      </c>
      <c r="E43" s="84"/>
      <c r="F43" s="85">
        <v>24000</v>
      </c>
      <c r="G43" s="17"/>
      <c r="H43" s="84"/>
      <c r="I43" s="16"/>
      <c r="J43" s="16"/>
      <c r="K43" s="84">
        <v>8000</v>
      </c>
      <c r="L43" s="16"/>
      <c r="M43" s="18"/>
    </row>
    <row r="44" spans="2:13" x14ac:dyDescent="0.25">
      <c r="B44" s="27" t="s">
        <v>40</v>
      </c>
      <c r="C44" s="28" t="s">
        <v>18</v>
      </c>
      <c r="D44" s="92"/>
      <c r="E44" s="93"/>
      <c r="F44" s="94"/>
      <c r="G44" s="30"/>
      <c r="H44" s="93"/>
      <c r="I44" s="29"/>
      <c r="J44" s="29">
        <v>7.02</v>
      </c>
      <c r="K44" s="93"/>
      <c r="L44" s="29"/>
      <c r="M44" s="31"/>
    </row>
    <row r="45" spans="2:13" x14ac:dyDescent="0.25">
      <c r="B45" s="27" t="s">
        <v>60</v>
      </c>
      <c r="C45" s="28" t="s">
        <v>18</v>
      </c>
      <c r="D45" s="92"/>
      <c r="E45" s="93"/>
      <c r="F45" s="94"/>
      <c r="G45" s="30"/>
      <c r="H45" s="93"/>
      <c r="I45" s="29"/>
      <c r="J45" s="29"/>
      <c r="K45" s="93"/>
      <c r="L45" s="29"/>
      <c r="M45" s="31"/>
    </row>
    <row r="46" spans="2:13" ht="12" customHeight="1" x14ac:dyDescent="0.25">
      <c r="B46" s="939" t="s">
        <v>39</v>
      </c>
      <c r="C46" s="19" t="s">
        <v>17</v>
      </c>
      <c r="D46" s="86"/>
      <c r="E46" s="87"/>
      <c r="F46" s="88"/>
      <c r="G46" s="21"/>
      <c r="H46" s="87"/>
      <c r="I46" s="20"/>
      <c r="J46" s="20"/>
      <c r="K46" s="87"/>
      <c r="L46" s="20"/>
      <c r="M46" s="22"/>
    </row>
    <row r="47" spans="2:13" ht="11.25" customHeight="1" x14ac:dyDescent="0.25">
      <c r="B47" s="940"/>
      <c r="C47" s="23" t="s">
        <v>61</v>
      </c>
      <c r="D47" s="89"/>
      <c r="E47" s="90"/>
      <c r="F47" s="91"/>
      <c r="G47" s="25"/>
      <c r="H47" s="90"/>
      <c r="I47" s="24"/>
      <c r="J47" s="24"/>
      <c r="K47" s="90"/>
      <c r="L47" s="24"/>
      <c r="M47" s="26"/>
    </row>
    <row r="48" spans="2:13" ht="11.25" customHeight="1" x14ac:dyDescent="0.25">
      <c r="B48" s="940"/>
      <c r="C48" s="23" t="s">
        <v>20</v>
      </c>
      <c r="D48" s="89">
        <v>966.18000000000006</v>
      </c>
      <c r="E48" s="90"/>
      <c r="F48" s="91">
        <v>966.18000000000006</v>
      </c>
      <c r="G48" s="25"/>
      <c r="H48" s="90"/>
      <c r="I48" s="24"/>
      <c r="J48" s="24">
        <v>150</v>
      </c>
      <c r="K48" s="90">
        <v>150</v>
      </c>
      <c r="L48" s="24"/>
      <c r="M48" s="26"/>
    </row>
    <row r="49" spans="2:13" x14ac:dyDescent="0.25">
      <c r="B49" s="940"/>
      <c r="C49" s="23" t="s">
        <v>9</v>
      </c>
      <c r="D49" s="89">
        <v>30000</v>
      </c>
      <c r="E49" s="90">
        <v>30000</v>
      </c>
      <c r="F49" s="91"/>
      <c r="G49" s="25"/>
      <c r="H49" s="90"/>
      <c r="I49" s="24"/>
      <c r="J49" s="24">
        <v>90</v>
      </c>
      <c r="K49" s="90"/>
      <c r="L49" s="24"/>
      <c r="M49" s="26"/>
    </row>
    <row r="50" spans="2:13" x14ac:dyDescent="0.25">
      <c r="B50" s="940"/>
      <c r="C50" s="23" t="s">
        <v>22</v>
      </c>
      <c r="D50" s="89"/>
      <c r="E50" s="90"/>
      <c r="F50" s="91"/>
      <c r="G50" s="25"/>
      <c r="H50" s="90"/>
      <c r="I50" s="24"/>
      <c r="J50" s="24">
        <v>9.375</v>
      </c>
      <c r="K50" s="90"/>
      <c r="L50" s="24"/>
      <c r="M50" s="26"/>
    </row>
    <row r="51" spans="2:13" x14ac:dyDescent="0.25">
      <c r="B51" s="940"/>
      <c r="C51" s="23" t="s">
        <v>23</v>
      </c>
      <c r="D51" s="89">
        <v>60600</v>
      </c>
      <c r="E51" s="90">
        <v>60600</v>
      </c>
      <c r="F51" s="91"/>
      <c r="G51" s="25"/>
      <c r="H51" s="90"/>
      <c r="I51" s="24"/>
      <c r="J51" s="24">
        <v>30</v>
      </c>
      <c r="K51" s="90"/>
      <c r="L51" s="24"/>
      <c r="M51" s="26">
        <v>0.02</v>
      </c>
    </row>
    <row r="52" spans="2:13" x14ac:dyDescent="0.25">
      <c r="B52" s="943"/>
      <c r="C52" s="15" t="s">
        <v>7</v>
      </c>
      <c r="D52" s="83"/>
      <c r="E52" s="84"/>
      <c r="F52" s="85"/>
      <c r="G52" s="17"/>
      <c r="H52" s="84"/>
      <c r="I52" s="16"/>
      <c r="J52" s="16"/>
      <c r="K52" s="84"/>
      <c r="L52" s="16"/>
      <c r="M52" s="18"/>
    </row>
    <row r="53" spans="2:13" ht="12" customHeight="1" x14ac:dyDescent="0.25">
      <c r="B53" s="939" t="s">
        <v>24</v>
      </c>
      <c r="C53" s="32" t="s">
        <v>17</v>
      </c>
      <c r="D53" s="95"/>
      <c r="E53" s="96"/>
      <c r="F53" s="97"/>
      <c r="G53" s="34"/>
      <c r="H53" s="96"/>
      <c r="I53" s="33"/>
      <c r="J53" s="33"/>
      <c r="K53" s="96">
        <v>18</v>
      </c>
      <c r="L53" s="33"/>
      <c r="M53" s="35"/>
    </row>
    <row r="54" spans="2:13" ht="11.25" customHeight="1" x14ac:dyDescent="0.25">
      <c r="B54" s="940"/>
      <c r="C54" s="23" t="s">
        <v>18</v>
      </c>
      <c r="D54" s="89">
        <v>150665</v>
      </c>
      <c r="E54" s="90">
        <v>19507</v>
      </c>
      <c r="F54" s="91">
        <v>131158</v>
      </c>
      <c r="G54" s="25"/>
      <c r="H54" s="90"/>
      <c r="I54" s="24"/>
      <c r="J54" s="24">
        <v>187.756</v>
      </c>
      <c r="K54" s="90">
        <v>14270</v>
      </c>
      <c r="L54" s="24"/>
      <c r="M54" s="26"/>
    </row>
    <row r="55" spans="2:13" ht="11.25" customHeight="1" x14ac:dyDescent="0.25">
      <c r="B55" s="940"/>
      <c r="C55" s="23" t="s">
        <v>20</v>
      </c>
      <c r="D55" s="89">
        <v>380173.52</v>
      </c>
      <c r="E55" s="90">
        <v>163146.33000000002</v>
      </c>
      <c r="F55" s="91">
        <v>217027.19</v>
      </c>
      <c r="G55" s="25"/>
      <c r="H55" s="90"/>
      <c r="I55" s="24"/>
      <c r="J55" s="24">
        <v>2362.1000000000004</v>
      </c>
      <c r="K55" s="90">
        <v>23992.720000000001</v>
      </c>
      <c r="L55" s="24"/>
      <c r="M55" s="26">
        <v>4</v>
      </c>
    </row>
    <row r="56" spans="2:13" x14ac:dyDescent="0.25">
      <c r="B56" s="940"/>
      <c r="C56" s="23" t="s">
        <v>22</v>
      </c>
      <c r="D56" s="89"/>
      <c r="E56" s="90"/>
      <c r="F56" s="91"/>
      <c r="G56" s="25"/>
      <c r="H56" s="90"/>
      <c r="I56" s="24"/>
      <c r="J56" s="24"/>
      <c r="K56" s="90"/>
      <c r="L56" s="24"/>
      <c r="M56" s="26"/>
    </row>
    <row r="57" spans="2:13" x14ac:dyDescent="0.25">
      <c r="B57" s="941"/>
      <c r="C57" s="15" t="s">
        <v>23</v>
      </c>
      <c r="D57" s="83"/>
      <c r="E57" s="84"/>
      <c r="F57" s="85"/>
      <c r="G57" s="17"/>
      <c r="H57" s="84"/>
      <c r="I57" s="16"/>
      <c r="J57" s="16"/>
      <c r="K57" s="84"/>
      <c r="L57" s="16"/>
      <c r="M57" s="18"/>
    </row>
    <row r="58" spans="2:13" x14ac:dyDescent="0.25">
      <c r="B58" s="36" t="s">
        <v>25</v>
      </c>
      <c r="C58" s="37" t="s">
        <v>23</v>
      </c>
      <c r="D58" s="98">
        <v>8000</v>
      </c>
      <c r="E58" s="99">
        <v>5000</v>
      </c>
      <c r="F58" s="100">
        <v>3000</v>
      </c>
      <c r="G58" s="39"/>
      <c r="H58" s="99"/>
      <c r="I58" s="38"/>
      <c r="J58" s="38">
        <v>5</v>
      </c>
      <c r="K58" s="99">
        <v>100</v>
      </c>
      <c r="L58" s="38"/>
      <c r="M58" s="40"/>
    </row>
    <row r="59" spans="2:13" x14ac:dyDescent="0.25">
      <c r="B59" s="27" t="s">
        <v>58</v>
      </c>
      <c r="C59" s="28" t="s">
        <v>17</v>
      </c>
      <c r="D59" s="92"/>
      <c r="E59" s="93"/>
      <c r="F59" s="94"/>
      <c r="G59" s="30"/>
      <c r="H59" s="93"/>
      <c r="I59" s="29"/>
      <c r="J59" s="29"/>
      <c r="K59" s="93">
        <v>20</v>
      </c>
      <c r="L59" s="29"/>
      <c r="M59" s="31"/>
    </row>
    <row r="60" spans="2:13" x14ac:dyDescent="0.25">
      <c r="B60" s="36" t="s">
        <v>62</v>
      </c>
      <c r="C60" s="37" t="s">
        <v>23</v>
      </c>
      <c r="D60" s="98"/>
      <c r="E60" s="99"/>
      <c r="F60" s="100"/>
      <c r="G60" s="39"/>
      <c r="H60" s="99"/>
      <c r="I60" s="38"/>
      <c r="J60" s="38"/>
      <c r="K60" s="99"/>
      <c r="L60" s="38"/>
      <c r="M60" s="40"/>
    </row>
    <row r="61" spans="2:13" x14ac:dyDescent="0.25">
      <c r="B61" s="937" t="s">
        <v>63</v>
      </c>
      <c r="C61" s="41" t="s">
        <v>9</v>
      </c>
      <c r="D61" s="95"/>
      <c r="E61" s="96"/>
      <c r="F61" s="97"/>
      <c r="G61" s="34"/>
      <c r="H61" s="96"/>
      <c r="I61" s="33"/>
      <c r="J61" s="33"/>
      <c r="K61" s="96"/>
      <c r="L61" s="33"/>
      <c r="M61" s="35"/>
    </row>
    <row r="62" spans="2:13" x14ac:dyDescent="0.25">
      <c r="B62" s="938"/>
      <c r="C62" s="42" t="s">
        <v>23</v>
      </c>
      <c r="D62" s="83"/>
      <c r="E62" s="84"/>
      <c r="F62" s="85"/>
      <c r="G62" s="17"/>
      <c r="H62" s="84"/>
      <c r="I62" s="16"/>
      <c r="J62" s="16"/>
      <c r="K62" s="84"/>
      <c r="L62" s="16"/>
      <c r="M62" s="18"/>
    </row>
    <row r="63" spans="2:13" x14ac:dyDescent="0.25">
      <c r="B63" s="939" t="s">
        <v>41</v>
      </c>
      <c r="C63" s="32" t="s">
        <v>19</v>
      </c>
      <c r="D63" s="95"/>
      <c r="E63" s="96"/>
      <c r="F63" s="97"/>
      <c r="G63" s="34"/>
      <c r="H63" s="96"/>
      <c r="I63" s="33"/>
      <c r="J63" s="33"/>
      <c r="K63" s="96"/>
      <c r="L63" s="33"/>
      <c r="M63" s="35"/>
    </row>
    <row r="64" spans="2:13" x14ac:dyDescent="0.25">
      <c r="B64" s="940"/>
      <c r="C64" s="23" t="s">
        <v>20</v>
      </c>
      <c r="D64" s="89"/>
      <c r="E64" s="90"/>
      <c r="F64" s="91"/>
      <c r="G64" s="25"/>
      <c r="H64" s="90"/>
      <c r="I64" s="24"/>
      <c r="J64" s="24">
        <v>115</v>
      </c>
      <c r="K64" s="90"/>
      <c r="L64" s="24"/>
      <c r="M64" s="26"/>
    </row>
    <row r="65" spans="2:13" x14ac:dyDescent="0.25">
      <c r="B65" s="941"/>
      <c r="C65" s="15" t="s">
        <v>22</v>
      </c>
      <c r="D65" s="83"/>
      <c r="E65" s="84"/>
      <c r="F65" s="85"/>
      <c r="G65" s="17"/>
      <c r="H65" s="84"/>
      <c r="I65" s="16"/>
      <c r="J65" s="16">
        <v>4.9950000000000001</v>
      </c>
      <c r="K65" s="84">
        <v>9</v>
      </c>
      <c r="L65" s="16"/>
      <c r="M65" s="18"/>
    </row>
    <row r="66" spans="2:13" ht="11.25" customHeight="1" x14ac:dyDescent="0.25">
      <c r="B66" s="942" t="s">
        <v>26</v>
      </c>
      <c r="C66" s="32" t="s">
        <v>14</v>
      </c>
      <c r="D66" s="95">
        <v>500000</v>
      </c>
      <c r="E66" s="96"/>
      <c r="F66" s="97">
        <v>500000</v>
      </c>
      <c r="G66" s="34"/>
      <c r="H66" s="96"/>
      <c r="I66" s="33"/>
      <c r="J66" s="33"/>
      <c r="K66" s="96">
        <v>65000</v>
      </c>
      <c r="L66" s="33"/>
      <c r="M66" s="35"/>
    </row>
    <row r="67" spans="2:13" ht="11.25" customHeight="1" x14ac:dyDescent="0.25">
      <c r="B67" s="940"/>
      <c r="C67" s="23" t="s">
        <v>9</v>
      </c>
      <c r="D67" s="89">
        <v>442139.99</v>
      </c>
      <c r="E67" s="90"/>
      <c r="F67" s="91">
        <v>442139.99</v>
      </c>
      <c r="G67" s="25"/>
      <c r="H67" s="90"/>
      <c r="I67" s="24"/>
      <c r="J67" s="24"/>
      <c r="K67" s="90">
        <v>60000</v>
      </c>
      <c r="L67" s="24"/>
      <c r="M67" s="26"/>
    </row>
    <row r="68" spans="2:13" ht="11.25" customHeight="1" x14ac:dyDescent="0.25">
      <c r="B68" s="940"/>
      <c r="C68" s="23" t="s">
        <v>22</v>
      </c>
      <c r="D68" s="89">
        <v>3200000</v>
      </c>
      <c r="E68" s="90"/>
      <c r="F68" s="91">
        <v>3200000</v>
      </c>
      <c r="G68" s="25"/>
      <c r="H68" s="90"/>
      <c r="I68" s="24"/>
      <c r="J68" s="24">
        <v>45</v>
      </c>
      <c r="K68" s="90">
        <v>385000</v>
      </c>
      <c r="L68" s="24"/>
      <c r="M68" s="26"/>
    </row>
    <row r="69" spans="2:13" x14ac:dyDescent="0.25">
      <c r="B69" s="941"/>
      <c r="C69" s="43" t="s">
        <v>7</v>
      </c>
      <c r="D69" s="101">
        <v>162389.68</v>
      </c>
      <c r="E69" s="102"/>
      <c r="F69" s="103">
        <v>162389.68</v>
      </c>
      <c r="G69" s="45"/>
      <c r="H69" s="102"/>
      <c r="I69" s="44"/>
      <c r="J69" s="44"/>
      <c r="K69" s="102">
        <v>24073</v>
      </c>
      <c r="L69" s="44"/>
      <c r="M69" s="46"/>
    </row>
    <row r="70" spans="2:13" x14ac:dyDescent="0.25">
      <c r="B70" s="47" t="s">
        <v>64</v>
      </c>
      <c r="C70" s="48" t="s">
        <v>11</v>
      </c>
      <c r="D70" s="104">
        <v>23959</v>
      </c>
      <c r="E70" s="105"/>
      <c r="F70" s="106">
        <v>23959</v>
      </c>
      <c r="G70" s="50"/>
      <c r="H70" s="105"/>
      <c r="I70" s="49"/>
      <c r="J70" s="49"/>
      <c r="K70" s="105">
        <v>6414.36</v>
      </c>
      <c r="L70" s="49"/>
      <c r="M70" s="51"/>
    </row>
    <row r="71" spans="2:13" x14ac:dyDescent="0.25">
      <c r="B71" s="47" t="s">
        <v>27</v>
      </c>
      <c r="C71" s="48" t="s">
        <v>22</v>
      </c>
      <c r="D71" s="104"/>
      <c r="E71" s="105"/>
      <c r="F71" s="106"/>
      <c r="G71" s="50"/>
      <c r="H71" s="105"/>
      <c r="I71" s="49"/>
      <c r="J71" s="49">
        <v>4.6619999999999999</v>
      </c>
      <c r="K71" s="105"/>
      <c r="L71" s="49"/>
      <c r="M71" s="51"/>
    </row>
    <row r="72" spans="2:13" x14ac:dyDescent="0.25">
      <c r="B72" s="47" t="s">
        <v>48</v>
      </c>
      <c r="C72" s="48" t="s">
        <v>22</v>
      </c>
      <c r="D72" s="104"/>
      <c r="E72" s="105"/>
      <c r="F72" s="106"/>
      <c r="G72" s="50"/>
      <c r="H72" s="105"/>
      <c r="I72" s="49"/>
      <c r="J72" s="49"/>
      <c r="K72" s="105"/>
      <c r="L72" s="49"/>
      <c r="M72" s="51"/>
    </row>
    <row r="73" spans="2:13" x14ac:dyDescent="0.25">
      <c r="B73" s="47" t="s">
        <v>65</v>
      </c>
      <c r="C73" s="48" t="s">
        <v>23</v>
      </c>
      <c r="D73" s="104"/>
      <c r="E73" s="105"/>
      <c r="F73" s="106"/>
      <c r="G73" s="50"/>
      <c r="H73" s="105"/>
      <c r="I73" s="49"/>
      <c r="J73" s="49"/>
      <c r="K73" s="105"/>
      <c r="L73" s="49"/>
      <c r="M73" s="51"/>
    </row>
    <row r="74" spans="2:13" x14ac:dyDescent="0.25">
      <c r="B74" s="47" t="s">
        <v>42</v>
      </c>
      <c r="C74" s="48" t="s">
        <v>22</v>
      </c>
      <c r="D74" s="104"/>
      <c r="E74" s="105"/>
      <c r="F74" s="106"/>
      <c r="G74" s="50"/>
      <c r="H74" s="105"/>
      <c r="I74" s="49"/>
      <c r="J74" s="49">
        <v>2.9969999999999999</v>
      </c>
      <c r="K74" s="105"/>
      <c r="L74" s="49"/>
      <c r="M74" s="51"/>
    </row>
    <row r="75" spans="2:13" x14ac:dyDescent="0.25">
      <c r="B75" s="47" t="s">
        <v>57</v>
      </c>
      <c r="C75" s="48" t="s">
        <v>7</v>
      </c>
      <c r="D75" s="104"/>
      <c r="E75" s="105"/>
      <c r="F75" s="106"/>
      <c r="G75" s="50"/>
      <c r="H75" s="105"/>
      <c r="I75" s="49"/>
      <c r="J75" s="49"/>
      <c r="K75" s="105"/>
      <c r="L75" s="49"/>
      <c r="M75" s="51"/>
    </row>
    <row r="76" spans="2:13" x14ac:dyDescent="0.25">
      <c r="B76" s="937" t="s">
        <v>45</v>
      </c>
      <c r="C76" s="41" t="s">
        <v>9</v>
      </c>
      <c r="D76" s="95">
        <v>44000</v>
      </c>
      <c r="E76" s="96">
        <v>44000</v>
      </c>
      <c r="F76" s="97"/>
      <c r="G76" s="34"/>
      <c r="H76" s="96"/>
      <c r="I76" s="33"/>
      <c r="J76" s="33">
        <v>500</v>
      </c>
      <c r="K76" s="96"/>
      <c r="L76" s="33"/>
      <c r="M76" s="35"/>
    </row>
    <row r="77" spans="2:13" x14ac:dyDescent="0.25">
      <c r="B77" s="938"/>
      <c r="C77" s="42" t="s">
        <v>7</v>
      </c>
      <c r="D77" s="83"/>
      <c r="E77" s="84"/>
      <c r="F77" s="85"/>
      <c r="G77" s="17"/>
      <c r="H77" s="84"/>
      <c r="I77" s="16"/>
      <c r="J77" s="16"/>
      <c r="K77" s="84"/>
      <c r="L77" s="16"/>
      <c r="M77" s="18"/>
    </row>
    <row r="78" spans="2:13" x14ac:dyDescent="0.25">
      <c r="B78" s="52" t="s">
        <v>46</v>
      </c>
      <c r="C78" s="53" t="s">
        <v>7</v>
      </c>
      <c r="D78" s="107">
        <v>487025.16</v>
      </c>
      <c r="E78" s="108"/>
      <c r="F78" s="109">
        <v>487025.16</v>
      </c>
      <c r="G78" s="55"/>
      <c r="H78" s="108"/>
      <c r="I78" s="54"/>
      <c r="J78" s="54"/>
      <c r="K78" s="108">
        <v>118542</v>
      </c>
      <c r="L78" s="54"/>
      <c r="M78" s="56"/>
    </row>
    <row r="79" spans="2:13" x14ac:dyDescent="0.25">
      <c r="B79" s="47" t="s">
        <v>66</v>
      </c>
      <c r="C79" s="48" t="s">
        <v>7</v>
      </c>
      <c r="D79" s="104"/>
      <c r="E79" s="105"/>
      <c r="F79" s="106"/>
      <c r="G79" s="50"/>
      <c r="H79" s="105"/>
      <c r="I79" s="49"/>
      <c r="J79" s="49"/>
      <c r="K79" s="105"/>
      <c r="L79" s="49"/>
      <c r="M79" s="51"/>
    </row>
    <row r="80" spans="2:13" x14ac:dyDescent="0.25">
      <c r="B80" s="47" t="s">
        <v>49</v>
      </c>
      <c r="C80" s="48" t="s">
        <v>9</v>
      </c>
      <c r="D80" s="104"/>
      <c r="E80" s="105"/>
      <c r="F80" s="106"/>
      <c r="G80" s="50"/>
      <c r="H80" s="105"/>
      <c r="I80" s="49"/>
      <c r="J80" s="49"/>
      <c r="K80" s="105"/>
      <c r="L80" s="49"/>
      <c r="M80" s="51"/>
    </row>
    <row r="81" spans="2:13" x14ac:dyDescent="0.25">
      <c r="B81" s="47" t="s">
        <v>50</v>
      </c>
      <c r="C81" s="48" t="s">
        <v>7</v>
      </c>
      <c r="D81" s="104"/>
      <c r="E81" s="105"/>
      <c r="F81" s="106"/>
      <c r="G81" s="50"/>
      <c r="H81" s="105"/>
      <c r="I81" s="49"/>
      <c r="J81" s="49"/>
      <c r="K81" s="105"/>
      <c r="L81" s="49"/>
      <c r="M81" s="51"/>
    </row>
    <row r="82" spans="2:13" ht="11.25" customHeight="1" x14ac:dyDescent="0.25">
      <c r="B82" s="939" t="s">
        <v>28</v>
      </c>
      <c r="C82" s="32" t="s">
        <v>11</v>
      </c>
      <c r="D82" s="95">
        <v>148931</v>
      </c>
      <c r="E82" s="96"/>
      <c r="F82" s="97">
        <v>148931</v>
      </c>
      <c r="G82" s="34"/>
      <c r="H82" s="96"/>
      <c r="I82" s="33"/>
      <c r="J82" s="33"/>
      <c r="K82" s="96">
        <v>30000</v>
      </c>
      <c r="L82" s="33"/>
      <c r="M82" s="35"/>
    </row>
    <row r="83" spans="2:13" ht="11.25" customHeight="1" x14ac:dyDescent="0.25">
      <c r="B83" s="940"/>
      <c r="C83" s="23" t="s">
        <v>13</v>
      </c>
      <c r="D83" s="89">
        <v>2450250</v>
      </c>
      <c r="E83" s="90">
        <v>2450250</v>
      </c>
      <c r="F83" s="91"/>
      <c r="G83" s="25"/>
      <c r="H83" s="90"/>
      <c r="I83" s="24"/>
      <c r="J83" s="24">
        <v>9900</v>
      </c>
      <c r="K83" s="90"/>
      <c r="L83" s="24"/>
      <c r="M83" s="26"/>
    </row>
    <row r="84" spans="2:13" ht="11.25" customHeight="1" x14ac:dyDescent="0.25">
      <c r="B84" s="940"/>
      <c r="C84" s="23" t="s">
        <v>9</v>
      </c>
      <c r="D84" s="89">
        <v>5941960</v>
      </c>
      <c r="E84" s="90">
        <v>4000000</v>
      </c>
      <c r="F84" s="91">
        <v>1941960</v>
      </c>
      <c r="G84" s="25"/>
      <c r="H84" s="90"/>
      <c r="I84" s="24"/>
      <c r="J84" s="24">
        <v>7200</v>
      </c>
      <c r="K84" s="90">
        <v>409200</v>
      </c>
      <c r="L84" s="24"/>
      <c r="M84" s="26"/>
    </row>
    <row r="85" spans="2:13" x14ac:dyDescent="0.25">
      <c r="B85" s="940"/>
      <c r="C85" s="23" t="s">
        <v>22</v>
      </c>
      <c r="D85" s="89">
        <v>11083640</v>
      </c>
      <c r="E85" s="90">
        <v>1890000</v>
      </c>
      <c r="F85" s="91">
        <v>9193640</v>
      </c>
      <c r="G85" s="25"/>
      <c r="H85" s="90"/>
      <c r="I85" s="24"/>
      <c r="J85" s="24">
        <v>7000</v>
      </c>
      <c r="K85" s="90">
        <v>1735000</v>
      </c>
      <c r="L85" s="24"/>
      <c r="M85" s="26"/>
    </row>
    <row r="86" spans="2:13" x14ac:dyDescent="0.25">
      <c r="B86" s="940"/>
      <c r="C86" s="23" t="s">
        <v>23</v>
      </c>
      <c r="D86" s="89">
        <v>2851000</v>
      </c>
      <c r="E86" s="90">
        <v>2851000</v>
      </c>
      <c r="F86" s="91"/>
      <c r="G86" s="25"/>
      <c r="H86" s="90"/>
      <c r="I86" s="24"/>
      <c r="J86" s="24">
        <v>6043</v>
      </c>
      <c r="K86" s="90"/>
      <c r="L86" s="24"/>
      <c r="M86" s="26"/>
    </row>
    <row r="87" spans="2:13" x14ac:dyDescent="0.25">
      <c r="B87" s="940"/>
      <c r="C87" s="23" t="s">
        <v>7</v>
      </c>
      <c r="D87" s="89">
        <v>22372439.59</v>
      </c>
      <c r="E87" s="90">
        <v>3421130.09</v>
      </c>
      <c r="F87" s="91">
        <v>18951309.5</v>
      </c>
      <c r="G87" s="25"/>
      <c r="H87" s="90"/>
      <c r="I87" s="24"/>
      <c r="J87" s="24">
        <v>11121.656999999999</v>
      </c>
      <c r="K87" s="90">
        <v>2838778</v>
      </c>
      <c r="L87" s="24"/>
      <c r="M87" s="26"/>
    </row>
    <row r="88" spans="2:13" x14ac:dyDescent="0.25">
      <c r="B88" s="940"/>
      <c r="C88" s="23" t="s">
        <v>29</v>
      </c>
      <c r="D88" s="89">
        <v>8227369</v>
      </c>
      <c r="E88" s="90"/>
      <c r="F88" s="91">
        <v>8227369</v>
      </c>
      <c r="G88" s="25"/>
      <c r="H88" s="90"/>
      <c r="I88" s="24"/>
      <c r="J88" s="24"/>
      <c r="K88" s="90">
        <v>1815376</v>
      </c>
      <c r="L88" s="24"/>
      <c r="M88" s="26"/>
    </row>
    <row r="89" spans="2:13" x14ac:dyDescent="0.25">
      <c r="B89" s="941"/>
      <c r="C89" s="43" t="s">
        <v>30</v>
      </c>
      <c r="D89" s="101">
        <v>14448810.23</v>
      </c>
      <c r="E89" s="102"/>
      <c r="F89" s="103">
        <v>14448810.23</v>
      </c>
      <c r="G89" s="45"/>
      <c r="H89" s="102"/>
      <c r="I89" s="44"/>
      <c r="J89" s="44"/>
      <c r="K89" s="102">
        <v>2910898</v>
      </c>
      <c r="L89" s="44"/>
      <c r="M89" s="46"/>
    </row>
    <row r="90" spans="2:13" x14ac:dyDescent="0.25">
      <c r="B90" s="47" t="s">
        <v>67</v>
      </c>
      <c r="C90" s="48" t="s">
        <v>29</v>
      </c>
      <c r="D90" s="104"/>
      <c r="E90" s="105"/>
      <c r="F90" s="106"/>
      <c r="G90" s="50"/>
      <c r="H90" s="105"/>
      <c r="I90" s="49"/>
      <c r="J90" s="49"/>
      <c r="K90" s="105"/>
      <c r="L90" s="49"/>
      <c r="M90" s="51"/>
    </row>
    <row r="91" spans="2:13" x14ac:dyDescent="0.25">
      <c r="B91" s="47" t="s">
        <v>68</v>
      </c>
      <c r="C91" s="48" t="s">
        <v>23</v>
      </c>
      <c r="D91" s="104"/>
      <c r="E91" s="105"/>
      <c r="F91" s="106"/>
      <c r="G91" s="50"/>
      <c r="H91" s="105"/>
      <c r="I91" s="49"/>
      <c r="J91" s="49"/>
      <c r="K91" s="105"/>
      <c r="L91" s="49"/>
      <c r="M91" s="51"/>
    </row>
    <row r="92" spans="2:13" x14ac:dyDescent="0.25">
      <c r="B92" s="47" t="s">
        <v>69</v>
      </c>
      <c r="C92" s="48" t="s">
        <v>20</v>
      </c>
      <c r="D92" s="104"/>
      <c r="E92" s="105"/>
      <c r="F92" s="106"/>
      <c r="G92" s="50"/>
      <c r="H92" s="105"/>
      <c r="I92" s="49"/>
      <c r="J92" s="49"/>
      <c r="K92" s="105"/>
      <c r="L92" s="49"/>
      <c r="M92" s="51"/>
    </row>
    <row r="93" spans="2:13" x14ac:dyDescent="0.25">
      <c r="B93" s="47" t="s">
        <v>47</v>
      </c>
      <c r="C93" s="48" t="s">
        <v>7</v>
      </c>
      <c r="D93" s="104">
        <v>14304</v>
      </c>
      <c r="E93" s="105">
        <v>11200</v>
      </c>
      <c r="F93" s="106">
        <v>3104</v>
      </c>
      <c r="G93" s="50"/>
      <c r="H93" s="105"/>
      <c r="I93" s="49"/>
      <c r="J93" s="49">
        <v>11.291</v>
      </c>
      <c r="K93" s="105">
        <v>388</v>
      </c>
      <c r="L93" s="49"/>
      <c r="M93" s="51"/>
    </row>
    <row r="94" spans="2:13" x14ac:dyDescent="0.25">
      <c r="B94" s="47" t="s">
        <v>70</v>
      </c>
      <c r="C94" s="48" t="s">
        <v>7</v>
      </c>
      <c r="D94" s="104"/>
      <c r="E94" s="105"/>
      <c r="F94" s="106"/>
      <c r="G94" s="50"/>
      <c r="H94" s="105"/>
      <c r="I94" s="49"/>
      <c r="J94" s="49"/>
      <c r="K94" s="105"/>
      <c r="L94" s="49"/>
      <c r="M94" s="51"/>
    </row>
    <row r="95" spans="2:13" ht="11.25" customHeight="1" x14ac:dyDescent="0.25">
      <c r="B95" s="939" t="s">
        <v>31</v>
      </c>
      <c r="C95" s="32" t="s">
        <v>9</v>
      </c>
      <c r="D95" s="95"/>
      <c r="E95" s="96"/>
      <c r="F95" s="97"/>
      <c r="G95" s="34"/>
      <c r="H95" s="96"/>
      <c r="I95" s="33"/>
      <c r="J95" s="33"/>
      <c r="K95" s="96"/>
      <c r="L95" s="33"/>
      <c r="M95" s="35"/>
    </row>
    <row r="96" spans="2:13" ht="11.25" customHeight="1" x14ac:dyDescent="0.25">
      <c r="B96" s="940"/>
      <c r="C96" s="23" t="s">
        <v>22</v>
      </c>
      <c r="D96" s="89">
        <v>1983210</v>
      </c>
      <c r="E96" s="90">
        <v>320000</v>
      </c>
      <c r="F96" s="91">
        <v>1663210</v>
      </c>
      <c r="G96" s="25"/>
      <c r="H96" s="90"/>
      <c r="I96" s="24"/>
      <c r="J96" s="24">
        <v>400</v>
      </c>
      <c r="K96" s="90">
        <v>417000</v>
      </c>
      <c r="L96" s="24"/>
      <c r="M96" s="26"/>
    </row>
    <row r="97" spans="2:13" ht="11.25" customHeight="1" x14ac:dyDescent="0.25">
      <c r="B97" s="940"/>
      <c r="C97" s="23" t="s">
        <v>7</v>
      </c>
      <c r="D97" s="89">
        <v>303111.73</v>
      </c>
      <c r="E97" s="90">
        <v>257432.72999999998</v>
      </c>
      <c r="F97" s="91">
        <v>45679</v>
      </c>
      <c r="G97" s="25"/>
      <c r="H97" s="90"/>
      <c r="I97" s="24"/>
      <c r="J97" s="24">
        <v>1190.789</v>
      </c>
      <c r="K97" s="90">
        <v>6176</v>
      </c>
      <c r="L97" s="24"/>
      <c r="M97" s="26"/>
    </row>
    <row r="98" spans="2:13" x14ac:dyDescent="0.25">
      <c r="B98" s="941"/>
      <c r="C98" s="43" t="s">
        <v>29</v>
      </c>
      <c r="D98" s="101">
        <v>2860000</v>
      </c>
      <c r="E98" s="102">
        <v>60000</v>
      </c>
      <c r="F98" s="103">
        <v>2800000</v>
      </c>
      <c r="G98" s="45"/>
      <c r="H98" s="102"/>
      <c r="I98" s="44"/>
      <c r="J98" s="44">
        <v>100</v>
      </c>
      <c r="K98" s="102">
        <v>700000</v>
      </c>
      <c r="L98" s="44"/>
      <c r="M98" s="46"/>
    </row>
    <row r="99" spans="2:13" x14ac:dyDescent="0.25">
      <c r="B99" s="47" t="s">
        <v>43</v>
      </c>
      <c r="C99" s="48" t="s">
        <v>11</v>
      </c>
      <c r="D99" s="104">
        <v>2176968.2000000002</v>
      </c>
      <c r="E99" s="105">
        <v>679473.20000000019</v>
      </c>
      <c r="F99" s="106">
        <v>1497495</v>
      </c>
      <c r="G99" s="50"/>
      <c r="H99" s="105"/>
      <c r="I99" s="49">
        <v>493.34000000000003</v>
      </c>
      <c r="J99" s="49"/>
      <c r="K99" s="105">
        <v>199950</v>
      </c>
      <c r="L99" s="49"/>
      <c r="M99" s="51"/>
    </row>
    <row r="100" spans="2:13" x14ac:dyDescent="0.25">
      <c r="B100" s="47" t="s">
        <v>32</v>
      </c>
      <c r="C100" s="48" t="s">
        <v>7</v>
      </c>
      <c r="D100" s="104">
        <v>410</v>
      </c>
      <c r="E100" s="105"/>
      <c r="F100" s="106">
        <v>410</v>
      </c>
      <c r="G100" s="50"/>
      <c r="H100" s="105"/>
      <c r="I100" s="49"/>
      <c r="J100" s="49"/>
      <c r="K100" s="105">
        <v>128</v>
      </c>
      <c r="L100" s="49"/>
      <c r="M100" s="51"/>
    </row>
    <row r="101" spans="2:13" x14ac:dyDescent="0.25">
      <c r="B101" s="47" t="s">
        <v>71</v>
      </c>
      <c r="C101" s="48" t="s">
        <v>23</v>
      </c>
      <c r="D101" s="104"/>
      <c r="E101" s="105"/>
      <c r="F101" s="106"/>
      <c r="G101" s="50"/>
      <c r="H101" s="105"/>
      <c r="I101" s="49"/>
      <c r="J101" s="49"/>
      <c r="K101" s="105"/>
      <c r="L101" s="49"/>
      <c r="M101" s="51"/>
    </row>
    <row r="102" spans="2:13" ht="11.25" customHeight="1" x14ac:dyDescent="0.25">
      <c r="B102" s="939" t="s">
        <v>33</v>
      </c>
      <c r="C102" s="32" t="s">
        <v>11</v>
      </c>
      <c r="D102" s="95"/>
      <c r="E102" s="96"/>
      <c r="F102" s="97"/>
      <c r="G102" s="34"/>
      <c r="H102" s="96"/>
      <c r="I102" s="33"/>
      <c r="J102" s="33"/>
      <c r="K102" s="96"/>
      <c r="L102" s="33"/>
      <c r="M102" s="35"/>
    </row>
    <row r="103" spans="2:13" ht="11.25" customHeight="1" x14ac:dyDescent="0.25">
      <c r="B103" s="940"/>
      <c r="C103" s="23" t="s">
        <v>13</v>
      </c>
      <c r="D103" s="89">
        <v>4182197</v>
      </c>
      <c r="E103" s="90">
        <v>4182197</v>
      </c>
      <c r="F103" s="91"/>
      <c r="G103" s="25"/>
      <c r="H103" s="90"/>
      <c r="I103" s="24"/>
      <c r="J103" s="24">
        <v>14000</v>
      </c>
      <c r="K103" s="90"/>
      <c r="L103" s="24"/>
      <c r="M103" s="26"/>
    </row>
    <row r="104" spans="2:13" ht="11.25" customHeight="1" x14ac:dyDescent="0.25">
      <c r="B104" s="940"/>
      <c r="C104" s="23" t="s">
        <v>9</v>
      </c>
      <c r="D104" s="89">
        <v>5344736.25</v>
      </c>
      <c r="E104" s="90"/>
      <c r="F104" s="91">
        <v>5344736.25</v>
      </c>
      <c r="G104" s="25"/>
      <c r="H104" s="90"/>
      <c r="I104" s="24"/>
      <c r="J104" s="24"/>
      <c r="K104" s="90">
        <v>1639771</v>
      </c>
      <c r="L104" s="24"/>
      <c r="M104" s="26"/>
    </row>
    <row r="105" spans="2:13" x14ac:dyDescent="0.25">
      <c r="B105" s="940"/>
      <c r="C105" s="23" t="s">
        <v>22</v>
      </c>
      <c r="D105" s="89">
        <v>39069500</v>
      </c>
      <c r="E105" s="90">
        <v>4110000</v>
      </c>
      <c r="F105" s="91">
        <v>34959500</v>
      </c>
      <c r="G105" s="25"/>
      <c r="H105" s="90"/>
      <c r="I105" s="24"/>
      <c r="J105" s="24">
        <v>11500</v>
      </c>
      <c r="K105" s="90">
        <v>9378000</v>
      </c>
      <c r="L105" s="24"/>
      <c r="M105" s="26"/>
    </row>
    <row r="106" spans="2:13" x14ac:dyDescent="0.25">
      <c r="B106" s="940"/>
      <c r="C106" s="23" t="s">
        <v>23</v>
      </c>
      <c r="D106" s="89">
        <v>4154000</v>
      </c>
      <c r="E106" s="90">
        <v>4154000</v>
      </c>
      <c r="F106" s="91"/>
      <c r="G106" s="25"/>
      <c r="H106" s="90"/>
      <c r="I106" s="24"/>
      <c r="J106" s="24">
        <v>7038</v>
      </c>
      <c r="K106" s="90"/>
      <c r="L106" s="24"/>
      <c r="M106" s="26"/>
    </row>
    <row r="107" spans="2:13" x14ac:dyDescent="0.25">
      <c r="B107" s="940"/>
      <c r="C107" s="23" t="s">
        <v>7</v>
      </c>
      <c r="D107" s="89">
        <v>17736047.68</v>
      </c>
      <c r="E107" s="90">
        <v>6247524.6799999997</v>
      </c>
      <c r="F107" s="91">
        <v>11488523</v>
      </c>
      <c r="G107" s="25"/>
      <c r="H107" s="90"/>
      <c r="I107" s="24"/>
      <c r="J107" s="24">
        <v>21757.537</v>
      </c>
      <c r="K107" s="90">
        <v>3006732.1</v>
      </c>
      <c r="L107" s="24"/>
      <c r="M107" s="26"/>
    </row>
    <row r="108" spans="2:13" x14ac:dyDescent="0.25">
      <c r="B108" s="940"/>
      <c r="C108" s="23" t="s">
        <v>29</v>
      </c>
      <c r="D108" s="89">
        <v>17698548</v>
      </c>
      <c r="E108" s="90">
        <v>207360</v>
      </c>
      <c r="F108" s="91">
        <v>17491188</v>
      </c>
      <c r="G108" s="25"/>
      <c r="H108" s="90"/>
      <c r="I108" s="24"/>
      <c r="J108" s="24">
        <v>900</v>
      </c>
      <c r="K108" s="90">
        <v>4348979</v>
      </c>
      <c r="L108" s="24"/>
      <c r="M108" s="26"/>
    </row>
    <row r="109" spans="2:13" x14ac:dyDescent="0.25">
      <c r="B109" s="941"/>
      <c r="C109" s="43" t="s">
        <v>30</v>
      </c>
      <c r="D109" s="101">
        <v>10828917.279999999</v>
      </c>
      <c r="E109" s="102"/>
      <c r="F109" s="103">
        <v>10828917.279999999</v>
      </c>
      <c r="G109" s="45"/>
      <c r="H109" s="102"/>
      <c r="I109" s="44"/>
      <c r="J109" s="44"/>
      <c r="K109" s="102">
        <v>3912743.38</v>
      </c>
      <c r="L109" s="44"/>
      <c r="M109" s="46"/>
    </row>
    <row r="110" spans="2:13" x14ac:dyDescent="0.25">
      <c r="B110" s="47" t="s">
        <v>72</v>
      </c>
      <c r="C110" s="48" t="s">
        <v>7</v>
      </c>
      <c r="D110" s="104"/>
      <c r="E110" s="105"/>
      <c r="F110" s="106"/>
      <c r="G110" s="50"/>
      <c r="H110" s="105"/>
      <c r="I110" s="49"/>
      <c r="J110" s="49"/>
      <c r="K110" s="105"/>
      <c r="L110" s="49"/>
      <c r="M110" s="51"/>
    </row>
    <row r="111" spans="2:13" x14ac:dyDescent="0.25">
      <c r="B111" s="937" t="s">
        <v>73</v>
      </c>
      <c r="C111" s="41" t="s">
        <v>22</v>
      </c>
      <c r="D111" s="95"/>
      <c r="E111" s="96"/>
      <c r="F111" s="97"/>
      <c r="G111" s="34"/>
      <c r="H111" s="96"/>
      <c r="I111" s="33"/>
      <c r="J111" s="33"/>
      <c r="K111" s="96"/>
      <c r="L111" s="33"/>
      <c r="M111" s="35"/>
    </row>
    <row r="112" spans="2:13" x14ac:dyDescent="0.25">
      <c r="B112" s="938"/>
      <c r="C112" s="42" t="s">
        <v>7</v>
      </c>
      <c r="D112" s="83"/>
      <c r="E112" s="84"/>
      <c r="F112" s="85"/>
      <c r="G112" s="17"/>
      <c r="H112" s="84"/>
      <c r="I112" s="16"/>
      <c r="J112" s="16"/>
      <c r="K112" s="84"/>
      <c r="L112" s="16"/>
      <c r="M112" s="18"/>
    </row>
    <row r="113" spans="2:13" x14ac:dyDescent="0.25">
      <c r="B113" s="939" t="s">
        <v>44</v>
      </c>
      <c r="C113" s="32" t="s">
        <v>9</v>
      </c>
      <c r="D113" s="95">
        <v>24497856</v>
      </c>
      <c r="E113" s="96"/>
      <c r="F113" s="97">
        <v>24497856</v>
      </c>
      <c r="G113" s="34"/>
      <c r="H113" s="96"/>
      <c r="I113" s="33"/>
      <c r="J113" s="33"/>
      <c r="K113" s="96">
        <v>1818097.0000000002</v>
      </c>
      <c r="L113" s="33"/>
      <c r="M113" s="35"/>
    </row>
    <row r="114" spans="2:13" x14ac:dyDescent="0.25">
      <c r="B114" s="940"/>
      <c r="C114" s="23" t="s">
        <v>7</v>
      </c>
      <c r="D114" s="89">
        <v>1709000</v>
      </c>
      <c r="E114" s="90"/>
      <c r="F114" s="91">
        <v>1709000</v>
      </c>
      <c r="G114" s="25"/>
      <c r="H114" s="90"/>
      <c r="I114" s="24"/>
      <c r="J114" s="24"/>
      <c r="K114" s="90">
        <v>96180</v>
      </c>
      <c r="L114" s="24"/>
      <c r="M114" s="26"/>
    </row>
    <row r="115" spans="2:13" x14ac:dyDescent="0.25">
      <c r="B115" s="941"/>
      <c r="C115" s="43" t="s">
        <v>29</v>
      </c>
      <c r="D115" s="101">
        <v>16801679.260000002</v>
      </c>
      <c r="E115" s="102"/>
      <c r="F115" s="103">
        <v>16801679.260000002</v>
      </c>
      <c r="G115" s="45"/>
      <c r="H115" s="102"/>
      <c r="I115" s="44"/>
      <c r="J115" s="44"/>
      <c r="K115" s="102">
        <v>1302463</v>
      </c>
      <c r="L115" s="44"/>
      <c r="M115" s="46"/>
    </row>
    <row r="116" spans="2:13" x14ac:dyDescent="0.25">
      <c r="B116" s="47" t="s">
        <v>74</v>
      </c>
      <c r="C116" s="48" t="s">
        <v>30</v>
      </c>
      <c r="D116" s="104"/>
      <c r="E116" s="105"/>
      <c r="F116" s="106"/>
      <c r="G116" s="50"/>
      <c r="H116" s="105"/>
      <c r="I116" s="49"/>
      <c r="J116" s="49"/>
      <c r="K116" s="105"/>
      <c r="L116" s="49"/>
      <c r="M116" s="51"/>
    </row>
    <row r="117" spans="2:13" x14ac:dyDescent="0.25">
      <c r="B117" s="47" t="s">
        <v>75</v>
      </c>
      <c r="C117" s="48" t="s">
        <v>30</v>
      </c>
      <c r="D117" s="104"/>
      <c r="E117" s="105"/>
      <c r="F117" s="106"/>
      <c r="G117" s="50"/>
      <c r="H117" s="105"/>
      <c r="I117" s="49"/>
      <c r="J117" s="49"/>
      <c r="K117" s="105"/>
      <c r="L117" s="49"/>
      <c r="M117" s="51"/>
    </row>
    <row r="118" spans="2:13" ht="11.25" customHeight="1" x14ac:dyDescent="0.25">
      <c r="B118" s="939" t="s">
        <v>51</v>
      </c>
      <c r="C118" s="32" t="s">
        <v>11</v>
      </c>
      <c r="D118" s="95"/>
      <c r="E118" s="96"/>
      <c r="F118" s="97"/>
      <c r="G118" s="34"/>
      <c r="H118" s="96"/>
      <c r="I118" s="33"/>
      <c r="J118" s="33"/>
      <c r="K118" s="96"/>
      <c r="L118" s="33"/>
      <c r="M118" s="35"/>
    </row>
    <row r="119" spans="2:13" ht="11.25" customHeight="1" x14ac:dyDescent="0.25">
      <c r="B119" s="940"/>
      <c r="C119" s="23" t="s">
        <v>9</v>
      </c>
      <c r="D119" s="89"/>
      <c r="E119" s="90"/>
      <c r="F119" s="91"/>
      <c r="G119" s="25"/>
      <c r="H119" s="90"/>
      <c r="I119" s="24"/>
      <c r="J119" s="24"/>
      <c r="K119" s="90"/>
      <c r="L119" s="24"/>
      <c r="M119" s="26"/>
    </row>
    <row r="120" spans="2:13" ht="11.25" customHeight="1" x14ac:dyDescent="0.25">
      <c r="B120" s="940"/>
      <c r="C120" s="23" t="s">
        <v>23</v>
      </c>
      <c r="D120" s="89"/>
      <c r="E120" s="90"/>
      <c r="F120" s="91"/>
      <c r="G120" s="25"/>
      <c r="H120" s="90"/>
      <c r="I120" s="24"/>
      <c r="J120" s="24"/>
      <c r="K120" s="90"/>
      <c r="L120" s="24"/>
      <c r="M120" s="26"/>
    </row>
    <row r="121" spans="2:13" x14ac:dyDescent="0.25">
      <c r="B121" s="943"/>
      <c r="C121" s="57" t="s">
        <v>7</v>
      </c>
      <c r="D121" s="110"/>
      <c r="E121" s="111"/>
      <c r="F121" s="112"/>
      <c r="G121" s="59"/>
      <c r="H121" s="111"/>
      <c r="I121" s="58"/>
      <c r="J121" s="58"/>
      <c r="K121" s="111"/>
      <c r="L121" s="58"/>
      <c r="M121" s="60"/>
    </row>
    <row r="122" spans="2:13" x14ac:dyDescent="0.25">
      <c r="B122" s="939" t="s">
        <v>34</v>
      </c>
      <c r="C122" s="32" t="s">
        <v>11</v>
      </c>
      <c r="D122" s="95">
        <v>726079.91</v>
      </c>
      <c r="E122" s="96">
        <v>275857.60000000003</v>
      </c>
      <c r="F122" s="97">
        <v>450222.31</v>
      </c>
      <c r="G122" s="34"/>
      <c r="H122" s="96"/>
      <c r="I122" s="33">
        <v>157.5</v>
      </c>
      <c r="J122" s="33">
        <v>56.072000000000003</v>
      </c>
      <c r="K122" s="96">
        <v>50264</v>
      </c>
      <c r="L122" s="33"/>
      <c r="M122" s="35"/>
    </row>
    <row r="123" spans="2:13" x14ac:dyDescent="0.25">
      <c r="B123" s="940"/>
      <c r="C123" s="23" t="s">
        <v>23</v>
      </c>
      <c r="D123" s="89"/>
      <c r="E123" s="90"/>
      <c r="F123" s="91"/>
      <c r="G123" s="25"/>
      <c r="H123" s="90"/>
      <c r="I123" s="24"/>
      <c r="J123" s="24"/>
      <c r="K123" s="90"/>
      <c r="L123" s="24"/>
      <c r="M123" s="26"/>
    </row>
    <row r="124" spans="2:13" x14ac:dyDescent="0.25">
      <c r="B124" s="941"/>
      <c r="C124" s="43" t="s">
        <v>7</v>
      </c>
      <c r="D124" s="101">
        <v>153349.74</v>
      </c>
      <c r="E124" s="102">
        <v>69999.999999999985</v>
      </c>
      <c r="F124" s="103">
        <v>83349.740000000005</v>
      </c>
      <c r="G124" s="45"/>
      <c r="H124" s="102"/>
      <c r="I124" s="44"/>
      <c r="J124" s="44"/>
      <c r="K124" s="102">
        <v>9142</v>
      </c>
      <c r="L124" s="44"/>
      <c r="M124" s="46">
        <v>0.58799999999999997</v>
      </c>
    </row>
    <row r="125" spans="2:13" x14ac:dyDescent="0.25">
      <c r="B125" s="47" t="s">
        <v>76</v>
      </c>
      <c r="C125" s="48" t="s">
        <v>7</v>
      </c>
      <c r="D125" s="104"/>
      <c r="E125" s="105"/>
      <c r="F125" s="106"/>
      <c r="G125" s="50"/>
      <c r="H125" s="105"/>
      <c r="I125" s="49"/>
      <c r="J125" s="49"/>
      <c r="K125" s="105"/>
      <c r="L125" s="49"/>
      <c r="M125" s="51"/>
    </row>
    <row r="126" spans="2:13" ht="11.25" customHeight="1" x14ac:dyDescent="0.25">
      <c r="B126" s="939" t="s">
        <v>35</v>
      </c>
      <c r="C126" s="32" t="s">
        <v>11</v>
      </c>
      <c r="D126" s="95">
        <v>55284536.919999987</v>
      </c>
      <c r="E126" s="96">
        <v>3394764.390000008</v>
      </c>
      <c r="F126" s="97">
        <v>51889772.529999979</v>
      </c>
      <c r="G126" s="34"/>
      <c r="H126" s="96"/>
      <c r="I126" s="33">
        <v>529.4</v>
      </c>
      <c r="J126" s="33">
        <v>1628.028</v>
      </c>
      <c r="K126" s="96">
        <v>7621987.4800000023</v>
      </c>
      <c r="L126" s="33"/>
      <c r="M126" s="35"/>
    </row>
    <row r="127" spans="2:13" ht="11.25" customHeight="1" x14ac:dyDescent="0.25">
      <c r="B127" s="940"/>
      <c r="C127" s="23" t="s">
        <v>12</v>
      </c>
      <c r="D127" s="89">
        <v>1000000</v>
      </c>
      <c r="E127" s="90"/>
      <c r="F127" s="91">
        <v>1000000</v>
      </c>
      <c r="G127" s="25"/>
      <c r="H127" s="90"/>
      <c r="I127" s="24"/>
      <c r="J127" s="24"/>
      <c r="K127" s="90">
        <v>62000</v>
      </c>
      <c r="L127" s="24"/>
      <c r="M127" s="26"/>
    </row>
    <row r="128" spans="2:13" ht="11.25" customHeight="1" x14ac:dyDescent="0.25">
      <c r="B128" s="940"/>
      <c r="C128" s="23" t="s">
        <v>13</v>
      </c>
      <c r="D128" s="89">
        <v>1276079</v>
      </c>
      <c r="E128" s="90"/>
      <c r="F128" s="91">
        <v>1276079</v>
      </c>
      <c r="G128" s="25"/>
      <c r="H128" s="90"/>
      <c r="I128" s="24"/>
      <c r="J128" s="24"/>
      <c r="K128" s="90">
        <v>148249</v>
      </c>
      <c r="L128" s="24"/>
      <c r="M128" s="26"/>
    </row>
    <row r="129" spans="2:13" x14ac:dyDescent="0.25">
      <c r="B129" s="940"/>
      <c r="C129" s="23" t="s">
        <v>14</v>
      </c>
      <c r="D129" s="89">
        <v>584000</v>
      </c>
      <c r="E129" s="90"/>
      <c r="F129" s="91">
        <v>584000</v>
      </c>
      <c r="G129" s="25"/>
      <c r="H129" s="90"/>
      <c r="I129" s="24"/>
      <c r="J129" s="24"/>
      <c r="K129" s="90">
        <v>73000</v>
      </c>
      <c r="L129" s="24"/>
      <c r="M129" s="26"/>
    </row>
    <row r="130" spans="2:13" x14ac:dyDescent="0.25">
      <c r="B130" s="940"/>
      <c r="C130" s="23" t="s">
        <v>9</v>
      </c>
      <c r="D130" s="89">
        <v>486000</v>
      </c>
      <c r="E130" s="90"/>
      <c r="F130" s="91">
        <v>486000</v>
      </c>
      <c r="G130" s="25"/>
      <c r="H130" s="90"/>
      <c r="I130" s="24"/>
      <c r="J130" s="24"/>
      <c r="K130" s="90">
        <v>27000</v>
      </c>
      <c r="L130" s="24"/>
      <c r="M130" s="26"/>
    </row>
    <row r="131" spans="2:13" x14ac:dyDescent="0.25">
      <c r="B131" s="941"/>
      <c r="C131" s="43" t="s">
        <v>7</v>
      </c>
      <c r="D131" s="101"/>
      <c r="E131" s="102"/>
      <c r="F131" s="103"/>
      <c r="G131" s="45"/>
      <c r="H131" s="102"/>
      <c r="I131" s="44"/>
      <c r="J131" s="44"/>
      <c r="K131" s="102"/>
      <c r="L131" s="44"/>
      <c r="M131" s="46"/>
    </row>
    <row r="132" spans="2:13" x14ac:dyDescent="0.25">
      <c r="B132" s="47" t="s">
        <v>77</v>
      </c>
      <c r="C132" s="48" t="s">
        <v>22</v>
      </c>
      <c r="D132" s="104"/>
      <c r="E132" s="105"/>
      <c r="F132" s="106"/>
      <c r="G132" s="50"/>
      <c r="H132" s="105"/>
      <c r="I132" s="49"/>
      <c r="J132" s="49"/>
      <c r="K132" s="105"/>
      <c r="L132" s="49"/>
      <c r="M132" s="51"/>
    </row>
    <row r="133" spans="2:13" ht="13.8" thickBot="1" x14ac:dyDescent="0.3">
      <c r="B133" s="47" t="s">
        <v>78</v>
      </c>
      <c r="C133" s="48" t="s">
        <v>7</v>
      </c>
      <c r="D133" s="104"/>
      <c r="E133" s="105"/>
      <c r="F133" s="106"/>
      <c r="G133" s="50"/>
      <c r="H133" s="119"/>
      <c r="I133" s="61"/>
      <c r="J133" s="61"/>
      <c r="K133" s="119"/>
      <c r="L133" s="61"/>
      <c r="M133" s="51"/>
    </row>
    <row r="134" spans="2:13" ht="14.4" thickTop="1" thickBot="1" x14ac:dyDescent="0.3">
      <c r="B134" s="946" t="s">
        <v>79</v>
      </c>
      <c r="C134" s="947"/>
      <c r="D134" s="113">
        <v>345792362.24000001</v>
      </c>
      <c r="E134" s="114">
        <v>47681257.810000002</v>
      </c>
      <c r="F134" s="115">
        <v>298111104.43000001</v>
      </c>
      <c r="G134" s="63">
        <v>772385.55000399996</v>
      </c>
      <c r="H134" s="120"/>
      <c r="I134" s="62">
        <v>25057.239999999998</v>
      </c>
      <c r="J134" s="62">
        <v>133478.03599999999</v>
      </c>
      <c r="K134" s="114">
        <v>67842213.549999997</v>
      </c>
      <c r="L134" s="64"/>
      <c r="M134" s="65">
        <v>24.118000000000002</v>
      </c>
    </row>
    <row r="135" spans="2:13" ht="14.4" thickTop="1" thickBot="1" x14ac:dyDescent="0.3">
      <c r="B135" s="944" t="s">
        <v>36</v>
      </c>
      <c r="C135" s="945"/>
      <c r="D135" s="116">
        <v>462665109.54000002</v>
      </c>
      <c r="E135" s="117">
        <v>49117051.910000026</v>
      </c>
      <c r="F135" s="118">
        <v>413548057.63</v>
      </c>
      <c r="G135" s="68">
        <v>772385.55000399996</v>
      </c>
      <c r="H135" s="121"/>
      <c r="I135" s="66">
        <v>25057.239999999998</v>
      </c>
      <c r="J135" s="66">
        <v>353952.40899999999</v>
      </c>
      <c r="K135" s="117">
        <v>253153160.62000012</v>
      </c>
      <c r="L135" s="67"/>
      <c r="M135" s="69">
        <v>24.118000000000002</v>
      </c>
    </row>
    <row r="136" spans="2:13" s="70" customFormat="1" ht="13.8" thickTop="1" x14ac:dyDescent="0.25">
      <c r="B136" s="71"/>
      <c r="C136" s="72"/>
      <c r="D136" s="73"/>
      <c r="E136" s="73"/>
      <c r="F136" s="73"/>
      <c r="G136" s="73"/>
      <c r="H136" s="73"/>
      <c r="I136" s="73"/>
      <c r="J136" s="73"/>
      <c r="K136" s="73"/>
      <c r="L136" s="73"/>
      <c r="M136" s="73"/>
    </row>
    <row r="137" spans="2:13" x14ac:dyDescent="0.25">
      <c r="B137" s="1" t="s">
        <v>37</v>
      </c>
    </row>
  </sheetData>
  <mergeCells count="26">
    <mergeCell ref="B10:B15"/>
    <mergeCell ref="B16:B27"/>
    <mergeCell ref="B29:B43"/>
    <mergeCell ref="B46:B52"/>
    <mergeCell ref="B111:B112"/>
    <mergeCell ref="B53:B57"/>
    <mergeCell ref="B66:B69"/>
    <mergeCell ref="B82:B89"/>
    <mergeCell ref="B95:B98"/>
    <mergeCell ref="B135:C135"/>
    <mergeCell ref="B63:B65"/>
    <mergeCell ref="B61:B62"/>
    <mergeCell ref="B76:B77"/>
    <mergeCell ref="B102:B109"/>
    <mergeCell ref="B134:C134"/>
    <mergeCell ref="B113:B115"/>
    <mergeCell ref="B122:B124"/>
    <mergeCell ref="B118:B121"/>
    <mergeCell ref="B126:B131"/>
    <mergeCell ref="B1:M1"/>
    <mergeCell ref="D3:F3"/>
    <mergeCell ref="G3:M3"/>
    <mergeCell ref="B7:B9"/>
    <mergeCell ref="B5:B6"/>
    <mergeCell ref="B3:B4"/>
    <mergeCell ref="C3:C4"/>
  </mergeCells>
  <phoneticPr fontId="0" type="noConversion"/>
  <pageMargins left="0" right="0" top="0" bottom="0" header="0" footer="0"/>
  <pageSetup paperSize="9" scale="10" orientation="portrait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CA3F-BBAA-4315-804C-43201040BE9D}">
  <sheetPr>
    <pageSetUpPr fitToPage="1"/>
  </sheetPr>
  <dimension ref="B1:R137"/>
  <sheetViews>
    <sheetView showGridLines="0" zoomScale="80" workbookViewId="0">
      <selection activeCell="F25" sqref="F25"/>
    </sheetView>
  </sheetViews>
  <sheetFormatPr baseColWidth="10" defaultColWidth="12" defaultRowHeight="13.2" x14ac:dyDescent="0.25"/>
  <cols>
    <col min="1" max="1" width="2.7109375" style="14" customWidth="1"/>
    <col min="2" max="2" width="34" style="3" customWidth="1"/>
    <col min="3" max="3" width="31" style="3" customWidth="1"/>
    <col min="4" max="13" width="18.85546875" style="3" customWidth="1"/>
    <col min="14" max="16" width="31.7109375" style="14" bestFit="1" customWidth="1"/>
    <col min="17" max="17" width="20.7109375" style="14" bestFit="1" customWidth="1"/>
    <col min="18" max="18" width="16.28515625" style="14" bestFit="1" customWidth="1"/>
    <col min="19" max="19" width="20.28515625" style="14" bestFit="1" customWidth="1"/>
    <col min="20" max="20" width="16.7109375" style="14" bestFit="1" customWidth="1"/>
    <col min="21" max="21" width="20.28515625" style="14" bestFit="1" customWidth="1"/>
    <col min="22" max="22" width="16.7109375" style="14" bestFit="1" customWidth="1"/>
    <col min="23" max="23" width="20.28515625" style="14" bestFit="1" customWidth="1"/>
    <col min="24" max="24" width="16.7109375" style="14" bestFit="1" customWidth="1"/>
    <col min="25" max="25" width="20.7109375" style="14" bestFit="1" customWidth="1"/>
    <col min="26" max="26" width="17" style="14" bestFit="1" customWidth="1"/>
    <col min="27" max="27" width="20.28515625" style="14" bestFit="1" customWidth="1"/>
    <col min="28" max="28" width="16.7109375" style="14" bestFit="1" customWidth="1"/>
    <col min="29" max="29" width="20.28515625" style="14" bestFit="1" customWidth="1"/>
    <col min="30" max="30" width="16.7109375" style="14" bestFit="1" customWidth="1"/>
    <col min="31" max="31" width="18" style="14" bestFit="1" customWidth="1"/>
    <col min="32" max="32" width="14.42578125" style="14" bestFit="1" customWidth="1"/>
    <col min="33" max="33" width="17.7109375" style="14" bestFit="1" customWidth="1"/>
    <col min="34" max="34" width="14.140625" style="14" bestFit="1" customWidth="1"/>
    <col min="35" max="35" width="16.85546875" style="14" bestFit="1" customWidth="1"/>
    <col min="36" max="16384" width="12" style="14"/>
  </cols>
  <sheetData>
    <row r="1" spans="2:18" s="74" customFormat="1" ht="31.5" customHeight="1" x14ac:dyDescent="0.2">
      <c r="B1" s="953" t="s">
        <v>95</v>
      </c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O1" s="2"/>
      <c r="P1" s="2"/>
      <c r="Q1" s="2"/>
      <c r="R1" s="2"/>
    </row>
    <row r="2" spans="2:18" s="74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2"/>
      <c r="P2" s="2"/>
      <c r="Q2" s="2"/>
      <c r="R2" s="2"/>
    </row>
    <row r="3" spans="2:18" ht="13.8" thickTop="1" x14ac:dyDescent="0.25">
      <c r="B3" s="929" t="s">
        <v>0</v>
      </c>
      <c r="C3" s="931" t="s">
        <v>1</v>
      </c>
      <c r="D3" s="949" t="s">
        <v>2</v>
      </c>
      <c r="E3" s="950"/>
      <c r="F3" s="951"/>
      <c r="G3" s="952" t="s">
        <v>3</v>
      </c>
      <c r="H3" s="950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4" t="s">
        <v>4</v>
      </c>
      <c r="E4" s="5" t="s">
        <v>5</v>
      </c>
      <c r="F4" s="6" t="s">
        <v>52</v>
      </c>
      <c r="G4" s="7" t="s">
        <v>101</v>
      </c>
      <c r="H4" s="8" t="s">
        <v>102</v>
      </c>
      <c r="I4" s="8" t="s">
        <v>53</v>
      </c>
      <c r="J4" s="8" t="s">
        <v>54</v>
      </c>
      <c r="K4" s="8" t="s">
        <v>103</v>
      </c>
      <c r="L4" s="8" t="s">
        <v>55</v>
      </c>
      <c r="M4" s="9" t="s">
        <v>56</v>
      </c>
    </row>
    <row r="5" spans="2:18" ht="13.8" thickTop="1" x14ac:dyDescent="0.25">
      <c r="B5" s="948" t="s">
        <v>6</v>
      </c>
      <c r="C5" s="10" t="s">
        <v>15</v>
      </c>
      <c r="D5" s="80"/>
      <c r="E5" s="81"/>
      <c r="F5" s="82"/>
      <c r="G5" s="12"/>
      <c r="H5" s="81"/>
      <c r="I5" s="11"/>
      <c r="J5" s="11"/>
      <c r="K5" s="81"/>
      <c r="L5" s="11"/>
      <c r="M5" s="13"/>
    </row>
    <row r="6" spans="2:18" x14ac:dyDescent="0.25">
      <c r="B6" s="938"/>
      <c r="C6" s="15" t="s">
        <v>7</v>
      </c>
      <c r="D6" s="83">
        <v>3422000</v>
      </c>
      <c r="E6" s="84">
        <v>2465000</v>
      </c>
      <c r="F6" s="85">
        <v>957000</v>
      </c>
      <c r="G6" s="17">
        <v>153050</v>
      </c>
      <c r="H6" s="84"/>
      <c r="I6" s="16"/>
      <c r="J6" s="16"/>
      <c r="K6" s="84">
        <v>33000</v>
      </c>
      <c r="L6" s="16"/>
      <c r="M6" s="18"/>
    </row>
    <row r="7" spans="2:18" ht="12" customHeight="1" x14ac:dyDescent="0.25">
      <c r="B7" s="939" t="s">
        <v>8</v>
      </c>
      <c r="C7" s="19" t="s">
        <v>17</v>
      </c>
      <c r="D7" s="86"/>
      <c r="E7" s="87"/>
      <c r="F7" s="88"/>
      <c r="G7" s="21"/>
      <c r="H7" s="87"/>
      <c r="I7" s="20"/>
      <c r="J7" s="20"/>
      <c r="K7" s="87"/>
      <c r="L7" s="20"/>
      <c r="M7" s="22"/>
    </row>
    <row r="8" spans="2:18" ht="11.25" customHeight="1" x14ac:dyDescent="0.25">
      <c r="B8" s="940"/>
      <c r="C8" s="23" t="s">
        <v>9</v>
      </c>
      <c r="D8" s="89">
        <v>684022</v>
      </c>
      <c r="E8" s="90">
        <v>319372</v>
      </c>
      <c r="F8" s="91">
        <v>364650</v>
      </c>
      <c r="G8" s="25">
        <v>35550</v>
      </c>
      <c r="H8" s="90"/>
      <c r="I8" s="24"/>
      <c r="J8" s="24"/>
      <c r="K8" s="90">
        <v>60775</v>
      </c>
      <c r="L8" s="24"/>
      <c r="M8" s="26">
        <v>0.56200000000000006</v>
      </c>
    </row>
    <row r="9" spans="2:18" x14ac:dyDescent="0.25">
      <c r="B9" s="943"/>
      <c r="C9" s="15" t="s">
        <v>7</v>
      </c>
      <c r="D9" s="83"/>
      <c r="E9" s="84"/>
      <c r="F9" s="85"/>
      <c r="G9" s="17"/>
      <c r="H9" s="84"/>
      <c r="I9" s="16"/>
      <c r="J9" s="16"/>
      <c r="K9" s="84"/>
      <c r="L9" s="16"/>
      <c r="M9" s="18"/>
    </row>
    <row r="10" spans="2:18" ht="12" customHeight="1" x14ac:dyDescent="0.25">
      <c r="B10" s="939" t="s">
        <v>10</v>
      </c>
      <c r="C10" s="19" t="s">
        <v>11</v>
      </c>
      <c r="D10" s="86">
        <v>243000</v>
      </c>
      <c r="E10" s="87">
        <v>243000</v>
      </c>
      <c r="F10" s="88"/>
      <c r="G10" s="21"/>
      <c r="H10" s="87"/>
      <c r="I10" s="20"/>
      <c r="J10" s="20">
        <v>164.70899999999997</v>
      </c>
      <c r="K10" s="87"/>
      <c r="L10" s="20"/>
      <c r="M10" s="22"/>
    </row>
    <row r="11" spans="2:18" ht="11.25" customHeight="1" x14ac:dyDescent="0.25">
      <c r="B11" s="940"/>
      <c r="C11" s="23" t="s">
        <v>12</v>
      </c>
      <c r="D11" s="89"/>
      <c r="E11" s="90"/>
      <c r="F11" s="91"/>
      <c r="G11" s="25"/>
      <c r="H11" s="90"/>
      <c r="I11" s="24"/>
      <c r="J11" s="24">
        <v>1264.9000000000001</v>
      </c>
      <c r="K11" s="90"/>
      <c r="L11" s="24"/>
      <c r="M11" s="26"/>
    </row>
    <row r="12" spans="2:18" ht="11.25" customHeight="1" x14ac:dyDescent="0.25">
      <c r="B12" s="940"/>
      <c r="C12" s="23" t="s">
        <v>13</v>
      </c>
      <c r="D12" s="89"/>
      <c r="E12" s="90"/>
      <c r="F12" s="91"/>
      <c r="G12" s="25">
        <v>355</v>
      </c>
      <c r="H12" s="90"/>
      <c r="I12" s="24">
        <v>300</v>
      </c>
      <c r="J12" s="24">
        <v>0.2</v>
      </c>
      <c r="K12" s="90"/>
      <c r="L12" s="24"/>
      <c r="M12" s="26">
        <v>0.28000000000000003</v>
      </c>
    </row>
    <row r="13" spans="2:18" x14ac:dyDescent="0.25">
      <c r="B13" s="940"/>
      <c r="C13" s="23" t="s">
        <v>14</v>
      </c>
      <c r="D13" s="89"/>
      <c r="E13" s="90"/>
      <c r="F13" s="91"/>
      <c r="G13" s="25"/>
      <c r="H13" s="90"/>
      <c r="I13" s="24">
        <v>40</v>
      </c>
      <c r="J13" s="24"/>
      <c r="K13" s="90"/>
      <c r="L13" s="24"/>
      <c r="M13" s="26"/>
    </row>
    <row r="14" spans="2:18" x14ac:dyDescent="0.25">
      <c r="B14" s="940"/>
      <c r="C14" s="23" t="s">
        <v>15</v>
      </c>
      <c r="D14" s="89"/>
      <c r="E14" s="90"/>
      <c r="F14" s="91"/>
      <c r="G14" s="25"/>
      <c r="H14" s="90"/>
      <c r="I14" s="24">
        <v>40.700000000000003</v>
      </c>
      <c r="J14" s="24">
        <v>14.82</v>
      </c>
      <c r="K14" s="90"/>
      <c r="L14" s="24"/>
      <c r="M14" s="26"/>
    </row>
    <row r="15" spans="2:18" x14ac:dyDescent="0.25">
      <c r="B15" s="943"/>
      <c r="C15" s="15" t="s">
        <v>18</v>
      </c>
      <c r="D15" s="83">
        <v>19230.77</v>
      </c>
      <c r="E15" s="84">
        <v>19230.77</v>
      </c>
      <c r="F15" s="85"/>
      <c r="G15" s="17"/>
      <c r="H15" s="84"/>
      <c r="I15" s="16"/>
      <c r="J15" s="16">
        <v>50</v>
      </c>
      <c r="K15" s="84"/>
      <c r="L15" s="16"/>
      <c r="M15" s="18"/>
    </row>
    <row r="16" spans="2:18" ht="12" customHeight="1" x14ac:dyDescent="0.25">
      <c r="B16" s="939" t="s">
        <v>38</v>
      </c>
      <c r="C16" s="19" t="s">
        <v>11</v>
      </c>
      <c r="D16" s="86"/>
      <c r="E16" s="87"/>
      <c r="F16" s="88"/>
      <c r="G16" s="21"/>
      <c r="H16" s="87"/>
      <c r="I16" s="20">
        <v>250</v>
      </c>
      <c r="J16" s="20">
        <v>465.173</v>
      </c>
      <c r="K16" s="87">
        <v>1050</v>
      </c>
      <c r="L16" s="20"/>
      <c r="M16" s="22">
        <v>6</v>
      </c>
    </row>
    <row r="17" spans="2:13" ht="11.25" customHeight="1" x14ac:dyDescent="0.25">
      <c r="B17" s="940"/>
      <c r="C17" s="23" t="s">
        <v>12</v>
      </c>
      <c r="D17" s="89"/>
      <c r="E17" s="90"/>
      <c r="F17" s="91"/>
      <c r="G17" s="25"/>
      <c r="H17" s="90"/>
      <c r="I17" s="24"/>
      <c r="J17" s="24">
        <v>1661.53</v>
      </c>
      <c r="K17" s="90"/>
      <c r="L17" s="24"/>
      <c r="M17" s="26"/>
    </row>
    <row r="18" spans="2:13" ht="11.25" customHeight="1" x14ac:dyDescent="0.25">
      <c r="B18" s="940"/>
      <c r="C18" s="23" t="s">
        <v>13</v>
      </c>
      <c r="D18" s="89"/>
      <c r="E18" s="90"/>
      <c r="F18" s="91"/>
      <c r="G18" s="25"/>
      <c r="H18" s="90"/>
      <c r="I18" s="24">
        <v>15</v>
      </c>
      <c r="J18" s="24"/>
      <c r="K18" s="90"/>
      <c r="L18" s="24"/>
      <c r="M18" s="26"/>
    </row>
    <row r="19" spans="2:13" x14ac:dyDescent="0.25">
      <c r="B19" s="940"/>
      <c r="C19" s="23" t="s">
        <v>14</v>
      </c>
      <c r="D19" s="89"/>
      <c r="E19" s="90"/>
      <c r="F19" s="91"/>
      <c r="G19" s="25"/>
      <c r="H19" s="90"/>
      <c r="I19" s="24">
        <v>40</v>
      </c>
      <c r="J19" s="24">
        <v>9.1</v>
      </c>
      <c r="K19" s="90"/>
      <c r="L19" s="24"/>
      <c r="M19" s="26"/>
    </row>
    <row r="20" spans="2:13" x14ac:dyDescent="0.25">
      <c r="B20" s="940"/>
      <c r="C20" s="23" t="s">
        <v>15</v>
      </c>
      <c r="D20" s="89">
        <v>43815</v>
      </c>
      <c r="E20" s="90">
        <v>3815</v>
      </c>
      <c r="F20" s="91">
        <v>40000</v>
      </c>
      <c r="G20" s="25">
        <v>193</v>
      </c>
      <c r="H20" s="90"/>
      <c r="I20" s="24">
        <v>20.98</v>
      </c>
      <c r="J20" s="24">
        <v>365.15000000000003</v>
      </c>
      <c r="K20" s="90">
        <v>26906.9</v>
      </c>
      <c r="L20" s="24"/>
      <c r="M20" s="26">
        <v>0.25</v>
      </c>
    </row>
    <row r="21" spans="2:13" x14ac:dyDescent="0.25">
      <c r="B21" s="940"/>
      <c r="C21" s="23" t="s">
        <v>16</v>
      </c>
      <c r="D21" s="89"/>
      <c r="E21" s="90"/>
      <c r="F21" s="91"/>
      <c r="G21" s="25"/>
      <c r="H21" s="90"/>
      <c r="I21" s="24"/>
      <c r="J21" s="24">
        <v>400</v>
      </c>
      <c r="K21" s="90">
        <v>3800</v>
      </c>
      <c r="L21" s="24"/>
      <c r="M21" s="26">
        <v>14.5</v>
      </c>
    </row>
    <row r="22" spans="2:13" x14ac:dyDescent="0.25">
      <c r="B22" s="940"/>
      <c r="C22" s="23" t="s">
        <v>17</v>
      </c>
      <c r="D22" s="89">
        <v>69254.5</v>
      </c>
      <c r="E22" s="90"/>
      <c r="F22" s="91">
        <v>69254.5</v>
      </c>
      <c r="G22" s="25"/>
      <c r="H22" s="90"/>
      <c r="I22" s="24"/>
      <c r="J22" s="24"/>
      <c r="K22" s="90">
        <v>78550</v>
      </c>
      <c r="L22" s="24"/>
      <c r="M22" s="26"/>
    </row>
    <row r="23" spans="2:13" x14ac:dyDescent="0.25">
      <c r="B23" s="940"/>
      <c r="C23" s="23" t="s">
        <v>18</v>
      </c>
      <c r="D23" s="89"/>
      <c r="E23" s="90"/>
      <c r="F23" s="91"/>
      <c r="G23" s="25"/>
      <c r="H23" s="90"/>
      <c r="I23" s="24">
        <v>176.77</v>
      </c>
      <c r="J23" s="24">
        <v>100</v>
      </c>
      <c r="K23" s="90">
        <v>4551</v>
      </c>
      <c r="L23" s="24"/>
      <c r="M23" s="26"/>
    </row>
    <row r="24" spans="2:13" x14ac:dyDescent="0.25">
      <c r="B24" s="940"/>
      <c r="C24" s="23" t="s">
        <v>19</v>
      </c>
      <c r="D24" s="89"/>
      <c r="E24" s="90"/>
      <c r="F24" s="91"/>
      <c r="G24" s="25"/>
      <c r="H24" s="90"/>
      <c r="I24" s="24"/>
      <c r="J24" s="24">
        <v>182.9</v>
      </c>
      <c r="K24" s="90">
        <v>13000</v>
      </c>
      <c r="L24" s="24"/>
      <c r="M24" s="26"/>
    </row>
    <row r="25" spans="2:13" x14ac:dyDescent="0.25">
      <c r="B25" s="940"/>
      <c r="C25" s="23" t="s">
        <v>20</v>
      </c>
      <c r="D25" s="89"/>
      <c r="E25" s="90"/>
      <c r="F25" s="91"/>
      <c r="G25" s="25"/>
      <c r="H25" s="90"/>
      <c r="I25" s="24"/>
      <c r="J25" s="24">
        <v>594</v>
      </c>
      <c r="K25" s="90">
        <v>1600</v>
      </c>
      <c r="L25" s="24"/>
      <c r="M25" s="26"/>
    </row>
    <row r="26" spans="2:13" x14ac:dyDescent="0.25">
      <c r="B26" s="940"/>
      <c r="C26" s="23" t="s">
        <v>9</v>
      </c>
      <c r="D26" s="89">
        <v>9843.75</v>
      </c>
      <c r="E26" s="90"/>
      <c r="F26" s="91">
        <v>9843.75</v>
      </c>
      <c r="G26" s="25"/>
      <c r="H26" s="90"/>
      <c r="I26" s="24"/>
      <c r="J26" s="24">
        <v>1625</v>
      </c>
      <c r="K26" s="90">
        <v>28587.5</v>
      </c>
      <c r="L26" s="24"/>
      <c r="M26" s="26"/>
    </row>
    <row r="27" spans="2:13" x14ac:dyDescent="0.25">
      <c r="B27" s="943"/>
      <c r="C27" s="15" t="s">
        <v>7</v>
      </c>
      <c r="D27" s="83"/>
      <c r="E27" s="84"/>
      <c r="F27" s="85"/>
      <c r="G27" s="17"/>
      <c r="H27" s="84"/>
      <c r="I27" s="16"/>
      <c r="J27" s="16">
        <v>1.5</v>
      </c>
      <c r="K27" s="84"/>
      <c r="L27" s="16"/>
      <c r="M27" s="18"/>
    </row>
    <row r="28" spans="2:13" x14ac:dyDescent="0.25">
      <c r="B28" s="27" t="s">
        <v>59</v>
      </c>
      <c r="C28" s="28" t="s">
        <v>15</v>
      </c>
      <c r="D28" s="92"/>
      <c r="E28" s="93"/>
      <c r="F28" s="94"/>
      <c r="G28" s="30"/>
      <c r="H28" s="93"/>
      <c r="I28" s="29"/>
      <c r="J28" s="29"/>
      <c r="K28" s="93"/>
      <c r="L28" s="29"/>
      <c r="M28" s="31"/>
    </row>
    <row r="29" spans="2:13" ht="12" customHeight="1" x14ac:dyDescent="0.25">
      <c r="B29" s="939" t="s">
        <v>21</v>
      </c>
      <c r="C29" s="19" t="s">
        <v>11</v>
      </c>
      <c r="D29" s="86">
        <v>19544364.309999999</v>
      </c>
      <c r="E29" s="87">
        <v>2675758.5300000012</v>
      </c>
      <c r="F29" s="88">
        <v>16868605.779999997</v>
      </c>
      <c r="G29" s="21">
        <v>213816.71</v>
      </c>
      <c r="H29" s="87"/>
      <c r="I29" s="20"/>
      <c r="J29" s="20">
        <v>16211.032999999999</v>
      </c>
      <c r="K29" s="87">
        <v>7275464.080000001</v>
      </c>
      <c r="L29" s="20"/>
      <c r="M29" s="22">
        <v>12</v>
      </c>
    </row>
    <row r="30" spans="2:13" ht="11.25" customHeight="1" x14ac:dyDescent="0.25">
      <c r="B30" s="940"/>
      <c r="C30" s="23" t="s">
        <v>12</v>
      </c>
      <c r="D30" s="89">
        <v>2785698.24</v>
      </c>
      <c r="E30" s="90">
        <v>31165</v>
      </c>
      <c r="F30" s="91">
        <v>2754533.24</v>
      </c>
      <c r="G30" s="25"/>
      <c r="H30" s="90"/>
      <c r="I30" s="24">
        <v>740</v>
      </c>
      <c r="J30" s="24">
        <v>19</v>
      </c>
      <c r="K30" s="90">
        <v>1113735</v>
      </c>
      <c r="L30" s="24"/>
      <c r="M30" s="26"/>
    </row>
    <row r="31" spans="2:13" ht="11.25" customHeight="1" x14ac:dyDescent="0.25">
      <c r="B31" s="940"/>
      <c r="C31" s="23" t="s">
        <v>13</v>
      </c>
      <c r="D31" s="89">
        <v>1074400</v>
      </c>
      <c r="E31" s="90"/>
      <c r="F31" s="91">
        <v>1074400</v>
      </c>
      <c r="G31" s="25"/>
      <c r="H31" s="90"/>
      <c r="I31" s="24"/>
      <c r="J31" s="24"/>
      <c r="K31" s="90">
        <v>488800</v>
      </c>
      <c r="L31" s="24"/>
      <c r="M31" s="26"/>
    </row>
    <row r="32" spans="2:13" x14ac:dyDescent="0.25">
      <c r="B32" s="940"/>
      <c r="C32" s="23" t="s">
        <v>14</v>
      </c>
      <c r="D32" s="89">
        <v>944000</v>
      </c>
      <c r="E32" s="90"/>
      <c r="F32" s="91">
        <v>944000</v>
      </c>
      <c r="G32" s="25"/>
      <c r="H32" s="90"/>
      <c r="I32" s="24"/>
      <c r="J32" s="24"/>
      <c r="K32" s="90">
        <v>423000</v>
      </c>
      <c r="L32" s="24"/>
      <c r="M32" s="26"/>
    </row>
    <row r="33" spans="2:13" x14ac:dyDescent="0.25">
      <c r="B33" s="940"/>
      <c r="C33" s="23" t="s">
        <v>15</v>
      </c>
      <c r="D33" s="89">
        <v>452250</v>
      </c>
      <c r="E33" s="90"/>
      <c r="F33" s="91">
        <v>452250</v>
      </c>
      <c r="G33" s="25"/>
      <c r="H33" s="90"/>
      <c r="I33" s="24"/>
      <c r="J33" s="24"/>
      <c r="K33" s="90">
        <v>189000</v>
      </c>
      <c r="L33" s="24"/>
      <c r="M33" s="26"/>
    </row>
    <row r="34" spans="2:13" x14ac:dyDescent="0.25">
      <c r="B34" s="940"/>
      <c r="C34" s="23" t="s">
        <v>16</v>
      </c>
      <c r="D34" s="89">
        <v>1991400</v>
      </c>
      <c r="E34" s="90"/>
      <c r="F34" s="91">
        <v>1991400</v>
      </c>
      <c r="G34" s="25"/>
      <c r="H34" s="90"/>
      <c r="I34" s="24"/>
      <c r="J34" s="24"/>
      <c r="K34" s="90">
        <v>1006000</v>
      </c>
      <c r="L34" s="24"/>
      <c r="M34" s="26"/>
    </row>
    <row r="35" spans="2:13" x14ac:dyDescent="0.25">
      <c r="B35" s="940"/>
      <c r="C35" s="23" t="s">
        <v>17</v>
      </c>
      <c r="D35" s="89">
        <v>5453359.6800039997</v>
      </c>
      <c r="E35" s="90">
        <v>1562375.1300039999</v>
      </c>
      <c r="F35" s="91">
        <v>3890984.55</v>
      </c>
      <c r="G35" s="25">
        <v>57901.67</v>
      </c>
      <c r="H35" s="90"/>
      <c r="I35" s="24"/>
      <c r="J35" s="24">
        <v>7090.1779999999999</v>
      </c>
      <c r="K35" s="90">
        <v>1726595</v>
      </c>
      <c r="L35" s="24"/>
      <c r="M35" s="26"/>
    </row>
    <row r="36" spans="2:13" x14ac:dyDescent="0.25">
      <c r="B36" s="940"/>
      <c r="C36" s="23" t="s">
        <v>18</v>
      </c>
      <c r="D36" s="89">
        <v>14744400.58</v>
      </c>
      <c r="E36" s="90">
        <v>1855224.58</v>
      </c>
      <c r="F36" s="91">
        <v>12889176</v>
      </c>
      <c r="G36" s="25">
        <v>85140.11</v>
      </c>
      <c r="H36" s="90"/>
      <c r="I36" s="24">
        <v>22000</v>
      </c>
      <c r="J36" s="24">
        <v>374.4</v>
      </c>
      <c r="K36" s="90">
        <v>5852380</v>
      </c>
      <c r="L36" s="24"/>
      <c r="M36" s="26">
        <v>10.029999999999999</v>
      </c>
    </row>
    <row r="37" spans="2:13" x14ac:dyDescent="0.25">
      <c r="B37" s="940"/>
      <c r="C37" s="23" t="s">
        <v>19</v>
      </c>
      <c r="D37" s="89">
        <v>4884587.4800000004</v>
      </c>
      <c r="E37" s="90">
        <v>383666</v>
      </c>
      <c r="F37" s="91">
        <v>4500921.4800000004</v>
      </c>
      <c r="G37" s="25">
        <v>170000</v>
      </c>
      <c r="H37" s="90"/>
      <c r="I37" s="24"/>
      <c r="J37" s="24">
        <v>3407</v>
      </c>
      <c r="K37" s="90">
        <v>2051767</v>
      </c>
      <c r="L37" s="24"/>
      <c r="M37" s="26"/>
    </row>
    <row r="38" spans="2:13" x14ac:dyDescent="0.25">
      <c r="B38" s="940"/>
      <c r="C38" s="23" t="s">
        <v>20</v>
      </c>
      <c r="D38" s="89">
        <v>13500</v>
      </c>
      <c r="E38" s="90"/>
      <c r="F38" s="91">
        <v>13500</v>
      </c>
      <c r="G38" s="25"/>
      <c r="H38" s="90"/>
      <c r="I38" s="24"/>
      <c r="J38" s="24"/>
      <c r="K38" s="90">
        <v>3000</v>
      </c>
      <c r="L38" s="24"/>
      <c r="M38" s="26"/>
    </row>
    <row r="39" spans="2:13" x14ac:dyDescent="0.25">
      <c r="B39" s="940"/>
      <c r="C39" s="23" t="s">
        <v>9</v>
      </c>
      <c r="D39" s="89">
        <v>7474312.5</v>
      </c>
      <c r="E39" s="90"/>
      <c r="F39" s="91">
        <v>7474312.5</v>
      </c>
      <c r="G39" s="25"/>
      <c r="H39" s="90"/>
      <c r="I39" s="24"/>
      <c r="J39" s="24"/>
      <c r="K39" s="90">
        <v>2996125</v>
      </c>
      <c r="L39" s="24"/>
      <c r="M39" s="26"/>
    </row>
    <row r="40" spans="2:13" x14ac:dyDescent="0.25">
      <c r="B40" s="940"/>
      <c r="C40" s="23" t="s">
        <v>22</v>
      </c>
      <c r="D40" s="89">
        <v>200000</v>
      </c>
      <c r="E40" s="90"/>
      <c r="F40" s="91">
        <v>200000</v>
      </c>
      <c r="G40" s="25"/>
      <c r="H40" s="90"/>
      <c r="I40" s="24"/>
      <c r="J40" s="24"/>
      <c r="K40" s="90">
        <v>110000</v>
      </c>
      <c r="L40" s="24"/>
      <c r="M40" s="26"/>
    </row>
    <row r="41" spans="2:13" x14ac:dyDescent="0.25">
      <c r="B41" s="940"/>
      <c r="C41" s="23" t="s">
        <v>7</v>
      </c>
      <c r="D41" s="89">
        <v>5888348.5</v>
      </c>
      <c r="E41" s="90"/>
      <c r="F41" s="91">
        <v>5888348.5</v>
      </c>
      <c r="G41" s="25"/>
      <c r="H41" s="90"/>
      <c r="I41" s="24"/>
      <c r="J41" s="24"/>
      <c r="K41" s="90">
        <v>2221948.13</v>
      </c>
      <c r="L41" s="24"/>
      <c r="M41" s="26"/>
    </row>
    <row r="42" spans="2:13" x14ac:dyDescent="0.25">
      <c r="B42" s="940"/>
      <c r="C42" s="23" t="s">
        <v>29</v>
      </c>
      <c r="D42" s="89"/>
      <c r="E42" s="90"/>
      <c r="F42" s="91"/>
      <c r="G42" s="25"/>
      <c r="H42" s="90"/>
      <c r="I42" s="24"/>
      <c r="J42" s="24"/>
      <c r="K42" s="90">
        <v>18600</v>
      </c>
      <c r="L42" s="24"/>
      <c r="M42" s="26"/>
    </row>
    <row r="43" spans="2:13" x14ac:dyDescent="0.25">
      <c r="B43" s="943"/>
      <c r="C43" s="15" t="s">
        <v>30</v>
      </c>
      <c r="D43" s="83">
        <v>30000</v>
      </c>
      <c r="E43" s="84"/>
      <c r="F43" s="85">
        <v>30000</v>
      </c>
      <c r="G43" s="17"/>
      <c r="H43" s="84"/>
      <c r="I43" s="16"/>
      <c r="J43" s="16"/>
      <c r="K43" s="84">
        <v>10000</v>
      </c>
      <c r="L43" s="16"/>
      <c r="M43" s="18"/>
    </row>
    <row r="44" spans="2:13" x14ac:dyDescent="0.25">
      <c r="B44" s="27" t="s">
        <v>40</v>
      </c>
      <c r="C44" s="28" t="s">
        <v>18</v>
      </c>
      <c r="D44" s="92"/>
      <c r="E44" s="93"/>
      <c r="F44" s="94"/>
      <c r="G44" s="30"/>
      <c r="H44" s="93"/>
      <c r="I44" s="29"/>
      <c r="J44" s="29">
        <v>2.73</v>
      </c>
      <c r="K44" s="93"/>
      <c r="L44" s="29"/>
      <c r="M44" s="31"/>
    </row>
    <row r="45" spans="2:13" x14ac:dyDescent="0.25">
      <c r="B45" s="27" t="s">
        <v>60</v>
      </c>
      <c r="C45" s="28" t="s">
        <v>18</v>
      </c>
      <c r="D45" s="92"/>
      <c r="E45" s="93"/>
      <c r="F45" s="94"/>
      <c r="G45" s="30"/>
      <c r="H45" s="93"/>
      <c r="I45" s="29"/>
      <c r="J45" s="29"/>
      <c r="K45" s="93"/>
      <c r="L45" s="29"/>
      <c r="M45" s="31"/>
    </row>
    <row r="46" spans="2:13" ht="12" customHeight="1" x14ac:dyDescent="0.25">
      <c r="B46" s="939" t="s">
        <v>39</v>
      </c>
      <c r="C46" s="19" t="s">
        <v>17</v>
      </c>
      <c r="D46" s="86"/>
      <c r="E46" s="87"/>
      <c r="F46" s="88"/>
      <c r="G46" s="21"/>
      <c r="H46" s="87"/>
      <c r="I46" s="20"/>
      <c r="J46" s="20"/>
      <c r="K46" s="87"/>
      <c r="L46" s="20"/>
      <c r="M46" s="22"/>
    </row>
    <row r="47" spans="2:13" ht="11.25" customHeight="1" x14ac:dyDescent="0.25">
      <c r="B47" s="940"/>
      <c r="C47" s="23" t="s">
        <v>61</v>
      </c>
      <c r="D47" s="89"/>
      <c r="E47" s="90"/>
      <c r="F47" s="91"/>
      <c r="G47" s="25"/>
      <c r="H47" s="90"/>
      <c r="I47" s="24"/>
      <c r="J47" s="24">
        <v>0.3</v>
      </c>
      <c r="K47" s="90"/>
      <c r="L47" s="24"/>
      <c r="M47" s="26"/>
    </row>
    <row r="48" spans="2:13" ht="11.25" customHeight="1" x14ac:dyDescent="0.25">
      <c r="B48" s="940"/>
      <c r="C48" s="23" t="s">
        <v>20</v>
      </c>
      <c r="D48" s="89">
        <v>26408.949999999997</v>
      </c>
      <c r="E48" s="90"/>
      <c r="F48" s="91">
        <v>26408.949999999997</v>
      </c>
      <c r="G48" s="25"/>
      <c r="H48" s="90"/>
      <c r="I48" s="24"/>
      <c r="J48" s="24">
        <v>300</v>
      </c>
      <c r="K48" s="90">
        <v>4100</v>
      </c>
      <c r="L48" s="24"/>
      <c r="M48" s="26"/>
    </row>
    <row r="49" spans="2:13" x14ac:dyDescent="0.25">
      <c r="B49" s="940"/>
      <c r="C49" s="23" t="s">
        <v>9</v>
      </c>
      <c r="D49" s="89">
        <v>6714.96</v>
      </c>
      <c r="E49" s="90">
        <v>6300</v>
      </c>
      <c r="F49" s="91">
        <v>414.96</v>
      </c>
      <c r="G49" s="25"/>
      <c r="H49" s="90"/>
      <c r="I49" s="24"/>
      <c r="J49" s="24">
        <v>30</v>
      </c>
      <c r="K49" s="90">
        <v>790</v>
      </c>
      <c r="L49" s="24"/>
      <c r="M49" s="26"/>
    </row>
    <row r="50" spans="2:13" x14ac:dyDescent="0.25">
      <c r="B50" s="940"/>
      <c r="C50" s="23" t="s">
        <v>22</v>
      </c>
      <c r="D50" s="89"/>
      <c r="E50" s="90"/>
      <c r="F50" s="91"/>
      <c r="G50" s="25"/>
      <c r="H50" s="90"/>
      <c r="I50" s="24"/>
      <c r="J50" s="24">
        <v>2.5</v>
      </c>
      <c r="K50" s="90"/>
      <c r="L50" s="24"/>
      <c r="M50" s="26"/>
    </row>
    <row r="51" spans="2:13" x14ac:dyDescent="0.25">
      <c r="B51" s="940"/>
      <c r="C51" s="23" t="s">
        <v>23</v>
      </c>
      <c r="D51" s="89">
        <v>34600</v>
      </c>
      <c r="E51" s="90"/>
      <c r="F51" s="91">
        <v>34600</v>
      </c>
      <c r="G51" s="25"/>
      <c r="H51" s="90"/>
      <c r="I51" s="24"/>
      <c r="J51" s="24"/>
      <c r="K51" s="90">
        <v>2800</v>
      </c>
      <c r="L51" s="24"/>
      <c r="M51" s="26"/>
    </row>
    <row r="52" spans="2:13" x14ac:dyDescent="0.25">
      <c r="B52" s="943"/>
      <c r="C52" s="15" t="s">
        <v>7</v>
      </c>
      <c r="D52" s="83"/>
      <c r="E52" s="84"/>
      <c r="F52" s="85"/>
      <c r="G52" s="17"/>
      <c r="H52" s="84"/>
      <c r="I52" s="16"/>
      <c r="J52" s="16"/>
      <c r="K52" s="84"/>
      <c r="L52" s="16"/>
      <c r="M52" s="18"/>
    </row>
    <row r="53" spans="2:13" ht="12" customHeight="1" x14ac:dyDescent="0.25">
      <c r="B53" s="939" t="s">
        <v>24</v>
      </c>
      <c r="C53" s="32" t="s">
        <v>17</v>
      </c>
      <c r="D53" s="95"/>
      <c r="E53" s="96"/>
      <c r="F53" s="97"/>
      <c r="G53" s="34"/>
      <c r="H53" s="96"/>
      <c r="I53" s="33"/>
      <c r="J53" s="33">
        <v>1.05</v>
      </c>
      <c r="K53" s="96"/>
      <c r="L53" s="33"/>
      <c r="M53" s="35"/>
    </row>
    <row r="54" spans="2:13" ht="11.25" customHeight="1" x14ac:dyDescent="0.25">
      <c r="B54" s="940"/>
      <c r="C54" s="23" t="s">
        <v>18</v>
      </c>
      <c r="D54" s="89">
        <v>172700</v>
      </c>
      <c r="E54" s="90">
        <v>87700</v>
      </c>
      <c r="F54" s="91">
        <v>85000</v>
      </c>
      <c r="G54" s="25"/>
      <c r="H54" s="90"/>
      <c r="I54" s="24">
        <v>600</v>
      </c>
      <c r="J54" s="24">
        <v>85</v>
      </c>
      <c r="K54" s="90">
        <v>12400</v>
      </c>
      <c r="L54" s="24"/>
      <c r="M54" s="26"/>
    </row>
    <row r="55" spans="2:13" ht="11.25" customHeight="1" x14ac:dyDescent="0.25">
      <c r="B55" s="940"/>
      <c r="C55" s="23" t="s">
        <v>20</v>
      </c>
      <c r="D55" s="89">
        <v>363111.10000000003</v>
      </c>
      <c r="E55" s="90">
        <v>145025.50000000006</v>
      </c>
      <c r="F55" s="91">
        <v>218085.59999999998</v>
      </c>
      <c r="G55" s="25"/>
      <c r="H55" s="90"/>
      <c r="I55" s="24">
        <v>972</v>
      </c>
      <c r="J55" s="24">
        <v>362.8</v>
      </c>
      <c r="K55" s="90">
        <v>25887.5</v>
      </c>
      <c r="L55" s="24"/>
      <c r="M55" s="26">
        <v>4.0000000000000001E-3</v>
      </c>
    </row>
    <row r="56" spans="2:13" x14ac:dyDescent="0.25">
      <c r="B56" s="940"/>
      <c r="C56" s="23" t="s">
        <v>22</v>
      </c>
      <c r="D56" s="89"/>
      <c r="E56" s="90"/>
      <c r="F56" s="91"/>
      <c r="G56" s="25"/>
      <c r="H56" s="90"/>
      <c r="I56" s="24"/>
      <c r="J56" s="24">
        <v>0.3</v>
      </c>
      <c r="K56" s="90"/>
      <c r="L56" s="24"/>
      <c r="M56" s="26"/>
    </row>
    <row r="57" spans="2:13" x14ac:dyDescent="0.25">
      <c r="B57" s="941"/>
      <c r="C57" s="15" t="s">
        <v>23</v>
      </c>
      <c r="D57" s="83"/>
      <c r="E57" s="84"/>
      <c r="F57" s="85"/>
      <c r="G57" s="17"/>
      <c r="H57" s="84"/>
      <c r="I57" s="16"/>
      <c r="J57" s="16"/>
      <c r="K57" s="84"/>
      <c r="L57" s="16"/>
      <c r="M57" s="18"/>
    </row>
    <row r="58" spans="2:13" x14ac:dyDescent="0.25">
      <c r="B58" s="36" t="s">
        <v>25</v>
      </c>
      <c r="C58" s="37" t="s">
        <v>23</v>
      </c>
      <c r="D58" s="98">
        <v>4000</v>
      </c>
      <c r="E58" s="99">
        <v>4000</v>
      </c>
      <c r="F58" s="100"/>
      <c r="G58" s="39"/>
      <c r="H58" s="99"/>
      <c r="I58" s="38"/>
      <c r="J58" s="38">
        <v>10</v>
      </c>
      <c r="K58" s="99"/>
      <c r="L58" s="38"/>
      <c r="M58" s="40"/>
    </row>
    <row r="59" spans="2:13" x14ac:dyDescent="0.25">
      <c r="B59" s="27" t="s">
        <v>58</v>
      </c>
      <c r="C59" s="28" t="s">
        <v>17</v>
      </c>
      <c r="D59" s="92"/>
      <c r="E59" s="93"/>
      <c r="F59" s="94"/>
      <c r="G59" s="30"/>
      <c r="H59" s="93"/>
      <c r="I59" s="29"/>
      <c r="J59" s="29">
        <v>0.2</v>
      </c>
      <c r="K59" s="93"/>
      <c r="L59" s="29"/>
      <c r="M59" s="31"/>
    </row>
    <row r="60" spans="2:13" x14ac:dyDescent="0.25">
      <c r="B60" s="36" t="s">
        <v>62</v>
      </c>
      <c r="C60" s="37" t="s">
        <v>23</v>
      </c>
      <c r="D60" s="98"/>
      <c r="E60" s="99"/>
      <c r="F60" s="100"/>
      <c r="G60" s="39"/>
      <c r="H60" s="99"/>
      <c r="I60" s="38"/>
      <c r="J60" s="38"/>
      <c r="K60" s="99"/>
      <c r="L60" s="38"/>
      <c r="M60" s="40"/>
    </row>
    <row r="61" spans="2:13" x14ac:dyDescent="0.25">
      <c r="B61" s="937" t="s">
        <v>63</v>
      </c>
      <c r="C61" s="41" t="s">
        <v>9</v>
      </c>
      <c r="D61" s="95"/>
      <c r="E61" s="96"/>
      <c r="F61" s="97"/>
      <c r="G61" s="34"/>
      <c r="H61" s="96"/>
      <c r="I61" s="33"/>
      <c r="J61" s="33"/>
      <c r="K61" s="96"/>
      <c r="L61" s="33"/>
      <c r="M61" s="35"/>
    </row>
    <row r="62" spans="2:13" x14ac:dyDescent="0.25">
      <c r="B62" s="938"/>
      <c r="C62" s="42" t="s">
        <v>23</v>
      </c>
      <c r="D62" s="83"/>
      <c r="E62" s="84"/>
      <c r="F62" s="85"/>
      <c r="G62" s="17"/>
      <c r="H62" s="84"/>
      <c r="I62" s="16"/>
      <c r="J62" s="16"/>
      <c r="K62" s="84"/>
      <c r="L62" s="16"/>
      <c r="M62" s="18"/>
    </row>
    <row r="63" spans="2:13" x14ac:dyDescent="0.25">
      <c r="B63" s="939" t="s">
        <v>41</v>
      </c>
      <c r="C63" s="32" t="s">
        <v>19</v>
      </c>
      <c r="D63" s="95"/>
      <c r="E63" s="96"/>
      <c r="F63" s="97"/>
      <c r="G63" s="34"/>
      <c r="H63" s="96"/>
      <c r="I63" s="33"/>
      <c r="J63" s="33"/>
      <c r="K63" s="96"/>
      <c r="L63" s="33"/>
      <c r="M63" s="35"/>
    </row>
    <row r="64" spans="2:13" x14ac:dyDescent="0.25">
      <c r="B64" s="940"/>
      <c r="C64" s="23" t="s">
        <v>20</v>
      </c>
      <c r="D64" s="89"/>
      <c r="E64" s="90"/>
      <c r="F64" s="91"/>
      <c r="G64" s="25"/>
      <c r="H64" s="90"/>
      <c r="I64" s="24"/>
      <c r="J64" s="24">
        <v>40</v>
      </c>
      <c r="K64" s="90"/>
      <c r="L64" s="24"/>
      <c r="M64" s="26"/>
    </row>
    <row r="65" spans="2:13" x14ac:dyDescent="0.25">
      <c r="B65" s="941"/>
      <c r="C65" s="15" t="s">
        <v>22</v>
      </c>
      <c r="D65" s="83"/>
      <c r="E65" s="84"/>
      <c r="F65" s="85"/>
      <c r="G65" s="17"/>
      <c r="H65" s="84"/>
      <c r="I65" s="16"/>
      <c r="J65" s="16">
        <v>1.2</v>
      </c>
      <c r="K65" s="84">
        <v>9</v>
      </c>
      <c r="L65" s="16"/>
      <c r="M65" s="18"/>
    </row>
    <row r="66" spans="2:13" ht="11.25" customHeight="1" x14ac:dyDescent="0.25">
      <c r="B66" s="942" t="s">
        <v>26</v>
      </c>
      <c r="C66" s="32" t="s">
        <v>14</v>
      </c>
      <c r="D66" s="95">
        <v>500000</v>
      </c>
      <c r="E66" s="96"/>
      <c r="F66" s="97">
        <v>500000</v>
      </c>
      <c r="G66" s="34"/>
      <c r="H66" s="96"/>
      <c r="I66" s="33"/>
      <c r="J66" s="33"/>
      <c r="K66" s="96">
        <v>65000</v>
      </c>
      <c r="L66" s="33"/>
      <c r="M66" s="35"/>
    </row>
    <row r="67" spans="2:13" ht="11.25" customHeight="1" x14ac:dyDescent="0.25">
      <c r="B67" s="940"/>
      <c r="C67" s="23" t="s">
        <v>9</v>
      </c>
      <c r="D67" s="89">
        <v>540000</v>
      </c>
      <c r="E67" s="90"/>
      <c r="F67" s="91">
        <v>540000</v>
      </c>
      <c r="G67" s="25"/>
      <c r="H67" s="90"/>
      <c r="I67" s="24"/>
      <c r="J67" s="24"/>
      <c r="K67" s="90">
        <v>60000</v>
      </c>
      <c r="L67" s="24"/>
      <c r="M67" s="26"/>
    </row>
    <row r="68" spans="2:13" ht="11.25" customHeight="1" x14ac:dyDescent="0.25">
      <c r="B68" s="940"/>
      <c r="C68" s="23" t="s">
        <v>22</v>
      </c>
      <c r="D68" s="89">
        <v>2578944</v>
      </c>
      <c r="E68" s="90"/>
      <c r="F68" s="91">
        <v>2578944</v>
      </c>
      <c r="G68" s="25"/>
      <c r="H68" s="90"/>
      <c r="I68" s="24"/>
      <c r="J68" s="24">
        <v>57.5</v>
      </c>
      <c r="K68" s="90">
        <v>325000</v>
      </c>
      <c r="L68" s="24"/>
      <c r="M68" s="26"/>
    </row>
    <row r="69" spans="2:13" x14ac:dyDescent="0.25">
      <c r="B69" s="941"/>
      <c r="C69" s="43" t="s">
        <v>7</v>
      </c>
      <c r="D69" s="101">
        <v>200811.9</v>
      </c>
      <c r="E69" s="102"/>
      <c r="F69" s="103">
        <v>200811.9</v>
      </c>
      <c r="G69" s="45"/>
      <c r="H69" s="102"/>
      <c r="I69" s="44"/>
      <c r="J69" s="44"/>
      <c r="K69" s="102">
        <v>27962</v>
      </c>
      <c r="L69" s="44"/>
      <c r="M69" s="46"/>
    </row>
    <row r="70" spans="2:13" x14ac:dyDescent="0.25">
      <c r="B70" s="47" t="s">
        <v>64</v>
      </c>
      <c r="C70" s="48" t="s">
        <v>11</v>
      </c>
      <c r="D70" s="104">
        <v>124765.96</v>
      </c>
      <c r="E70" s="105"/>
      <c r="F70" s="106">
        <v>124765.96</v>
      </c>
      <c r="G70" s="50"/>
      <c r="H70" s="105"/>
      <c r="I70" s="49"/>
      <c r="J70" s="49"/>
      <c r="K70" s="105">
        <v>39660.300000000003</v>
      </c>
      <c r="L70" s="49"/>
      <c r="M70" s="51"/>
    </row>
    <row r="71" spans="2:13" x14ac:dyDescent="0.25">
      <c r="B71" s="47" t="s">
        <v>27</v>
      </c>
      <c r="C71" s="48" t="s">
        <v>22</v>
      </c>
      <c r="D71" s="104"/>
      <c r="E71" s="105"/>
      <c r="F71" s="106"/>
      <c r="G71" s="50"/>
      <c r="H71" s="105"/>
      <c r="I71" s="49"/>
      <c r="J71" s="49">
        <v>1</v>
      </c>
      <c r="K71" s="105"/>
      <c r="L71" s="49"/>
      <c r="M71" s="51"/>
    </row>
    <row r="72" spans="2:13" x14ac:dyDescent="0.25">
      <c r="B72" s="47" t="s">
        <v>48</v>
      </c>
      <c r="C72" s="48" t="s">
        <v>22</v>
      </c>
      <c r="D72" s="104"/>
      <c r="E72" s="105"/>
      <c r="F72" s="106"/>
      <c r="G72" s="50"/>
      <c r="H72" s="105"/>
      <c r="I72" s="49"/>
      <c r="J72" s="49"/>
      <c r="K72" s="105"/>
      <c r="L72" s="49"/>
      <c r="M72" s="51"/>
    </row>
    <row r="73" spans="2:13" x14ac:dyDescent="0.25">
      <c r="B73" s="47" t="s">
        <v>65</v>
      </c>
      <c r="C73" s="48" t="s">
        <v>23</v>
      </c>
      <c r="D73" s="104"/>
      <c r="E73" s="105"/>
      <c r="F73" s="106"/>
      <c r="G73" s="50"/>
      <c r="H73" s="105"/>
      <c r="I73" s="49"/>
      <c r="J73" s="49"/>
      <c r="K73" s="105"/>
      <c r="L73" s="49"/>
      <c r="M73" s="51"/>
    </row>
    <row r="74" spans="2:13" x14ac:dyDescent="0.25">
      <c r="B74" s="47" t="s">
        <v>42</v>
      </c>
      <c r="C74" s="48" t="s">
        <v>22</v>
      </c>
      <c r="D74" s="104"/>
      <c r="E74" s="105"/>
      <c r="F74" s="106"/>
      <c r="G74" s="50"/>
      <c r="H74" s="105"/>
      <c r="I74" s="49"/>
      <c r="J74" s="49">
        <v>2.5</v>
      </c>
      <c r="K74" s="105"/>
      <c r="L74" s="49"/>
      <c r="M74" s="51"/>
    </row>
    <row r="75" spans="2:13" x14ac:dyDescent="0.25">
      <c r="B75" s="47" t="s">
        <v>57</v>
      </c>
      <c r="C75" s="48" t="s">
        <v>7</v>
      </c>
      <c r="D75" s="104"/>
      <c r="E75" s="105"/>
      <c r="F75" s="106"/>
      <c r="G75" s="50"/>
      <c r="H75" s="105"/>
      <c r="I75" s="49"/>
      <c r="J75" s="49"/>
      <c r="K75" s="105"/>
      <c r="L75" s="49"/>
      <c r="M75" s="51"/>
    </row>
    <row r="76" spans="2:13" x14ac:dyDescent="0.25">
      <c r="B76" s="937" t="s">
        <v>45</v>
      </c>
      <c r="C76" s="41" t="s">
        <v>9</v>
      </c>
      <c r="D76" s="95"/>
      <c r="E76" s="96"/>
      <c r="F76" s="97"/>
      <c r="G76" s="34"/>
      <c r="H76" s="96"/>
      <c r="I76" s="33"/>
      <c r="J76" s="33"/>
      <c r="K76" s="96"/>
      <c r="L76" s="33"/>
      <c r="M76" s="35"/>
    </row>
    <row r="77" spans="2:13" x14ac:dyDescent="0.25">
      <c r="B77" s="938"/>
      <c r="C77" s="42" t="s">
        <v>7</v>
      </c>
      <c r="D77" s="83"/>
      <c r="E77" s="84"/>
      <c r="F77" s="85"/>
      <c r="G77" s="17"/>
      <c r="H77" s="84"/>
      <c r="I77" s="16"/>
      <c r="J77" s="16"/>
      <c r="K77" s="84"/>
      <c r="L77" s="16"/>
      <c r="M77" s="18"/>
    </row>
    <row r="78" spans="2:13" x14ac:dyDescent="0.25">
      <c r="B78" s="52" t="s">
        <v>46</v>
      </c>
      <c r="C78" s="53" t="s">
        <v>7</v>
      </c>
      <c r="D78" s="107"/>
      <c r="E78" s="108"/>
      <c r="F78" s="109"/>
      <c r="G78" s="55"/>
      <c r="H78" s="108"/>
      <c r="I78" s="54"/>
      <c r="J78" s="54"/>
      <c r="K78" s="108"/>
      <c r="L78" s="54"/>
      <c r="M78" s="56"/>
    </row>
    <row r="79" spans="2:13" x14ac:dyDescent="0.25">
      <c r="B79" s="47" t="s">
        <v>66</v>
      </c>
      <c r="C79" s="48" t="s">
        <v>7</v>
      </c>
      <c r="D79" s="104">
        <v>529976.39</v>
      </c>
      <c r="E79" s="105"/>
      <c r="F79" s="106">
        <v>529976.39</v>
      </c>
      <c r="G79" s="50"/>
      <c r="H79" s="105"/>
      <c r="I79" s="49"/>
      <c r="J79" s="49"/>
      <c r="K79" s="105">
        <v>128504</v>
      </c>
      <c r="L79" s="49"/>
      <c r="M79" s="51"/>
    </row>
    <row r="80" spans="2:13" x14ac:dyDescent="0.25">
      <c r="B80" s="47" t="s">
        <v>49</v>
      </c>
      <c r="C80" s="48" t="s">
        <v>9</v>
      </c>
      <c r="D80" s="104"/>
      <c r="E80" s="105"/>
      <c r="F80" s="106"/>
      <c r="G80" s="50"/>
      <c r="H80" s="105"/>
      <c r="I80" s="49"/>
      <c r="J80" s="49"/>
      <c r="K80" s="105"/>
      <c r="L80" s="49"/>
      <c r="M80" s="51"/>
    </row>
    <row r="81" spans="2:13" x14ac:dyDescent="0.25">
      <c r="B81" s="47" t="s">
        <v>50</v>
      </c>
      <c r="C81" s="48" t="s">
        <v>7</v>
      </c>
      <c r="D81" s="104"/>
      <c r="E81" s="105"/>
      <c r="F81" s="106"/>
      <c r="G81" s="50"/>
      <c r="H81" s="105"/>
      <c r="I81" s="49"/>
      <c r="J81" s="49"/>
      <c r="K81" s="105"/>
      <c r="L81" s="49"/>
      <c r="M81" s="51"/>
    </row>
    <row r="82" spans="2:13" ht="11.25" customHeight="1" x14ac:dyDescent="0.25">
      <c r="B82" s="939" t="s">
        <v>28</v>
      </c>
      <c r="C82" s="32" t="s">
        <v>11</v>
      </c>
      <c r="D82" s="95"/>
      <c r="E82" s="96"/>
      <c r="F82" s="97"/>
      <c r="G82" s="34"/>
      <c r="H82" s="96"/>
      <c r="I82" s="33"/>
      <c r="J82" s="33"/>
      <c r="K82" s="96"/>
      <c r="L82" s="33"/>
      <c r="M82" s="35"/>
    </row>
    <row r="83" spans="2:13" ht="11.25" customHeight="1" x14ac:dyDescent="0.25">
      <c r="B83" s="940"/>
      <c r="C83" s="23" t="s">
        <v>13</v>
      </c>
      <c r="D83" s="89">
        <v>2113871</v>
      </c>
      <c r="E83" s="90">
        <v>2113871</v>
      </c>
      <c r="F83" s="91"/>
      <c r="G83" s="25"/>
      <c r="H83" s="90"/>
      <c r="I83" s="24"/>
      <c r="J83" s="24">
        <v>8800</v>
      </c>
      <c r="K83" s="90"/>
      <c r="L83" s="24"/>
      <c r="M83" s="26"/>
    </row>
    <row r="84" spans="2:13" ht="11.25" customHeight="1" x14ac:dyDescent="0.25">
      <c r="B84" s="940"/>
      <c r="C84" s="23" t="s">
        <v>9</v>
      </c>
      <c r="D84" s="89">
        <v>4209860</v>
      </c>
      <c r="E84" s="90">
        <v>1600000</v>
      </c>
      <c r="F84" s="91">
        <v>2609860</v>
      </c>
      <c r="G84" s="25"/>
      <c r="H84" s="90"/>
      <c r="I84" s="24"/>
      <c r="J84" s="24">
        <v>8000</v>
      </c>
      <c r="K84" s="90">
        <v>525000</v>
      </c>
      <c r="L84" s="24"/>
      <c r="M84" s="26"/>
    </row>
    <row r="85" spans="2:13" x14ac:dyDescent="0.25">
      <c r="B85" s="940"/>
      <c r="C85" s="23" t="s">
        <v>22</v>
      </c>
      <c r="D85" s="89">
        <v>7867777.4499999993</v>
      </c>
      <c r="E85" s="90">
        <v>710770</v>
      </c>
      <c r="F85" s="91">
        <v>7157007.4499999993</v>
      </c>
      <c r="G85" s="25"/>
      <c r="H85" s="90"/>
      <c r="I85" s="24"/>
      <c r="J85" s="24">
        <v>2320</v>
      </c>
      <c r="K85" s="90">
        <v>1246891</v>
      </c>
      <c r="L85" s="24"/>
      <c r="M85" s="26"/>
    </row>
    <row r="86" spans="2:13" x14ac:dyDescent="0.25">
      <c r="B86" s="940"/>
      <c r="C86" s="23" t="s">
        <v>23</v>
      </c>
      <c r="D86" s="89">
        <v>2529577</v>
      </c>
      <c r="E86" s="90">
        <v>2529577</v>
      </c>
      <c r="F86" s="91"/>
      <c r="G86" s="25"/>
      <c r="H86" s="90"/>
      <c r="I86" s="24"/>
      <c r="J86" s="24">
        <v>7000</v>
      </c>
      <c r="K86" s="90"/>
      <c r="L86" s="24"/>
      <c r="M86" s="26"/>
    </row>
    <row r="87" spans="2:13" x14ac:dyDescent="0.25">
      <c r="B87" s="940"/>
      <c r="C87" s="23" t="s">
        <v>7</v>
      </c>
      <c r="D87" s="89">
        <v>21091467.139999997</v>
      </c>
      <c r="E87" s="90">
        <v>1599273</v>
      </c>
      <c r="F87" s="91">
        <v>19492194.139999997</v>
      </c>
      <c r="G87" s="25"/>
      <c r="H87" s="90"/>
      <c r="I87" s="24"/>
      <c r="J87" s="24">
        <v>5889.5329999999994</v>
      </c>
      <c r="K87" s="90">
        <v>2667956.0599999996</v>
      </c>
      <c r="L87" s="24"/>
      <c r="M87" s="26"/>
    </row>
    <row r="88" spans="2:13" x14ac:dyDescent="0.25">
      <c r="B88" s="940"/>
      <c r="C88" s="23" t="s">
        <v>29</v>
      </c>
      <c r="D88" s="89">
        <v>9114111</v>
      </c>
      <c r="E88" s="90"/>
      <c r="F88" s="91">
        <v>9114111</v>
      </c>
      <c r="G88" s="25"/>
      <c r="H88" s="90"/>
      <c r="I88" s="24"/>
      <c r="J88" s="24"/>
      <c r="K88" s="90">
        <v>1509449</v>
      </c>
      <c r="L88" s="24"/>
      <c r="M88" s="26"/>
    </row>
    <row r="89" spans="2:13" x14ac:dyDescent="0.25">
      <c r="B89" s="941"/>
      <c r="C89" s="43" t="s">
        <v>30</v>
      </c>
      <c r="D89" s="101">
        <v>12900070.58</v>
      </c>
      <c r="E89" s="102"/>
      <c r="F89" s="103">
        <v>12900070.58</v>
      </c>
      <c r="G89" s="45"/>
      <c r="H89" s="102"/>
      <c r="I89" s="44"/>
      <c r="J89" s="44"/>
      <c r="K89" s="102">
        <v>2986181</v>
      </c>
      <c r="L89" s="44"/>
      <c r="M89" s="46"/>
    </row>
    <row r="90" spans="2:13" x14ac:dyDescent="0.25">
      <c r="B90" s="47" t="s">
        <v>67</v>
      </c>
      <c r="C90" s="48" t="s">
        <v>29</v>
      </c>
      <c r="D90" s="104"/>
      <c r="E90" s="105"/>
      <c r="F90" s="106"/>
      <c r="G90" s="50"/>
      <c r="H90" s="105"/>
      <c r="I90" s="49"/>
      <c r="J90" s="49"/>
      <c r="K90" s="105"/>
      <c r="L90" s="49"/>
      <c r="M90" s="51"/>
    </row>
    <row r="91" spans="2:13" x14ac:dyDescent="0.25">
      <c r="B91" s="47" t="s">
        <v>68</v>
      </c>
      <c r="C91" s="48" t="s">
        <v>23</v>
      </c>
      <c r="D91" s="104"/>
      <c r="E91" s="105"/>
      <c r="F91" s="106"/>
      <c r="G91" s="50"/>
      <c r="H91" s="105"/>
      <c r="I91" s="49"/>
      <c r="J91" s="49"/>
      <c r="K91" s="105"/>
      <c r="L91" s="49"/>
      <c r="M91" s="51"/>
    </row>
    <row r="92" spans="2:13" x14ac:dyDescent="0.25">
      <c r="B92" s="47" t="s">
        <v>69</v>
      </c>
      <c r="C92" s="48" t="s">
        <v>20</v>
      </c>
      <c r="D92" s="104"/>
      <c r="E92" s="105"/>
      <c r="F92" s="106"/>
      <c r="G92" s="50"/>
      <c r="H92" s="105"/>
      <c r="I92" s="49"/>
      <c r="J92" s="49"/>
      <c r="K92" s="105"/>
      <c r="L92" s="49"/>
      <c r="M92" s="51"/>
    </row>
    <row r="93" spans="2:13" x14ac:dyDescent="0.25">
      <c r="B93" s="47" t="s">
        <v>47</v>
      </c>
      <c r="C93" s="48" t="s">
        <v>7</v>
      </c>
      <c r="D93" s="104"/>
      <c r="E93" s="105"/>
      <c r="F93" s="106"/>
      <c r="G93" s="50"/>
      <c r="H93" s="105"/>
      <c r="I93" s="49"/>
      <c r="J93" s="49"/>
      <c r="K93" s="105"/>
      <c r="L93" s="49"/>
      <c r="M93" s="51"/>
    </row>
    <row r="94" spans="2:13" x14ac:dyDescent="0.25">
      <c r="B94" s="47" t="s">
        <v>70</v>
      </c>
      <c r="C94" s="48" t="s">
        <v>7</v>
      </c>
      <c r="D94" s="104"/>
      <c r="E94" s="105"/>
      <c r="F94" s="106"/>
      <c r="G94" s="50"/>
      <c r="H94" s="105"/>
      <c r="I94" s="49"/>
      <c r="J94" s="49"/>
      <c r="K94" s="105"/>
      <c r="L94" s="49"/>
      <c r="M94" s="51"/>
    </row>
    <row r="95" spans="2:13" ht="11.25" customHeight="1" x14ac:dyDescent="0.25">
      <c r="B95" s="939" t="s">
        <v>31</v>
      </c>
      <c r="C95" s="32" t="s">
        <v>9</v>
      </c>
      <c r="D95" s="95"/>
      <c r="E95" s="96"/>
      <c r="F95" s="97"/>
      <c r="G95" s="34"/>
      <c r="H95" s="96"/>
      <c r="I95" s="33"/>
      <c r="J95" s="33"/>
      <c r="K95" s="96"/>
      <c r="L95" s="33"/>
      <c r="M95" s="35"/>
    </row>
    <row r="96" spans="2:13" ht="11.25" customHeight="1" x14ac:dyDescent="0.25">
      <c r="B96" s="940"/>
      <c r="C96" s="23" t="s">
        <v>22</v>
      </c>
      <c r="D96" s="89">
        <v>1106220</v>
      </c>
      <c r="E96" s="90"/>
      <c r="F96" s="91">
        <v>1106220</v>
      </c>
      <c r="G96" s="25"/>
      <c r="H96" s="90"/>
      <c r="I96" s="24"/>
      <c r="J96" s="24"/>
      <c r="K96" s="90">
        <v>247266.2</v>
      </c>
      <c r="L96" s="24"/>
      <c r="M96" s="26"/>
    </row>
    <row r="97" spans="2:13" ht="11.25" customHeight="1" x14ac:dyDescent="0.25">
      <c r="B97" s="940"/>
      <c r="C97" s="23" t="s">
        <v>7</v>
      </c>
      <c r="D97" s="89">
        <v>24073.4</v>
      </c>
      <c r="E97" s="90"/>
      <c r="F97" s="91">
        <v>24073.4</v>
      </c>
      <c r="G97" s="25"/>
      <c r="H97" s="90"/>
      <c r="I97" s="24"/>
      <c r="J97" s="24"/>
      <c r="K97" s="90">
        <v>3886</v>
      </c>
      <c r="L97" s="24"/>
      <c r="M97" s="26"/>
    </row>
    <row r="98" spans="2:13" x14ac:dyDescent="0.25">
      <c r="B98" s="941"/>
      <c r="C98" s="43" t="s">
        <v>29</v>
      </c>
      <c r="D98" s="101"/>
      <c r="E98" s="102"/>
      <c r="F98" s="103"/>
      <c r="G98" s="45"/>
      <c r="H98" s="102"/>
      <c r="I98" s="44"/>
      <c r="J98" s="44"/>
      <c r="K98" s="102"/>
      <c r="L98" s="44"/>
      <c r="M98" s="46"/>
    </row>
    <row r="99" spans="2:13" x14ac:dyDescent="0.25">
      <c r="B99" s="47" t="s">
        <v>43</v>
      </c>
      <c r="C99" s="48" t="s">
        <v>11</v>
      </c>
      <c r="D99" s="104">
        <v>2429356.5499999998</v>
      </c>
      <c r="E99" s="105">
        <v>667944.54999999981</v>
      </c>
      <c r="F99" s="106">
        <v>1761412</v>
      </c>
      <c r="G99" s="50"/>
      <c r="H99" s="105"/>
      <c r="I99" s="49">
        <v>517.13</v>
      </c>
      <c r="J99" s="49"/>
      <c r="K99" s="105">
        <v>194125</v>
      </c>
      <c r="L99" s="49"/>
      <c r="M99" s="51"/>
    </row>
    <row r="100" spans="2:13" x14ac:dyDescent="0.25">
      <c r="B100" s="47" t="s">
        <v>32</v>
      </c>
      <c r="C100" s="48" t="s">
        <v>7</v>
      </c>
      <c r="D100" s="104">
        <v>1534.5</v>
      </c>
      <c r="E100" s="105"/>
      <c r="F100" s="106">
        <v>1534.5</v>
      </c>
      <c r="G100" s="50"/>
      <c r="H100" s="105"/>
      <c r="I100" s="49"/>
      <c r="J100" s="49"/>
      <c r="K100" s="105">
        <v>273</v>
      </c>
      <c r="L100" s="49"/>
      <c r="M100" s="51"/>
    </row>
    <row r="101" spans="2:13" x14ac:dyDescent="0.25">
      <c r="B101" s="47" t="s">
        <v>71</v>
      </c>
      <c r="C101" s="48" t="s">
        <v>23</v>
      </c>
      <c r="D101" s="104"/>
      <c r="E101" s="105"/>
      <c r="F101" s="106"/>
      <c r="G101" s="50"/>
      <c r="H101" s="105"/>
      <c r="I101" s="49"/>
      <c r="J101" s="49"/>
      <c r="K101" s="105"/>
      <c r="L101" s="49"/>
      <c r="M101" s="51"/>
    </row>
    <row r="102" spans="2:13" ht="11.25" customHeight="1" x14ac:dyDescent="0.25">
      <c r="B102" s="939" t="s">
        <v>33</v>
      </c>
      <c r="C102" s="32" t="s">
        <v>11</v>
      </c>
      <c r="D102" s="95"/>
      <c r="E102" s="96"/>
      <c r="F102" s="97"/>
      <c r="G102" s="34"/>
      <c r="H102" s="96"/>
      <c r="I102" s="33"/>
      <c r="J102" s="33"/>
      <c r="K102" s="96"/>
      <c r="L102" s="33"/>
      <c r="M102" s="35"/>
    </row>
    <row r="103" spans="2:13" ht="11.25" customHeight="1" x14ac:dyDescent="0.25">
      <c r="B103" s="940"/>
      <c r="C103" s="23" t="s">
        <v>13</v>
      </c>
      <c r="D103" s="89">
        <v>5271702</v>
      </c>
      <c r="E103" s="90">
        <v>5271702</v>
      </c>
      <c r="F103" s="91"/>
      <c r="G103" s="25"/>
      <c r="H103" s="90"/>
      <c r="I103" s="24"/>
      <c r="J103" s="24">
        <v>17900</v>
      </c>
      <c r="K103" s="90"/>
      <c r="L103" s="24"/>
      <c r="M103" s="26"/>
    </row>
    <row r="104" spans="2:13" ht="11.25" customHeight="1" x14ac:dyDescent="0.25">
      <c r="B104" s="940"/>
      <c r="C104" s="23" t="s">
        <v>9</v>
      </c>
      <c r="D104" s="89">
        <v>5419362.04</v>
      </c>
      <c r="E104" s="90"/>
      <c r="F104" s="91">
        <v>5419362.04</v>
      </c>
      <c r="G104" s="25"/>
      <c r="H104" s="90"/>
      <c r="I104" s="24"/>
      <c r="J104" s="24"/>
      <c r="K104" s="90">
        <v>1434500</v>
      </c>
      <c r="L104" s="24"/>
      <c r="M104" s="26"/>
    </row>
    <row r="105" spans="2:13" x14ac:dyDescent="0.25">
      <c r="B105" s="940"/>
      <c r="C105" s="23" t="s">
        <v>22</v>
      </c>
      <c r="D105" s="89">
        <v>36341181.279999994</v>
      </c>
      <c r="E105" s="90">
        <v>5453720</v>
      </c>
      <c r="F105" s="91">
        <v>30887461.279999994</v>
      </c>
      <c r="G105" s="25"/>
      <c r="H105" s="90"/>
      <c r="I105" s="24"/>
      <c r="J105" s="24">
        <v>17860</v>
      </c>
      <c r="K105" s="90">
        <v>7058283.9199999999</v>
      </c>
      <c r="L105" s="24"/>
      <c r="M105" s="26"/>
    </row>
    <row r="106" spans="2:13" x14ac:dyDescent="0.25">
      <c r="B106" s="940"/>
      <c r="C106" s="23" t="s">
        <v>23</v>
      </c>
      <c r="D106" s="89">
        <v>8500715</v>
      </c>
      <c r="E106" s="90">
        <v>7753848</v>
      </c>
      <c r="F106" s="91">
        <v>746867</v>
      </c>
      <c r="G106" s="25"/>
      <c r="H106" s="90"/>
      <c r="I106" s="24"/>
      <c r="J106" s="24">
        <v>18623.325000000001</v>
      </c>
      <c r="K106" s="90">
        <v>164604</v>
      </c>
      <c r="L106" s="24"/>
      <c r="M106" s="26"/>
    </row>
    <row r="107" spans="2:13" x14ac:dyDescent="0.25">
      <c r="B107" s="940"/>
      <c r="C107" s="23" t="s">
        <v>7</v>
      </c>
      <c r="D107" s="89">
        <v>28818835.259999998</v>
      </c>
      <c r="E107" s="90">
        <v>10044439.389999997</v>
      </c>
      <c r="F107" s="91">
        <v>18774395.870000001</v>
      </c>
      <c r="G107" s="25"/>
      <c r="H107" s="90"/>
      <c r="I107" s="24"/>
      <c r="J107" s="24">
        <v>38608.149999999994</v>
      </c>
      <c r="K107" s="90">
        <v>3896571.29</v>
      </c>
      <c r="L107" s="24"/>
      <c r="M107" s="26"/>
    </row>
    <row r="108" spans="2:13" x14ac:dyDescent="0.25">
      <c r="B108" s="940"/>
      <c r="C108" s="23" t="s">
        <v>29</v>
      </c>
      <c r="D108" s="89">
        <v>14384303.999999998</v>
      </c>
      <c r="E108" s="90">
        <v>500000</v>
      </c>
      <c r="F108" s="91">
        <v>13884303.999999998</v>
      </c>
      <c r="G108" s="25"/>
      <c r="H108" s="90"/>
      <c r="I108" s="24"/>
      <c r="J108" s="24">
        <v>500</v>
      </c>
      <c r="K108" s="90">
        <v>3360308</v>
      </c>
      <c r="L108" s="24"/>
      <c r="M108" s="26"/>
    </row>
    <row r="109" spans="2:13" x14ac:dyDescent="0.25">
      <c r="B109" s="941"/>
      <c r="C109" s="43" t="s">
        <v>30</v>
      </c>
      <c r="D109" s="101">
        <v>14663881.030000001</v>
      </c>
      <c r="E109" s="102"/>
      <c r="F109" s="103">
        <v>14663881.030000001</v>
      </c>
      <c r="G109" s="45"/>
      <c r="H109" s="102"/>
      <c r="I109" s="44"/>
      <c r="J109" s="44"/>
      <c r="K109" s="102">
        <v>4372417</v>
      </c>
      <c r="L109" s="44"/>
      <c r="M109" s="46"/>
    </row>
    <row r="110" spans="2:13" x14ac:dyDescent="0.25">
      <c r="B110" s="47" t="s">
        <v>72</v>
      </c>
      <c r="C110" s="48" t="s">
        <v>7</v>
      </c>
      <c r="D110" s="104"/>
      <c r="E110" s="105"/>
      <c r="F110" s="106"/>
      <c r="G110" s="50"/>
      <c r="H110" s="105"/>
      <c r="I110" s="49"/>
      <c r="J110" s="49"/>
      <c r="K110" s="105"/>
      <c r="L110" s="49"/>
      <c r="M110" s="51"/>
    </row>
    <row r="111" spans="2:13" x14ac:dyDescent="0.25">
      <c r="B111" s="937" t="s">
        <v>73</v>
      </c>
      <c r="C111" s="41" t="s">
        <v>22</v>
      </c>
      <c r="D111" s="95"/>
      <c r="E111" s="96"/>
      <c r="F111" s="97"/>
      <c r="G111" s="34"/>
      <c r="H111" s="96"/>
      <c r="I111" s="33"/>
      <c r="J111" s="33"/>
      <c r="K111" s="96"/>
      <c r="L111" s="33"/>
      <c r="M111" s="35"/>
    </row>
    <row r="112" spans="2:13" x14ac:dyDescent="0.25">
      <c r="B112" s="938"/>
      <c r="C112" s="42" t="s">
        <v>7</v>
      </c>
      <c r="D112" s="83"/>
      <c r="E112" s="84"/>
      <c r="F112" s="85"/>
      <c r="G112" s="17"/>
      <c r="H112" s="84"/>
      <c r="I112" s="16"/>
      <c r="J112" s="16"/>
      <c r="K112" s="84"/>
      <c r="L112" s="16"/>
      <c r="M112" s="18"/>
    </row>
    <row r="113" spans="2:13" x14ac:dyDescent="0.25">
      <c r="B113" s="939" t="s">
        <v>44</v>
      </c>
      <c r="C113" s="32" t="s">
        <v>9</v>
      </c>
      <c r="D113" s="95">
        <v>6770429</v>
      </c>
      <c r="E113" s="96"/>
      <c r="F113" s="97">
        <v>6770429</v>
      </c>
      <c r="G113" s="34"/>
      <c r="H113" s="96"/>
      <c r="I113" s="33"/>
      <c r="J113" s="33"/>
      <c r="K113" s="96">
        <v>1441175.2</v>
      </c>
      <c r="L113" s="33"/>
      <c r="M113" s="35"/>
    </row>
    <row r="114" spans="2:13" x14ac:dyDescent="0.25">
      <c r="B114" s="940"/>
      <c r="C114" s="23" t="s">
        <v>7</v>
      </c>
      <c r="D114" s="89">
        <v>520000</v>
      </c>
      <c r="E114" s="90"/>
      <c r="F114" s="91">
        <v>520000</v>
      </c>
      <c r="G114" s="25"/>
      <c r="H114" s="90"/>
      <c r="I114" s="24"/>
      <c r="J114" s="24"/>
      <c r="K114" s="90">
        <v>40000</v>
      </c>
      <c r="L114" s="24"/>
      <c r="M114" s="26"/>
    </row>
    <row r="115" spans="2:13" x14ac:dyDescent="0.25">
      <c r="B115" s="941"/>
      <c r="C115" s="43" t="s">
        <v>29</v>
      </c>
      <c r="D115" s="101">
        <v>34363965.5</v>
      </c>
      <c r="E115" s="102"/>
      <c r="F115" s="103">
        <v>34363965.5</v>
      </c>
      <c r="G115" s="45"/>
      <c r="H115" s="102"/>
      <c r="I115" s="44"/>
      <c r="J115" s="44"/>
      <c r="K115" s="102">
        <v>2594670</v>
      </c>
      <c r="L115" s="44"/>
      <c r="M115" s="46"/>
    </row>
    <row r="116" spans="2:13" x14ac:dyDescent="0.25">
      <c r="B116" s="47" t="s">
        <v>74</v>
      </c>
      <c r="C116" s="48" t="s">
        <v>30</v>
      </c>
      <c r="D116" s="104"/>
      <c r="E116" s="105"/>
      <c r="F116" s="106"/>
      <c r="G116" s="50"/>
      <c r="H116" s="105"/>
      <c r="I116" s="49"/>
      <c r="J116" s="49"/>
      <c r="K116" s="105"/>
      <c r="L116" s="49"/>
      <c r="M116" s="51"/>
    </row>
    <row r="117" spans="2:13" x14ac:dyDescent="0.25">
      <c r="B117" s="47" t="s">
        <v>75</v>
      </c>
      <c r="C117" s="48" t="s">
        <v>30</v>
      </c>
      <c r="D117" s="104"/>
      <c r="E117" s="105"/>
      <c r="F117" s="106"/>
      <c r="G117" s="50"/>
      <c r="H117" s="105"/>
      <c r="I117" s="49"/>
      <c r="J117" s="49"/>
      <c r="K117" s="105"/>
      <c r="L117" s="49"/>
      <c r="M117" s="51"/>
    </row>
    <row r="118" spans="2:13" ht="11.25" customHeight="1" x14ac:dyDescent="0.25">
      <c r="B118" s="939" t="s">
        <v>51</v>
      </c>
      <c r="C118" s="32" t="s">
        <v>11</v>
      </c>
      <c r="D118" s="95"/>
      <c r="E118" s="96"/>
      <c r="F118" s="97"/>
      <c r="G118" s="34"/>
      <c r="H118" s="96"/>
      <c r="I118" s="33"/>
      <c r="J118" s="33"/>
      <c r="K118" s="96"/>
      <c r="L118" s="33"/>
      <c r="M118" s="35"/>
    </row>
    <row r="119" spans="2:13" ht="11.25" customHeight="1" x14ac:dyDescent="0.25">
      <c r="B119" s="940"/>
      <c r="C119" s="23" t="s">
        <v>9</v>
      </c>
      <c r="D119" s="89"/>
      <c r="E119" s="90"/>
      <c r="F119" s="91"/>
      <c r="G119" s="25"/>
      <c r="H119" s="90"/>
      <c r="I119" s="24"/>
      <c r="J119" s="24"/>
      <c r="K119" s="90"/>
      <c r="L119" s="24"/>
      <c r="M119" s="26"/>
    </row>
    <row r="120" spans="2:13" ht="11.25" customHeight="1" x14ac:dyDescent="0.25">
      <c r="B120" s="940"/>
      <c r="C120" s="23" t="s">
        <v>23</v>
      </c>
      <c r="D120" s="89"/>
      <c r="E120" s="90"/>
      <c r="F120" s="91"/>
      <c r="G120" s="25"/>
      <c r="H120" s="90"/>
      <c r="I120" s="24"/>
      <c r="J120" s="24"/>
      <c r="K120" s="90"/>
      <c r="L120" s="24"/>
      <c r="M120" s="26"/>
    </row>
    <row r="121" spans="2:13" x14ac:dyDescent="0.25">
      <c r="B121" s="943"/>
      <c r="C121" s="57" t="s">
        <v>7</v>
      </c>
      <c r="D121" s="110">
        <v>530540.76</v>
      </c>
      <c r="E121" s="111">
        <v>480000</v>
      </c>
      <c r="F121" s="112">
        <v>50540.76</v>
      </c>
      <c r="G121" s="59"/>
      <c r="H121" s="111"/>
      <c r="I121" s="58"/>
      <c r="J121" s="58">
        <v>800</v>
      </c>
      <c r="K121" s="111">
        <v>4558</v>
      </c>
      <c r="L121" s="58"/>
      <c r="M121" s="60"/>
    </row>
    <row r="122" spans="2:13" x14ac:dyDescent="0.25">
      <c r="B122" s="939" t="s">
        <v>34</v>
      </c>
      <c r="C122" s="32" t="s">
        <v>11</v>
      </c>
      <c r="D122" s="95">
        <v>477400</v>
      </c>
      <c r="E122" s="96">
        <v>44800</v>
      </c>
      <c r="F122" s="97">
        <v>432600</v>
      </c>
      <c r="G122" s="34"/>
      <c r="H122" s="96"/>
      <c r="I122" s="33"/>
      <c r="J122" s="33">
        <v>56</v>
      </c>
      <c r="K122" s="96">
        <v>36000</v>
      </c>
      <c r="L122" s="33"/>
      <c r="M122" s="35"/>
    </row>
    <row r="123" spans="2:13" x14ac:dyDescent="0.25">
      <c r="B123" s="940"/>
      <c r="C123" s="23" t="s">
        <v>23</v>
      </c>
      <c r="D123" s="89"/>
      <c r="E123" s="90"/>
      <c r="F123" s="91"/>
      <c r="G123" s="25"/>
      <c r="H123" s="90"/>
      <c r="I123" s="24"/>
      <c r="J123" s="24"/>
      <c r="K123" s="90"/>
      <c r="L123" s="24"/>
      <c r="M123" s="26"/>
    </row>
    <row r="124" spans="2:13" x14ac:dyDescent="0.25">
      <c r="B124" s="941"/>
      <c r="C124" s="43" t="s">
        <v>7</v>
      </c>
      <c r="D124" s="101"/>
      <c r="E124" s="102"/>
      <c r="F124" s="103"/>
      <c r="G124" s="45"/>
      <c r="H124" s="102"/>
      <c r="I124" s="44"/>
      <c r="J124" s="44"/>
      <c r="K124" s="102"/>
      <c r="L124" s="44"/>
      <c r="M124" s="46"/>
    </row>
    <row r="125" spans="2:13" x14ac:dyDescent="0.25">
      <c r="B125" s="47" t="s">
        <v>76</v>
      </c>
      <c r="C125" s="48" t="s">
        <v>7</v>
      </c>
      <c r="D125" s="104">
        <v>265343.52</v>
      </c>
      <c r="E125" s="105">
        <v>100000.00000000003</v>
      </c>
      <c r="F125" s="106">
        <v>165343.51999999999</v>
      </c>
      <c r="G125" s="50"/>
      <c r="H125" s="105"/>
      <c r="I125" s="49"/>
      <c r="J125" s="49">
        <v>88</v>
      </c>
      <c r="K125" s="105">
        <v>16333</v>
      </c>
      <c r="L125" s="49"/>
      <c r="M125" s="51"/>
    </row>
    <row r="126" spans="2:13" ht="11.25" customHeight="1" x14ac:dyDescent="0.25">
      <c r="B126" s="939" t="s">
        <v>35</v>
      </c>
      <c r="C126" s="32" t="s">
        <v>11</v>
      </c>
      <c r="D126" s="95">
        <v>50068947.840000004</v>
      </c>
      <c r="E126" s="96">
        <v>2469234.6000000015</v>
      </c>
      <c r="F126" s="97">
        <v>47599713.240000002</v>
      </c>
      <c r="G126" s="34"/>
      <c r="H126" s="96"/>
      <c r="I126" s="33">
        <v>347.85</v>
      </c>
      <c r="J126" s="33">
        <v>1398.3709999999999</v>
      </c>
      <c r="K126" s="96">
        <v>6478915.0999999996</v>
      </c>
      <c r="L126" s="33"/>
      <c r="M126" s="35"/>
    </row>
    <row r="127" spans="2:13" ht="11.25" customHeight="1" x14ac:dyDescent="0.25">
      <c r="B127" s="940"/>
      <c r="C127" s="23" t="s">
        <v>12</v>
      </c>
      <c r="D127" s="89">
        <v>484975.4</v>
      </c>
      <c r="E127" s="90"/>
      <c r="F127" s="91">
        <v>484975.4</v>
      </c>
      <c r="G127" s="25"/>
      <c r="H127" s="90"/>
      <c r="I127" s="24"/>
      <c r="J127" s="24"/>
      <c r="K127" s="90">
        <v>48340</v>
      </c>
      <c r="L127" s="24"/>
      <c r="M127" s="26"/>
    </row>
    <row r="128" spans="2:13" ht="11.25" customHeight="1" x14ac:dyDescent="0.25">
      <c r="B128" s="940"/>
      <c r="C128" s="23" t="s">
        <v>13</v>
      </c>
      <c r="D128" s="89">
        <v>1270409</v>
      </c>
      <c r="E128" s="90">
        <v>44200</v>
      </c>
      <c r="F128" s="91">
        <v>1226209</v>
      </c>
      <c r="G128" s="25"/>
      <c r="H128" s="90"/>
      <c r="I128" s="24"/>
      <c r="J128" s="24">
        <v>40</v>
      </c>
      <c r="K128" s="90">
        <v>138000</v>
      </c>
      <c r="L128" s="24"/>
      <c r="M128" s="26"/>
    </row>
    <row r="129" spans="2:13" x14ac:dyDescent="0.25">
      <c r="B129" s="940"/>
      <c r="C129" s="23" t="s">
        <v>14</v>
      </c>
      <c r="D129" s="89">
        <v>1384000</v>
      </c>
      <c r="E129" s="90"/>
      <c r="F129" s="91">
        <v>1384000</v>
      </c>
      <c r="G129" s="25"/>
      <c r="H129" s="90"/>
      <c r="I129" s="24"/>
      <c r="J129" s="24"/>
      <c r="K129" s="90">
        <v>163000</v>
      </c>
      <c r="L129" s="24"/>
      <c r="M129" s="26"/>
    </row>
    <row r="130" spans="2:13" x14ac:dyDescent="0.25">
      <c r="B130" s="940"/>
      <c r="C130" s="23" t="s">
        <v>9</v>
      </c>
      <c r="D130" s="89">
        <v>110000</v>
      </c>
      <c r="E130" s="90"/>
      <c r="F130" s="91">
        <v>110000</v>
      </c>
      <c r="G130" s="25"/>
      <c r="H130" s="90"/>
      <c r="I130" s="24"/>
      <c r="J130" s="24"/>
      <c r="K130" s="90">
        <v>10000</v>
      </c>
      <c r="L130" s="24"/>
      <c r="M130" s="26"/>
    </row>
    <row r="131" spans="2:13" x14ac:dyDescent="0.25">
      <c r="B131" s="941"/>
      <c r="C131" s="43" t="s">
        <v>7</v>
      </c>
      <c r="D131" s="101"/>
      <c r="E131" s="102"/>
      <c r="F131" s="103"/>
      <c r="G131" s="45"/>
      <c r="H131" s="102"/>
      <c r="I131" s="44"/>
      <c r="J131" s="44"/>
      <c r="K131" s="102"/>
      <c r="L131" s="44"/>
      <c r="M131" s="46"/>
    </row>
    <row r="132" spans="2:13" x14ac:dyDescent="0.25">
      <c r="B132" s="47" t="s">
        <v>77</v>
      </c>
      <c r="C132" s="48" t="s">
        <v>22</v>
      </c>
      <c r="D132" s="104"/>
      <c r="E132" s="105"/>
      <c r="F132" s="106"/>
      <c r="G132" s="50"/>
      <c r="H132" s="105"/>
      <c r="I132" s="49"/>
      <c r="J132" s="49"/>
      <c r="K132" s="105"/>
      <c r="L132" s="49"/>
      <c r="M132" s="51"/>
    </row>
    <row r="133" spans="2:13" ht="13.8" thickBot="1" x14ac:dyDescent="0.3">
      <c r="B133" s="47" t="s">
        <v>78</v>
      </c>
      <c r="C133" s="48" t="s">
        <v>7</v>
      </c>
      <c r="D133" s="104"/>
      <c r="E133" s="105"/>
      <c r="F133" s="106"/>
      <c r="G133" s="50"/>
      <c r="H133" s="119"/>
      <c r="I133" s="61"/>
      <c r="J133" s="61"/>
      <c r="K133" s="119"/>
      <c r="L133" s="61"/>
      <c r="M133" s="51"/>
    </row>
    <row r="134" spans="2:13" ht="14.4" thickTop="1" thickBot="1" x14ac:dyDescent="0.3">
      <c r="B134" s="946" t="s">
        <v>79</v>
      </c>
      <c r="C134" s="947"/>
      <c r="D134" s="113">
        <v>348087730.82000399</v>
      </c>
      <c r="E134" s="114">
        <v>51185012.050004005</v>
      </c>
      <c r="F134" s="115">
        <v>296902718.76999998</v>
      </c>
      <c r="G134" s="63">
        <v>716006.48999999987</v>
      </c>
      <c r="H134" s="120"/>
      <c r="I134" s="62">
        <v>26060.43</v>
      </c>
      <c r="J134" s="62">
        <v>162781.052</v>
      </c>
      <c r="K134" s="114">
        <v>67069050.18</v>
      </c>
      <c r="L134" s="64"/>
      <c r="M134" s="65">
        <v>43.626000000000005</v>
      </c>
    </row>
    <row r="135" spans="2:13" ht="14.4" thickTop="1" thickBot="1" x14ac:dyDescent="0.3">
      <c r="B135" s="944" t="s">
        <v>36</v>
      </c>
      <c r="C135" s="945"/>
      <c r="D135" s="116">
        <v>496508693.8500042</v>
      </c>
      <c r="E135" s="117">
        <v>53345782.67000401</v>
      </c>
      <c r="F135" s="118">
        <v>443162911.18000019</v>
      </c>
      <c r="G135" s="68">
        <v>716006.48999999987</v>
      </c>
      <c r="H135" s="121"/>
      <c r="I135" s="66">
        <v>26360.43</v>
      </c>
      <c r="J135" s="66">
        <v>380092.43399999995</v>
      </c>
      <c r="K135" s="117">
        <v>284991217.03000027</v>
      </c>
      <c r="L135" s="67"/>
      <c r="M135" s="69">
        <v>43.626000000000005</v>
      </c>
    </row>
    <row r="136" spans="2:13" s="70" customFormat="1" ht="13.8" thickTop="1" x14ac:dyDescent="0.25">
      <c r="B136" s="71"/>
      <c r="C136" s="72"/>
      <c r="D136" s="73"/>
      <c r="E136" s="73"/>
      <c r="F136" s="73"/>
      <c r="G136" s="73"/>
      <c r="H136" s="73"/>
      <c r="I136" s="73"/>
      <c r="J136" s="73"/>
      <c r="K136" s="73"/>
      <c r="L136" s="73"/>
      <c r="M136" s="73"/>
    </row>
    <row r="137" spans="2:13" x14ac:dyDescent="0.25">
      <c r="B137" s="122" t="s">
        <v>104</v>
      </c>
    </row>
  </sheetData>
  <mergeCells count="26">
    <mergeCell ref="B1:M1"/>
    <mergeCell ref="B7:B9"/>
    <mergeCell ref="B5:B6"/>
    <mergeCell ref="G3:M3"/>
    <mergeCell ref="D3:F3"/>
    <mergeCell ref="B3:B4"/>
    <mergeCell ref="C3:C4"/>
    <mergeCell ref="B135:C135"/>
    <mergeCell ref="B63:B65"/>
    <mergeCell ref="B61:B62"/>
    <mergeCell ref="B76:B77"/>
    <mergeCell ref="B102:B109"/>
    <mergeCell ref="B134:C134"/>
    <mergeCell ref="B113:B115"/>
    <mergeCell ref="B122:B124"/>
    <mergeCell ref="B118:B121"/>
    <mergeCell ref="B126:B131"/>
    <mergeCell ref="B111:B112"/>
    <mergeCell ref="B53:B57"/>
    <mergeCell ref="B66:B69"/>
    <mergeCell ref="B82:B89"/>
    <mergeCell ref="B95:B98"/>
    <mergeCell ref="B10:B15"/>
    <mergeCell ref="B16:B27"/>
    <mergeCell ref="B29:B43"/>
    <mergeCell ref="B46:B52"/>
  </mergeCells>
  <phoneticPr fontId="0" type="noConversion"/>
  <pageMargins left="0" right="0" top="0" bottom="0" header="0" footer="0"/>
  <pageSetup paperSize="9" scale="10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ABBA-DD63-4A06-8B8C-1686C83BC420}">
  <dimension ref="A1:P93"/>
  <sheetViews>
    <sheetView topLeftCell="C66" zoomScaleNormal="100" workbookViewId="0">
      <selection activeCell="E93" sqref="E93"/>
    </sheetView>
  </sheetViews>
  <sheetFormatPr baseColWidth="10" defaultColWidth="12" defaultRowHeight="13.2" x14ac:dyDescent="0.25"/>
  <cols>
    <col min="1" max="1" width="2.7109375" style="189" customWidth="1"/>
    <col min="2" max="2" width="58.7109375" style="349" bestFit="1" customWidth="1"/>
    <col min="3" max="3" width="31.28515625" style="189" bestFit="1" customWidth="1"/>
    <col min="4" max="4" width="23.7109375" style="189" customWidth="1"/>
    <col min="5" max="5" width="17.85546875" style="189" bestFit="1" customWidth="1"/>
    <col min="6" max="6" width="21" style="189" bestFit="1" customWidth="1"/>
    <col min="7" max="7" width="19.85546875" style="189" bestFit="1" customWidth="1"/>
    <col min="8" max="8" width="16.7109375" style="189" bestFit="1" customWidth="1"/>
    <col min="9" max="9" width="17.85546875" style="189" bestFit="1" customWidth="1"/>
    <col min="10" max="10" width="13.7109375" style="189" bestFit="1" customWidth="1"/>
    <col min="11" max="11" width="21.140625" style="189" bestFit="1" customWidth="1"/>
    <col min="12" max="12" width="17.42578125" style="189" bestFit="1" customWidth="1"/>
    <col min="13" max="13" width="24.7109375" style="189" bestFit="1" customWidth="1"/>
    <col min="14" max="14" width="22.42578125" style="189" bestFit="1" customWidth="1"/>
    <col min="15" max="15" width="18.42578125" style="189" bestFit="1" customWidth="1"/>
    <col min="16" max="18" width="31.7109375" style="189" bestFit="1" customWidth="1"/>
    <col min="19" max="19" width="20.7109375" style="189" bestFit="1" customWidth="1"/>
    <col min="20" max="20" width="16.28515625" style="189" bestFit="1" customWidth="1"/>
    <col min="21" max="21" width="20.28515625" style="189" bestFit="1" customWidth="1"/>
    <col min="22" max="22" width="16.7109375" style="189" bestFit="1" customWidth="1"/>
    <col min="23" max="23" width="20.28515625" style="189" bestFit="1" customWidth="1"/>
    <col min="24" max="24" width="16.7109375" style="189" bestFit="1" customWidth="1"/>
    <col min="25" max="25" width="20.28515625" style="189" bestFit="1" customWidth="1"/>
    <col min="26" max="26" width="16.7109375" style="189" bestFit="1" customWidth="1"/>
    <col min="27" max="27" width="20.7109375" style="189" bestFit="1" customWidth="1"/>
    <col min="28" max="28" width="17" style="189" bestFit="1" customWidth="1"/>
    <col min="29" max="29" width="20.28515625" style="189" bestFit="1" customWidth="1"/>
    <col min="30" max="30" width="16.7109375" style="189" bestFit="1" customWidth="1"/>
    <col min="31" max="31" width="20.28515625" style="189" bestFit="1" customWidth="1"/>
    <col min="32" max="32" width="16.7109375" style="189" bestFit="1" customWidth="1"/>
    <col min="33" max="33" width="18" style="189" bestFit="1" customWidth="1"/>
    <col min="34" max="34" width="14.42578125" style="189" bestFit="1" customWidth="1"/>
    <col min="35" max="35" width="17.7109375" style="189" bestFit="1" customWidth="1"/>
    <col min="36" max="36" width="14.140625" style="189" bestFit="1" customWidth="1"/>
    <col min="37" max="37" width="16.85546875" style="189" bestFit="1" customWidth="1"/>
    <col min="38" max="16384" width="12" style="189"/>
  </cols>
  <sheetData>
    <row r="1" spans="2:15" s="371" customFormat="1" x14ac:dyDescent="0.25">
      <c r="B1" s="855" t="s">
        <v>231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</row>
    <row r="2" spans="2:15" ht="13.8" thickBot="1" x14ac:dyDescent="0.3">
      <c r="B2" s="760"/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</row>
    <row r="3" spans="2:15" ht="13.8" thickTop="1" x14ac:dyDescent="0.25">
      <c r="B3" s="856" t="s">
        <v>0</v>
      </c>
      <c r="C3" s="856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2"/>
      <c r="N3" s="862"/>
      <c r="O3" s="863"/>
    </row>
    <row r="4" spans="2:15" ht="118.8" x14ac:dyDescent="0.25">
      <c r="B4" s="857"/>
      <c r="C4" s="857"/>
      <c r="D4" s="358" t="s">
        <v>4</v>
      </c>
      <c r="E4" s="351" t="s">
        <v>5</v>
      </c>
      <c r="F4" s="352" t="s">
        <v>52</v>
      </c>
      <c r="G4" s="353" t="s">
        <v>101</v>
      </c>
      <c r="H4" s="354" t="s">
        <v>102</v>
      </c>
      <c r="I4" s="354" t="s">
        <v>53</v>
      </c>
      <c r="J4" s="354" t="s">
        <v>54</v>
      </c>
      <c r="K4" s="354" t="s">
        <v>103</v>
      </c>
      <c r="L4" s="355" t="s">
        <v>146</v>
      </c>
      <c r="M4" s="355" t="s">
        <v>147</v>
      </c>
      <c r="N4" s="354" t="s">
        <v>55</v>
      </c>
      <c r="O4" s="356" t="s">
        <v>56</v>
      </c>
    </row>
    <row r="5" spans="2:15" x14ac:dyDescent="0.25">
      <c r="B5" s="762" t="s">
        <v>194</v>
      </c>
      <c r="C5" s="763" t="s">
        <v>22</v>
      </c>
      <c r="D5" s="520" t="s">
        <v>215</v>
      </c>
      <c r="E5" s="453">
        <v>48111.75</v>
      </c>
      <c r="F5" s="586" t="s">
        <v>215</v>
      </c>
      <c r="G5" s="784">
        <v>0</v>
      </c>
      <c r="H5" s="453">
        <v>0</v>
      </c>
      <c r="I5" s="785">
        <v>0</v>
      </c>
      <c r="J5" s="785">
        <v>467.08</v>
      </c>
      <c r="K5" s="453" t="s">
        <v>215</v>
      </c>
      <c r="L5" s="785">
        <v>0</v>
      </c>
      <c r="M5" s="453" t="s">
        <v>215</v>
      </c>
      <c r="N5" s="786">
        <v>0</v>
      </c>
      <c r="O5" s="787">
        <v>0</v>
      </c>
    </row>
    <row r="6" spans="2:15" x14ac:dyDescent="0.25">
      <c r="B6" s="849" t="s">
        <v>199</v>
      </c>
      <c r="C6" s="765" t="s">
        <v>9</v>
      </c>
      <c r="D6" s="437" t="s">
        <v>215</v>
      </c>
      <c r="E6" s="438">
        <v>0</v>
      </c>
      <c r="F6" s="601" t="s">
        <v>215</v>
      </c>
      <c r="G6" s="788">
        <v>0</v>
      </c>
      <c r="H6" s="438">
        <v>0</v>
      </c>
      <c r="I6" s="789">
        <v>0</v>
      </c>
      <c r="J6" s="789">
        <v>0</v>
      </c>
      <c r="K6" s="438" t="s">
        <v>215</v>
      </c>
      <c r="L6" s="789">
        <v>0</v>
      </c>
      <c r="M6" s="438" t="s">
        <v>215</v>
      </c>
      <c r="N6" s="790">
        <v>0</v>
      </c>
      <c r="O6" s="791">
        <v>0</v>
      </c>
    </row>
    <row r="7" spans="2:15" x14ac:dyDescent="0.25">
      <c r="B7" s="851"/>
      <c r="C7" s="767" t="s">
        <v>29</v>
      </c>
      <c r="D7" s="516">
        <v>86113758.230000004</v>
      </c>
      <c r="E7" s="443">
        <v>0</v>
      </c>
      <c r="F7" s="598">
        <v>86113758.230000004</v>
      </c>
      <c r="G7" s="792">
        <v>0</v>
      </c>
      <c r="H7" s="443">
        <v>0</v>
      </c>
      <c r="I7" s="793">
        <v>0</v>
      </c>
      <c r="J7" s="793">
        <v>0</v>
      </c>
      <c r="K7" s="443">
        <v>5914115.3300000001</v>
      </c>
      <c r="L7" s="793">
        <v>0</v>
      </c>
      <c r="M7" s="443">
        <v>5914115.3300000001</v>
      </c>
      <c r="N7" s="794">
        <v>0</v>
      </c>
      <c r="O7" s="795">
        <v>0</v>
      </c>
    </row>
    <row r="8" spans="2:15" x14ac:dyDescent="0.25">
      <c r="B8" s="766" t="s">
        <v>50</v>
      </c>
      <c r="C8" s="768" t="s">
        <v>7</v>
      </c>
      <c r="D8" s="522">
        <v>765.95</v>
      </c>
      <c r="E8" s="491">
        <v>0</v>
      </c>
      <c r="F8" s="602">
        <v>765.95</v>
      </c>
      <c r="G8" s="796">
        <v>0</v>
      </c>
      <c r="H8" s="491">
        <v>0</v>
      </c>
      <c r="I8" s="797">
        <v>0</v>
      </c>
      <c r="J8" s="797">
        <v>0</v>
      </c>
      <c r="K8" s="491">
        <v>628.66999999999996</v>
      </c>
      <c r="L8" s="797">
        <v>0</v>
      </c>
      <c r="M8" s="491">
        <v>628.66999999999996</v>
      </c>
      <c r="N8" s="798">
        <v>0</v>
      </c>
      <c r="O8" s="799">
        <v>0</v>
      </c>
    </row>
    <row r="9" spans="2:15" x14ac:dyDescent="0.25">
      <c r="B9" s="762" t="s">
        <v>170</v>
      </c>
      <c r="C9" s="763" t="s">
        <v>20</v>
      </c>
      <c r="D9" s="520">
        <v>0</v>
      </c>
      <c r="E9" s="453">
        <v>0</v>
      </c>
      <c r="F9" s="586">
        <v>0</v>
      </c>
      <c r="G9" s="784">
        <v>0</v>
      </c>
      <c r="H9" s="453">
        <v>0</v>
      </c>
      <c r="I9" s="785">
        <v>0</v>
      </c>
      <c r="J9" s="785">
        <v>0</v>
      </c>
      <c r="K9" s="453">
        <v>0</v>
      </c>
      <c r="L9" s="785">
        <v>0</v>
      </c>
      <c r="M9" s="453">
        <v>0</v>
      </c>
      <c r="N9" s="786">
        <v>21.35</v>
      </c>
      <c r="O9" s="787">
        <v>0</v>
      </c>
    </row>
    <row r="10" spans="2:15" x14ac:dyDescent="0.25">
      <c r="B10" s="762" t="s">
        <v>107</v>
      </c>
      <c r="C10" s="763" t="s">
        <v>20</v>
      </c>
      <c r="D10" s="520">
        <v>0</v>
      </c>
      <c r="E10" s="453">
        <v>0</v>
      </c>
      <c r="F10" s="586">
        <v>0</v>
      </c>
      <c r="G10" s="784">
        <v>0</v>
      </c>
      <c r="H10" s="453">
        <v>0</v>
      </c>
      <c r="I10" s="785">
        <v>0</v>
      </c>
      <c r="J10" s="785">
        <v>0</v>
      </c>
      <c r="K10" s="453">
        <v>0</v>
      </c>
      <c r="L10" s="785">
        <v>0</v>
      </c>
      <c r="M10" s="453">
        <v>0</v>
      </c>
      <c r="N10" s="786">
        <v>50.44</v>
      </c>
      <c r="O10" s="787">
        <v>0</v>
      </c>
    </row>
    <row r="11" spans="2:15" x14ac:dyDescent="0.25">
      <c r="B11" s="762" t="s">
        <v>203</v>
      </c>
      <c r="C11" s="763" t="s">
        <v>9</v>
      </c>
      <c r="D11" s="520">
        <v>0</v>
      </c>
      <c r="E11" s="453">
        <v>0</v>
      </c>
      <c r="F11" s="586">
        <v>0</v>
      </c>
      <c r="G11" s="784">
        <v>0</v>
      </c>
      <c r="H11" s="453">
        <v>0</v>
      </c>
      <c r="I11" s="785">
        <v>0</v>
      </c>
      <c r="J11" s="785">
        <v>0</v>
      </c>
      <c r="K11" s="453">
        <v>0</v>
      </c>
      <c r="L11" s="785">
        <v>0</v>
      </c>
      <c r="M11" s="453">
        <v>0</v>
      </c>
      <c r="N11" s="786">
        <v>0.14000000000000001</v>
      </c>
      <c r="O11" s="787">
        <v>0</v>
      </c>
    </row>
    <row r="12" spans="2:15" x14ac:dyDescent="0.25">
      <c r="B12" s="762" t="s">
        <v>159</v>
      </c>
      <c r="C12" s="763" t="s">
        <v>19</v>
      </c>
      <c r="D12" s="520">
        <v>0</v>
      </c>
      <c r="E12" s="453">
        <v>0</v>
      </c>
      <c r="F12" s="586">
        <v>0</v>
      </c>
      <c r="G12" s="784">
        <v>0</v>
      </c>
      <c r="H12" s="453">
        <v>0</v>
      </c>
      <c r="I12" s="785">
        <v>0</v>
      </c>
      <c r="J12" s="785">
        <v>0.4</v>
      </c>
      <c r="K12" s="453">
        <v>0</v>
      </c>
      <c r="L12" s="785">
        <v>0</v>
      </c>
      <c r="M12" s="453">
        <v>0</v>
      </c>
      <c r="N12" s="786">
        <v>0</v>
      </c>
      <c r="O12" s="800">
        <v>0</v>
      </c>
    </row>
    <row r="13" spans="2:15" x14ac:dyDescent="0.25">
      <c r="B13" s="762" t="s">
        <v>222</v>
      </c>
      <c r="C13" s="763" t="s">
        <v>20</v>
      </c>
      <c r="D13" s="520">
        <v>0</v>
      </c>
      <c r="E13" s="453">
        <v>0</v>
      </c>
      <c r="F13" s="586">
        <v>0</v>
      </c>
      <c r="G13" s="784">
        <v>0</v>
      </c>
      <c r="H13" s="453">
        <v>0</v>
      </c>
      <c r="I13" s="785">
        <v>0</v>
      </c>
      <c r="J13" s="785">
        <v>0</v>
      </c>
      <c r="K13" s="453">
        <v>0</v>
      </c>
      <c r="L13" s="785">
        <v>0</v>
      </c>
      <c r="M13" s="453">
        <v>0</v>
      </c>
      <c r="N13" s="786">
        <v>5</v>
      </c>
      <c r="O13" s="801">
        <v>0</v>
      </c>
    </row>
    <row r="14" spans="2:15" x14ac:dyDescent="0.25">
      <c r="B14" s="762" t="s">
        <v>161</v>
      </c>
      <c r="C14" s="763" t="s">
        <v>20</v>
      </c>
      <c r="D14" s="520">
        <v>0</v>
      </c>
      <c r="E14" s="453">
        <v>0</v>
      </c>
      <c r="F14" s="586">
        <v>0</v>
      </c>
      <c r="G14" s="784">
        <v>0</v>
      </c>
      <c r="H14" s="453">
        <v>0</v>
      </c>
      <c r="I14" s="785">
        <v>0</v>
      </c>
      <c r="J14" s="785">
        <v>0</v>
      </c>
      <c r="K14" s="453">
        <v>0</v>
      </c>
      <c r="L14" s="785">
        <v>0</v>
      </c>
      <c r="M14" s="453">
        <v>0</v>
      </c>
      <c r="N14" s="786">
        <v>34.630000000000003</v>
      </c>
      <c r="O14" s="787">
        <v>0</v>
      </c>
    </row>
    <row r="15" spans="2:15" x14ac:dyDescent="0.25">
      <c r="B15" s="762" t="s">
        <v>162</v>
      </c>
      <c r="C15" s="763" t="s">
        <v>20</v>
      </c>
      <c r="D15" s="520">
        <v>0</v>
      </c>
      <c r="E15" s="453">
        <v>0</v>
      </c>
      <c r="F15" s="586">
        <v>0</v>
      </c>
      <c r="G15" s="784">
        <v>0</v>
      </c>
      <c r="H15" s="453">
        <v>0</v>
      </c>
      <c r="I15" s="785">
        <v>0</v>
      </c>
      <c r="J15" s="785">
        <v>0</v>
      </c>
      <c r="K15" s="453">
        <v>0</v>
      </c>
      <c r="L15" s="785">
        <v>0</v>
      </c>
      <c r="M15" s="453">
        <v>0</v>
      </c>
      <c r="N15" s="786">
        <v>37.82</v>
      </c>
      <c r="O15" s="801">
        <v>0</v>
      </c>
    </row>
    <row r="16" spans="2:15" x14ac:dyDescent="0.25">
      <c r="B16" s="762" t="s">
        <v>163</v>
      </c>
      <c r="C16" s="763" t="s">
        <v>20</v>
      </c>
      <c r="D16" s="520">
        <v>0</v>
      </c>
      <c r="E16" s="785">
        <v>0</v>
      </c>
      <c r="F16" s="802">
        <v>0</v>
      </c>
      <c r="G16" s="784">
        <v>0</v>
      </c>
      <c r="H16" s="785">
        <v>0</v>
      </c>
      <c r="I16" s="453">
        <v>0</v>
      </c>
      <c r="J16" s="453">
        <v>0</v>
      </c>
      <c r="K16" s="785">
        <v>0</v>
      </c>
      <c r="L16" s="785">
        <v>0</v>
      </c>
      <c r="M16" s="785">
        <v>0</v>
      </c>
      <c r="N16" s="786">
        <v>7.43</v>
      </c>
      <c r="O16" s="787">
        <v>0</v>
      </c>
    </row>
    <row r="17" spans="2:15" x14ac:dyDescent="0.25">
      <c r="B17" s="762" t="s">
        <v>165</v>
      </c>
      <c r="C17" s="763" t="s">
        <v>20</v>
      </c>
      <c r="D17" s="520">
        <v>0</v>
      </c>
      <c r="E17" s="785">
        <v>0</v>
      </c>
      <c r="F17" s="802">
        <v>0</v>
      </c>
      <c r="G17" s="784">
        <v>0</v>
      </c>
      <c r="H17" s="785">
        <v>0</v>
      </c>
      <c r="I17" s="785">
        <v>0</v>
      </c>
      <c r="J17" s="453">
        <v>0</v>
      </c>
      <c r="K17" s="785">
        <v>0</v>
      </c>
      <c r="L17" s="785">
        <v>0</v>
      </c>
      <c r="M17" s="785">
        <v>0</v>
      </c>
      <c r="N17" s="786">
        <v>1.46</v>
      </c>
      <c r="O17" s="800">
        <v>0</v>
      </c>
    </row>
    <row r="18" spans="2:15" x14ac:dyDescent="0.25">
      <c r="B18" s="849" t="s">
        <v>31</v>
      </c>
      <c r="C18" s="769" t="s">
        <v>7</v>
      </c>
      <c r="D18" s="514">
        <v>1385.27</v>
      </c>
      <c r="E18" s="803">
        <v>0</v>
      </c>
      <c r="F18" s="744">
        <v>1385.27</v>
      </c>
      <c r="G18" s="804">
        <v>0</v>
      </c>
      <c r="H18" s="803">
        <v>0</v>
      </c>
      <c r="I18" s="494">
        <v>0</v>
      </c>
      <c r="J18" s="494">
        <v>0</v>
      </c>
      <c r="K18" s="494">
        <v>242.96</v>
      </c>
      <c r="L18" s="803">
        <v>0</v>
      </c>
      <c r="M18" s="494">
        <v>242.96</v>
      </c>
      <c r="N18" s="805">
        <v>0</v>
      </c>
      <c r="O18" s="806">
        <v>0</v>
      </c>
    </row>
    <row r="19" spans="2:15" x14ac:dyDescent="0.25">
      <c r="B19" s="850"/>
      <c r="C19" s="771" t="s">
        <v>22</v>
      </c>
      <c r="D19" s="518">
        <v>28834908.57</v>
      </c>
      <c r="E19" s="807">
        <v>0</v>
      </c>
      <c r="F19" s="808">
        <v>28834908.57</v>
      </c>
      <c r="G19" s="809">
        <v>0</v>
      </c>
      <c r="H19" s="807">
        <v>0</v>
      </c>
      <c r="I19" s="807">
        <v>0</v>
      </c>
      <c r="J19" s="462">
        <v>0</v>
      </c>
      <c r="K19" s="807">
        <v>4122768.11</v>
      </c>
      <c r="L19" s="807">
        <v>0</v>
      </c>
      <c r="M19" s="807">
        <v>4122768.11</v>
      </c>
      <c r="N19" s="810">
        <v>0</v>
      </c>
      <c r="O19" s="811">
        <v>0</v>
      </c>
    </row>
    <row r="20" spans="2:15" x14ac:dyDescent="0.25">
      <c r="B20" s="850"/>
      <c r="C20" s="767" t="s">
        <v>29</v>
      </c>
      <c r="D20" s="522">
        <v>8878489.0999999996</v>
      </c>
      <c r="E20" s="797" t="s">
        <v>215</v>
      </c>
      <c r="F20" s="812" t="s">
        <v>215</v>
      </c>
      <c r="G20" s="796">
        <v>0</v>
      </c>
      <c r="H20" s="797">
        <v>0</v>
      </c>
      <c r="I20" s="797">
        <v>0</v>
      </c>
      <c r="J20" s="491" t="s">
        <v>215</v>
      </c>
      <c r="K20" s="797" t="s">
        <v>215</v>
      </c>
      <c r="L20" s="797">
        <v>0</v>
      </c>
      <c r="M20" s="797" t="s">
        <v>215</v>
      </c>
      <c r="N20" s="798">
        <v>0</v>
      </c>
      <c r="O20" s="799">
        <v>0</v>
      </c>
    </row>
    <row r="21" spans="2:15" x14ac:dyDescent="0.25">
      <c r="B21" s="849" t="s">
        <v>33</v>
      </c>
      <c r="C21" s="765" t="s">
        <v>7</v>
      </c>
      <c r="D21" s="437">
        <v>7747355.9400000004</v>
      </c>
      <c r="E21" s="438" t="s">
        <v>215</v>
      </c>
      <c r="F21" s="813">
        <v>7187600.1399999997</v>
      </c>
      <c r="G21" s="743">
        <v>0</v>
      </c>
      <c r="H21" s="789">
        <v>0</v>
      </c>
      <c r="I21" s="438">
        <v>0</v>
      </c>
      <c r="J21" s="438" t="s">
        <v>215</v>
      </c>
      <c r="K21" s="789">
        <v>793086.76</v>
      </c>
      <c r="L21" s="789">
        <v>604.52</v>
      </c>
      <c r="M21" s="789">
        <v>792482.24</v>
      </c>
      <c r="N21" s="814">
        <v>0</v>
      </c>
      <c r="O21" s="741">
        <v>0</v>
      </c>
    </row>
    <row r="22" spans="2:15" x14ac:dyDescent="0.25">
      <c r="B22" s="850"/>
      <c r="C22" s="772" t="s">
        <v>30</v>
      </c>
      <c r="D22" s="518">
        <v>8525835.8800000008</v>
      </c>
      <c r="E22" s="807">
        <v>0</v>
      </c>
      <c r="F22" s="808">
        <v>8525835.8800000008</v>
      </c>
      <c r="G22" s="809">
        <v>0</v>
      </c>
      <c r="H22" s="807">
        <v>0</v>
      </c>
      <c r="I22" s="462">
        <v>0</v>
      </c>
      <c r="J22" s="462">
        <v>0</v>
      </c>
      <c r="K22" s="807">
        <v>1349530.61</v>
      </c>
      <c r="L22" s="807">
        <v>0</v>
      </c>
      <c r="M22" s="807">
        <v>1349530.61</v>
      </c>
      <c r="N22" s="810">
        <v>0</v>
      </c>
      <c r="O22" s="811">
        <v>0</v>
      </c>
    </row>
    <row r="23" spans="2:15" x14ac:dyDescent="0.25">
      <c r="B23" s="850"/>
      <c r="C23" s="771" t="s">
        <v>9</v>
      </c>
      <c r="D23" s="518" t="s">
        <v>215</v>
      </c>
      <c r="E23" s="807">
        <v>0</v>
      </c>
      <c r="F23" s="808" t="s">
        <v>215</v>
      </c>
      <c r="G23" s="809">
        <v>0</v>
      </c>
      <c r="H23" s="807">
        <v>0</v>
      </c>
      <c r="I23" s="807">
        <v>0</v>
      </c>
      <c r="J23" s="462">
        <v>0</v>
      </c>
      <c r="K23" s="807" t="s">
        <v>215</v>
      </c>
      <c r="L23" s="807">
        <v>0</v>
      </c>
      <c r="M23" s="807" t="s">
        <v>215</v>
      </c>
      <c r="N23" s="815">
        <v>0</v>
      </c>
      <c r="O23" s="811">
        <v>0</v>
      </c>
    </row>
    <row r="24" spans="2:15" x14ac:dyDescent="0.25">
      <c r="B24" s="850"/>
      <c r="C24" s="772" t="s">
        <v>22</v>
      </c>
      <c r="D24" s="437" t="s">
        <v>215</v>
      </c>
      <c r="E24" s="789" t="s">
        <v>215</v>
      </c>
      <c r="F24" s="813">
        <v>46622915.109999999</v>
      </c>
      <c r="G24" s="788">
        <v>0</v>
      </c>
      <c r="H24" s="789">
        <v>0</v>
      </c>
      <c r="I24" s="789">
        <v>0</v>
      </c>
      <c r="J24" s="438" t="s">
        <v>215</v>
      </c>
      <c r="K24" s="789">
        <v>7515698.3099999996</v>
      </c>
      <c r="L24" s="789">
        <v>0</v>
      </c>
      <c r="M24" s="789">
        <v>7515698.3099999996</v>
      </c>
      <c r="N24" s="790">
        <v>0</v>
      </c>
      <c r="O24" s="741">
        <v>0</v>
      </c>
    </row>
    <row r="25" spans="2:15" x14ac:dyDescent="0.25">
      <c r="B25" s="850"/>
      <c r="C25" s="772" t="s">
        <v>23</v>
      </c>
      <c r="D25" s="518" t="s">
        <v>215</v>
      </c>
      <c r="E25" s="807" t="s">
        <v>215</v>
      </c>
      <c r="F25" s="505">
        <v>0</v>
      </c>
      <c r="G25" s="809">
        <v>0</v>
      </c>
      <c r="H25" s="807">
        <v>0</v>
      </c>
      <c r="I25" s="807">
        <v>0</v>
      </c>
      <c r="J25" s="462" t="s">
        <v>215</v>
      </c>
      <c r="K25" s="462">
        <v>0</v>
      </c>
      <c r="L25" s="807">
        <v>0</v>
      </c>
      <c r="M25" s="462">
        <v>0</v>
      </c>
      <c r="N25" s="815">
        <v>0</v>
      </c>
      <c r="O25" s="811">
        <v>0</v>
      </c>
    </row>
    <row r="26" spans="2:15" x14ac:dyDescent="0.25">
      <c r="B26" s="851"/>
      <c r="C26" s="767" t="s">
        <v>29</v>
      </c>
      <c r="D26" s="516" t="s">
        <v>215</v>
      </c>
      <c r="E26" s="793" t="s">
        <v>215</v>
      </c>
      <c r="F26" s="598">
        <v>0</v>
      </c>
      <c r="G26" s="792">
        <v>0</v>
      </c>
      <c r="H26" s="793">
        <v>0</v>
      </c>
      <c r="I26" s="793">
        <v>0</v>
      </c>
      <c r="J26" s="443" t="s">
        <v>215</v>
      </c>
      <c r="K26" s="793">
        <v>0</v>
      </c>
      <c r="L26" s="793">
        <v>0</v>
      </c>
      <c r="M26" s="793">
        <v>0</v>
      </c>
      <c r="N26" s="816">
        <v>0</v>
      </c>
      <c r="O26" s="795">
        <v>0</v>
      </c>
    </row>
    <row r="27" spans="2:15" x14ac:dyDescent="0.25">
      <c r="B27" s="762" t="s">
        <v>27</v>
      </c>
      <c r="C27" s="763" t="s">
        <v>22</v>
      </c>
      <c r="D27" s="520">
        <v>0</v>
      </c>
      <c r="E27" s="785">
        <v>0</v>
      </c>
      <c r="F27" s="586">
        <v>0</v>
      </c>
      <c r="G27" s="784">
        <v>0</v>
      </c>
      <c r="H27" s="785">
        <v>0</v>
      </c>
      <c r="I27" s="785">
        <v>0</v>
      </c>
      <c r="J27" s="453">
        <v>0</v>
      </c>
      <c r="K27" s="785">
        <v>0</v>
      </c>
      <c r="L27" s="785">
        <v>0</v>
      </c>
      <c r="M27" s="785">
        <v>0</v>
      </c>
      <c r="N27" s="817">
        <v>0</v>
      </c>
      <c r="O27" s="787">
        <v>0.9</v>
      </c>
    </row>
    <row r="28" spans="2:15" x14ac:dyDescent="0.25">
      <c r="B28" s="770" t="s">
        <v>120</v>
      </c>
      <c r="C28" s="768" t="s">
        <v>7</v>
      </c>
      <c r="D28" s="522" t="s">
        <v>215</v>
      </c>
      <c r="E28" s="797" t="s">
        <v>215</v>
      </c>
      <c r="F28" s="812">
        <v>0</v>
      </c>
      <c r="G28" s="796">
        <v>0</v>
      </c>
      <c r="H28" s="797" t="s">
        <v>215</v>
      </c>
      <c r="I28" s="797">
        <v>0</v>
      </c>
      <c r="J28" s="491">
        <v>0</v>
      </c>
      <c r="K28" s="797">
        <v>0</v>
      </c>
      <c r="L28" s="797">
        <v>0</v>
      </c>
      <c r="M28" s="797">
        <v>0</v>
      </c>
      <c r="N28" s="818">
        <v>0</v>
      </c>
      <c r="O28" s="799">
        <v>0</v>
      </c>
    </row>
    <row r="29" spans="2:15" x14ac:dyDescent="0.25">
      <c r="B29" s="849" t="s">
        <v>174</v>
      </c>
      <c r="C29" s="773" t="s">
        <v>7</v>
      </c>
      <c r="D29" s="514">
        <v>667683.62</v>
      </c>
      <c r="E29" s="803" t="s">
        <v>215</v>
      </c>
      <c r="F29" s="819" t="s">
        <v>215</v>
      </c>
      <c r="G29" s="804">
        <v>0</v>
      </c>
      <c r="H29" s="803" t="s">
        <v>215</v>
      </c>
      <c r="I29" s="803">
        <v>0</v>
      </c>
      <c r="J29" s="494">
        <v>0</v>
      </c>
      <c r="K29" s="803" t="s">
        <v>215</v>
      </c>
      <c r="L29" s="803">
        <v>0</v>
      </c>
      <c r="M29" s="803" t="s">
        <v>215</v>
      </c>
      <c r="N29" s="820">
        <v>0</v>
      </c>
      <c r="O29" s="483">
        <v>0</v>
      </c>
    </row>
    <row r="30" spans="2:15" ht="26.4" x14ac:dyDescent="0.25">
      <c r="B30" s="851"/>
      <c r="C30" s="768" t="s">
        <v>15</v>
      </c>
      <c r="D30" s="522" t="s">
        <v>215</v>
      </c>
      <c r="E30" s="797">
        <v>0</v>
      </c>
      <c r="F30" s="812" t="s">
        <v>215</v>
      </c>
      <c r="G30" s="821">
        <v>0</v>
      </c>
      <c r="H30" s="797">
        <v>0</v>
      </c>
      <c r="I30" s="491">
        <v>0</v>
      </c>
      <c r="J30" s="491">
        <v>0</v>
      </c>
      <c r="K30" s="797" t="s">
        <v>215</v>
      </c>
      <c r="L30" s="797">
        <v>0</v>
      </c>
      <c r="M30" s="797" t="s">
        <v>215</v>
      </c>
      <c r="N30" s="818">
        <v>0</v>
      </c>
      <c r="O30" s="822">
        <v>0</v>
      </c>
    </row>
    <row r="31" spans="2:15" x14ac:dyDescent="0.25">
      <c r="B31" s="849" t="s">
        <v>140</v>
      </c>
      <c r="C31" s="773" t="s">
        <v>7</v>
      </c>
      <c r="D31" s="514">
        <v>241820.79999999999</v>
      </c>
      <c r="E31" s="803" t="s">
        <v>215</v>
      </c>
      <c r="F31" s="819" t="s">
        <v>215</v>
      </c>
      <c r="G31" s="804">
        <v>0</v>
      </c>
      <c r="H31" s="803" t="s">
        <v>215</v>
      </c>
      <c r="I31" s="803">
        <v>0</v>
      </c>
      <c r="J31" s="494">
        <v>0</v>
      </c>
      <c r="K31" s="803" t="s">
        <v>215</v>
      </c>
      <c r="L31" s="803">
        <v>0</v>
      </c>
      <c r="M31" s="803" t="s">
        <v>215</v>
      </c>
      <c r="N31" s="820">
        <v>0</v>
      </c>
      <c r="O31" s="806">
        <v>0</v>
      </c>
    </row>
    <row r="32" spans="2:15" x14ac:dyDescent="0.25">
      <c r="B32" s="851"/>
      <c r="C32" s="768" t="s">
        <v>9</v>
      </c>
      <c r="D32" s="522" t="s">
        <v>215</v>
      </c>
      <c r="E32" s="797">
        <v>0</v>
      </c>
      <c r="F32" s="812" t="s">
        <v>215</v>
      </c>
      <c r="G32" s="796">
        <v>0</v>
      </c>
      <c r="H32" s="797">
        <v>0</v>
      </c>
      <c r="I32" s="797">
        <v>0</v>
      </c>
      <c r="J32" s="491">
        <v>0</v>
      </c>
      <c r="K32" s="797" t="s">
        <v>215</v>
      </c>
      <c r="L32" s="797">
        <v>0</v>
      </c>
      <c r="M32" s="797" t="s">
        <v>215</v>
      </c>
      <c r="N32" s="818">
        <v>0</v>
      </c>
      <c r="O32" s="822">
        <v>0</v>
      </c>
    </row>
    <row r="33" spans="2:15" x14ac:dyDescent="0.25">
      <c r="B33" s="849" t="s">
        <v>186</v>
      </c>
      <c r="C33" s="773" t="s">
        <v>17</v>
      </c>
      <c r="D33" s="514">
        <v>2057380.75</v>
      </c>
      <c r="E33" s="803" t="s">
        <v>215</v>
      </c>
      <c r="F33" s="744" t="s">
        <v>215</v>
      </c>
      <c r="G33" s="804">
        <v>0</v>
      </c>
      <c r="H33" s="803" t="s">
        <v>215</v>
      </c>
      <c r="I33" s="803">
        <v>0</v>
      </c>
      <c r="J33" s="803">
        <v>0</v>
      </c>
      <c r="K33" s="494" t="s">
        <v>215</v>
      </c>
      <c r="L33" s="803">
        <v>0</v>
      </c>
      <c r="M33" s="494" t="s">
        <v>215</v>
      </c>
      <c r="N33" s="805">
        <v>0</v>
      </c>
      <c r="O33" s="806">
        <v>0</v>
      </c>
    </row>
    <row r="34" spans="2:15" x14ac:dyDescent="0.25">
      <c r="B34" s="851"/>
      <c r="C34" s="768" t="s">
        <v>9</v>
      </c>
      <c r="D34" s="522">
        <v>417499.93</v>
      </c>
      <c r="E34" s="797" t="s">
        <v>215</v>
      </c>
      <c r="F34" s="602" t="s">
        <v>215</v>
      </c>
      <c r="G34" s="821">
        <v>0</v>
      </c>
      <c r="H34" s="491" t="s">
        <v>215</v>
      </c>
      <c r="I34" s="797">
        <v>0</v>
      </c>
      <c r="J34" s="491">
        <v>0</v>
      </c>
      <c r="K34" s="491" t="s">
        <v>215</v>
      </c>
      <c r="L34" s="797">
        <v>0</v>
      </c>
      <c r="M34" s="491" t="s">
        <v>215</v>
      </c>
      <c r="N34" s="798">
        <v>0</v>
      </c>
      <c r="O34" s="799">
        <v>0</v>
      </c>
    </row>
    <row r="35" spans="2:15" x14ac:dyDescent="0.25">
      <c r="B35" s="766" t="s">
        <v>232</v>
      </c>
      <c r="C35" s="768" t="s">
        <v>7</v>
      </c>
      <c r="D35" s="522">
        <v>816973.94</v>
      </c>
      <c r="E35" s="797" t="s">
        <v>215</v>
      </c>
      <c r="F35" s="602" t="s">
        <v>215</v>
      </c>
      <c r="G35" s="796">
        <v>0</v>
      </c>
      <c r="H35" s="797" t="s">
        <v>215</v>
      </c>
      <c r="I35" s="797">
        <v>0</v>
      </c>
      <c r="J35" s="797">
        <v>0</v>
      </c>
      <c r="K35" s="491" t="s">
        <v>215</v>
      </c>
      <c r="L35" s="797">
        <v>0</v>
      </c>
      <c r="M35" s="491" t="s">
        <v>215</v>
      </c>
      <c r="N35" s="798">
        <v>0</v>
      </c>
      <c r="O35" s="799">
        <v>0</v>
      </c>
    </row>
    <row r="36" spans="2:15" x14ac:dyDescent="0.25">
      <c r="B36" s="762" t="s">
        <v>48</v>
      </c>
      <c r="C36" s="763" t="s">
        <v>7</v>
      </c>
      <c r="D36" s="520">
        <v>0</v>
      </c>
      <c r="E36" s="785">
        <v>0</v>
      </c>
      <c r="F36" s="802">
        <v>0</v>
      </c>
      <c r="G36" s="784">
        <v>0</v>
      </c>
      <c r="H36" s="453">
        <v>0</v>
      </c>
      <c r="I36" s="785">
        <v>0</v>
      </c>
      <c r="J36" s="453">
        <v>0.71</v>
      </c>
      <c r="K36" s="453">
        <v>0</v>
      </c>
      <c r="L36" s="453">
        <v>0</v>
      </c>
      <c r="M36" s="453">
        <v>0</v>
      </c>
      <c r="N36" s="817">
        <v>0</v>
      </c>
      <c r="O36" s="787">
        <v>0</v>
      </c>
    </row>
    <row r="37" spans="2:15" x14ac:dyDescent="0.25">
      <c r="B37" s="770" t="s">
        <v>176</v>
      </c>
      <c r="C37" s="763" t="s">
        <v>20</v>
      </c>
      <c r="D37" s="520">
        <v>0</v>
      </c>
      <c r="E37" s="785">
        <v>0</v>
      </c>
      <c r="F37" s="586">
        <v>0</v>
      </c>
      <c r="G37" s="784">
        <v>0</v>
      </c>
      <c r="H37" s="453">
        <v>0</v>
      </c>
      <c r="I37" s="453">
        <v>0</v>
      </c>
      <c r="J37" s="453">
        <v>0</v>
      </c>
      <c r="K37" s="453">
        <v>0</v>
      </c>
      <c r="L37" s="785">
        <v>0</v>
      </c>
      <c r="M37" s="453">
        <v>0</v>
      </c>
      <c r="N37" s="786">
        <v>0.42</v>
      </c>
      <c r="O37" s="787">
        <v>0</v>
      </c>
    </row>
    <row r="38" spans="2:15" x14ac:dyDescent="0.25">
      <c r="B38" s="762" t="s">
        <v>233</v>
      </c>
      <c r="C38" s="768" t="s">
        <v>7</v>
      </c>
      <c r="D38" s="522" t="s">
        <v>215</v>
      </c>
      <c r="E38" s="797">
        <v>0</v>
      </c>
      <c r="F38" s="602" t="s">
        <v>215</v>
      </c>
      <c r="G38" s="796">
        <v>0</v>
      </c>
      <c r="H38" s="797">
        <v>0</v>
      </c>
      <c r="I38" s="797">
        <v>0</v>
      </c>
      <c r="J38" s="797">
        <v>0</v>
      </c>
      <c r="K38" s="491" t="s">
        <v>215</v>
      </c>
      <c r="L38" s="797">
        <v>0</v>
      </c>
      <c r="M38" s="797" t="s">
        <v>215</v>
      </c>
      <c r="N38" s="798">
        <v>0</v>
      </c>
      <c r="O38" s="800">
        <v>0</v>
      </c>
    </row>
    <row r="39" spans="2:15" x14ac:dyDescent="0.25">
      <c r="B39" s="849" t="s">
        <v>196</v>
      </c>
      <c r="C39" s="765" t="s">
        <v>7</v>
      </c>
      <c r="D39" s="437">
        <v>3510875.26</v>
      </c>
      <c r="E39" s="789">
        <v>0</v>
      </c>
      <c r="F39" s="601">
        <v>3510875.26</v>
      </c>
      <c r="G39" s="788">
        <v>0</v>
      </c>
      <c r="H39" s="789">
        <v>0</v>
      </c>
      <c r="I39" s="789">
        <v>0</v>
      </c>
      <c r="J39" s="789">
        <v>0</v>
      </c>
      <c r="K39" s="438">
        <v>234792.2</v>
      </c>
      <c r="L39" s="789">
        <v>280</v>
      </c>
      <c r="M39" s="789">
        <v>234512.2</v>
      </c>
      <c r="N39" s="790">
        <v>0</v>
      </c>
      <c r="O39" s="806">
        <v>0</v>
      </c>
    </row>
    <row r="40" spans="2:15" x14ac:dyDescent="0.25">
      <c r="B40" s="851"/>
      <c r="C40" s="767" t="s">
        <v>11</v>
      </c>
      <c r="D40" s="516" t="s">
        <v>215</v>
      </c>
      <c r="E40" s="793" t="s">
        <v>215</v>
      </c>
      <c r="F40" s="598">
        <v>13519157</v>
      </c>
      <c r="G40" s="745">
        <v>0</v>
      </c>
      <c r="H40" s="443">
        <v>0</v>
      </c>
      <c r="I40" s="443" t="s">
        <v>215</v>
      </c>
      <c r="J40" s="443" t="s">
        <v>215</v>
      </c>
      <c r="K40" s="443">
        <v>843840</v>
      </c>
      <c r="L40" s="793">
        <v>0</v>
      </c>
      <c r="M40" s="443">
        <v>843840</v>
      </c>
      <c r="N40" s="794">
        <v>0</v>
      </c>
      <c r="O40" s="823">
        <v>0</v>
      </c>
    </row>
    <row r="41" spans="2:15" x14ac:dyDescent="0.25">
      <c r="B41" s="764" t="s">
        <v>234</v>
      </c>
      <c r="C41" s="763" t="s">
        <v>7</v>
      </c>
      <c r="D41" s="520">
        <v>15914.84</v>
      </c>
      <c r="E41" s="453">
        <v>0</v>
      </c>
      <c r="F41" s="586">
        <v>15914.84</v>
      </c>
      <c r="G41" s="784">
        <v>0</v>
      </c>
      <c r="H41" s="453">
        <v>0</v>
      </c>
      <c r="I41" s="785">
        <v>0</v>
      </c>
      <c r="J41" s="785">
        <v>0</v>
      </c>
      <c r="K41" s="453">
        <v>4325.2</v>
      </c>
      <c r="L41" s="785">
        <v>120</v>
      </c>
      <c r="M41" s="453">
        <v>4205.2</v>
      </c>
      <c r="N41" s="786">
        <v>0</v>
      </c>
      <c r="O41" s="787">
        <v>0</v>
      </c>
    </row>
    <row r="42" spans="2:15" x14ac:dyDescent="0.25">
      <c r="B42" s="762" t="s">
        <v>223</v>
      </c>
      <c r="C42" s="768" t="s">
        <v>7</v>
      </c>
      <c r="D42" s="522">
        <v>3334.16</v>
      </c>
      <c r="E42" s="797">
        <v>0</v>
      </c>
      <c r="F42" s="602">
        <v>3334.16</v>
      </c>
      <c r="G42" s="796">
        <v>0</v>
      </c>
      <c r="H42" s="797">
        <v>0</v>
      </c>
      <c r="I42" s="797">
        <v>0</v>
      </c>
      <c r="J42" s="797">
        <v>0</v>
      </c>
      <c r="K42" s="491">
        <v>1304.3</v>
      </c>
      <c r="L42" s="797">
        <v>0</v>
      </c>
      <c r="M42" s="491">
        <v>1304.3</v>
      </c>
      <c r="N42" s="798">
        <v>0</v>
      </c>
      <c r="O42" s="800">
        <v>0</v>
      </c>
    </row>
    <row r="43" spans="2:15" x14ac:dyDescent="0.25">
      <c r="B43" s="849" t="s">
        <v>177</v>
      </c>
      <c r="C43" s="773" t="s">
        <v>7</v>
      </c>
      <c r="D43" s="514" t="s">
        <v>215</v>
      </c>
      <c r="E43" s="803" t="s">
        <v>215</v>
      </c>
      <c r="F43" s="744">
        <v>53504584.119999997</v>
      </c>
      <c r="G43" s="804">
        <v>0</v>
      </c>
      <c r="H43" s="803">
        <v>0</v>
      </c>
      <c r="I43" s="803">
        <v>0</v>
      </c>
      <c r="J43" s="803" t="s">
        <v>215</v>
      </c>
      <c r="K43" s="494">
        <v>4753303.4000000004</v>
      </c>
      <c r="L43" s="803">
        <v>5</v>
      </c>
      <c r="M43" s="494">
        <v>4753298.4000000004</v>
      </c>
      <c r="N43" s="805">
        <v>0</v>
      </c>
      <c r="O43" s="806">
        <v>0</v>
      </c>
    </row>
    <row r="44" spans="2:15" x14ac:dyDescent="0.25">
      <c r="B44" s="850"/>
      <c r="C44" s="765" t="s">
        <v>30</v>
      </c>
      <c r="D44" s="437">
        <v>42070814.68</v>
      </c>
      <c r="E44" s="438">
        <v>0</v>
      </c>
      <c r="F44" s="601">
        <v>42070814.68</v>
      </c>
      <c r="G44" s="788">
        <v>0</v>
      </c>
      <c r="H44" s="789">
        <v>0</v>
      </c>
      <c r="I44" s="789">
        <v>0</v>
      </c>
      <c r="J44" s="438">
        <v>0</v>
      </c>
      <c r="K44" s="438">
        <v>4798082.18</v>
      </c>
      <c r="L44" s="789">
        <v>0</v>
      </c>
      <c r="M44" s="438">
        <v>4798082.18</v>
      </c>
      <c r="N44" s="790">
        <v>0</v>
      </c>
      <c r="O44" s="791">
        <v>0</v>
      </c>
    </row>
    <row r="45" spans="2:15" x14ac:dyDescent="0.25">
      <c r="B45" s="850"/>
      <c r="C45" s="772" t="s">
        <v>9</v>
      </c>
      <c r="D45" s="518" t="s">
        <v>215</v>
      </c>
      <c r="E45" s="807">
        <v>0</v>
      </c>
      <c r="F45" s="808" t="s">
        <v>215</v>
      </c>
      <c r="G45" s="809">
        <v>0</v>
      </c>
      <c r="H45" s="807">
        <v>0</v>
      </c>
      <c r="I45" s="807">
        <v>0</v>
      </c>
      <c r="J45" s="462">
        <v>0</v>
      </c>
      <c r="K45" s="807" t="s">
        <v>215</v>
      </c>
      <c r="L45" s="807">
        <v>0</v>
      </c>
      <c r="M45" s="807" t="s">
        <v>215</v>
      </c>
      <c r="N45" s="810">
        <v>0</v>
      </c>
      <c r="O45" s="811">
        <v>0</v>
      </c>
    </row>
    <row r="46" spans="2:15" x14ac:dyDescent="0.25">
      <c r="B46" s="850"/>
      <c r="C46" s="772" t="s">
        <v>22</v>
      </c>
      <c r="D46" s="518" t="s">
        <v>215</v>
      </c>
      <c r="E46" s="807" t="s">
        <v>215</v>
      </c>
      <c r="F46" s="808">
        <v>63135557.859999999</v>
      </c>
      <c r="G46" s="809">
        <v>0</v>
      </c>
      <c r="H46" s="807">
        <v>0</v>
      </c>
      <c r="I46" s="807">
        <v>0</v>
      </c>
      <c r="J46" s="462" t="s">
        <v>215</v>
      </c>
      <c r="K46" s="807">
        <v>8636208.4199999999</v>
      </c>
      <c r="L46" s="807">
        <v>0</v>
      </c>
      <c r="M46" s="807">
        <v>8636208.4199999999</v>
      </c>
      <c r="N46" s="810">
        <v>0</v>
      </c>
      <c r="O46" s="811">
        <v>0</v>
      </c>
    </row>
    <row r="47" spans="2:15" x14ac:dyDescent="0.25">
      <c r="B47" s="850"/>
      <c r="C47" s="772" t="s">
        <v>23</v>
      </c>
      <c r="D47" s="518" t="s">
        <v>215</v>
      </c>
      <c r="E47" s="807" t="s">
        <v>215</v>
      </c>
      <c r="F47" s="808">
        <v>0</v>
      </c>
      <c r="G47" s="809">
        <v>0</v>
      </c>
      <c r="H47" s="807">
        <v>0</v>
      </c>
      <c r="I47" s="462">
        <v>0</v>
      </c>
      <c r="J47" s="462" t="s">
        <v>215</v>
      </c>
      <c r="K47" s="462">
        <v>0</v>
      </c>
      <c r="L47" s="807">
        <v>0</v>
      </c>
      <c r="M47" s="462">
        <v>0</v>
      </c>
      <c r="N47" s="815">
        <v>0</v>
      </c>
      <c r="O47" s="467">
        <v>0</v>
      </c>
    </row>
    <row r="48" spans="2:15" x14ac:dyDescent="0.25">
      <c r="B48" s="850"/>
      <c r="C48" s="767" t="s">
        <v>29</v>
      </c>
      <c r="D48" s="516">
        <v>56616437.32</v>
      </c>
      <c r="E48" s="793">
        <v>0</v>
      </c>
      <c r="F48" s="824">
        <v>56616437.32</v>
      </c>
      <c r="G48" s="792">
        <v>0</v>
      </c>
      <c r="H48" s="793">
        <v>0</v>
      </c>
      <c r="I48" s="793">
        <v>0</v>
      </c>
      <c r="J48" s="793">
        <v>0</v>
      </c>
      <c r="K48" s="793">
        <v>6692500</v>
      </c>
      <c r="L48" s="793">
        <v>0</v>
      </c>
      <c r="M48" s="793">
        <v>6692500</v>
      </c>
      <c r="N48" s="816">
        <v>0</v>
      </c>
      <c r="O48" s="795">
        <v>0</v>
      </c>
    </row>
    <row r="49" spans="2:16" x14ac:dyDescent="0.25">
      <c r="B49" s="762" t="s">
        <v>204</v>
      </c>
      <c r="C49" s="768" t="s">
        <v>7</v>
      </c>
      <c r="D49" s="522">
        <v>21675.98</v>
      </c>
      <c r="E49" s="797">
        <v>0</v>
      </c>
      <c r="F49" s="812">
        <v>21675.98</v>
      </c>
      <c r="G49" s="796">
        <v>0</v>
      </c>
      <c r="H49" s="797">
        <v>0</v>
      </c>
      <c r="I49" s="797">
        <v>0</v>
      </c>
      <c r="J49" s="797">
        <v>0</v>
      </c>
      <c r="K49" s="797">
        <v>5588.56</v>
      </c>
      <c r="L49" s="797">
        <v>0</v>
      </c>
      <c r="M49" s="797">
        <v>5588.56</v>
      </c>
      <c r="N49" s="798">
        <v>0</v>
      </c>
      <c r="O49" s="825">
        <v>0</v>
      </c>
    </row>
    <row r="50" spans="2:16" x14ac:dyDescent="0.25">
      <c r="B50" s="762" t="s">
        <v>224</v>
      </c>
      <c r="C50" s="763" t="s">
        <v>7</v>
      </c>
      <c r="D50" s="520">
        <v>56833.279999999999</v>
      </c>
      <c r="E50" s="785">
        <v>0</v>
      </c>
      <c r="F50" s="802">
        <v>56833.279999999999</v>
      </c>
      <c r="G50" s="784">
        <v>0</v>
      </c>
      <c r="H50" s="785">
        <v>0</v>
      </c>
      <c r="I50" s="785">
        <v>0</v>
      </c>
      <c r="J50" s="785">
        <v>0</v>
      </c>
      <c r="K50" s="785">
        <v>13205.64</v>
      </c>
      <c r="L50" s="785">
        <v>650</v>
      </c>
      <c r="M50" s="785">
        <v>12555.64</v>
      </c>
      <c r="N50" s="786">
        <v>0</v>
      </c>
      <c r="O50" s="746">
        <v>0</v>
      </c>
    </row>
    <row r="51" spans="2:16" x14ac:dyDescent="0.25">
      <c r="B51" s="762" t="s">
        <v>178</v>
      </c>
      <c r="C51" s="763" t="s">
        <v>7</v>
      </c>
      <c r="D51" s="520">
        <v>1114.46</v>
      </c>
      <c r="E51" s="785">
        <v>0</v>
      </c>
      <c r="F51" s="802">
        <v>1114.46</v>
      </c>
      <c r="G51" s="784">
        <v>0</v>
      </c>
      <c r="H51" s="747">
        <v>0</v>
      </c>
      <c r="I51" s="453">
        <v>0</v>
      </c>
      <c r="J51" s="785">
        <v>0</v>
      </c>
      <c r="K51" s="785">
        <v>1106.3399999999999</v>
      </c>
      <c r="L51" s="785">
        <v>79.84</v>
      </c>
      <c r="M51" s="785">
        <v>1026.5</v>
      </c>
      <c r="N51" s="786">
        <v>0</v>
      </c>
      <c r="O51" s="801">
        <v>0</v>
      </c>
    </row>
    <row r="52" spans="2:16" x14ac:dyDescent="0.25">
      <c r="B52" s="762" t="s">
        <v>151</v>
      </c>
      <c r="C52" s="763" t="s">
        <v>20</v>
      </c>
      <c r="D52" s="520">
        <v>0</v>
      </c>
      <c r="E52" s="785">
        <v>0</v>
      </c>
      <c r="F52" s="802">
        <v>0</v>
      </c>
      <c r="G52" s="784">
        <v>0</v>
      </c>
      <c r="H52" s="747">
        <v>0</v>
      </c>
      <c r="I52" s="453">
        <v>0</v>
      </c>
      <c r="J52" s="785">
        <v>0</v>
      </c>
      <c r="K52" s="785">
        <v>0</v>
      </c>
      <c r="L52" s="785">
        <v>0</v>
      </c>
      <c r="M52" s="785">
        <v>0</v>
      </c>
      <c r="N52" s="786">
        <v>4.0599999999999996</v>
      </c>
      <c r="O52" s="801">
        <v>0</v>
      </c>
    </row>
    <row r="53" spans="2:16" x14ac:dyDescent="0.25">
      <c r="B53" s="849" t="s">
        <v>179</v>
      </c>
      <c r="C53" s="773" t="s">
        <v>7</v>
      </c>
      <c r="D53" s="514">
        <v>2089949.72</v>
      </c>
      <c r="E53" s="803" t="s">
        <v>215</v>
      </c>
      <c r="F53" s="819" t="s">
        <v>215</v>
      </c>
      <c r="G53" s="804">
        <v>0</v>
      </c>
      <c r="H53" s="803">
        <v>0</v>
      </c>
      <c r="I53" s="803">
        <v>0</v>
      </c>
      <c r="J53" s="803" t="s">
        <v>215</v>
      </c>
      <c r="K53" s="803" t="s">
        <v>215</v>
      </c>
      <c r="L53" s="803">
        <v>0</v>
      </c>
      <c r="M53" s="803" t="s">
        <v>215</v>
      </c>
      <c r="N53" s="805">
        <v>0</v>
      </c>
      <c r="O53" s="483">
        <v>0</v>
      </c>
    </row>
    <row r="54" spans="2:16" x14ac:dyDescent="0.25">
      <c r="B54" s="851"/>
      <c r="C54" s="768" t="s">
        <v>22</v>
      </c>
      <c r="D54" s="522">
        <v>453526.7</v>
      </c>
      <c r="E54" s="797">
        <v>0</v>
      </c>
      <c r="F54" s="602">
        <v>453526.7</v>
      </c>
      <c r="G54" s="796">
        <v>0</v>
      </c>
      <c r="H54" s="797">
        <v>0</v>
      </c>
      <c r="I54" s="797">
        <v>0</v>
      </c>
      <c r="J54" s="797">
        <v>0</v>
      </c>
      <c r="K54" s="491">
        <v>38129.83</v>
      </c>
      <c r="L54" s="797">
        <v>0</v>
      </c>
      <c r="M54" s="491">
        <v>38129.83</v>
      </c>
      <c r="N54" s="798">
        <v>0</v>
      </c>
      <c r="O54" s="800">
        <v>0</v>
      </c>
    </row>
    <row r="55" spans="2:16" x14ac:dyDescent="0.25">
      <c r="B55" s="849" t="s">
        <v>197</v>
      </c>
      <c r="C55" s="774" t="s">
        <v>17</v>
      </c>
      <c r="D55" s="437">
        <v>0</v>
      </c>
      <c r="E55" s="438">
        <v>0</v>
      </c>
      <c r="F55" s="601">
        <v>0</v>
      </c>
      <c r="G55" s="788">
        <v>1629</v>
      </c>
      <c r="H55" s="789">
        <v>0</v>
      </c>
      <c r="I55" s="789">
        <v>145</v>
      </c>
      <c r="J55" s="438" t="s">
        <v>215</v>
      </c>
      <c r="K55" s="438">
        <v>0</v>
      </c>
      <c r="L55" s="789">
        <v>0</v>
      </c>
      <c r="M55" s="438">
        <v>0</v>
      </c>
      <c r="N55" s="790">
        <v>0</v>
      </c>
      <c r="O55" s="806">
        <v>0.4</v>
      </c>
    </row>
    <row r="56" spans="2:16" x14ac:dyDescent="0.25">
      <c r="B56" s="850"/>
      <c r="C56" s="775" t="s">
        <v>13</v>
      </c>
      <c r="D56" s="523">
        <v>0</v>
      </c>
      <c r="E56" s="477">
        <v>0</v>
      </c>
      <c r="F56" s="826">
        <v>0</v>
      </c>
      <c r="G56" s="827">
        <v>86.7</v>
      </c>
      <c r="H56" s="828">
        <v>0</v>
      </c>
      <c r="I56" s="828">
        <v>53.17</v>
      </c>
      <c r="J56" s="477">
        <v>8.85</v>
      </c>
      <c r="K56" s="477">
        <v>0</v>
      </c>
      <c r="L56" s="828">
        <v>0</v>
      </c>
      <c r="M56" s="477">
        <v>0</v>
      </c>
      <c r="N56" s="829">
        <v>0</v>
      </c>
      <c r="O56" s="823">
        <v>0</v>
      </c>
    </row>
    <row r="57" spans="2:16" x14ac:dyDescent="0.25">
      <c r="B57" s="850"/>
      <c r="C57" s="776" t="s">
        <v>19</v>
      </c>
      <c r="D57" s="518">
        <v>0</v>
      </c>
      <c r="E57" s="462">
        <v>0</v>
      </c>
      <c r="F57" s="808">
        <v>0</v>
      </c>
      <c r="G57" s="809">
        <v>0</v>
      </c>
      <c r="H57" s="807">
        <v>0</v>
      </c>
      <c r="I57" s="807">
        <v>0</v>
      </c>
      <c r="J57" s="462">
        <v>21.1</v>
      </c>
      <c r="K57" s="807">
        <v>0</v>
      </c>
      <c r="L57" s="807">
        <v>0</v>
      </c>
      <c r="M57" s="807">
        <v>0</v>
      </c>
      <c r="N57" s="810">
        <v>0.57999999999999996</v>
      </c>
      <c r="O57" s="830">
        <v>0</v>
      </c>
      <c r="P57" s="186"/>
    </row>
    <row r="58" spans="2:16" x14ac:dyDescent="0.25">
      <c r="B58" s="850"/>
      <c r="C58" s="776" t="s">
        <v>18</v>
      </c>
      <c r="D58" s="518">
        <v>0</v>
      </c>
      <c r="E58" s="462">
        <v>0</v>
      </c>
      <c r="F58" s="505">
        <v>0</v>
      </c>
      <c r="G58" s="809">
        <v>380</v>
      </c>
      <c r="H58" s="807">
        <v>0</v>
      </c>
      <c r="I58" s="807">
        <v>1.1499999999999999</v>
      </c>
      <c r="J58" s="462">
        <v>42</v>
      </c>
      <c r="K58" s="462">
        <v>0</v>
      </c>
      <c r="L58" s="807">
        <v>0</v>
      </c>
      <c r="M58" s="462">
        <v>0</v>
      </c>
      <c r="N58" s="810">
        <v>0</v>
      </c>
      <c r="O58" s="811">
        <v>1</v>
      </c>
    </row>
    <row r="59" spans="2:16" x14ac:dyDescent="0.25">
      <c r="B59" s="850"/>
      <c r="C59" s="776" t="s">
        <v>9</v>
      </c>
      <c r="D59" s="518">
        <v>0</v>
      </c>
      <c r="E59" s="462">
        <v>0</v>
      </c>
      <c r="F59" s="808">
        <v>0</v>
      </c>
      <c r="G59" s="809">
        <v>0</v>
      </c>
      <c r="H59" s="807">
        <v>0</v>
      </c>
      <c r="I59" s="807">
        <v>800</v>
      </c>
      <c r="J59" s="462">
        <v>0</v>
      </c>
      <c r="K59" s="807">
        <v>0</v>
      </c>
      <c r="L59" s="807">
        <v>0</v>
      </c>
      <c r="M59" s="807">
        <v>0</v>
      </c>
      <c r="N59" s="810">
        <v>125</v>
      </c>
      <c r="O59" s="811">
        <v>0</v>
      </c>
    </row>
    <row r="60" spans="2:16" ht="26.4" x14ac:dyDescent="0.25">
      <c r="B60" s="850"/>
      <c r="C60" s="776" t="s">
        <v>15</v>
      </c>
      <c r="D60" s="518">
        <v>23333.3</v>
      </c>
      <c r="E60" s="462">
        <v>0</v>
      </c>
      <c r="F60" s="808">
        <v>23333.3</v>
      </c>
      <c r="G60" s="809">
        <v>0</v>
      </c>
      <c r="H60" s="807">
        <v>0</v>
      </c>
      <c r="I60" s="807">
        <v>0</v>
      </c>
      <c r="J60" s="462">
        <v>200</v>
      </c>
      <c r="K60" s="807">
        <v>0</v>
      </c>
      <c r="L60" s="807">
        <v>0</v>
      </c>
      <c r="M60" s="807">
        <v>0</v>
      </c>
      <c r="N60" s="810">
        <v>97.25</v>
      </c>
      <c r="O60" s="811">
        <v>0</v>
      </c>
    </row>
    <row r="61" spans="2:16" x14ac:dyDescent="0.25">
      <c r="B61" s="850"/>
      <c r="C61" s="776" t="s">
        <v>22</v>
      </c>
      <c r="D61" s="518">
        <v>0</v>
      </c>
      <c r="E61" s="462">
        <v>0</v>
      </c>
      <c r="F61" s="808">
        <v>0</v>
      </c>
      <c r="G61" s="809">
        <v>0</v>
      </c>
      <c r="H61" s="807">
        <v>0</v>
      </c>
      <c r="I61" s="807">
        <v>0</v>
      </c>
      <c r="J61" s="462">
        <v>4.5999999999999996</v>
      </c>
      <c r="K61" s="807">
        <v>0</v>
      </c>
      <c r="L61" s="807">
        <v>0</v>
      </c>
      <c r="M61" s="807">
        <v>0</v>
      </c>
      <c r="N61" s="810">
        <v>0</v>
      </c>
      <c r="O61" s="811">
        <v>0</v>
      </c>
    </row>
    <row r="62" spans="2:16" x14ac:dyDescent="0.25">
      <c r="B62" s="850"/>
      <c r="C62" s="776" t="s">
        <v>20</v>
      </c>
      <c r="D62" s="518">
        <v>0</v>
      </c>
      <c r="E62" s="462">
        <v>0</v>
      </c>
      <c r="F62" s="808">
        <v>0</v>
      </c>
      <c r="G62" s="809">
        <v>0</v>
      </c>
      <c r="H62" s="807">
        <v>0</v>
      </c>
      <c r="I62" s="807">
        <v>3.62</v>
      </c>
      <c r="J62" s="462">
        <v>8.6999999999999993</v>
      </c>
      <c r="K62" s="807">
        <v>0</v>
      </c>
      <c r="L62" s="807">
        <v>0</v>
      </c>
      <c r="M62" s="807">
        <v>0</v>
      </c>
      <c r="N62" s="810">
        <v>0</v>
      </c>
      <c r="O62" s="811">
        <v>0</v>
      </c>
    </row>
    <row r="63" spans="2:16" x14ac:dyDescent="0.25">
      <c r="B63" s="850"/>
      <c r="C63" s="776" t="s">
        <v>11</v>
      </c>
      <c r="D63" s="518">
        <v>0</v>
      </c>
      <c r="E63" s="462">
        <v>0</v>
      </c>
      <c r="F63" s="808">
        <v>0</v>
      </c>
      <c r="G63" s="809">
        <v>0</v>
      </c>
      <c r="H63" s="807">
        <v>0</v>
      </c>
      <c r="I63" s="807">
        <v>211</v>
      </c>
      <c r="J63" s="462">
        <v>300.23</v>
      </c>
      <c r="K63" s="807">
        <v>0</v>
      </c>
      <c r="L63" s="807">
        <v>0</v>
      </c>
      <c r="M63" s="807">
        <v>0</v>
      </c>
      <c r="N63" s="810">
        <v>3.3</v>
      </c>
      <c r="O63" s="811">
        <v>0</v>
      </c>
    </row>
    <row r="64" spans="2:16" x14ac:dyDescent="0.25">
      <c r="B64" s="850"/>
      <c r="C64" s="776" t="s">
        <v>16</v>
      </c>
      <c r="D64" s="518">
        <v>0</v>
      </c>
      <c r="E64" s="462">
        <v>0</v>
      </c>
      <c r="F64" s="808">
        <v>0</v>
      </c>
      <c r="G64" s="809">
        <v>1500</v>
      </c>
      <c r="H64" s="807">
        <v>0</v>
      </c>
      <c r="I64" s="807">
        <v>1000</v>
      </c>
      <c r="J64" s="462">
        <v>90</v>
      </c>
      <c r="K64" s="807">
        <v>0</v>
      </c>
      <c r="L64" s="807">
        <v>0</v>
      </c>
      <c r="M64" s="807">
        <v>0</v>
      </c>
      <c r="N64" s="810">
        <v>64.650000000000006</v>
      </c>
      <c r="O64" s="811">
        <v>0</v>
      </c>
    </row>
    <row r="65" spans="1:15" x14ac:dyDescent="0.25">
      <c r="B65" s="850"/>
      <c r="C65" s="776" t="s">
        <v>14</v>
      </c>
      <c r="D65" s="518" t="s">
        <v>215</v>
      </c>
      <c r="E65" s="462" t="s">
        <v>215</v>
      </c>
      <c r="F65" s="808">
        <v>0</v>
      </c>
      <c r="G65" s="809">
        <v>0</v>
      </c>
      <c r="H65" s="807">
        <v>0</v>
      </c>
      <c r="I65" s="807">
        <v>0</v>
      </c>
      <c r="J65" s="462" t="s">
        <v>215</v>
      </c>
      <c r="K65" s="807">
        <v>0</v>
      </c>
      <c r="L65" s="807">
        <v>0</v>
      </c>
      <c r="M65" s="807">
        <v>0</v>
      </c>
      <c r="N65" s="810">
        <v>0</v>
      </c>
      <c r="O65" s="811">
        <v>0</v>
      </c>
    </row>
    <row r="66" spans="1:15" x14ac:dyDescent="0.25">
      <c r="B66" s="851"/>
      <c r="C66" s="777" t="s">
        <v>12</v>
      </c>
      <c r="D66" s="516" t="s">
        <v>215</v>
      </c>
      <c r="E66" s="443" t="s">
        <v>215</v>
      </c>
      <c r="F66" s="598">
        <v>0</v>
      </c>
      <c r="G66" s="792">
        <v>0</v>
      </c>
      <c r="H66" s="793">
        <v>0</v>
      </c>
      <c r="I66" s="793" t="s">
        <v>215</v>
      </c>
      <c r="J66" s="443">
        <v>1270</v>
      </c>
      <c r="K66" s="443">
        <v>0</v>
      </c>
      <c r="L66" s="793">
        <v>0</v>
      </c>
      <c r="M66" s="443">
        <v>0</v>
      </c>
      <c r="N66" s="794">
        <v>0</v>
      </c>
      <c r="O66" s="795">
        <v>0</v>
      </c>
    </row>
    <row r="67" spans="1:15" x14ac:dyDescent="0.25">
      <c r="B67" s="764" t="s">
        <v>35</v>
      </c>
      <c r="C67" s="763" t="s">
        <v>11</v>
      </c>
      <c r="D67" s="520" t="s">
        <v>215</v>
      </c>
      <c r="E67" s="785" t="s">
        <v>215</v>
      </c>
      <c r="F67" s="586">
        <v>98220815.140000001</v>
      </c>
      <c r="G67" s="784">
        <v>0</v>
      </c>
      <c r="H67" s="785">
        <v>0</v>
      </c>
      <c r="I67" s="785">
        <v>0</v>
      </c>
      <c r="J67" s="785" t="s">
        <v>215</v>
      </c>
      <c r="K67" s="453">
        <v>9985932</v>
      </c>
      <c r="L67" s="785">
        <v>0</v>
      </c>
      <c r="M67" s="453">
        <v>9985932</v>
      </c>
      <c r="N67" s="786">
        <v>0</v>
      </c>
      <c r="O67" s="787">
        <v>0</v>
      </c>
    </row>
    <row r="68" spans="1:15" x14ac:dyDescent="0.25">
      <c r="B68" s="762" t="s">
        <v>180</v>
      </c>
      <c r="C68" s="768" t="s">
        <v>7</v>
      </c>
      <c r="D68" s="522">
        <v>0</v>
      </c>
      <c r="E68" s="797">
        <v>0</v>
      </c>
      <c r="F68" s="602">
        <v>0</v>
      </c>
      <c r="G68" s="796">
        <v>0</v>
      </c>
      <c r="H68" s="797">
        <v>0</v>
      </c>
      <c r="I68" s="797">
        <v>0</v>
      </c>
      <c r="J68" s="797">
        <v>0.63</v>
      </c>
      <c r="K68" s="491">
        <v>0</v>
      </c>
      <c r="L68" s="797">
        <v>0</v>
      </c>
      <c r="M68" s="491">
        <v>0</v>
      </c>
      <c r="N68" s="798">
        <v>0</v>
      </c>
      <c r="O68" s="799">
        <v>0</v>
      </c>
    </row>
    <row r="69" spans="1:15" x14ac:dyDescent="0.25">
      <c r="B69" s="849" t="s">
        <v>225</v>
      </c>
      <c r="C69" s="773" t="s">
        <v>13</v>
      </c>
      <c r="D69" s="514">
        <v>0</v>
      </c>
      <c r="E69" s="831">
        <v>0</v>
      </c>
      <c r="F69" s="832">
        <v>0</v>
      </c>
      <c r="G69" s="804">
        <v>121.8</v>
      </c>
      <c r="H69" s="803">
        <v>0</v>
      </c>
      <c r="I69" s="803">
        <v>100.3</v>
      </c>
      <c r="J69" s="833">
        <v>122.66</v>
      </c>
      <c r="K69" s="834">
        <v>0</v>
      </c>
      <c r="L69" s="803">
        <v>0</v>
      </c>
      <c r="M69" s="835">
        <v>0</v>
      </c>
      <c r="N69" s="836">
        <v>0</v>
      </c>
      <c r="O69" s="806">
        <v>0</v>
      </c>
    </row>
    <row r="70" spans="1:15" ht="26.4" x14ac:dyDescent="0.25">
      <c r="B70" s="850"/>
      <c r="C70" s="765" t="s">
        <v>15</v>
      </c>
      <c r="D70" s="437">
        <v>0</v>
      </c>
      <c r="E70" s="789">
        <v>0</v>
      </c>
      <c r="F70" s="601">
        <v>0</v>
      </c>
      <c r="G70" s="788">
        <v>0</v>
      </c>
      <c r="H70" s="789">
        <v>0</v>
      </c>
      <c r="I70" s="789">
        <v>0</v>
      </c>
      <c r="J70" s="789">
        <v>99.81</v>
      </c>
      <c r="K70" s="438">
        <v>0</v>
      </c>
      <c r="L70" s="789">
        <v>0</v>
      </c>
      <c r="M70" s="438">
        <v>0</v>
      </c>
      <c r="N70" s="790">
        <v>0</v>
      </c>
      <c r="O70" s="791">
        <v>0</v>
      </c>
    </row>
    <row r="71" spans="1:15" x14ac:dyDescent="0.25">
      <c r="B71" s="850"/>
      <c r="C71" s="765" t="s">
        <v>11</v>
      </c>
      <c r="D71" s="437" t="s">
        <v>215</v>
      </c>
      <c r="E71" s="789" t="s">
        <v>215</v>
      </c>
      <c r="F71" s="813">
        <v>0</v>
      </c>
      <c r="G71" s="788">
        <v>0</v>
      </c>
      <c r="H71" s="789">
        <v>0</v>
      </c>
      <c r="I71" s="789">
        <v>0</v>
      </c>
      <c r="J71" s="438">
        <v>46.22</v>
      </c>
      <c r="K71" s="789">
        <v>0</v>
      </c>
      <c r="L71" s="789">
        <v>0</v>
      </c>
      <c r="M71" s="789">
        <v>0</v>
      </c>
      <c r="N71" s="790">
        <v>0</v>
      </c>
      <c r="O71" s="791" t="s">
        <v>215</v>
      </c>
    </row>
    <row r="72" spans="1:15" x14ac:dyDescent="0.25">
      <c r="B72" s="850"/>
      <c r="C72" s="772" t="s">
        <v>14</v>
      </c>
      <c r="D72" s="518" t="s">
        <v>215</v>
      </c>
      <c r="E72" s="807" t="s">
        <v>215</v>
      </c>
      <c r="F72" s="505">
        <v>0</v>
      </c>
      <c r="G72" s="809">
        <v>0</v>
      </c>
      <c r="H72" s="807">
        <v>0</v>
      </c>
      <c r="I72" s="807">
        <v>0</v>
      </c>
      <c r="J72" s="462" t="s">
        <v>215</v>
      </c>
      <c r="K72" s="462">
        <v>0</v>
      </c>
      <c r="L72" s="462">
        <v>0</v>
      </c>
      <c r="M72" s="462">
        <v>0</v>
      </c>
      <c r="N72" s="815">
        <v>0</v>
      </c>
      <c r="O72" s="811">
        <v>0</v>
      </c>
    </row>
    <row r="73" spans="1:15" x14ac:dyDescent="0.25">
      <c r="B73" s="851"/>
      <c r="C73" s="767" t="s">
        <v>12</v>
      </c>
      <c r="D73" s="516">
        <v>0</v>
      </c>
      <c r="E73" s="443">
        <v>0</v>
      </c>
      <c r="F73" s="598">
        <v>0</v>
      </c>
      <c r="G73" s="792">
        <v>0</v>
      </c>
      <c r="H73" s="793">
        <v>0</v>
      </c>
      <c r="I73" s="793">
        <v>110</v>
      </c>
      <c r="J73" s="443">
        <v>283.06</v>
      </c>
      <c r="K73" s="443">
        <v>0</v>
      </c>
      <c r="L73" s="793">
        <v>0</v>
      </c>
      <c r="M73" s="443">
        <v>0</v>
      </c>
      <c r="N73" s="794">
        <v>0</v>
      </c>
      <c r="O73" s="795">
        <v>0</v>
      </c>
    </row>
    <row r="74" spans="1:15" x14ac:dyDescent="0.25">
      <c r="B74" s="770" t="s">
        <v>182</v>
      </c>
      <c r="C74" s="763" t="s">
        <v>18</v>
      </c>
      <c r="D74" s="520">
        <v>0</v>
      </c>
      <c r="E74" s="453">
        <v>0</v>
      </c>
      <c r="F74" s="586">
        <v>0</v>
      </c>
      <c r="G74" s="784">
        <v>0</v>
      </c>
      <c r="H74" s="785">
        <v>0</v>
      </c>
      <c r="I74" s="785">
        <v>0</v>
      </c>
      <c r="J74" s="453">
        <v>0</v>
      </c>
      <c r="K74" s="453">
        <v>0</v>
      </c>
      <c r="L74" s="785">
        <v>0</v>
      </c>
      <c r="M74" s="453">
        <v>0</v>
      </c>
      <c r="N74" s="786">
        <v>0</v>
      </c>
      <c r="O74" s="787">
        <v>1.24</v>
      </c>
    </row>
    <row r="75" spans="1:15" x14ac:dyDescent="0.25">
      <c r="B75" s="762" t="s">
        <v>42</v>
      </c>
      <c r="C75" s="768" t="s">
        <v>22</v>
      </c>
      <c r="D75" s="522">
        <v>0</v>
      </c>
      <c r="E75" s="491">
        <v>0</v>
      </c>
      <c r="F75" s="602">
        <v>0</v>
      </c>
      <c r="G75" s="796">
        <v>0</v>
      </c>
      <c r="H75" s="797">
        <v>0</v>
      </c>
      <c r="I75" s="797">
        <v>0</v>
      </c>
      <c r="J75" s="491">
        <v>0</v>
      </c>
      <c r="K75" s="491">
        <v>0</v>
      </c>
      <c r="L75" s="797">
        <v>0</v>
      </c>
      <c r="M75" s="797">
        <v>0</v>
      </c>
      <c r="N75" s="798">
        <v>0</v>
      </c>
      <c r="O75" s="799">
        <v>2.23</v>
      </c>
    </row>
    <row r="76" spans="1:15" x14ac:dyDescent="0.25">
      <c r="A76" s="185"/>
      <c r="B76" s="778" t="s">
        <v>32</v>
      </c>
      <c r="C76" s="779" t="s">
        <v>7</v>
      </c>
      <c r="D76" s="520">
        <v>1406.38</v>
      </c>
      <c r="E76" s="453">
        <v>0</v>
      </c>
      <c r="F76" s="802">
        <v>1406.38</v>
      </c>
      <c r="G76" s="784">
        <v>0</v>
      </c>
      <c r="H76" s="785">
        <v>0</v>
      </c>
      <c r="I76" s="785">
        <v>0</v>
      </c>
      <c r="J76" s="453">
        <v>0</v>
      </c>
      <c r="K76" s="453">
        <v>930.68</v>
      </c>
      <c r="L76" s="785">
        <v>0</v>
      </c>
      <c r="M76" s="785">
        <v>930.68</v>
      </c>
      <c r="N76" s="786">
        <v>0</v>
      </c>
      <c r="O76" s="800">
        <v>0</v>
      </c>
    </row>
    <row r="77" spans="1:15" x14ac:dyDescent="0.25">
      <c r="B77" s="762" t="s">
        <v>24</v>
      </c>
      <c r="C77" s="763" t="s">
        <v>20</v>
      </c>
      <c r="D77" s="520">
        <v>189742.57</v>
      </c>
      <c r="E77" s="453">
        <v>124797.75999999999</v>
      </c>
      <c r="F77" s="802">
        <v>64944.81</v>
      </c>
      <c r="G77" s="784">
        <v>0</v>
      </c>
      <c r="H77" s="785">
        <v>0</v>
      </c>
      <c r="I77" s="785">
        <v>179.39</v>
      </c>
      <c r="J77" s="453">
        <v>199.72</v>
      </c>
      <c r="K77" s="453">
        <v>5956.5</v>
      </c>
      <c r="L77" s="785">
        <v>851.16</v>
      </c>
      <c r="M77" s="785">
        <v>5105.34</v>
      </c>
      <c r="N77" s="786">
        <v>758.22</v>
      </c>
      <c r="O77" s="801">
        <v>0.63</v>
      </c>
    </row>
    <row r="78" spans="1:15" x14ac:dyDescent="0.25">
      <c r="B78" s="849" t="s">
        <v>21</v>
      </c>
      <c r="C78" s="773" t="s">
        <v>7</v>
      </c>
      <c r="D78" s="514" t="s">
        <v>215</v>
      </c>
      <c r="E78" s="494" t="s">
        <v>215</v>
      </c>
      <c r="F78" s="819">
        <v>6599693.8600000003</v>
      </c>
      <c r="G78" s="804">
        <v>0</v>
      </c>
      <c r="H78" s="803">
        <v>0</v>
      </c>
      <c r="I78" s="803" t="s">
        <v>215</v>
      </c>
      <c r="J78" s="494">
        <v>0</v>
      </c>
      <c r="K78" s="803">
        <v>1485101.23</v>
      </c>
      <c r="L78" s="803">
        <v>0</v>
      </c>
      <c r="M78" s="803">
        <v>1485101.23</v>
      </c>
      <c r="N78" s="805">
        <v>39.65</v>
      </c>
      <c r="O78" s="806">
        <v>0</v>
      </c>
    </row>
    <row r="79" spans="1:15" x14ac:dyDescent="0.25">
      <c r="B79" s="850"/>
      <c r="C79" s="765" t="s">
        <v>17</v>
      </c>
      <c r="D79" s="437">
        <v>9994372.3499999996</v>
      </c>
      <c r="E79" s="789">
        <v>4247050.2</v>
      </c>
      <c r="F79" s="813">
        <v>5747322.1500000004</v>
      </c>
      <c r="G79" s="788">
        <v>115502.39999999999</v>
      </c>
      <c r="H79" s="789">
        <v>27074.84</v>
      </c>
      <c r="I79" s="789">
        <v>0</v>
      </c>
      <c r="J79" s="438">
        <v>1172.46</v>
      </c>
      <c r="K79" s="789">
        <v>1350677.96</v>
      </c>
      <c r="L79" s="789">
        <v>0</v>
      </c>
      <c r="M79" s="789">
        <v>1350677.96</v>
      </c>
      <c r="N79" s="790">
        <v>0</v>
      </c>
      <c r="O79" s="791">
        <v>0</v>
      </c>
    </row>
    <row r="80" spans="1:15" x14ac:dyDescent="0.25">
      <c r="B80" s="850"/>
      <c r="C80" s="765" t="s">
        <v>13</v>
      </c>
      <c r="D80" s="437">
        <v>810453.66</v>
      </c>
      <c r="E80" s="789">
        <v>0</v>
      </c>
      <c r="F80" s="601">
        <v>810453.66</v>
      </c>
      <c r="G80" s="788">
        <v>0</v>
      </c>
      <c r="H80" s="789">
        <v>0</v>
      </c>
      <c r="I80" s="789">
        <v>0</v>
      </c>
      <c r="J80" s="789">
        <v>0</v>
      </c>
      <c r="K80" s="438">
        <v>150407.79999999999</v>
      </c>
      <c r="L80" s="789">
        <v>301.5</v>
      </c>
      <c r="M80" s="438">
        <v>150106.29999999999</v>
      </c>
      <c r="N80" s="790">
        <v>0</v>
      </c>
      <c r="O80" s="791">
        <v>0</v>
      </c>
    </row>
    <row r="81" spans="2:16" x14ac:dyDescent="0.25">
      <c r="B81" s="850"/>
      <c r="C81" s="765" t="s">
        <v>19</v>
      </c>
      <c r="D81" s="437" t="s">
        <v>215</v>
      </c>
      <c r="E81" s="789" t="s">
        <v>215</v>
      </c>
      <c r="F81" s="601">
        <v>4018282.66</v>
      </c>
      <c r="G81" s="788">
        <v>9190</v>
      </c>
      <c r="H81" s="789" t="s">
        <v>215</v>
      </c>
      <c r="I81" s="789" t="s">
        <v>215</v>
      </c>
      <c r="J81" s="789" t="s">
        <v>215</v>
      </c>
      <c r="K81" s="438">
        <v>589415</v>
      </c>
      <c r="L81" s="789">
        <v>0</v>
      </c>
      <c r="M81" s="438">
        <v>589415</v>
      </c>
      <c r="N81" s="790">
        <v>272.02999999999997</v>
      </c>
      <c r="O81" s="791">
        <v>0</v>
      </c>
    </row>
    <row r="82" spans="2:16" x14ac:dyDescent="0.25">
      <c r="B82" s="850"/>
      <c r="C82" s="765" t="s">
        <v>18</v>
      </c>
      <c r="D82" s="437" t="s">
        <v>215</v>
      </c>
      <c r="E82" s="789" t="s">
        <v>215</v>
      </c>
      <c r="F82" s="813">
        <v>22496815.719999999</v>
      </c>
      <c r="G82" s="788">
        <v>0</v>
      </c>
      <c r="H82" s="789" t="s">
        <v>215</v>
      </c>
      <c r="I82" s="789">
        <v>0</v>
      </c>
      <c r="J82" s="438" t="s">
        <v>215</v>
      </c>
      <c r="K82" s="789">
        <v>4598816</v>
      </c>
      <c r="L82" s="789">
        <v>0</v>
      </c>
      <c r="M82" s="789">
        <v>4598816</v>
      </c>
      <c r="N82" s="790">
        <v>0</v>
      </c>
      <c r="O82" s="791">
        <v>0</v>
      </c>
    </row>
    <row r="83" spans="2:16" x14ac:dyDescent="0.25">
      <c r="B83" s="850"/>
      <c r="C83" s="772" t="s">
        <v>9</v>
      </c>
      <c r="D83" s="518" t="s">
        <v>215</v>
      </c>
      <c r="E83" s="807" t="s">
        <v>215</v>
      </c>
      <c r="F83" s="808">
        <v>9019135.1999999993</v>
      </c>
      <c r="G83" s="809">
        <v>0</v>
      </c>
      <c r="H83" s="807" t="s">
        <v>215</v>
      </c>
      <c r="I83" s="807">
        <v>0</v>
      </c>
      <c r="J83" s="462" t="s">
        <v>215</v>
      </c>
      <c r="K83" s="807">
        <v>2278941.15</v>
      </c>
      <c r="L83" s="807">
        <v>0</v>
      </c>
      <c r="M83" s="807">
        <v>2278941.15</v>
      </c>
      <c r="N83" s="810">
        <v>0</v>
      </c>
      <c r="O83" s="811">
        <v>0</v>
      </c>
    </row>
    <row r="84" spans="2:16" ht="26.4" x14ac:dyDescent="0.25">
      <c r="B84" s="850"/>
      <c r="C84" s="772" t="s">
        <v>15</v>
      </c>
      <c r="D84" s="518">
        <v>5630383.3600000003</v>
      </c>
      <c r="E84" s="807">
        <v>0</v>
      </c>
      <c r="F84" s="808">
        <v>5630383.3600000003</v>
      </c>
      <c r="G84" s="809">
        <v>0</v>
      </c>
      <c r="H84" s="807">
        <v>0</v>
      </c>
      <c r="I84" s="807">
        <v>0</v>
      </c>
      <c r="J84" s="462">
        <v>0</v>
      </c>
      <c r="K84" s="807">
        <v>1292174</v>
      </c>
      <c r="L84" s="807">
        <v>0</v>
      </c>
      <c r="M84" s="807">
        <v>1292174</v>
      </c>
      <c r="N84" s="810">
        <v>120</v>
      </c>
      <c r="O84" s="811">
        <v>0</v>
      </c>
    </row>
    <row r="85" spans="2:16" x14ac:dyDescent="0.25">
      <c r="B85" s="850"/>
      <c r="C85" s="772" t="s">
        <v>11</v>
      </c>
      <c r="D85" s="518">
        <v>17999846.98</v>
      </c>
      <c r="E85" s="807">
        <v>7665594.1500000004</v>
      </c>
      <c r="F85" s="505">
        <v>10334252.83</v>
      </c>
      <c r="G85" s="809">
        <v>360821.06</v>
      </c>
      <c r="H85" s="807">
        <v>4535</v>
      </c>
      <c r="I85" s="807">
        <v>0</v>
      </c>
      <c r="J85" s="462">
        <v>4002.92</v>
      </c>
      <c r="K85" s="462">
        <v>2345170.69</v>
      </c>
      <c r="L85" s="807">
        <v>0</v>
      </c>
      <c r="M85" s="462">
        <v>2345170.69</v>
      </c>
      <c r="N85" s="810">
        <v>0</v>
      </c>
      <c r="O85" s="467" t="s">
        <v>215</v>
      </c>
    </row>
    <row r="86" spans="2:16" x14ac:dyDescent="0.25">
      <c r="B86" s="850"/>
      <c r="C86" s="772" t="s">
        <v>16</v>
      </c>
      <c r="D86" s="518" t="s">
        <v>215</v>
      </c>
      <c r="E86" s="807" t="s">
        <v>215</v>
      </c>
      <c r="F86" s="505">
        <v>9014768.1500000004</v>
      </c>
      <c r="G86" s="809">
        <v>0</v>
      </c>
      <c r="H86" s="807" t="s">
        <v>215</v>
      </c>
      <c r="I86" s="807">
        <v>0</v>
      </c>
      <c r="J86" s="462">
        <v>0</v>
      </c>
      <c r="K86" s="462">
        <v>1882542</v>
      </c>
      <c r="L86" s="807">
        <v>0</v>
      </c>
      <c r="M86" s="462">
        <v>1882542</v>
      </c>
      <c r="N86" s="810">
        <v>0</v>
      </c>
      <c r="O86" s="467">
        <v>0</v>
      </c>
    </row>
    <row r="87" spans="2:16" x14ac:dyDescent="0.25">
      <c r="B87" s="850"/>
      <c r="C87" s="772" t="s">
        <v>14</v>
      </c>
      <c r="D87" s="518" t="s">
        <v>215</v>
      </c>
      <c r="E87" s="807">
        <v>0</v>
      </c>
      <c r="F87" s="505" t="s">
        <v>215</v>
      </c>
      <c r="G87" s="809">
        <v>0</v>
      </c>
      <c r="H87" s="807">
        <v>0</v>
      </c>
      <c r="I87" s="807">
        <v>0</v>
      </c>
      <c r="J87" s="462">
        <v>0</v>
      </c>
      <c r="K87" s="462">
        <v>0</v>
      </c>
      <c r="L87" s="807">
        <v>0</v>
      </c>
      <c r="M87" s="462">
        <v>0</v>
      </c>
      <c r="N87" s="810" t="s">
        <v>215</v>
      </c>
      <c r="O87" s="467">
        <v>0</v>
      </c>
    </row>
    <row r="88" spans="2:16" x14ac:dyDescent="0.25">
      <c r="B88" s="850"/>
      <c r="C88" s="772" t="s">
        <v>12</v>
      </c>
      <c r="D88" s="518">
        <v>4823915.13</v>
      </c>
      <c r="E88" s="807">
        <v>104147</v>
      </c>
      <c r="F88" s="505">
        <v>4719768.13</v>
      </c>
      <c r="G88" s="809">
        <v>0</v>
      </c>
      <c r="H88" s="807">
        <v>0</v>
      </c>
      <c r="I88" s="807">
        <v>225</v>
      </c>
      <c r="J88" s="462">
        <v>136.97999999999999</v>
      </c>
      <c r="K88" s="462">
        <v>1031503</v>
      </c>
      <c r="L88" s="807">
        <v>0</v>
      </c>
      <c r="M88" s="462">
        <v>1031503</v>
      </c>
      <c r="N88" s="810">
        <v>0</v>
      </c>
      <c r="O88" s="467">
        <v>0</v>
      </c>
    </row>
    <row r="89" spans="2:16" ht="13.8" thickBot="1" x14ac:dyDescent="0.3">
      <c r="B89" s="852"/>
      <c r="C89" s="780" t="s">
        <v>29</v>
      </c>
      <c r="D89" s="519">
        <v>0</v>
      </c>
      <c r="E89" s="837">
        <v>0</v>
      </c>
      <c r="F89" s="838">
        <v>0</v>
      </c>
      <c r="G89" s="839">
        <v>0</v>
      </c>
      <c r="H89" s="837">
        <v>0</v>
      </c>
      <c r="I89" s="472">
        <v>0</v>
      </c>
      <c r="J89" s="472">
        <v>0</v>
      </c>
      <c r="K89" s="472">
        <v>0</v>
      </c>
      <c r="L89" s="837">
        <v>0</v>
      </c>
      <c r="M89" s="472">
        <v>0</v>
      </c>
      <c r="N89" s="840">
        <v>28.5</v>
      </c>
      <c r="O89" s="841">
        <v>0</v>
      </c>
    </row>
    <row r="90" spans="2:16" ht="14.4" thickTop="1" thickBot="1" x14ac:dyDescent="0.3">
      <c r="B90" s="853" t="s">
        <v>79</v>
      </c>
      <c r="C90" s="854"/>
      <c r="D90" s="751">
        <v>753018893.1400001</v>
      </c>
      <c r="E90" s="725">
        <v>53752114.590000004</v>
      </c>
      <c r="F90" s="752">
        <v>699266778.54999995</v>
      </c>
      <c r="G90" s="753">
        <v>489230.95999999996</v>
      </c>
      <c r="H90" s="529">
        <v>79213.47</v>
      </c>
      <c r="I90" s="725">
        <v>8693.630000000001</v>
      </c>
      <c r="J90" s="529">
        <v>105979.67000000003</v>
      </c>
      <c r="K90" s="725">
        <v>79855513.99000001</v>
      </c>
      <c r="L90" s="725">
        <v>2892.02</v>
      </c>
      <c r="M90" s="754">
        <v>79852621.969999999</v>
      </c>
      <c r="N90" s="754">
        <v>1685.93</v>
      </c>
      <c r="O90" s="529">
        <v>12.03</v>
      </c>
      <c r="P90" s="186"/>
    </row>
    <row r="91" spans="2:16" ht="14.4" thickTop="1" thickBot="1" x14ac:dyDescent="0.3">
      <c r="B91" s="847" t="s">
        <v>36</v>
      </c>
      <c r="C91" s="848"/>
      <c r="D91" s="781">
        <v>914450615.34850001</v>
      </c>
      <c r="E91" s="782">
        <v>57371143.689999998</v>
      </c>
      <c r="F91" s="783">
        <v>857079471.65849996</v>
      </c>
      <c r="G91" s="732">
        <v>489230.96</v>
      </c>
      <c r="H91" s="137">
        <v>79213.47</v>
      </c>
      <c r="I91" s="137">
        <v>56474.22</v>
      </c>
      <c r="J91" s="137">
        <v>333387.03000000003</v>
      </c>
      <c r="K91" s="137">
        <v>246136919.03060001</v>
      </c>
      <c r="L91" s="137">
        <v>3192.0794999999998</v>
      </c>
      <c r="M91" s="137">
        <v>246133726.95110002</v>
      </c>
      <c r="N91" s="137">
        <v>1685.9380000000001</v>
      </c>
      <c r="O91" s="139">
        <v>12.029</v>
      </c>
    </row>
    <row r="92" spans="2:16" ht="13.8" thickTop="1" x14ac:dyDescent="0.25">
      <c r="B92" s="347"/>
      <c r="C92" s="187"/>
    </row>
    <row r="93" spans="2:16" x14ac:dyDescent="0.25">
      <c r="B93" s="402" t="s">
        <v>113</v>
      </c>
    </row>
  </sheetData>
  <mergeCells count="19">
    <mergeCell ref="B1:O1"/>
    <mergeCell ref="B3:B4"/>
    <mergeCell ref="C3:C4"/>
    <mergeCell ref="D3:F3"/>
    <mergeCell ref="G3:O3"/>
    <mergeCell ref="B6:B7"/>
    <mergeCell ref="B18:B20"/>
    <mergeCell ref="B21:B26"/>
    <mergeCell ref="B29:B30"/>
    <mergeCell ref="B31:B32"/>
    <mergeCell ref="B33:B34"/>
    <mergeCell ref="B39:B40"/>
    <mergeCell ref="B91:C91"/>
    <mergeCell ref="B43:B48"/>
    <mergeCell ref="B53:B54"/>
    <mergeCell ref="B55:B66"/>
    <mergeCell ref="B69:B73"/>
    <mergeCell ref="B78:B89"/>
    <mergeCell ref="B90:C90"/>
  </mergeCells>
  <pageMargins left="0.75" right="0.75" top="1" bottom="1" header="0" footer="0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2B96-50FA-4AD6-8280-604AF8C68671}">
  <sheetPr>
    <pageSetUpPr fitToPage="1"/>
  </sheetPr>
  <dimension ref="B1:R137"/>
  <sheetViews>
    <sheetView showGridLines="0" zoomScale="80" workbookViewId="0">
      <selection activeCell="F8" sqref="F8"/>
    </sheetView>
  </sheetViews>
  <sheetFormatPr baseColWidth="10" defaultColWidth="12" defaultRowHeight="13.2" x14ac:dyDescent="0.25"/>
  <cols>
    <col min="1" max="1" width="2.7109375" style="14" customWidth="1"/>
    <col min="2" max="2" width="34" style="3" customWidth="1"/>
    <col min="3" max="3" width="31" style="3" customWidth="1"/>
    <col min="4" max="13" width="18.85546875" style="3" customWidth="1"/>
    <col min="14" max="16" width="31.7109375" style="14" bestFit="1" customWidth="1"/>
    <col min="17" max="17" width="20.7109375" style="14" bestFit="1" customWidth="1"/>
    <col min="18" max="18" width="16.28515625" style="14" bestFit="1" customWidth="1"/>
    <col min="19" max="19" width="20.28515625" style="14" bestFit="1" customWidth="1"/>
    <col min="20" max="20" width="16.7109375" style="14" bestFit="1" customWidth="1"/>
    <col min="21" max="21" width="20.28515625" style="14" bestFit="1" customWidth="1"/>
    <col min="22" max="22" width="16.7109375" style="14" bestFit="1" customWidth="1"/>
    <col min="23" max="23" width="20.28515625" style="14" bestFit="1" customWidth="1"/>
    <col min="24" max="24" width="16.7109375" style="14" bestFit="1" customWidth="1"/>
    <col min="25" max="25" width="20.7109375" style="14" bestFit="1" customWidth="1"/>
    <col min="26" max="26" width="17" style="14" bestFit="1" customWidth="1"/>
    <col min="27" max="27" width="20.28515625" style="14" bestFit="1" customWidth="1"/>
    <col min="28" max="28" width="16.7109375" style="14" bestFit="1" customWidth="1"/>
    <col min="29" max="29" width="20.28515625" style="14" bestFit="1" customWidth="1"/>
    <col min="30" max="30" width="16.7109375" style="14" bestFit="1" customWidth="1"/>
    <col min="31" max="31" width="18" style="14" bestFit="1" customWidth="1"/>
    <col min="32" max="32" width="14.42578125" style="14" bestFit="1" customWidth="1"/>
    <col min="33" max="33" width="17.7109375" style="14" bestFit="1" customWidth="1"/>
    <col min="34" max="34" width="14.140625" style="14" bestFit="1" customWidth="1"/>
    <col min="35" max="35" width="16.85546875" style="14" bestFit="1" customWidth="1"/>
    <col min="36" max="16384" width="12" style="14"/>
  </cols>
  <sheetData>
    <row r="1" spans="2:18" s="74" customFormat="1" ht="31.5" customHeight="1" x14ac:dyDescent="0.2">
      <c r="B1" s="953" t="s">
        <v>96</v>
      </c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O1" s="2"/>
      <c r="P1" s="2"/>
      <c r="Q1" s="2"/>
      <c r="R1" s="2"/>
    </row>
    <row r="2" spans="2:18" s="74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2"/>
      <c r="P2" s="2"/>
      <c r="Q2" s="2"/>
      <c r="R2" s="2"/>
    </row>
    <row r="3" spans="2:18" ht="13.8" thickTop="1" x14ac:dyDescent="0.25">
      <c r="B3" s="929" t="s">
        <v>0</v>
      </c>
      <c r="C3" s="931" t="s">
        <v>1</v>
      </c>
      <c r="D3" s="949" t="s">
        <v>2</v>
      </c>
      <c r="E3" s="950"/>
      <c r="F3" s="951"/>
      <c r="G3" s="952" t="s">
        <v>3</v>
      </c>
      <c r="H3" s="950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4" t="s">
        <v>4</v>
      </c>
      <c r="E4" s="5" t="s">
        <v>5</v>
      </c>
      <c r="F4" s="6" t="s">
        <v>52</v>
      </c>
      <c r="G4" s="7" t="s">
        <v>101</v>
      </c>
      <c r="H4" s="8" t="s">
        <v>102</v>
      </c>
      <c r="I4" s="8" t="s">
        <v>53</v>
      </c>
      <c r="J4" s="8" t="s">
        <v>54</v>
      </c>
      <c r="K4" s="8" t="s">
        <v>103</v>
      </c>
      <c r="L4" s="8" t="s">
        <v>55</v>
      </c>
      <c r="M4" s="9" t="s">
        <v>56</v>
      </c>
    </row>
    <row r="5" spans="2:18" ht="13.8" thickTop="1" x14ac:dyDescent="0.25">
      <c r="B5" s="948" t="s">
        <v>6</v>
      </c>
      <c r="C5" s="10" t="s">
        <v>15</v>
      </c>
      <c r="D5" s="80"/>
      <c r="E5" s="81"/>
      <c r="F5" s="82"/>
      <c r="G5" s="12"/>
      <c r="H5" s="81"/>
      <c r="I5" s="11"/>
      <c r="J5" s="11"/>
      <c r="K5" s="81"/>
      <c r="L5" s="11"/>
      <c r="M5" s="13"/>
    </row>
    <row r="6" spans="2:18" x14ac:dyDescent="0.25">
      <c r="B6" s="938"/>
      <c r="C6" s="15" t="s">
        <v>7</v>
      </c>
      <c r="D6" s="83">
        <v>6351955.3300000001</v>
      </c>
      <c r="E6" s="84">
        <v>1851955.33</v>
      </c>
      <c r="F6" s="85">
        <v>4500000</v>
      </c>
      <c r="G6" s="17">
        <v>111117.32</v>
      </c>
      <c r="H6" s="84"/>
      <c r="I6" s="16"/>
      <c r="J6" s="16"/>
      <c r="K6" s="84">
        <v>100000</v>
      </c>
      <c r="L6" s="16"/>
      <c r="M6" s="18"/>
    </row>
    <row r="7" spans="2:18" ht="12" customHeight="1" x14ac:dyDescent="0.25">
      <c r="B7" s="939" t="s">
        <v>8</v>
      </c>
      <c r="C7" s="19" t="s">
        <v>17</v>
      </c>
      <c r="D7" s="86"/>
      <c r="E7" s="87"/>
      <c r="F7" s="88"/>
      <c r="G7" s="21"/>
      <c r="H7" s="87"/>
      <c r="I7" s="20"/>
      <c r="J7" s="20"/>
      <c r="K7" s="87"/>
      <c r="L7" s="20"/>
      <c r="M7" s="22"/>
    </row>
    <row r="8" spans="2:18" ht="11.25" customHeight="1" x14ac:dyDescent="0.25">
      <c r="B8" s="940"/>
      <c r="C8" s="23" t="s">
        <v>9</v>
      </c>
      <c r="D8" s="89">
        <v>243300</v>
      </c>
      <c r="E8" s="90">
        <v>153300</v>
      </c>
      <c r="F8" s="91">
        <v>90000</v>
      </c>
      <c r="G8" s="25">
        <v>19710</v>
      </c>
      <c r="H8" s="90"/>
      <c r="I8" s="24"/>
      <c r="J8" s="24"/>
      <c r="K8" s="90">
        <v>20000</v>
      </c>
      <c r="L8" s="24"/>
      <c r="M8" s="26"/>
    </row>
    <row r="9" spans="2:18" x14ac:dyDescent="0.25">
      <c r="B9" s="943"/>
      <c r="C9" s="15" t="s">
        <v>7</v>
      </c>
      <c r="D9" s="83">
        <v>188044.66999999998</v>
      </c>
      <c r="E9" s="84">
        <v>98044.669999999984</v>
      </c>
      <c r="F9" s="85">
        <v>90000</v>
      </c>
      <c r="G9" s="17">
        <v>5882.68</v>
      </c>
      <c r="H9" s="84"/>
      <c r="I9" s="16"/>
      <c r="J9" s="16"/>
      <c r="K9" s="84">
        <v>2000</v>
      </c>
      <c r="L9" s="16"/>
      <c r="M9" s="18"/>
    </row>
    <row r="10" spans="2:18" ht="12" customHeight="1" x14ac:dyDescent="0.25">
      <c r="B10" s="939" t="s">
        <v>10</v>
      </c>
      <c r="C10" s="19" t="s">
        <v>11</v>
      </c>
      <c r="D10" s="86"/>
      <c r="E10" s="87"/>
      <c r="F10" s="88"/>
      <c r="G10" s="21"/>
      <c r="H10" s="87"/>
      <c r="I10" s="20">
        <v>177.87</v>
      </c>
      <c r="J10" s="20">
        <v>339.88099999999997</v>
      </c>
      <c r="K10" s="87"/>
      <c r="L10" s="20"/>
      <c r="M10" s="22">
        <v>6.0000000000000001E-3</v>
      </c>
    </row>
    <row r="11" spans="2:18" ht="11.25" customHeight="1" x14ac:dyDescent="0.25">
      <c r="B11" s="940"/>
      <c r="C11" s="23" t="s">
        <v>12</v>
      </c>
      <c r="D11" s="89"/>
      <c r="E11" s="90"/>
      <c r="F11" s="91"/>
      <c r="G11" s="25"/>
      <c r="H11" s="90"/>
      <c r="I11" s="24"/>
      <c r="J11" s="24">
        <v>1117.9000000000001</v>
      </c>
      <c r="K11" s="90"/>
      <c r="L11" s="24"/>
      <c r="M11" s="26"/>
    </row>
    <row r="12" spans="2:18" ht="11.25" customHeight="1" x14ac:dyDescent="0.25">
      <c r="B12" s="940"/>
      <c r="C12" s="23" t="s">
        <v>13</v>
      </c>
      <c r="D12" s="89"/>
      <c r="E12" s="90"/>
      <c r="F12" s="91"/>
      <c r="G12" s="25"/>
      <c r="H12" s="90"/>
      <c r="I12" s="24"/>
      <c r="J12" s="24">
        <v>220</v>
      </c>
      <c r="K12" s="90"/>
      <c r="L12" s="24"/>
      <c r="M12" s="26">
        <v>0.3</v>
      </c>
    </row>
    <row r="13" spans="2:18" x14ac:dyDescent="0.25">
      <c r="B13" s="940"/>
      <c r="C13" s="23" t="s">
        <v>14</v>
      </c>
      <c r="D13" s="89"/>
      <c r="E13" s="90"/>
      <c r="F13" s="91"/>
      <c r="G13" s="25"/>
      <c r="H13" s="90"/>
      <c r="I13" s="24">
        <v>30</v>
      </c>
      <c r="J13" s="24"/>
      <c r="K13" s="90"/>
      <c r="L13" s="24"/>
      <c r="M13" s="26"/>
    </row>
    <row r="14" spans="2:18" x14ac:dyDescent="0.25">
      <c r="B14" s="940"/>
      <c r="C14" s="23" t="s">
        <v>15</v>
      </c>
      <c r="D14" s="89"/>
      <c r="E14" s="90"/>
      <c r="F14" s="91"/>
      <c r="G14" s="25"/>
      <c r="H14" s="90"/>
      <c r="I14" s="24"/>
      <c r="J14" s="24">
        <v>47</v>
      </c>
      <c r="K14" s="90">
        <v>2360</v>
      </c>
      <c r="L14" s="24"/>
      <c r="M14" s="26"/>
    </row>
    <row r="15" spans="2:18" x14ac:dyDescent="0.25">
      <c r="B15" s="943"/>
      <c r="C15" s="15" t="s">
        <v>18</v>
      </c>
      <c r="D15" s="83"/>
      <c r="E15" s="84"/>
      <c r="F15" s="85"/>
      <c r="G15" s="17"/>
      <c r="H15" s="84"/>
      <c r="I15" s="16"/>
      <c r="J15" s="16"/>
      <c r="K15" s="84"/>
      <c r="L15" s="16"/>
      <c r="M15" s="18"/>
    </row>
    <row r="16" spans="2:18" ht="12" customHeight="1" x14ac:dyDescent="0.25">
      <c r="B16" s="939" t="s">
        <v>38</v>
      </c>
      <c r="C16" s="19" t="s">
        <v>11</v>
      </c>
      <c r="D16" s="86"/>
      <c r="E16" s="87"/>
      <c r="F16" s="88"/>
      <c r="G16" s="21">
        <v>5</v>
      </c>
      <c r="H16" s="87"/>
      <c r="I16" s="20">
        <v>275</v>
      </c>
      <c r="J16" s="20">
        <v>1177.6309999999999</v>
      </c>
      <c r="K16" s="87">
        <v>3613.18</v>
      </c>
      <c r="L16" s="20"/>
      <c r="M16" s="22">
        <v>10.370000000000001</v>
      </c>
    </row>
    <row r="17" spans="2:13" ht="11.25" customHeight="1" x14ac:dyDescent="0.25">
      <c r="B17" s="940"/>
      <c r="C17" s="23" t="s">
        <v>12</v>
      </c>
      <c r="D17" s="89"/>
      <c r="E17" s="90"/>
      <c r="F17" s="91"/>
      <c r="G17" s="25"/>
      <c r="H17" s="90"/>
      <c r="I17" s="24"/>
      <c r="J17" s="24">
        <v>2241</v>
      </c>
      <c r="K17" s="90"/>
      <c r="L17" s="24"/>
      <c r="M17" s="26"/>
    </row>
    <row r="18" spans="2:13" ht="11.25" customHeight="1" x14ac:dyDescent="0.25">
      <c r="B18" s="940"/>
      <c r="C18" s="23" t="s">
        <v>13</v>
      </c>
      <c r="D18" s="89"/>
      <c r="E18" s="90"/>
      <c r="F18" s="91"/>
      <c r="G18" s="25"/>
      <c r="H18" s="90"/>
      <c r="I18" s="24">
        <v>15</v>
      </c>
      <c r="J18" s="24"/>
      <c r="K18" s="90"/>
      <c r="L18" s="24"/>
      <c r="M18" s="26"/>
    </row>
    <row r="19" spans="2:13" x14ac:dyDescent="0.25">
      <c r="B19" s="940"/>
      <c r="C19" s="23" t="s">
        <v>14</v>
      </c>
      <c r="D19" s="89">
        <v>20000</v>
      </c>
      <c r="E19" s="90"/>
      <c r="F19" s="91">
        <v>20000</v>
      </c>
      <c r="G19" s="25"/>
      <c r="H19" s="90"/>
      <c r="I19" s="24">
        <v>40</v>
      </c>
      <c r="J19" s="24">
        <v>9.1</v>
      </c>
      <c r="K19" s="90">
        <v>2500</v>
      </c>
      <c r="L19" s="24"/>
      <c r="M19" s="26"/>
    </row>
    <row r="20" spans="2:13" x14ac:dyDescent="0.25">
      <c r="B20" s="940"/>
      <c r="C20" s="23" t="s">
        <v>15</v>
      </c>
      <c r="D20" s="89">
        <v>41725.599999999999</v>
      </c>
      <c r="E20" s="90">
        <v>5325.5999999999985</v>
      </c>
      <c r="F20" s="91">
        <v>36400</v>
      </c>
      <c r="G20" s="25"/>
      <c r="H20" s="90"/>
      <c r="I20" s="24"/>
      <c r="J20" s="24">
        <v>627.88199999999995</v>
      </c>
      <c r="K20" s="90">
        <v>23172</v>
      </c>
      <c r="L20" s="24"/>
      <c r="M20" s="26"/>
    </row>
    <row r="21" spans="2:13" x14ac:dyDescent="0.25">
      <c r="B21" s="940"/>
      <c r="C21" s="23" t="s">
        <v>16</v>
      </c>
      <c r="D21" s="89"/>
      <c r="E21" s="90"/>
      <c r="F21" s="91"/>
      <c r="G21" s="25"/>
      <c r="H21" s="90"/>
      <c r="I21" s="24"/>
      <c r="J21" s="24">
        <v>380</v>
      </c>
      <c r="K21" s="90">
        <v>8800</v>
      </c>
      <c r="L21" s="24"/>
      <c r="M21" s="26">
        <v>2</v>
      </c>
    </row>
    <row r="22" spans="2:13" x14ac:dyDescent="0.25">
      <c r="B22" s="940"/>
      <c r="C22" s="23" t="s">
        <v>17</v>
      </c>
      <c r="D22" s="89">
        <v>83102.19</v>
      </c>
      <c r="E22" s="90"/>
      <c r="F22" s="91">
        <v>83102.19</v>
      </c>
      <c r="G22" s="25"/>
      <c r="H22" s="90"/>
      <c r="I22" s="24"/>
      <c r="J22" s="24">
        <v>390</v>
      </c>
      <c r="K22" s="90">
        <v>28619.200000000001</v>
      </c>
      <c r="L22" s="24"/>
      <c r="M22" s="26"/>
    </row>
    <row r="23" spans="2:13" x14ac:dyDescent="0.25">
      <c r="B23" s="940"/>
      <c r="C23" s="23" t="s">
        <v>18</v>
      </c>
      <c r="D23" s="89"/>
      <c r="E23" s="90"/>
      <c r="F23" s="91"/>
      <c r="G23" s="25"/>
      <c r="H23" s="90"/>
      <c r="I23" s="24">
        <v>673</v>
      </c>
      <c r="J23" s="24">
        <v>224</v>
      </c>
      <c r="K23" s="90">
        <v>11375</v>
      </c>
      <c r="L23" s="24"/>
      <c r="M23" s="26"/>
    </row>
    <row r="24" spans="2:13" x14ac:dyDescent="0.25">
      <c r="B24" s="940"/>
      <c r="C24" s="23" t="s">
        <v>19</v>
      </c>
      <c r="D24" s="89"/>
      <c r="E24" s="90"/>
      <c r="F24" s="91"/>
      <c r="G24" s="25"/>
      <c r="H24" s="90"/>
      <c r="I24" s="24"/>
      <c r="J24" s="24">
        <v>250</v>
      </c>
      <c r="K24" s="90">
        <v>27900</v>
      </c>
      <c r="L24" s="24"/>
      <c r="M24" s="26"/>
    </row>
    <row r="25" spans="2:13" x14ac:dyDescent="0.25">
      <c r="B25" s="940"/>
      <c r="C25" s="23" t="s">
        <v>20</v>
      </c>
      <c r="D25" s="89"/>
      <c r="E25" s="90"/>
      <c r="F25" s="91"/>
      <c r="G25" s="25"/>
      <c r="H25" s="90"/>
      <c r="I25" s="24">
        <v>740</v>
      </c>
      <c r="J25" s="24">
        <v>0.7</v>
      </c>
      <c r="K25" s="90">
        <v>9000</v>
      </c>
      <c r="L25" s="24"/>
      <c r="M25" s="26"/>
    </row>
    <row r="26" spans="2:13" x14ac:dyDescent="0.25">
      <c r="B26" s="940"/>
      <c r="C26" s="23" t="s">
        <v>9</v>
      </c>
      <c r="D26" s="89">
        <v>11800</v>
      </c>
      <c r="E26" s="90">
        <v>1800</v>
      </c>
      <c r="F26" s="91">
        <v>10000</v>
      </c>
      <c r="G26" s="25">
        <v>3000</v>
      </c>
      <c r="H26" s="90"/>
      <c r="I26" s="24"/>
      <c r="J26" s="24">
        <v>1510</v>
      </c>
      <c r="K26" s="90">
        <v>16500</v>
      </c>
      <c r="L26" s="24"/>
      <c r="M26" s="26"/>
    </row>
    <row r="27" spans="2:13" x14ac:dyDescent="0.25">
      <c r="B27" s="943"/>
      <c r="C27" s="15" t="s">
        <v>7</v>
      </c>
      <c r="D27" s="83"/>
      <c r="E27" s="84"/>
      <c r="F27" s="85"/>
      <c r="G27" s="17"/>
      <c r="H27" s="84"/>
      <c r="I27" s="16"/>
      <c r="J27" s="16"/>
      <c r="K27" s="84"/>
      <c r="L27" s="16"/>
      <c r="M27" s="18"/>
    </row>
    <row r="28" spans="2:13" x14ac:dyDescent="0.25">
      <c r="B28" s="27" t="s">
        <v>59</v>
      </c>
      <c r="C28" s="28" t="s">
        <v>15</v>
      </c>
      <c r="D28" s="92"/>
      <c r="E28" s="93"/>
      <c r="F28" s="94"/>
      <c r="G28" s="30"/>
      <c r="H28" s="93"/>
      <c r="I28" s="29"/>
      <c r="J28" s="29"/>
      <c r="K28" s="93"/>
      <c r="L28" s="29"/>
      <c r="M28" s="31"/>
    </row>
    <row r="29" spans="2:13" ht="12" customHeight="1" x14ac:dyDescent="0.25">
      <c r="B29" s="939" t="s">
        <v>21</v>
      </c>
      <c r="C29" s="19" t="s">
        <v>11</v>
      </c>
      <c r="D29" s="86">
        <v>18641692.869999997</v>
      </c>
      <c r="E29" s="87">
        <v>1880695.339999998</v>
      </c>
      <c r="F29" s="88">
        <v>16760997.529999999</v>
      </c>
      <c r="G29" s="21">
        <v>182909.37</v>
      </c>
      <c r="H29" s="87"/>
      <c r="I29" s="20"/>
      <c r="J29" s="20">
        <v>14176.4</v>
      </c>
      <c r="K29" s="87">
        <v>6861579.0000000009</v>
      </c>
      <c r="L29" s="20"/>
      <c r="M29" s="22">
        <v>18</v>
      </c>
    </row>
    <row r="30" spans="2:13" ht="11.25" customHeight="1" x14ac:dyDescent="0.25">
      <c r="B30" s="940"/>
      <c r="C30" s="23" t="s">
        <v>12</v>
      </c>
      <c r="D30" s="89">
        <v>3288865</v>
      </c>
      <c r="E30" s="90">
        <v>53500</v>
      </c>
      <c r="F30" s="91">
        <v>3235365</v>
      </c>
      <c r="G30" s="25"/>
      <c r="H30" s="90"/>
      <c r="I30" s="24">
        <v>600</v>
      </c>
      <c r="J30" s="24">
        <v>400</v>
      </c>
      <c r="K30" s="90">
        <v>1348000</v>
      </c>
      <c r="L30" s="24"/>
      <c r="M30" s="26"/>
    </row>
    <row r="31" spans="2:13" ht="11.25" customHeight="1" x14ac:dyDescent="0.25">
      <c r="B31" s="940"/>
      <c r="C31" s="23" t="s">
        <v>13</v>
      </c>
      <c r="D31" s="89">
        <v>1185720</v>
      </c>
      <c r="E31" s="90"/>
      <c r="F31" s="91">
        <v>1185720</v>
      </c>
      <c r="G31" s="25"/>
      <c r="H31" s="90"/>
      <c r="I31" s="24"/>
      <c r="J31" s="24"/>
      <c r="K31" s="90">
        <v>357780</v>
      </c>
      <c r="L31" s="24"/>
      <c r="M31" s="26"/>
    </row>
    <row r="32" spans="2:13" x14ac:dyDescent="0.25">
      <c r="B32" s="940"/>
      <c r="C32" s="23" t="s">
        <v>14</v>
      </c>
      <c r="D32" s="89">
        <v>1050000</v>
      </c>
      <c r="E32" s="90"/>
      <c r="F32" s="91">
        <v>1050000</v>
      </c>
      <c r="G32" s="25"/>
      <c r="H32" s="90"/>
      <c r="I32" s="24"/>
      <c r="J32" s="24"/>
      <c r="K32" s="90">
        <v>480000</v>
      </c>
      <c r="L32" s="24"/>
      <c r="M32" s="26"/>
    </row>
    <row r="33" spans="2:13" x14ac:dyDescent="0.25">
      <c r="B33" s="940"/>
      <c r="C33" s="23" t="s">
        <v>15</v>
      </c>
      <c r="D33" s="89">
        <v>724600</v>
      </c>
      <c r="E33" s="90">
        <v>20000</v>
      </c>
      <c r="F33" s="91">
        <v>704600</v>
      </c>
      <c r="G33" s="25"/>
      <c r="H33" s="90"/>
      <c r="I33" s="24">
        <v>600</v>
      </c>
      <c r="J33" s="24"/>
      <c r="K33" s="90">
        <v>295000</v>
      </c>
      <c r="L33" s="24"/>
      <c r="M33" s="26"/>
    </row>
    <row r="34" spans="2:13" x14ac:dyDescent="0.25">
      <c r="B34" s="940"/>
      <c r="C34" s="23" t="s">
        <v>16</v>
      </c>
      <c r="D34" s="89">
        <v>2360000</v>
      </c>
      <c r="E34" s="90"/>
      <c r="F34" s="91">
        <v>2360000</v>
      </c>
      <c r="G34" s="25"/>
      <c r="H34" s="90"/>
      <c r="I34" s="24"/>
      <c r="J34" s="24"/>
      <c r="K34" s="90">
        <v>1063720</v>
      </c>
      <c r="L34" s="24"/>
      <c r="M34" s="26"/>
    </row>
    <row r="35" spans="2:13" x14ac:dyDescent="0.25">
      <c r="B35" s="940"/>
      <c r="C35" s="23" t="s">
        <v>17</v>
      </c>
      <c r="D35" s="89">
        <v>4430035.0999999996</v>
      </c>
      <c r="E35" s="90">
        <v>1471232.4999999995</v>
      </c>
      <c r="F35" s="91">
        <v>2958802.6</v>
      </c>
      <c r="G35" s="25">
        <v>119641.68</v>
      </c>
      <c r="H35" s="90"/>
      <c r="I35" s="24"/>
      <c r="J35" s="24">
        <v>8670</v>
      </c>
      <c r="K35" s="90">
        <v>1449972</v>
      </c>
      <c r="L35" s="24"/>
      <c r="M35" s="26"/>
    </row>
    <row r="36" spans="2:13" x14ac:dyDescent="0.25">
      <c r="B36" s="940"/>
      <c r="C36" s="23" t="s">
        <v>18</v>
      </c>
      <c r="D36" s="89">
        <v>15344116.120000001</v>
      </c>
      <c r="E36" s="90">
        <v>2794324.120000001</v>
      </c>
      <c r="F36" s="91">
        <v>12549792</v>
      </c>
      <c r="G36" s="25">
        <v>57950.19000000001</v>
      </c>
      <c r="H36" s="90"/>
      <c r="I36" s="24">
        <v>25100</v>
      </c>
      <c r="J36" s="24">
        <v>800</v>
      </c>
      <c r="K36" s="90">
        <v>5801250</v>
      </c>
      <c r="L36" s="24"/>
      <c r="M36" s="26">
        <v>19.5</v>
      </c>
    </row>
    <row r="37" spans="2:13" x14ac:dyDescent="0.25">
      <c r="B37" s="940"/>
      <c r="C37" s="23" t="s">
        <v>19</v>
      </c>
      <c r="D37" s="89">
        <v>5092656.47</v>
      </c>
      <c r="E37" s="90">
        <v>707577.37999999989</v>
      </c>
      <c r="F37" s="91">
        <v>4385079.09</v>
      </c>
      <c r="G37" s="25">
        <v>160000</v>
      </c>
      <c r="H37" s="90"/>
      <c r="I37" s="24"/>
      <c r="J37" s="24">
        <v>9575</v>
      </c>
      <c r="K37" s="90">
        <v>2038530</v>
      </c>
      <c r="L37" s="24"/>
      <c r="M37" s="26"/>
    </row>
    <row r="38" spans="2:13" x14ac:dyDescent="0.25">
      <c r="B38" s="940"/>
      <c r="C38" s="23" t="s">
        <v>20</v>
      </c>
      <c r="D38" s="89"/>
      <c r="E38" s="90"/>
      <c r="F38" s="91"/>
      <c r="G38" s="25"/>
      <c r="H38" s="90"/>
      <c r="I38" s="24"/>
      <c r="J38" s="24"/>
      <c r="K38" s="90"/>
      <c r="L38" s="24"/>
      <c r="M38" s="26"/>
    </row>
    <row r="39" spans="2:13" x14ac:dyDescent="0.25">
      <c r="B39" s="940"/>
      <c r="C39" s="23" t="s">
        <v>9</v>
      </c>
      <c r="D39" s="89">
        <v>7682500</v>
      </c>
      <c r="E39" s="90"/>
      <c r="F39" s="91">
        <v>7682500</v>
      </c>
      <c r="G39" s="25"/>
      <c r="H39" s="90"/>
      <c r="I39" s="24"/>
      <c r="J39" s="24"/>
      <c r="K39" s="90">
        <v>2645500</v>
      </c>
      <c r="L39" s="24"/>
      <c r="M39" s="26"/>
    </row>
    <row r="40" spans="2:13" x14ac:dyDescent="0.25">
      <c r="B40" s="940"/>
      <c r="C40" s="23" t="s">
        <v>22</v>
      </c>
      <c r="D40" s="89">
        <v>200000</v>
      </c>
      <c r="E40" s="90"/>
      <c r="F40" s="91">
        <v>200000</v>
      </c>
      <c r="G40" s="25"/>
      <c r="H40" s="90"/>
      <c r="I40" s="24"/>
      <c r="J40" s="24"/>
      <c r="K40" s="90">
        <v>98000</v>
      </c>
      <c r="L40" s="24"/>
      <c r="M40" s="26"/>
    </row>
    <row r="41" spans="2:13" x14ac:dyDescent="0.25">
      <c r="B41" s="940"/>
      <c r="C41" s="23" t="s">
        <v>7</v>
      </c>
      <c r="D41" s="89">
        <v>5020755.16</v>
      </c>
      <c r="E41" s="90"/>
      <c r="F41" s="91">
        <v>5020755.16</v>
      </c>
      <c r="G41" s="25"/>
      <c r="H41" s="90"/>
      <c r="I41" s="24"/>
      <c r="J41" s="24"/>
      <c r="K41" s="90">
        <v>2281000</v>
      </c>
      <c r="L41" s="24"/>
      <c r="M41" s="26"/>
    </row>
    <row r="42" spans="2:13" x14ac:dyDescent="0.25">
      <c r="B42" s="940"/>
      <c r="C42" s="23" t="s">
        <v>29</v>
      </c>
      <c r="D42" s="89"/>
      <c r="E42" s="90"/>
      <c r="F42" s="91"/>
      <c r="G42" s="25"/>
      <c r="H42" s="90"/>
      <c r="I42" s="24"/>
      <c r="J42" s="24"/>
      <c r="K42" s="90">
        <v>17000</v>
      </c>
      <c r="L42" s="24"/>
      <c r="M42" s="26"/>
    </row>
    <row r="43" spans="2:13" x14ac:dyDescent="0.25">
      <c r="B43" s="943"/>
      <c r="C43" s="15" t="s">
        <v>30</v>
      </c>
      <c r="D43" s="83"/>
      <c r="E43" s="84"/>
      <c r="F43" s="85"/>
      <c r="G43" s="17"/>
      <c r="H43" s="84"/>
      <c r="I43" s="16"/>
      <c r="J43" s="16"/>
      <c r="K43" s="84"/>
      <c r="L43" s="16"/>
      <c r="M43" s="18"/>
    </row>
    <row r="44" spans="2:13" x14ac:dyDescent="0.25">
      <c r="B44" s="27" t="s">
        <v>40</v>
      </c>
      <c r="C44" s="28" t="s">
        <v>18</v>
      </c>
      <c r="D44" s="92"/>
      <c r="E44" s="93"/>
      <c r="F44" s="94"/>
      <c r="G44" s="30"/>
      <c r="H44" s="93"/>
      <c r="I44" s="29"/>
      <c r="J44" s="29">
        <v>7.5</v>
      </c>
      <c r="K44" s="93"/>
      <c r="L44" s="29"/>
      <c r="M44" s="31"/>
    </row>
    <row r="45" spans="2:13" x14ac:dyDescent="0.25">
      <c r="B45" s="27" t="s">
        <v>60</v>
      </c>
      <c r="C45" s="28" t="s">
        <v>18</v>
      </c>
      <c r="D45" s="92"/>
      <c r="E45" s="93"/>
      <c r="F45" s="94"/>
      <c r="G45" s="30"/>
      <c r="H45" s="93"/>
      <c r="I45" s="29"/>
      <c r="J45" s="29"/>
      <c r="K45" s="93"/>
      <c r="L45" s="29"/>
      <c r="M45" s="31"/>
    </row>
    <row r="46" spans="2:13" ht="12" customHeight="1" x14ac:dyDescent="0.25">
      <c r="B46" s="939" t="s">
        <v>39</v>
      </c>
      <c r="C46" s="19" t="s">
        <v>17</v>
      </c>
      <c r="D46" s="86"/>
      <c r="E46" s="87"/>
      <c r="F46" s="88"/>
      <c r="G46" s="21"/>
      <c r="H46" s="87"/>
      <c r="I46" s="20"/>
      <c r="J46" s="20">
        <v>0.35</v>
      </c>
      <c r="K46" s="87"/>
      <c r="L46" s="20"/>
      <c r="M46" s="22"/>
    </row>
    <row r="47" spans="2:13" ht="11.25" customHeight="1" x14ac:dyDescent="0.25">
      <c r="B47" s="940"/>
      <c r="C47" s="23" t="s">
        <v>61</v>
      </c>
      <c r="D47" s="89"/>
      <c r="E47" s="90"/>
      <c r="F47" s="91"/>
      <c r="G47" s="25"/>
      <c r="H47" s="90"/>
      <c r="I47" s="24"/>
      <c r="J47" s="24"/>
      <c r="K47" s="90">
        <v>150</v>
      </c>
      <c r="L47" s="24"/>
      <c r="M47" s="26"/>
    </row>
    <row r="48" spans="2:13" ht="11.25" customHeight="1" x14ac:dyDescent="0.25">
      <c r="B48" s="940"/>
      <c r="C48" s="23" t="s">
        <v>20</v>
      </c>
      <c r="D48" s="89">
        <v>3425</v>
      </c>
      <c r="E48" s="90"/>
      <c r="F48" s="91">
        <v>3425</v>
      </c>
      <c r="G48" s="25"/>
      <c r="H48" s="90"/>
      <c r="I48" s="24"/>
      <c r="J48" s="24">
        <v>300</v>
      </c>
      <c r="K48" s="90">
        <v>685</v>
      </c>
      <c r="L48" s="24"/>
      <c r="M48" s="26"/>
    </row>
    <row r="49" spans="2:13" x14ac:dyDescent="0.25">
      <c r="B49" s="940"/>
      <c r="C49" s="23" t="s">
        <v>9</v>
      </c>
      <c r="D49" s="89"/>
      <c r="E49" s="90"/>
      <c r="F49" s="91"/>
      <c r="G49" s="25"/>
      <c r="H49" s="90"/>
      <c r="I49" s="24"/>
      <c r="J49" s="24"/>
      <c r="K49" s="90"/>
      <c r="L49" s="24"/>
      <c r="M49" s="26"/>
    </row>
    <row r="50" spans="2:13" x14ac:dyDescent="0.25">
      <c r="B50" s="940"/>
      <c r="C50" s="23" t="s">
        <v>22</v>
      </c>
      <c r="D50" s="89"/>
      <c r="E50" s="90"/>
      <c r="F50" s="91"/>
      <c r="G50" s="25"/>
      <c r="H50" s="90"/>
      <c r="I50" s="24"/>
      <c r="J50" s="24">
        <v>6</v>
      </c>
      <c r="K50" s="90"/>
      <c r="L50" s="24"/>
      <c r="M50" s="26"/>
    </row>
    <row r="51" spans="2:13" x14ac:dyDescent="0.25">
      <c r="B51" s="940"/>
      <c r="C51" s="23" t="s">
        <v>23</v>
      </c>
      <c r="D51" s="89">
        <v>6000</v>
      </c>
      <c r="E51" s="90"/>
      <c r="F51" s="91">
        <v>6000</v>
      </c>
      <c r="G51" s="25"/>
      <c r="H51" s="90"/>
      <c r="I51" s="24"/>
      <c r="J51" s="24"/>
      <c r="K51" s="90">
        <v>1200</v>
      </c>
      <c r="L51" s="24"/>
      <c r="M51" s="26"/>
    </row>
    <row r="52" spans="2:13" x14ac:dyDescent="0.25">
      <c r="B52" s="943"/>
      <c r="C52" s="15" t="s">
        <v>7</v>
      </c>
      <c r="D52" s="83"/>
      <c r="E52" s="84"/>
      <c r="F52" s="85"/>
      <c r="G52" s="17"/>
      <c r="H52" s="84"/>
      <c r="I52" s="16"/>
      <c r="J52" s="16"/>
      <c r="K52" s="84"/>
      <c r="L52" s="16"/>
      <c r="M52" s="18"/>
    </row>
    <row r="53" spans="2:13" ht="12" customHeight="1" x14ac:dyDescent="0.25">
      <c r="B53" s="939" t="s">
        <v>24</v>
      </c>
      <c r="C53" s="32" t="s">
        <v>17</v>
      </c>
      <c r="D53" s="95"/>
      <c r="E53" s="96"/>
      <c r="F53" s="97"/>
      <c r="G53" s="34"/>
      <c r="H53" s="96"/>
      <c r="I53" s="33"/>
      <c r="J53" s="33">
        <v>2.5</v>
      </c>
      <c r="K53" s="96"/>
      <c r="L53" s="33"/>
      <c r="M53" s="35"/>
    </row>
    <row r="54" spans="2:13" ht="11.25" customHeight="1" x14ac:dyDescent="0.25">
      <c r="B54" s="940"/>
      <c r="C54" s="23" t="s">
        <v>18</v>
      </c>
      <c r="D54" s="89">
        <v>397300</v>
      </c>
      <c r="E54" s="90">
        <v>192800</v>
      </c>
      <c r="F54" s="91">
        <v>204500</v>
      </c>
      <c r="G54" s="25"/>
      <c r="H54" s="90"/>
      <c r="I54" s="24">
        <v>1400</v>
      </c>
      <c r="J54" s="24">
        <v>120</v>
      </c>
      <c r="K54" s="90">
        <v>25000</v>
      </c>
      <c r="L54" s="24"/>
      <c r="M54" s="26"/>
    </row>
    <row r="55" spans="2:13" ht="11.25" customHeight="1" x14ac:dyDescent="0.25">
      <c r="B55" s="940"/>
      <c r="C55" s="23" t="s">
        <v>20</v>
      </c>
      <c r="D55" s="89">
        <v>567993.27</v>
      </c>
      <c r="E55" s="90">
        <v>195042</v>
      </c>
      <c r="F55" s="91">
        <v>372951.27</v>
      </c>
      <c r="G55" s="25"/>
      <c r="H55" s="90"/>
      <c r="I55" s="24">
        <v>810</v>
      </c>
      <c r="J55" s="24">
        <v>291</v>
      </c>
      <c r="K55" s="90">
        <v>40608.300000000003</v>
      </c>
      <c r="L55" s="24"/>
      <c r="M55" s="26"/>
    </row>
    <row r="56" spans="2:13" x14ac:dyDescent="0.25">
      <c r="B56" s="940"/>
      <c r="C56" s="23" t="s">
        <v>22</v>
      </c>
      <c r="D56" s="89"/>
      <c r="E56" s="90"/>
      <c r="F56" s="91"/>
      <c r="G56" s="25"/>
      <c r="H56" s="90"/>
      <c r="I56" s="24"/>
      <c r="J56" s="24">
        <v>0.15</v>
      </c>
      <c r="K56" s="90"/>
      <c r="L56" s="24"/>
      <c r="M56" s="26"/>
    </row>
    <row r="57" spans="2:13" x14ac:dyDescent="0.25">
      <c r="B57" s="941"/>
      <c r="C57" s="15" t="s">
        <v>23</v>
      </c>
      <c r="D57" s="83">
        <v>3000</v>
      </c>
      <c r="E57" s="84"/>
      <c r="F57" s="85">
        <v>3000</v>
      </c>
      <c r="G57" s="17"/>
      <c r="H57" s="84"/>
      <c r="I57" s="16"/>
      <c r="J57" s="16"/>
      <c r="K57" s="84">
        <v>300</v>
      </c>
      <c r="L57" s="16"/>
      <c r="M57" s="18"/>
    </row>
    <row r="58" spans="2:13" x14ac:dyDescent="0.25">
      <c r="B58" s="36" t="s">
        <v>25</v>
      </c>
      <c r="C58" s="37" t="s">
        <v>23</v>
      </c>
      <c r="D58" s="98">
        <v>53100</v>
      </c>
      <c r="E58" s="99">
        <v>53100</v>
      </c>
      <c r="F58" s="100"/>
      <c r="G58" s="39"/>
      <c r="H58" s="99"/>
      <c r="I58" s="38"/>
      <c r="J58" s="38">
        <v>59</v>
      </c>
      <c r="K58" s="99"/>
      <c r="L58" s="38"/>
      <c r="M58" s="40"/>
    </row>
    <row r="59" spans="2:13" x14ac:dyDescent="0.25">
      <c r="B59" s="27" t="s">
        <v>58</v>
      </c>
      <c r="C59" s="28" t="s">
        <v>17</v>
      </c>
      <c r="D59" s="92"/>
      <c r="E59" s="93"/>
      <c r="F59" s="94"/>
      <c r="G59" s="30"/>
      <c r="H59" s="93"/>
      <c r="I59" s="29"/>
      <c r="J59" s="29"/>
      <c r="K59" s="93"/>
      <c r="L59" s="29"/>
      <c r="M59" s="31"/>
    </row>
    <row r="60" spans="2:13" x14ac:dyDescent="0.25">
      <c r="B60" s="36" t="s">
        <v>62</v>
      </c>
      <c r="C60" s="37" t="s">
        <v>23</v>
      </c>
      <c r="D60" s="98"/>
      <c r="E60" s="99"/>
      <c r="F60" s="100"/>
      <c r="G60" s="39"/>
      <c r="H60" s="99"/>
      <c r="I60" s="38"/>
      <c r="J60" s="38"/>
      <c r="K60" s="99"/>
      <c r="L60" s="38"/>
      <c r="M60" s="40"/>
    </row>
    <row r="61" spans="2:13" x14ac:dyDescent="0.25">
      <c r="B61" s="937" t="s">
        <v>63</v>
      </c>
      <c r="C61" s="41" t="s">
        <v>9</v>
      </c>
      <c r="D61" s="95">
        <v>21000</v>
      </c>
      <c r="E61" s="96"/>
      <c r="F61" s="97">
        <v>21000</v>
      </c>
      <c r="G61" s="34"/>
      <c r="H61" s="96"/>
      <c r="I61" s="33"/>
      <c r="J61" s="33"/>
      <c r="K61" s="96">
        <v>3600</v>
      </c>
      <c r="L61" s="33"/>
      <c r="M61" s="35"/>
    </row>
    <row r="62" spans="2:13" x14ac:dyDescent="0.25">
      <c r="B62" s="938"/>
      <c r="C62" s="42" t="s">
        <v>23</v>
      </c>
      <c r="D62" s="83">
        <v>6000</v>
      </c>
      <c r="E62" s="84"/>
      <c r="F62" s="85">
        <v>6000</v>
      </c>
      <c r="G62" s="17"/>
      <c r="H62" s="84"/>
      <c r="I62" s="16"/>
      <c r="J62" s="16"/>
      <c r="K62" s="84">
        <v>200</v>
      </c>
      <c r="L62" s="16"/>
      <c r="M62" s="18"/>
    </row>
    <row r="63" spans="2:13" x14ac:dyDescent="0.25">
      <c r="B63" s="939" t="s">
        <v>41</v>
      </c>
      <c r="C63" s="32" t="s">
        <v>19</v>
      </c>
      <c r="D63" s="95"/>
      <c r="E63" s="96"/>
      <c r="F63" s="97"/>
      <c r="G63" s="34"/>
      <c r="H63" s="96"/>
      <c r="I63" s="33"/>
      <c r="J63" s="33">
        <v>0.7</v>
      </c>
      <c r="K63" s="96"/>
      <c r="L63" s="33"/>
      <c r="M63" s="35"/>
    </row>
    <row r="64" spans="2:13" x14ac:dyDescent="0.25">
      <c r="B64" s="940"/>
      <c r="C64" s="23" t="s">
        <v>20</v>
      </c>
      <c r="D64" s="89"/>
      <c r="E64" s="90"/>
      <c r="F64" s="91"/>
      <c r="G64" s="25"/>
      <c r="H64" s="90"/>
      <c r="I64" s="24"/>
      <c r="J64" s="24">
        <v>45</v>
      </c>
      <c r="K64" s="90"/>
      <c r="L64" s="24"/>
      <c r="M64" s="26"/>
    </row>
    <row r="65" spans="2:13" x14ac:dyDescent="0.25">
      <c r="B65" s="941"/>
      <c r="C65" s="15" t="s">
        <v>22</v>
      </c>
      <c r="D65" s="83"/>
      <c r="E65" s="84"/>
      <c r="F65" s="85"/>
      <c r="G65" s="17"/>
      <c r="H65" s="84"/>
      <c r="I65" s="16"/>
      <c r="J65" s="16">
        <v>2.8</v>
      </c>
      <c r="K65" s="84"/>
      <c r="L65" s="16"/>
      <c r="M65" s="18"/>
    </row>
    <row r="66" spans="2:13" ht="11.25" customHeight="1" x14ac:dyDescent="0.25">
      <c r="B66" s="942" t="s">
        <v>26</v>
      </c>
      <c r="C66" s="32" t="s">
        <v>14</v>
      </c>
      <c r="D66" s="95">
        <v>495000</v>
      </c>
      <c r="E66" s="96"/>
      <c r="F66" s="97">
        <v>495000</v>
      </c>
      <c r="G66" s="34"/>
      <c r="H66" s="96"/>
      <c r="I66" s="33"/>
      <c r="J66" s="33"/>
      <c r="K66" s="96">
        <v>55000</v>
      </c>
      <c r="L66" s="33"/>
      <c r="M66" s="35"/>
    </row>
    <row r="67" spans="2:13" ht="11.25" customHeight="1" x14ac:dyDescent="0.25">
      <c r="B67" s="940"/>
      <c r="C67" s="23" t="s">
        <v>9</v>
      </c>
      <c r="D67" s="89">
        <v>612000</v>
      </c>
      <c r="E67" s="90">
        <v>180000</v>
      </c>
      <c r="F67" s="91">
        <v>432000</v>
      </c>
      <c r="G67" s="25"/>
      <c r="H67" s="90"/>
      <c r="I67" s="24"/>
      <c r="J67" s="24">
        <v>750</v>
      </c>
      <c r="K67" s="90">
        <v>63600</v>
      </c>
      <c r="L67" s="24"/>
      <c r="M67" s="26"/>
    </row>
    <row r="68" spans="2:13" ht="11.25" customHeight="1" x14ac:dyDescent="0.25">
      <c r="B68" s="940"/>
      <c r="C68" s="23" t="s">
        <v>22</v>
      </c>
      <c r="D68" s="89">
        <v>2106200</v>
      </c>
      <c r="E68" s="90">
        <v>6200</v>
      </c>
      <c r="F68" s="91">
        <v>2100000</v>
      </c>
      <c r="G68" s="25"/>
      <c r="H68" s="90"/>
      <c r="I68" s="24"/>
      <c r="J68" s="24">
        <v>42.8</v>
      </c>
      <c r="K68" s="90">
        <v>233150</v>
      </c>
      <c r="L68" s="24"/>
      <c r="M68" s="26"/>
    </row>
    <row r="69" spans="2:13" x14ac:dyDescent="0.25">
      <c r="B69" s="941"/>
      <c r="C69" s="43" t="s">
        <v>7</v>
      </c>
      <c r="D69" s="101">
        <v>376701.91000000003</v>
      </c>
      <c r="E69" s="102"/>
      <c r="F69" s="103">
        <v>376701.91000000003</v>
      </c>
      <c r="G69" s="45"/>
      <c r="H69" s="102"/>
      <c r="I69" s="44"/>
      <c r="J69" s="44"/>
      <c r="K69" s="102">
        <v>51054.5</v>
      </c>
      <c r="L69" s="44"/>
      <c r="M69" s="46"/>
    </row>
    <row r="70" spans="2:13" x14ac:dyDescent="0.25">
      <c r="B70" s="47" t="s">
        <v>64</v>
      </c>
      <c r="C70" s="48" t="s">
        <v>11</v>
      </c>
      <c r="D70" s="104">
        <v>26356</v>
      </c>
      <c r="E70" s="105"/>
      <c r="F70" s="106">
        <v>26356</v>
      </c>
      <c r="G70" s="50"/>
      <c r="H70" s="105"/>
      <c r="I70" s="49"/>
      <c r="J70" s="49"/>
      <c r="K70" s="105">
        <v>9851</v>
      </c>
      <c r="L70" s="49"/>
      <c r="M70" s="51"/>
    </row>
    <row r="71" spans="2:13" x14ac:dyDescent="0.25">
      <c r="B71" s="47" t="s">
        <v>27</v>
      </c>
      <c r="C71" s="48" t="s">
        <v>22</v>
      </c>
      <c r="D71" s="104"/>
      <c r="E71" s="105"/>
      <c r="F71" s="106"/>
      <c r="G71" s="50"/>
      <c r="H71" s="105"/>
      <c r="I71" s="49"/>
      <c r="J71" s="49">
        <v>0.3</v>
      </c>
      <c r="K71" s="105"/>
      <c r="L71" s="49"/>
      <c r="M71" s="51"/>
    </row>
    <row r="72" spans="2:13" x14ac:dyDescent="0.25">
      <c r="B72" s="47" t="s">
        <v>48</v>
      </c>
      <c r="C72" s="48" t="s">
        <v>22</v>
      </c>
      <c r="D72" s="104"/>
      <c r="E72" s="105"/>
      <c r="F72" s="106"/>
      <c r="G72" s="50"/>
      <c r="H72" s="105"/>
      <c r="I72" s="49"/>
      <c r="J72" s="49"/>
      <c r="K72" s="105"/>
      <c r="L72" s="49"/>
      <c r="M72" s="51"/>
    </row>
    <row r="73" spans="2:13" x14ac:dyDescent="0.25">
      <c r="B73" s="47" t="s">
        <v>65</v>
      </c>
      <c r="C73" s="48" t="s">
        <v>23</v>
      </c>
      <c r="D73" s="104"/>
      <c r="E73" s="105"/>
      <c r="F73" s="106"/>
      <c r="G73" s="50"/>
      <c r="H73" s="105"/>
      <c r="I73" s="49"/>
      <c r="J73" s="49"/>
      <c r="K73" s="105"/>
      <c r="L73" s="49"/>
      <c r="M73" s="51"/>
    </row>
    <row r="74" spans="2:13" x14ac:dyDescent="0.25">
      <c r="B74" s="47" t="s">
        <v>42</v>
      </c>
      <c r="C74" s="48" t="s">
        <v>22</v>
      </c>
      <c r="D74" s="104"/>
      <c r="E74" s="105"/>
      <c r="F74" s="106"/>
      <c r="G74" s="50"/>
      <c r="H74" s="105"/>
      <c r="I74" s="49"/>
      <c r="J74" s="49">
        <v>0.45</v>
      </c>
      <c r="K74" s="105"/>
      <c r="L74" s="49"/>
      <c r="M74" s="51"/>
    </row>
    <row r="75" spans="2:13" x14ac:dyDescent="0.25">
      <c r="B75" s="47" t="s">
        <v>57</v>
      </c>
      <c r="C75" s="48" t="s">
        <v>7</v>
      </c>
      <c r="D75" s="104"/>
      <c r="E75" s="105"/>
      <c r="F75" s="106"/>
      <c r="G75" s="50"/>
      <c r="H75" s="105"/>
      <c r="I75" s="49"/>
      <c r="J75" s="49"/>
      <c r="K75" s="105"/>
      <c r="L75" s="49"/>
      <c r="M75" s="51"/>
    </row>
    <row r="76" spans="2:13" x14ac:dyDescent="0.25">
      <c r="B76" s="937" t="s">
        <v>45</v>
      </c>
      <c r="C76" s="41" t="s">
        <v>9</v>
      </c>
      <c r="D76" s="95">
        <v>3000</v>
      </c>
      <c r="E76" s="96"/>
      <c r="F76" s="97">
        <v>3000</v>
      </c>
      <c r="G76" s="34"/>
      <c r="H76" s="96"/>
      <c r="I76" s="33"/>
      <c r="J76" s="33"/>
      <c r="K76" s="96">
        <v>200</v>
      </c>
      <c r="L76" s="33"/>
      <c r="M76" s="35"/>
    </row>
    <row r="77" spans="2:13" x14ac:dyDescent="0.25">
      <c r="B77" s="938"/>
      <c r="C77" s="42" t="s">
        <v>7</v>
      </c>
      <c r="D77" s="83"/>
      <c r="E77" s="84"/>
      <c r="F77" s="85"/>
      <c r="G77" s="17"/>
      <c r="H77" s="84"/>
      <c r="I77" s="16"/>
      <c r="J77" s="16"/>
      <c r="K77" s="84"/>
      <c r="L77" s="16"/>
      <c r="M77" s="18"/>
    </row>
    <row r="78" spans="2:13" x14ac:dyDescent="0.25">
      <c r="B78" s="52" t="s">
        <v>46</v>
      </c>
      <c r="C78" s="53" t="s">
        <v>7</v>
      </c>
      <c r="D78" s="107"/>
      <c r="E78" s="108"/>
      <c r="F78" s="109"/>
      <c r="G78" s="55"/>
      <c r="H78" s="108"/>
      <c r="I78" s="54"/>
      <c r="J78" s="54"/>
      <c r="K78" s="108"/>
      <c r="L78" s="54"/>
      <c r="M78" s="56"/>
    </row>
    <row r="79" spans="2:13" x14ac:dyDescent="0.25">
      <c r="B79" s="47" t="s">
        <v>66</v>
      </c>
      <c r="C79" s="48" t="s">
        <v>7</v>
      </c>
      <c r="D79" s="104">
        <v>523653.46</v>
      </c>
      <c r="E79" s="105"/>
      <c r="F79" s="106">
        <v>523653.46</v>
      </c>
      <c r="G79" s="50"/>
      <c r="H79" s="105"/>
      <c r="I79" s="49"/>
      <c r="J79" s="49"/>
      <c r="K79" s="105">
        <v>132106</v>
      </c>
      <c r="L79" s="49"/>
      <c r="M79" s="51"/>
    </row>
    <row r="80" spans="2:13" x14ac:dyDescent="0.25">
      <c r="B80" s="47" t="s">
        <v>49</v>
      </c>
      <c r="C80" s="48" t="s">
        <v>9</v>
      </c>
      <c r="D80" s="104"/>
      <c r="E80" s="105"/>
      <c r="F80" s="106"/>
      <c r="G80" s="50"/>
      <c r="H80" s="105"/>
      <c r="I80" s="49"/>
      <c r="J80" s="49"/>
      <c r="K80" s="105"/>
      <c r="L80" s="49"/>
      <c r="M80" s="51"/>
    </row>
    <row r="81" spans="2:13" x14ac:dyDescent="0.25">
      <c r="B81" s="47" t="s">
        <v>50</v>
      </c>
      <c r="C81" s="48" t="s">
        <v>7</v>
      </c>
      <c r="D81" s="104">
        <v>316.79000000000002</v>
      </c>
      <c r="E81" s="105"/>
      <c r="F81" s="106">
        <v>316.79000000000002</v>
      </c>
      <c r="G81" s="50"/>
      <c r="H81" s="105"/>
      <c r="I81" s="49"/>
      <c r="J81" s="49"/>
      <c r="K81" s="105">
        <v>401</v>
      </c>
      <c r="L81" s="49"/>
      <c r="M81" s="51"/>
    </row>
    <row r="82" spans="2:13" ht="11.25" customHeight="1" x14ac:dyDescent="0.25">
      <c r="B82" s="939" t="s">
        <v>28</v>
      </c>
      <c r="C82" s="32" t="s">
        <v>11</v>
      </c>
      <c r="D82" s="95"/>
      <c r="E82" s="96"/>
      <c r="F82" s="97"/>
      <c r="G82" s="34"/>
      <c r="H82" s="96"/>
      <c r="I82" s="33"/>
      <c r="J82" s="33"/>
      <c r="K82" s="96"/>
      <c r="L82" s="33"/>
      <c r="M82" s="35"/>
    </row>
    <row r="83" spans="2:13" ht="11.25" customHeight="1" x14ac:dyDescent="0.25">
      <c r="B83" s="940"/>
      <c r="C83" s="23" t="s">
        <v>13</v>
      </c>
      <c r="D83" s="89">
        <v>1643585</v>
      </c>
      <c r="E83" s="90">
        <v>1643585</v>
      </c>
      <c r="F83" s="91"/>
      <c r="G83" s="25"/>
      <c r="H83" s="90"/>
      <c r="I83" s="24"/>
      <c r="J83" s="24">
        <v>7100</v>
      </c>
      <c r="K83" s="90"/>
      <c r="L83" s="24"/>
      <c r="M83" s="26"/>
    </row>
    <row r="84" spans="2:13" ht="11.25" customHeight="1" x14ac:dyDescent="0.25">
      <c r="B84" s="940"/>
      <c r="C84" s="23" t="s">
        <v>9</v>
      </c>
      <c r="D84" s="89">
        <v>5508234</v>
      </c>
      <c r="E84" s="90">
        <v>2500000</v>
      </c>
      <c r="F84" s="91">
        <v>3008234</v>
      </c>
      <c r="G84" s="25"/>
      <c r="H84" s="90"/>
      <c r="I84" s="24"/>
      <c r="J84" s="24">
        <v>8000</v>
      </c>
      <c r="K84" s="90">
        <v>617214</v>
      </c>
      <c r="L84" s="24"/>
      <c r="M84" s="26"/>
    </row>
    <row r="85" spans="2:13" x14ac:dyDescent="0.25">
      <c r="B85" s="940"/>
      <c r="C85" s="23" t="s">
        <v>22</v>
      </c>
      <c r="D85" s="89">
        <v>9324844.8000000007</v>
      </c>
      <c r="E85" s="90">
        <v>710770</v>
      </c>
      <c r="F85" s="91">
        <v>8614074.8000000007</v>
      </c>
      <c r="G85" s="25"/>
      <c r="H85" s="90"/>
      <c r="I85" s="24"/>
      <c r="J85" s="24">
        <v>2320</v>
      </c>
      <c r="K85" s="90">
        <v>1662093</v>
      </c>
      <c r="L85" s="24"/>
      <c r="M85" s="26"/>
    </row>
    <row r="86" spans="2:13" x14ac:dyDescent="0.25">
      <c r="B86" s="940"/>
      <c r="C86" s="23" t="s">
        <v>23</v>
      </c>
      <c r="D86" s="89">
        <v>1418000</v>
      </c>
      <c r="E86" s="90">
        <v>1418000</v>
      </c>
      <c r="F86" s="91"/>
      <c r="G86" s="25"/>
      <c r="H86" s="90"/>
      <c r="I86" s="24"/>
      <c r="J86" s="24">
        <v>5245</v>
      </c>
      <c r="K86" s="90"/>
      <c r="L86" s="24"/>
      <c r="M86" s="26"/>
    </row>
    <row r="87" spans="2:13" x14ac:dyDescent="0.25">
      <c r="B87" s="940"/>
      <c r="C87" s="23" t="s">
        <v>7</v>
      </c>
      <c r="D87" s="89">
        <v>20183002.93</v>
      </c>
      <c r="E87" s="90">
        <v>1005000</v>
      </c>
      <c r="F87" s="91">
        <v>19178002.93</v>
      </c>
      <c r="G87" s="25"/>
      <c r="H87" s="90"/>
      <c r="I87" s="24"/>
      <c r="J87" s="24">
        <v>4000</v>
      </c>
      <c r="K87" s="90">
        <v>2734313.5</v>
      </c>
      <c r="L87" s="24"/>
      <c r="M87" s="26">
        <v>0.75</v>
      </c>
    </row>
    <row r="88" spans="2:13" x14ac:dyDescent="0.25">
      <c r="B88" s="940"/>
      <c r="C88" s="23" t="s">
        <v>29</v>
      </c>
      <c r="D88" s="89">
        <v>8344083</v>
      </c>
      <c r="E88" s="90">
        <v>930000</v>
      </c>
      <c r="F88" s="91">
        <v>7414083</v>
      </c>
      <c r="G88" s="25"/>
      <c r="H88" s="90"/>
      <c r="I88" s="24"/>
      <c r="J88" s="24">
        <v>3000</v>
      </c>
      <c r="K88" s="90">
        <v>1004334</v>
      </c>
      <c r="L88" s="24"/>
      <c r="M88" s="26"/>
    </row>
    <row r="89" spans="2:13" x14ac:dyDescent="0.25">
      <c r="B89" s="941"/>
      <c r="C89" s="43" t="s">
        <v>30</v>
      </c>
      <c r="D89" s="101">
        <v>11715213.180000002</v>
      </c>
      <c r="E89" s="102"/>
      <c r="F89" s="103">
        <v>11715213.180000002</v>
      </c>
      <c r="G89" s="45"/>
      <c r="H89" s="102"/>
      <c r="I89" s="44"/>
      <c r="J89" s="44"/>
      <c r="K89" s="102">
        <v>1745823.5200000003</v>
      </c>
      <c r="L89" s="44"/>
      <c r="M89" s="46"/>
    </row>
    <row r="90" spans="2:13" x14ac:dyDescent="0.25">
      <c r="B90" s="47" t="s">
        <v>67</v>
      </c>
      <c r="C90" s="48" t="s">
        <v>29</v>
      </c>
      <c r="D90" s="104"/>
      <c r="E90" s="105"/>
      <c r="F90" s="106"/>
      <c r="G90" s="50"/>
      <c r="H90" s="105"/>
      <c r="I90" s="49"/>
      <c r="J90" s="49"/>
      <c r="K90" s="105"/>
      <c r="L90" s="49"/>
      <c r="M90" s="51"/>
    </row>
    <row r="91" spans="2:13" x14ac:dyDescent="0.25">
      <c r="B91" s="47" t="s">
        <v>68</v>
      </c>
      <c r="C91" s="48" t="s">
        <v>23</v>
      </c>
      <c r="D91" s="104">
        <v>1200</v>
      </c>
      <c r="E91" s="105"/>
      <c r="F91" s="106">
        <v>1200</v>
      </c>
      <c r="G91" s="50"/>
      <c r="H91" s="105"/>
      <c r="I91" s="49"/>
      <c r="J91" s="49"/>
      <c r="K91" s="105">
        <v>120</v>
      </c>
      <c r="L91" s="49"/>
      <c r="M91" s="51"/>
    </row>
    <row r="92" spans="2:13" x14ac:dyDescent="0.25">
      <c r="B92" s="47" t="s">
        <v>69</v>
      </c>
      <c r="C92" s="48" t="s">
        <v>20</v>
      </c>
      <c r="D92" s="104">
        <v>900</v>
      </c>
      <c r="E92" s="105"/>
      <c r="F92" s="106">
        <v>900</v>
      </c>
      <c r="G92" s="50"/>
      <c r="H92" s="105"/>
      <c r="I92" s="49"/>
      <c r="J92" s="49"/>
      <c r="K92" s="105">
        <v>300</v>
      </c>
      <c r="L92" s="49"/>
      <c r="M92" s="51"/>
    </row>
    <row r="93" spans="2:13" x14ac:dyDescent="0.25">
      <c r="B93" s="47" t="s">
        <v>47</v>
      </c>
      <c r="C93" s="48" t="s">
        <v>7</v>
      </c>
      <c r="D93" s="104"/>
      <c r="E93" s="105"/>
      <c r="F93" s="106"/>
      <c r="G93" s="50"/>
      <c r="H93" s="105"/>
      <c r="I93" s="49"/>
      <c r="J93" s="49"/>
      <c r="K93" s="105"/>
      <c r="L93" s="49"/>
      <c r="M93" s="51"/>
    </row>
    <row r="94" spans="2:13" x14ac:dyDescent="0.25">
      <c r="B94" s="47" t="s">
        <v>70</v>
      </c>
      <c r="C94" s="48" t="s">
        <v>7</v>
      </c>
      <c r="D94" s="104"/>
      <c r="E94" s="105"/>
      <c r="F94" s="106"/>
      <c r="G94" s="50"/>
      <c r="H94" s="105"/>
      <c r="I94" s="49"/>
      <c r="J94" s="49"/>
      <c r="K94" s="105"/>
      <c r="L94" s="49"/>
      <c r="M94" s="51"/>
    </row>
    <row r="95" spans="2:13" ht="11.25" customHeight="1" x14ac:dyDescent="0.25">
      <c r="B95" s="939" t="s">
        <v>31</v>
      </c>
      <c r="C95" s="32" t="s">
        <v>9</v>
      </c>
      <c r="D95" s="95"/>
      <c r="E95" s="96"/>
      <c r="F95" s="97"/>
      <c r="G95" s="34"/>
      <c r="H95" s="96"/>
      <c r="I95" s="33"/>
      <c r="J95" s="33"/>
      <c r="K95" s="96"/>
      <c r="L95" s="33"/>
      <c r="M95" s="35"/>
    </row>
    <row r="96" spans="2:13" ht="11.25" customHeight="1" x14ac:dyDescent="0.25">
      <c r="B96" s="940"/>
      <c r="C96" s="23" t="s">
        <v>22</v>
      </c>
      <c r="D96" s="89">
        <v>1164095.3999999999</v>
      </c>
      <c r="E96" s="90"/>
      <c r="F96" s="91">
        <v>1164095.3999999999</v>
      </c>
      <c r="G96" s="25"/>
      <c r="H96" s="90"/>
      <c r="I96" s="24"/>
      <c r="J96" s="24"/>
      <c r="K96" s="90">
        <v>258740.99999999997</v>
      </c>
      <c r="L96" s="24"/>
      <c r="M96" s="26"/>
    </row>
    <row r="97" spans="2:13" ht="11.25" customHeight="1" x14ac:dyDescent="0.25">
      <c r="B97" s="940"/>
      <c r="C97" s="23" t="s">
        <v>7</v>
      </c>
      <c r="D97" s="89">
        <v>193202.39</v>
      </c>
      <c r="E97" s="90"/>
      <c r="F97" s="91">
        <v>193202.39</v>
      </c>
      <c r="G97" s="25"/>
      <c r="H97" s="90"/>
      <c r="I97" s="24"/>
      <c r="J97" s="24"/>
      <c r="K97" s="90">
        <v>40218</v>
      </c>
      <c r="L97" s="24"/>
      <c r="M97" s="26"/>
    </row>
    <row r="98" spans="2:13" x14ac:dyDescent="0.25">
      <c r="B98" s="941"/>
      <c r="C98" s="43" t="s">
        <v>29</v>
      </c>
      <c r="D98" s="101">
        <v>861700.99999999988</v>
      </c>
      <c r="E98" s="102"/>
      <c r="F98" s="103">
        <v>861700.99999999988</v>
      </c>
      <c r="G98" s="45"/>
      <c r="H98" s="102"/>
      <c r="I98" s="44"/>
      <c r="J98" s="44"/>
      <c r="K98" s="102">
        <v>190221</v>
      </c>
      <c r="L98" s="44"/>
      <c r="M98" s="46"/>
    </row>
    <row r="99" spans="2:13" x14ac:dyDescent="0.25">
      <c r="B99" s="47" t="s">
        <v>43</v>
      </c>
      <c r="C99" s="48" t="s">
        <v>11</v>
      </c>
      <c r="D99" s="104">
        <v>1900652</v>
      </c>
      <c r="E99" s="105">
        <v>660728</v>
      </c>
      <c r="F99" s="106">
        <v>1239924</v>
      </c>
      <c r="G99" s="50"/>
      <c r="H99" s="105"/>
      <c r="I99" s="49"/>
      <c r="J99" s="49">
        <v>380.20600000000002</v>
      </c>
      <c r="K99" s="105">
        <v>134443</v>
      </c>
      <c r="L99" s="49"/>
      <c r="M99" s="51"/>
    </row>
    <row r="100" spans="2:13" x14ac:dyDescent="0.25">
      <c r="B100" s="47" t="s">
        <v>32</v>
      </c>
      <c r="C100" s="48" t="s">
        <v>7</v>
      </c>
      <c r="D100" s="104">
        <v>1291.8800000000001</v>
      </c>
      <c r="E100" s="105"/>
      <c r="F100" s="106">
        <v>1291.8800000000001</v>
      </c>
      <c r="G100" s="50"/>
      <c r="H100" s="105"/>
      <c r="I100" s="49"/>
      <c r="J100" s="49"/>
      <c r="K100" s="105">
        <v>530.75</v>
      </c>
      <c r="L100" s="49"/>
      <c r="M100" s="51"/>
    </row>
    <row r="101" spans="2:13" x14ac:dyDescent="0.25">
      <c r="B101" s="47" t="s">
        <v>71</v>
      </c>
      <c r="C101" s="48" t="s">
        <v>23</v>
      </c>
      <c r="D101" s="104"/>
      <c r="E101" s="105"/>
      <c r="F101" s="106"/>
      <c r="G101" s="50"/>
      <c r="H101" s="105"/>
      <c r="I101" s="49"/>
      <c r="J101" s="49"/>
      <c r="K101" s="105">
        <v>2000</v>
      </c>
      <c r="L101" s="49"/>
      <c r="M101" s="51"/>
    </row>
    <row r="102" spans="2:13" ht="11.25" customHeight="1" x14ac:dyDescent="0.25">
      <c r="B102" s="939" t="s">
        <v>33</v>
      </c>
      <c r="C102" s="32" t="s">
        <v>11</v>
      </c>
      <c r="D102" s="95"/>
      <c r="E102" s="96"/>
      <c r="F102" s="97"/>
      <c r="G102" s="34"/>
      <c r="H102" s="96"/>
      <c r="I102" s="33"/>
      <c r="J102" s="33"/>
      <c r="K102" s="96"/>
      <c r="L102" s="33"/>
      <c r="M102" s="35"/>
    </row>
    <row r="103" spans="2:13" ht="11.25" customHeight="1" x14ac:dyDescent="0.25">
      <c r="B103" s="940"/>
      <c r="C103" s="23" t="s">
        <v>13</v>
      </c>
      <c r="D103" s="89">
        <v>4717221</v>
      </c>
      <c r="E103" s="90">
        <v>4717221</v>
      </c>
      <c r="F103" s="91"/>
      <c r="G103" s="25"/>
      <c r="H103" s="90"/>
      <c r="I103" s="24"/>
      <c r="J103" s="24">
        <v>16600</v>
      </c>
      <c r="K103" s="90"/>
      <c r="L103" s="24"/>
      <c r="M103" s="26"/>
    </row>
    <row r="104" spans="2:13" ht="11.25" customHeight="1" x14ac:dyDescent="0.25">
      <c r="B104" s="940"/>
      <c r="C104" s="23" t="s">
        <v>9</v>
      </c>
      <c r="D104" s="89">
        <v>5196400</v>
      </c>
      <c r="E104" s="90"/>
      <c r="F104" s="91">
        <v>5196400</v>
      </c>
      <c r="G104" s="25"/>
      <c r="H104" s="90"/>
      <c r="I104" s="24"/>
      <c r="J104" s="24"/>
      <c r="K104" s="90">
        <v>1350000</v>
      </c>
      <c r="L104" s="24"/>
      <c r="M104" s="26"/>
    </row>
    <row r="105" spans="2:13" x14ac:dyDescent="0.25">
      <c r="B105" s="940"/>
      <c r="C105" s="23" t="s">
        <v>22</v>
      </c>
      <c r="D105" s="89">
        <v>31411821.02</v>
      </c>
      <c r="E105" s="90">
        <v>5077899.5500000007</v>
      </c>
      <c r="F105" s="91">
        <v>26333921.469999999</v>
      </c>
      <c r="G105" s="25"/>
      <c r="H105" s="90"/>
      <c r="I105" s="24"/>
      <c r="J105" s="24">
        <v>17855</v>
      </c>
      <c r="K105" s="90">
        <v>6002693.54</v>
      </c>
      <c r="L105" s="24"/>
      <c r="M105" s="26"/>
    </row>
    <row r="106" spans="2:13" x14ac:dyDescent="0.25">
      <c r="B106" s="940"/>
      <c r="C106" s="23" t="s">
        <v>23</v>
      </c>
      <c r="D106" s="89">
        <v>4267000</v>
      </c>
      <c r="E106" s="90">
        <v>3580000</v>
      </c>
      <c r="F106" s="91">
        <v>687000</v>
      </c>
      <c r="G106" s="25"/>
      <c r="H106" s="90"/>
      <c r="I106" s="24"/>
      <c r="J106" s="24">
        <v>14587</v>
      </c>
      <c r="K106" s="90">
        <v>140000</v>
      </c>
      <c r="L106" s="24"/>
      <c r="M106" s="26"/>
    </row>
    <row r="107" spans="2:13" x14ac:dyDescent="0.25">
      <c r="B107" s="940"/>
      <c r="C107" s="23" t="s">
        <v>7</v>
      </c>
      <c r="D107" s="89">
        <v>21620197.669999998</v>
      </c>
      <c r="E107" s="90">
        <v>4520605.9499999993</v>
      </c>
      <c r="F107" s="91">
        <v>17099591.719999999</v>
      </c>
      <c r="G107" s="25"/>
      <c r="H107" s="90"/>
      <c r="I107" s="24"/>
      <c r="J107" s="24">
        <v>23665.425999999999</v>
      </c>
      <c r="K107" s="90">
        <v>3322788.5</v>
      </c>
      <c r="L107" s="24"/>
      <c r="M107" s="26"/>
    </row>
    <row r="108" spans="2:13" x14ac:dyDescent="0.25">
      <c r="B108" s="940"/>
      <c r="C108" s="23" t="s">
        <v>29</v>
      </c>
      <c r="D108" s="89">
        <v>13252193.57</v>
      </c>
      <c r="E108" s="90">
        <v>1240000</v>
      </c>
      <c r="F108" s="91">
        <v>12012193.57</v>
      </c>
      <c r="G108" s="25"/>
      <c r="H108" s="90"/>
      <c r="I108" s="24"/>
      <c r="J108" s="24">
        <v>4000</v>
      </c>
      <c r="K108" s="90">
        <v>2575943.7699999996</v>
      </c>
      <c r="L108" s="24"/>
      <c r="M108" s="26"/>
    </row>
    <row r="109" spans="2:13" x14ac:dyDescent="0.25">
      <c r="B109" s="941"/>
      <c r="C109" s="43" t="s">
        <v>30</v>
      </c>
      <c r="D109" s="101">
        <v>16853440.09</v>
      </c>
      <c r="E109" s="102"/>
      <c r="F109" s="103">
        <v>16853440.09</v>
      </c>
      <c r="G109" s="45"/>
      <c r="H109" s="102"/>
      <c r="I109" s="44"/>
      <c r="J109" s="44"/>
      <c r="K109" s="102">
        <v>3991465.6799999997</v>
      </c>
      <c r="L109" s="44"/>
      <c r="M109" s="46"/>
    </row>
    <row r="110" spans="2:13" x14ac:dyDescent="0.25">
      <c r="B110" s="47" t="s">
        <v>72</v>
      </c>
      <c r="C110" s="48" t="s">
        <v>7</v>
      </c>
      <c r="D110" s="104">
        <v>250</v>
      </c>
      <c r="E110" s="105"/>
      <c r="F110" s="106">
        <v>250</v>
      </c>
      <c r="G110" s="50"/>
      <c r="H110" s="105"/>
      <c r="I110" s="49"/>
      <c r="J110" s="49"/>
      <c r="K110" s="105">
        <v>100</v>
      </c>
      <c r="L110" s="49"/>
      <c r="M110" s="51"/>
    </row>
    <row r="111" spans="2:13" x14ac:dyDescent="0.25">
      <c r="B111" s="937" t="s">
        <v>73</v>
      </c>
      <c r="C111" s="41" t="s">
        <v>22</v>
      </c>
      <c r="D111" s="95">
        <v>3000</v>
      </c>
      <c r="E111" s="96">
        <v>3000</v>
      </c>
      <c r="F111" s="97"/>
      <c r="G111" s="34"/>
      <c r="H111" s="96"/>
      <c r="I111" s="33"/>
      <c r="J111" s="33">
        <v>33</v>
      </c>
      <c r="K111" s="96"/>
      <c r="L111" s="33"/>
      <c r="M111" s="35"/>
    </row>
    <row r="112" spans="2:13" x14ac:dyDescent="0.25">
      <c r="B112" s="938"/>
      <c r="C112" s="42" t="s">
        <v>7</v>
      </c>
      <c r="D112" s="83"/>
      <c r="E112" s="84"/>
      <c r="F112" s="85"/>
      <c r="G112" s="17"/>
      <c r="H112" s="84"/>
      <c r="I112" s="16"/>
      <c r="J112" s="16"/>
      <c r="K112" s="84"/>
      <c r="L112" s="16"/>
      <c r="M112" s="18"/>
    </row>
    <row r="113" spans="2:13" x14ac:dyDescent="0.25">
      <c r="B113" s="939" t="s">
        <v>44</v>
      </c>
      <c r="C113" s="32" t="s">
        <v>9</v>
      </c>
      <c r="D113" s="95"/>
      <c r="E113" s="96"/>
      <c r="F113" s="97"/>
      <c r="G113" s="34"/>
      <c r="H113" s="96"/>
      <c r="I113" s="33"/>
      <c r="J113" s="33"/>
      <c r="K113" s="96"/>
      <c r="L113" s="33"/>
      <c r="M113" s="35"/>
    </row>
    <row r="114" spans="2:13" x14ac:dyDescent="0.25">
      <c r="B114" s="940"/>
      <c r="C114" s="23" t="s">
        <v>7</v>
      </c>
      <c r="D114" s="89"/>
      <c r="E114" s="90"/>
      <c r="F114" s="91"/>
      <c r="G114" s="25"/>
      <c r="H114" s="90"/>
      <c r="I114" s="24"/>
      <c r="J114" s="24"/>
      <c r="K114" s="90"/>
      <c r="L114" s="24"/>
      <c r="M114" s="26"/>
    </row>
    <row r="115" spans="2:13" x14ac:dyDescent="0.25">
      <c r="B115" s="941"/>
      <c r="C115" s="43" t="s">
        <v>29</v>
      </c>
      <c r="D115" s="101">
        <v>36534767</v>
      </c>
      <c r="E115" s="102"/>
      <c r="F115" s="103">
        <v>36534767</v>
      </c>
      <c r="G115" s="45"/>
      <c r="H115" s="102"/>
      <c r="I115" s="44"/>
      <c r="J115" s="44"/>
      <c r="K115" s="102">
        <v>2571616</v>
      </c>
      <c r="L115" s="44"/>
      <c r="M115" s="46"/>
    </row>
    <row r="116" spans="2:13" x14ac:dyDescent="0.25">
      <c r="B116" s="47" t="s">
        <v>74</v>
      </c>
      <c r="C116" s="48" t="s">
        <v>30</v>
      </c>
      <c r="D116" s="104"/>
      <c r="E116" s="105"/>
      <c r="F116" s="106"/>
      <c r="G116" s="50"/>
      <c r="H116" s="105"/>
      <c r="I116" s="49"/>
      <c r="J116" s="49"/>
      <c r="K116" s="105"/>
      <c r="L116" s="49"/>
      <c r="M116" s="51"/>
    </row>
    <row r="117" spans="2:13" x14ac:dyDescent="0.25">
      <c r="B117" s="47" t="s">
        <v>75</v>
      </c>
      <c r="C117" s="48" t="s">
        <v>30</v>
      </c>
      <c r="D117" s="104"/>
      <c r="E117" s="105"/>
      <c r="F117" s="106"/>
      <c r="G117" s="50"/>
      <c r="H117" s="105"/>
      <c r="I117" s="49"/>
      <c r="J117" s="49"/>
      <c r="K117" s="105"/>
      <c r="L117" s="49"/>
      <c r="M117" s="51"/>
    </row>
    <row r="118" spans="2:13" ht="11.25" customHeight="1" x14ac:dyDescent="0.25">
      <c r="B118" s="939" t="s">
        <v>51</v>
      </c>
      <c r="C118" s="32" t="s">
        <v>11</v>
      </c>
      <c r="D118" s="95"/>
      <c r="E118" s="96"/>
      <c r="F118" s="97"/>
      <c r="G118" s="34"/>
      <c r="H118" s="96"/>
      <c r="I118" s="33"/>
      <c r="J118" s="33"/>
      <c r="K118" s="96"/>
      <c r="L118" s="33"/>
      <c r="M118" s="35"/>
    </row>
    <row r="119" spans="2:13" ht="11.25" customHeight="1" x14ac:dyDescent="0.25">
      <c r="B119" s="940"/>
      <c r="C119" s="23" t="s">
        <v>9</v>
      </c>
      <c r="D119" s="89"/>
      <c r="E119" s="90"/>
      <c r="F119" s="91"/>
      <c r="G119" s="25"/>
      <c r="H119" s="90"/>
      <c r="I119" s="24"/>
      <c r="J119" s="24"/>
      <c r="K119" s="90"/>
      <c r="L119" s="24"/>
      <c r="M119" s="26"/>
    </row>
    <row r="120" spans="2:13" ht="11.25" customHeight="1" x14ac:dyDescent="0.25">
      <c r="B120" s="940"/>
      <c r="C120" s="23" t="s">
        <v>23</v>
      </c>
      <c r="D120" s="89"/>
      <c r="E120" s="90"/>
      <c r="F120" s="91"/>
      <c r="G120" s="25"/>
      <c r="H120" s="90"/>
      <c r="I120" s="24"/>
      <c r="J120" s="24"/>
      <c r="K120" s="90"/>
      <c r="L120" s="24"/>
      <c r="M120" s="26"/>
    </row>
    <row r="121" spans="2:13" x14ac:dyDescent="0.25">
      <c r="B121" s="943"/>
      <c r="C121" s="57" t="s">
        <v>7</v>
      </c>
      <c r="D121" s="110"/>
      <c r="E121" s="111"/>
      <c r="F121" s="112"/>
      <c r="G121" s="59"/>
      <c r="H121" s="111"/>
      <c r="I121" s="58"/>
      <c r="J121" s="58"/>
      <c r="K121" s="111"/>
      <c r="L121" s="58"/>
      <c r="M121" s="60"/>
    </row>
    <row r="122" spans="2:13" x14ac:dyDescent="0.25">
      <c r="B122" s="939" t="s">
        <v>34</v>
      </c>
      <c r="C122" s="32" t="s">
        <v>11</v>
      </c>
      <c r="D122" s="95">
        <v>432472.4</v>
      </c>
      <c r="E122" s="96">
        <v>70933</v>
      </c>
      <c r="F122" s="97">
        <v>361539.4</v>
      </c>
      <c r="G122" s="34"/>
      <c r="H122" s="96"/>
      <c r="I122" s="33">
        <v>84.16</v>
      </c>
      <c r="J122" s="33"/>
      <c r="K122" s="96">
        <v>30255.3</v>
      </c>
      <c r="L122" s="33"/>
      <c r="M122" s="35"/>
    </row>
    <row r="123" spans="2:13" x14ac:dyDescent="0.25">
      <c r="B123" s="940"/>
      <c r="C123" s="23" t="s">
        <v>23</v>
      </c>
      <c r="D123" s="89">
        <v>1900</v>
      </c>
      <c r="E123" s="90"/>
      <c r="F123" s="91">
        <v>1900</v>
      </c>
      <c r="G123" s="25"/>
      <c r="H123" s="90"/>
      <c r="I123" s="24"/>
      <c r="J123" s="24"/>
      <c r="K123" s="90">
        <v>2000</v>
      </c>
      <c r="L123" s="24"/>
      <c r="M123" s="26"/>
    </row>
    <row r="124" spans="2:13" x14ac:dyDescent="0.25">
      <c r="B124" s="941"/>
      <c r="C124" s="43" t="s">
        <v>7</v>
      </c>
      <c r="D124" s="101"/>
      <c r="E124" s="102"/>
      <c r="F124" s="103"/>
      <c r="G124" s="45"/>
      <c r="H124" s="102"/>
      <c r="I124" s="44"/>
      <c r="J124" s="44"/>
      <c r="K124" s="102"/>
      <c r="L124" s="44"/>
      <c r="M124" s="46"/>
    </row>
    <row r="125" spans="2:13" x14ac:dyDescent="0.25">
      <c r="B125" s="47" t="s">
        <v>76</v>
      </c>
      <c r="C125" s="48" t="s">
        <v>7</v>
      </c>
      <c r="D125" s="104">
        <v>6127235.2999999989</v>
      </c>
      <c r="E125" s="105">
        <v>5999999.9999999991</v>
      </c>
      <c r="F125" s="106">
        <v>127235.29999999999</v>
      </c>
      <c r="G125" s="50"/>
      <c r="H125" s="105"/>
      <c r="I125" s="49"/>
      <c r="J125" s="49">
        <v>8000</v>
      </c>
      <c r="K125" s="105">
        <v>10780</v>
      </c>
      <c r="L125" s="49"/>
      <c r="M125" s="51"/>
    </row>
    <row r="126" spans="2:13" ht="11.25" customHeight="1" x14ac:dyDescent="0.25">
      <c r="B126" s="939" t="s">
        <v>35</v>
      </c>
      <c r="C126" s="32" t="s">
        <v>11</v>
      </c>
      <c r="D126" s="95">
        <v>49069393.240000002</v>
      </c>
      <c r="E126" s="96">
        <v>4616402.7399999946</v>
      </c>
      <c r="F126" s="97">
        <v>44452990.500000007</v>
      </c>
      <c r="G126" s="34"/>
      <c r="H126" s="96"/>
      <c r="I126" s="33">
        <v>2521.66</v>
      </c>
      <c r="J126" s="33">
        <v>1566.2240000000002</v>
      </c>
      <c r="K126" s="96">
        <v>5873557</v>
      </c>
      <c r="L126" s="33"/>
      <c r="M126" s="35"/>
    </row>
    <row r="127" spans="2:13" ht="11.25" customHeight="1" x14ac:dyDescent="0.25">
      <c r="B127" s="940"/>
      <c r="C127" s="23" t="s">
        <v>12</v>
      </c>
      <c r="D127" s="89">
        <v>463460</v>
      </c>
      <c r="E127" s="90"/>
      <c r="F127" s="91">
        <v>463460</v>
      </c>
      <c r="G127" s="25"/>
      <c r="H127" s="90"/>
      <c r="I127" s="24"/>
      <c r="J127" s="24"/>
      <c r="K127" s="90">
        <v>97825</v>
      </c>
      <c r="L127" s="24"/>
      <c r="M127" s="26"/>
    </row>
    <row r="128" spans="2:13" ht="11.25" customHeight="1" x14ac:dyDescent="0.25">
      <c r="B128" s="940"/>
      <c r="C128" s="23" t="s">
        <v>13</v>
      </c>
      <c r="D128" s="89">
        <v>1242575</v>
      </c>
      <c r="E128" s="90">
        <v>44075</v>
      </c>
      <c r="F128" s="91">
        <v>1198500</v>
      </c>
      <c r="G128" s="25"/>
      <c r="H128" s="90"/>
      <c r="I128" s="24"/>
      <c r="J128" s="24">
        <v>40</v>
      </c>
      <c r="K128" s="90">
        <v>141000</v>
      </c>
      <c r="L128" s="24"/>
      <c r="M128" s="26"/>
    </row>
    <row r="129" spans="2:13" x14ac:dyDescent="0.25">
      <c r="B129" s="940"/>
      <c r="C129" s="23" t="s">
        <v>14</v>
      </c>
      <c r="D129" s="89">
        <v>2453680</v>
      </c>
      <c r="E129" s="90"/>
      <c r="F129" s="91">
        <v>2453680</v>
      </c>
      <c r="G129" s="25"/>
      <c r="H129" s="90"/>
      <c r="I129" s="24"/>
      <c r="J129" s="24"/>
      <c r="K129" s="90">
        <v>306710</v>
      </c>
      <c r="L129" s="24"/>
      <c r="M129" s="26"/>
    </row>
    <row r="130" spans="2:13" x14ac:dyDescent="0.25">
      <c r="B130" s="940"/>
      <c r="C130" s="23" t="s">
        <v>9</v>
      </c>
      <c r="D130" s="89"/>
      <c r="E130" s="90"/>
      <c r="F130" s="91"/>
      <c r="G130" s="25"/>
      <c r="H130" s="90"/>
      <c r="I130" s="24"/>
      <c r="J130" s="24"/>
      <c r="K130" s="90"/>
      <c r="L130" s="24"/>
      <c r="M130" s="26"/>
    </row>
    <row r="131" spans="2:13" x14ac:dyDescent="0.25">
      <c r="B131" s="941"/>
      <c r="C131" s="43" t="s">
        <v>7</v>
      </c>
      <c r="D131" s="101"/>
      <c r="E131" s="102"/>
      <c r="F131" s="103"/>
      <c r="G131" s="45"/>
      <c r="H131" s="102"/>
      <c r="I131" s="44"/>
      <c r="J131" s="44"/>
      <c r="K131" s="102"/>
      <c r="L131" s="44"/>
      <c r="M131" s="46"/>
    </row>
    <row r="132" spans="2:13" x14ac:dyDescent="0.25">
      <c r="B132" s="47" t="s">
        <v>77</v>
      </c>
      <c r="C132" s="48" t="s">
        <v>22</v>
      </c>
      <c r="D132" s="104"/>
      <c r="E132" s="105"/>
      <c r="F132" s="106"/>
      <c r="G132" s="50"/>
      <c r="H132" s="105"/>
      <c r="I132" s="49"/>
      <c r="J132" s="49"/>
      <c r="K132" s="105"/>
      <c r="L132" s="49"/>
      <c r="M132" s="51"/>
    </row>
    <row r="133" spans="2:13" ht="13.8" thickBot="1" x14ac:dyDescent="0.3">
      <c r="B133" s="47" t="s">
        <v>78</v>
      </c>
      <c r="C133" s="48" t="s">
        <v>7</v>
      </c>
      <c r="D133" s="104">
        <v>254.8</v>
      </c>
      <c r="E133" s="105"/>
      <c r="F133" s="106">
        <v>254.8</v>
      </c>
      <c r="G133" s="50"/>
      <c r="H133" s="119"/>
      <c r="I133" s="61"/>
      <c r="J133" s="61"/>
      <c r="K133" s="119">
        <v>98</v>
      </c>
      <c r="L133" s="61"/>
      <c r="M133" s="51"/>
    </row>
    <row r="134" spans="2:13" ht="14.4" thickTop="1" thickBot="1" x14ac:dyDescent="0.3">
      <c r="B134" s="946" t="s">
        <v>79</v>
      </c>
      <c r="C134" s="947"/>
      <c r="D134" s="113">
        <v>333069181.61000001</v>
      </c>
      <c r="E134" s="114">
        <v>48403117.180000007</v>
      </c>
      <c r="F134" s="115">
        <v>284666064.43000001</v>
      </c>
      <c r="G134" s="63">
        <v>660216.24</v>
      </c>
      <c r="H134" s="120"/>
      <c r="I134" s="62">
        <v>33066.689999999995</v>
      </c>
      <c r="J134" s="62">
        <v>160176.9</v>
      </c>
      <c r="K134" s="114">
        <v>60417460.739999987</v>
      </c>
      <c r="L134" s="64"/>
      <c r="M134" s="65">
        <v>50.925999999999995</v>
      </c>
    </row>
    <row r="135" spans="2:13" ht="14.4" thickTop="1" thickBot="1" x14ac:dyDescent="0.3">
      <c r="B135" s="944" t="s">
        <v>36</v>
      </c>
      <c r="C135" s="945"/>
      <c r="D135" s="116">
        <v>485780221.04999995</v>
      </c>
      <c r="E135" s="117">
        <v>50137584.50999999</v>
      </c>
      <c r="F135" s="118">
        <v>435642636.53999996</v>
      </c>
      <c r="G135" s="68">
        <v>660216.24</v>
      </c>
      <c r="H135" s="121"/>
      <c r="I135" s="66">
        <v>33161.689999999995</v>
      </c>
      <c r="J135" s="66">
        <v>385159.59099999996</v>
      </c>
      <c r="K135" s="117">
        <v>295106515.53102213</v>
      </c>
      <c r="L135" s="67"/>
      <c r="M135" s="69">
        <v>57.739999999999995</v>
      </c>
    </row>
    <row r="136" spans="2:13" s="70" customFormat="1" ht="13.8" thickTop="1" x14ac:dyDescent="0.25">
      <c r="B136" s="71"/>
      <c r="C136" s="72"/>
      <c r="D136" s="73"/>
      <c r="E136" s="73"/>
      <c r="F136" s="73"/>
      <c r="G136" s="73"/>
      <c r="H136" s="73"/>
      <c r="I136" s="73"/>
      <c r="J136" s="73"/>
      <c r="K136" s="73"/>
      <c r="L136" s="73"/>
      <c r="M136" s="73"/>
    </row>
    <row r="137" spans="2:13" x14ac:dyDescent="0.25">
      <c r="B137" s="122" t="s">
        <v>104</v>
      </c>
    </row>
  </sheetData>
  <mergeCells count="26">
    <mergeCell ref="B10:B15"/>
    <mergeCell ref="B16:B27"/>
    <mergeCell ref="B29:B43"/>
    <mergeCell ref="B46:B52"/>
    <mergeCell ref="B111:B112"/>
    <mergeCell ref="B53:B57"/>
    <mergeCell ref="B66:B69"/>
    <mergeCell ref="B82:B89"/>
    <mergeCell ref="B95:B98"/>
    <mergeCell ref="B135:C135"/>
    <mergeCell ref="B63:B65"/>
    <mergeCell ref="B61:B62"/>
    <mergeCell ref="B76:B77"/>
    <mergeCell ref="B102:B109"/>
    <mergeCell ref="B134:C134"/>
    <mergeCell ref="B113:B115"/>
    <mergeCell ref="B122:B124"/>
    <mergeCell ref="B118:B121"/>
    <mergeCell ref="B126:B131"/>
    <mergeCell ref="D3:F3"/>
    <mergeCell ref="B1:M1"/>
    <mergeCell ref="G3:M3"/>
    <mergeCell ref="B7:B9"/>
    <mergeCell ref="B5:B6"/>
    <mergeCell ref="B3:B4"/>
    <mergeCell ref="C3:C4"/>
  </mergeCells>
  <phoneticPr fontId="0" type="noConversion"/>
  <pageMargins left="0" right="0" top="0" bottom="0" header="0" footer="0"/>
  <pageSetup paperSize="9" scale="10" orientation="portrait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E57DB-3004-4EF2-B17D-B82C18ABEA2A}">
  <sheetPr>
    <pageSetUpPr fitToPage="1"/>
  </sheetPr>
  <dimension ref="B1:R137"/>
  <sheetViews>
    <sheetView showGridLines="0" zoomScale="80" workbookViewId="0">
      <selection activeCell="F8" sqref="F8"/>
    </sheetView>
  </sheetViews>
  <sheetFormatPr baseColWidth="10" defaultColWidth="12" defaultRowHeight="13.2" x14ac:dyDescent="0.25"/>
  <cols>
    <col min="1" max="1" width="2.7109375" style="14" customWidth="1"/>
    <col min="2" max="2" width="34" style="3" customWidth="1"/>
    <col min="3" max="3" width="31" style="3" customWidth="1"/>
    <col min="4" max="13" width="18.85546875" style="3" customWidth="1"/>
    <col min="14" max="16" width="31.7109375" style="14" bestFit="1" customWidth="1"/>
    <col min="17" max="17" width="20.7109375" style="14" bestFit="1" customWidth="1"/>
    <col min="18" max="18" width="16.28515625" style="14" bestFit="1" customWidth="1"/>
    <col min="19" max="19" width="20.28515625" style="14" bestFit="1" customWidth="1"/>
    <col min="20" max="20" width="16.7109375" style="14" bestFit="1" customWidth="1"/>
    <col min="21" max="21" width="20.28515625" style="14" bestFit="1" customWidth="1"/>
    <col min="22" max="22" width="16.7109375" style="14" bestFit="1" customWidth="1"/>
    <col min="23" max="23" width="20.28515625" style="14" bestFit="1" customWidth="1"/>
    <col min="24" max="24" width="16.7109375" style="14" bestFit="1" customWidth="1"/>
    <col min="25" max="25" width="20.7109375" style="14" bestFit="1" customWidth="1"/>
    <col min="26" max="26" width="17" style="14" bestFit="1" customWidth="1"/>
    <col min="27" max="27" width="20.28515625" style="14" bestFit="1" customWidth="1"/>
    <col min="28" max="28" width="16.7109375" style="14" bestFit="1" customWidth="1"/>
    <col min="29" max="29" width="20.28515625" style="14" bestFit="1" customWidth="1"/>
    <col min="30" max="30" width="16.7109375" style="14" bestFit="1" customWidth="1"/>
    <col min="31" max="31" width="18" style="14" bestFit="1" customWidth="1"/>
    <col min="32" max="32" width="14.42578125" style="14" bestFit="1" customWidth="1"/>
    <col min="33" max="33" width="17.7109375" style="14" bestFit="1" customWidth="1"/>
    <col min="34" max="34" width="14.140625" style="14" bestFit="1" customWidth="1"/>
    <col min="35" max="35" width="16.85546875" style="14" bestFit="1" customWidth="1"/>
    <col min="36" max="16384" width="12" style="14"/>
  </cols>
  <sheetData>
    <row r="1" spans="2:18" s="74" customFormat="1" ht="31.5" customHeight="1" x14ac:dyDescent="0.2">
      <c r="B1" s="953" t="s">
        <v>97</v>
      </c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O1" s="2"/>
      <c r="P1" s="2"/>
      <c r="Q1" s="2"/>
      <c r="R1" s="2"/>
    </row>
    <row r="2" spans="2:18" s="74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2"/>
      <c r="P2" s="2"/>
      <c r="Q2" s="2"/>
      <c r="R2" s="2"/>
    </row>
    <row r="3" spans="2:18" ht="13.8" thickTop="1" x14ac:dyDescent="0.25">
      <c r="B3" s="929" t="s">
        <v>0</v>
      </c>
      <c r="C3" s="931" t="s">
        <v>1</v>
      </c>
      <c r="D3" s="949" t="s">
        <v>2</v>
      </c>
      <c r="E3" s="950"/>
      <c r="F3" s="951"/>
      <c r="G3" s="952" t="s">
        <v>3</v>
      </c>
      <c r="H3" s="950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4" t="s">
        <v>4</v>
      </c>
      <c r="E4" s="5" t="s">
        <v>5</v>
      </c>
      <c r="F4" s="6" t="s">
        <v>52</v>
      </c>
      <c r="G4" s="7" t="s">
        <v>101</v>
      </c>
      <c r="H4" s="8" t="s">
        <v>102</v>
      </c>
      <c r="I4" s="8" t="s">
        <v>53</v>
      </c>
      <c r="J4" s="8" t="s">
        <v>54</v>
      </c>
      <c r="K4" s="8" t="s">
        <v>103</v>
      </c>
      <c r="L4" s="8" t="s">
        <v>55</v>
      </c>
      <c r="M4" s="9" t="s">
        <v>56</v>
      </c>
    </row>
    <row r="5" spans="2:18" ht="13.8" thickTop="1" x14ac:dyDescent="0.25">
      <c r="B5" s="948" t="s">
        <v>6</v>
      </c>
      <c r="C5" s="10" t="s">
        <v>15</v>
      </c>
      <c r="D5" s="80"/>
      <c r="E5" s="81"/>
      <c r="F5" s="82"/>
      <c r="G5" s="12"/>
      <c r="H5" s="81"/>
      <c r="I5" s="11"/>
      <c r="J5" s="11"/>
      <c r="K5" s="81"/>
      <c r="L5" s="11"/>
      <c r="M5" s="13"/>
    </row>
    <row r="6" spans="2:18" x14ac:dyDescent="0.25">
      <c r="B6" s="938"/>
      <c r="C6" s="15" t="s">
        <v>7</v>
      </c>
      <c r="D6" s="83">
        <v>1344000</v>
      </c>
      <c r="E6" s="84">
        <v>1344000</v>
      </c>
      <c r="F6" s="85"/>
      <c r="G6" s="17">
        <v>85000</v>
      </c>
      <c r="H6" s="84"/>
      <c r="I6" s="16"/>
      <c r="J6" s="16"/>
      <c r="K6" s="84"/>
      <c r="L6" s="16"/>
      <c r="M6" s="18">
        <v>0.79200000000000004</v>
      </c>
    </row>
    <row r="7" spans="2:18" ht="12" customHeight="1" x14ac:dyDescent="0.25">
      <c r="B7" s="939" t="s">
        <v>8</v>
      </c>
      <c r="C7" s="19" t="s">
        <v>17</v>
      </c>
      <c r="D7" s="86"/>
      <c r="E7" s="87"/>
      <c r="F7" s="88"/>
      <c r="G7" s="21"/>
      <c r="H7" s="87"/>
      <c r="I7" s="20"/>
      <c r="J7" s="20"/>
      <c r="K7" s="87"/>
      <c r="L7" s="20"/>
      <c r="M7" s="22"/>
    </row>
    <row r="8" spans="2:18" ht="11.25" customHeight="1" x14ac:dyDescent="0.25">
      <c r="B8" s="940"/>
      <c r="C8" s="23" t="s">
        <v>9</v>
      </c>
      <c r="D8" s="89">
        <v>214000</v>
      </c>
      <c r="E8" s="90">
        <v>150000</v>
      </c>
      <c r="F8" s="91">
        <v>64000</v>
      </c>
      <c r="G8" s="25">
        <v>27000</v>
      </c>
      <c r="H8" s="90"/>
      <c r="I8" s="24"/>
      <c r="J8" s="24"/>
      <c r="K8" s="90">
        <v>8000</v>
      </c>
      <c r="L8" s="24"/>
      <c r="M8" s="26"/>
    </row>
    <row r="9" spans="2:18" x14ac:dyDescent="0.25">
      <c r="B9" s="943"/>
      <c r="C9" s="15" t="s">
        <v>7</v>
      </c>
      <c r="D9" s="83">
        <v>43500</v>
      </c>
      <c r="E9" s="84">
        <v>43500</v>
      </c>
      <c r="F9" s="85"/>
      <c r="G9" s="17">
        <v>4500</v>
      </c>
      <c r="H9" s="84"/>
      <c r="I9" s="16"/>
      <c r="J9" s="16"/>
      <c r="K9" s="84"/>
      <c r="L9" s="16"/>
      <c r="M9" s="18">
        <v>8.0000000000000002E-3</v>
      </c>
    </row>
    <row r="10" spans="2:18" ht="12" customHeight="1" x14ac:dyDescent="0.25">
      <c r="B10" s="939" t="s">
        <v>10</v>
      </c>
      <c r="C10" s="19" t="s">
        <v>11</v>
      </c>
      <c r="D10" s="86"/>
      <c r="E10" s="87"/>
      <c r="F10" s="88"/>
      <c r="G10" s="21">
        <v>17.43</v>
      </c>
      <c r="H10" s="87"/>
      <c r="I10" s="20"/>
      <c r="J10" s="20">
        <v>156.11599999999999</v>
      </c>
      <c r="K10" s="87"/>
      <c r="L10" s="20"/>
      <c r="M10" s="22"/>
    </row>
    <row r="11" spans="2:18" ht="11.25" customHeight="1" x14ac:dyDescent="0.25">
      <c r="B11" s="940"/>
      <c r="C11" s="23" t="s">
        <v>12</v>
      </c>
      <c r="D11" s="89"/>
      <c r="E11" s="90"/>
      <c r="F11" s="91"/>
      <c r="G11" s="25"/>
      <c r="H11" s="90"/>
      <c r="I11" s="24">
        <v>1315</v>
      </c>
      <c r="J11" s="24"/>
      <c r="K11" s="90"/>
      <c r="L11" s="24"/>
      <c r="M11" s="26"/>
    </row>
    <row r="12" spans="2:18" ht="11.25" customHeight="1" x14ac:dyDescent="0.25">
      <c r="B12" s="940"/>
      <c r="C12" s="23" t="s">
        <v>13</v>
      </c>
      <c r="D12" s="89"/>
      <c r="E12" s="90"/>
      <c r="F12" s="91"/>
      <c r="G12" s="25"/>
      <c r="H12" s="90"/>
      <c r="I12" s="24"/>
      <c r="J12" s="24">
        <v>400</v>
      </c>
      <c r="K12" s="90"/>
      <c r="L12" s="24"/>
      <c r="M12" s="26">
        <v>0.3</v>
      </c>
    </row>
    <row r="13" spans="2:18" x14ac:dyDescent="0.25">
      <c r="B13" s="940"/>
      <c r="C13" s="23" t="s">
        <v>14</v>
      </c>
      <c r="D13" s="89"/>
      <c r="E13" s="90"/>
      <c r="F13" s="91"/>
      <c r="G13" s="25"/>
      <c r="H13" s="90"/>
      <c r="I13" s="24">
        <v>25</v>
      </c>
      <c r="J13" s="24"/>
      <c r="K13" s="90"/>
      <c r="L13" s="24"/>
      <c r="M13" s="26"/>
    </row>
    <row r="14" spans="2:18" x14ac:dyDescent="0.25">
      <c r="B14" s="940"/>
      <c r="C14" s="23" t="s">
        <v>15</v>
      </c>
      <c r="D14" s="89"/>
      <c r="E14" s="90"/>
      <c r="F14" s="91"/>
      <c r="G14" s="25"/>
      <c r="H14" s="90"/>
      <c r="I14" s="24">
        <v>90</v>
      </c>
      <c r="J14" s="24">
        <v>70</v>
      </c>
      <c r="K14" s="90"/>
      <c r="L14" s="24"/>
      <c r="M14" s="26"/>
    </row>
    <row r="15" spans="2:18" x14ac:dyDescent="0.25">
      <c r="B15" s="943"/>
      <c r="C15" s="15" t="s">
        <v>18</v>
      </c>
      <c r="D15" s="83"/>
      <c r="E15" s="84"/>
      <c r="F15" s="85"/>
      <c r="G15" s="17"/>
      <c r="H15" s="84"/>
      <c r="I15" s="16"/>
      <c r="J15" s="16"/>
      <c r="K15" s="84"/>
      <c r="L15" s="16"/>
      <c r="M15" s="18"/>
    </row>
    <row r="16" spans="2:18" ht="12" customHeight="1" x14ac:dyDescent="0.25">
      <c r="B16" s="939" t="s">
        <v>38</v>
      </c>
      <c r="C16" s="19" t="s">
        <v>11</v>
      </c>
      <c r="D16" s="86">
        <v>1062.5</v>
      </c>
      <c r="E16" s="87">
        <v>1062.5</v>
      </c>
      <c r="F16" s="88"/>
      <c r="G16" s="21">
        <v>500</v>
      </c>
      <c r="H16" s="87"/>
      <c r="I16" s="20">
        <v>1507.37</v>
      </c>
      <c r="J16" s="20">
        <v>706.18700000000001</v>
      </c>
      <c r="K16" s="87">
        <v>4264.2</v>
      </c>
      <c r="L16" s="20"/>
      <c r="M16" s="22">
        <v>11.92</v>
      </c>
    </row>
    <row r="17" spans="2:13" ht="11.25" customHeight="1" x14ac:dyDescent="0.25">
      <c r="B17" s="940"/>
      <c r="C17" s="23" t="s">
        <v>12</v>
      </c>
      <c r="D17" s="89"/>
      <c r="E17" s="90"/>
      <c r="F17" s="91"/>
      <c r="G17" s="25"/>
      <c r="H17" s="90"/>
      <c r="I17" s="24">
        <v>700</v>
      </c>
      <c r="J17" s="24">
        <v>481</v>
      </c>
      <c r="K17" s="90"/>
      <c r="L17" s="24"/>
      <c r="M17" s="26"/>
    </row>
    <row r="18" spans="2:13" ht="11.25" customHeight="1" x14ac:dyDescent="0.25">
      <c r="B18" s="940"/>
      <c r="C18" s="23" t="s">
        <v>13</v>
      </c>
      <c r="D18" s="89"/>
      <c r="E18" s="90"/>
      <c r="F18" s="91"/>
      <c r="G18" s="25"/>
      <c r="H18" s="90"/>
      <c r="I18" s="24"/>
      <c r="J18" s="24">
        <v>15</v>
      </c>
      <c r="K18" s="90"/>
      <c r="L18" s="24"/>
      <c r="M18" s="26">
        <v>0.1</v>
      </c>
    </row>
    <row r="19" spans="2:13" x14ac:dyDescent="0.25">
      <c r="B19" s="940"/>
      <c r="C19" s="23" t="s">
        <v>14</v>
      </c>
      <c r="D19" s="89">
        <v>20000</v>
      </c>
      <c r="E19" s="90"/>
      <c r="F19" s="91">
        <v>20000</v>
      </c>
      <c r="G19" s="25"/>
      <c r="H19" s="90"/>
      <c r="I19" s="24">
        <v>30.9</v>
      </c>
      <c r="J19" s="24">
        <v>9.1</v>
      </c>
      <c r="K19" s="90">
        <v>2500</v>
      </c>
      <c r="L19" s="24"/>
      <c r="M19" s="26"/>
    </row>
    <row r="20" spans="2:13" x14ac:dyDescent="0.25">
      <c r="B20" s="940"/>
      <c r="C20" s="23" t="s">
        <v>15</v>
      </c>
      <c r="D20" s="89">
        <v>27741.25</v>
      </c>
      <c r="E20" s="90">
        <v>2741.25</v>
      </c>
      <c r="F20" s="91">
        <v>25000</v>
      </c>
      <c r="G20" s="25"/>
      <c r="H20" s="90"/>
      <c r="I20" s="24">
        <v>60</v>
      </c>
      <c r="J20" s="24">
        <v>697</v>
      </c>
      <c r="K20" s="90">
        <v>44050</v>
      </c>
      <c r="L20" s="24"/>
      <c r="M20" s="26"/>
    </row>
    <row r="21" spans="2:13" x14ac:dyDescent="0.25">
      <c r="B21" s="940"/>
      <c r="C21" s="23" t="s">
        <v>16</v>
      </c>
      <c r="D21" s="89"/>
      <c r="E21" s="90"/>
      <c r="F21" s="91"/>
      <c r="G21" s="25">
        <v>50</v>
      </c>
      <c r="H21" s="90"/>
      <c r="I21" s="24"/>
      <c r="J21" s="24">
        <v>648</v>
      </c>
      <c r="K21" s="90">
        <v>5500</v>
      </c>
      <c r="L21" s="24"/>
      <c r="M21" s="26">
        <v>20</v>
      </c>
    </row>
    <row r="22" spans="2:13" x14ac:dyDescent="0.25">
      <c r="B22" s="940"/>
      <c r="C22" s="23" t="s">
        <v>17</v>
      </c>
      <c r="D22" s="89">
        <v>82630.25</v>
      </c>
      <c r="E22" s="90"/>
      <c r="F22" s="91">
        <v>82630.25</v>
      </c>
      <c r="G22" s="25"/>
      <c r="H22" s="90"/>
      <c r="I22" s="24"/>
      <c r="J22" s="24">
        <v>6</v>
      </c>
      <c r="K22" s="90">
        <v>39354</v>
      </c>
      <c r="L22" s="24"/>
      <c r="M22" s="26"/>
    </row>
    <row r="23" spans="2:13" x14ac:dyDescent="0.25">
      <c r="B23" s="940"/>
      <c r="C23" s="23" t="s">
        <v>18</v>
      </c>
      <c r="D23" s="89"/>
      <c r="E23" s="90"/>
      <c r="F23" s="91"/>
      <c r="G23" s="25"/>
      <c r="H23" s="90"/>
      <c r="I23" s="24">
        <v>740</v>
      </c>
      <c r="J23" s="24">
        <v>150</v>
      </c>
      <c r="K23" s="90">
        <v>11000</v>
      </c>
      <c r="L23" s="24"/>
      <c r="M23" s="26">
        <v>6.9</v>
      </c>
    </row>
    <row r="24" spans="2:13" x14ac:dyDescent="0.25">
      <c r="B24" s="940"/>
      <c r="C24" s="23" t="s">
        <v>19</v>
      </c>
      <c r="D24" s="89"/>
      <c r="E24" s="90"/>
      <c r="F24" s="91"/>
      <c r="G24" s="25"/>
      <c r="H24" s="90"/>
      <c r="I24" s="24"/>
      <c r="J24" s="24">
        <v>236</v>
      </c>
      <c r="K24" s="90">
        <v>16300</v>
      </c>
      <c r="L24" s="24"/>
      <c r="M24" s="26"/>
    </row>
    <row r="25" spans="2:13" x14ac:dyDescent="0.25">
      <c r="B25" s="940"/>
      <c r="C25" s="23" t="s">
        <v>20</v>
      </c>
      <c r="D25" s="89">
        <v>167250</v>
      </c>
      <c r="E25" s="90">
        <v>132000</v>
      </c>
      <c r="F25" s="91">
        <v>35250</v>
      </c>
      <c r="G25" s="25"/>
      <c r="H25" s="90"/>
      <c r="I25" s="24">
        <v>740</v>
      </c>
      <c r="J25" s="24"/>
      <c r="K25" s="90">
        <v>7500</v>
      </c>
      <c r="L25" s="24"/>
      <c r="M25" s="26"/>
    </row>
    <row r="26" spans="2:13" x14ac:dyDescent="0.25">
      <c r="B26" s="940"/>
      <c r="C26" s="23" t="s">
        <v>9</v>
      </c>
      <c r="D26" s="89">
        <v>22032.639999999999</v>
      </c>
      <c r="E26" s="90">
        <v>1593.75</v>
      </c>
      <c r="F26" s="91">
        <v>20438.89</v>
      </c>
      <c r="G26" s="25"/>
      <c r="H26" s="90"/>
      <c r="I26" s="24"/>
      <c r="J26" s="24">
        <v>15</v>
      </c>
      <c r="K26" s="90">
        <v>41000</v>
      </c>
      <c r="L26" s="24"/>
      <c r="M26" s="26"/>
    </row>
    <row r="27" spans="2:13" x14ac:dyDescent="0.25">
      <c r="B27" s="943"/>
      <c r="C27" s="15" t="s">
        <v>7</v>
      </c>
      <c r="D27" s="83">
        <v>2000</v>
      </c>
      <c r="E27" s="84"/>
      <c r="F27" s="85">
        <v>2000</v>
      </c>
      <c r="G27" s="17"/>
      <c r="H27" s="84"/>
      <c r="I27" s="16"/>
      <c r="J27" s="16"/>
      <c r="K27" s="84">
        <v>1000</v>
      </c>
      <c r="L27" s="16"/>
      <c r="M27" s="18"/>
    </row>
    <row r="28" spans="2:13" x14ac:dyDescent="0.25">
      <c r="B28" s="27" t="s">
        <v>59</v>
      </c>
      <c r="C28" s="28" t="s">
        <v>15</v>
      </c>
      <c r="D28" s="92"/>
      <c r="E28" s="93"/>
      <c r="F28" s="94"/>
      <c r="G28" s="30"/>
      <c r="H28" s="93"/>
      <c r="I28" s="29"/>
      <c r="J28" s="29"/>
      <c r="K28" s="93"/>
      <c r="L28" s="29"/>
      <c r="M28" s="31"/>
    </row>
    <row r="29" spans="2:13" ht="12" customHeight="1" x14ac:dyDescent="0.25">
      <c r="B29" s="939" t="s">
        <v>21</v>
      </c>
      <c r="C29" s="19" t="s">
        <v>11</v>
      </c>
      <c r="D29" s="86">
        <v>23907199.429999996</v>
      </c>
      <c r="E29" s="87">
        <v>1668026.1600000001</v>
      </c>
      <c r="F29" s="88">
        <v>22239173.269999996</v>
      </c>
      <c r="G29" s="21">
        <v>191800</v>
      </c>
      <c r="H29" s="87"/>
      <c r="I29" s="20"/>
      <c r="J29" s="20">
        <v>10087</v>
      </c>
      <c r="K29" s="87">
        <v>8780615</v>
      </c>
      <c r="L29" s="20"/>
      <c r="M29" s="22">
        <v>17</v>
      </c>
    </row>
    <row r="30" spans="2:13" ht="11.25" customHeight="1" x14ac:dyDescent="0.25">
      <c r="B30" s="940"/>
      <c r="C30" s="23" t="s">
        <v>12</v>
      </c>
      <c r="D30" s="89">
        <v>2684226.6399999997</v>
      </c>
      <c r="E30" s="90">
        <v>38000</v>
      </c>
      <c r="F30" s="91">
        <v>2646226.6399999997</v>
      </c>
      <c r="G30" s="25"/>
      <c r="H30" s="90"/>
      <c r="I30" s="24">
        <v>400</v>
      </c>
      <c r="J30" s="24">
        <v>400</v>
      </c>
      <c r="K30" s="90">
        <v>1235910</v>
      </c>
      <c r="L30" s="24"/>
      <c r="M30" s="26"/>
    </row>
    <row r="31" spans="2:13" ht="11.25" customHeight="1" x14ac:dyDescent="0.25">
      <c r="B31" s="940"/>
      <c r="C31" s="23" t="s">
        <v>13</v>
      </c>
      <c r="D31" s="89">
        <v>775450</v>
      </c>
      <c r="E31" s="90"/>
      <c r="F31" s="91">
        <v>775450</v>
      </c>
      <c r="G31" s="25"/>
      <c r="H31" s="90"/>
      <c r="I31" s="24"/>
      <c r="J31" s="24"/>
      <c r="K31" s="90">
        <v>391500</v>
      </c>
      <c r="L31" s="24"/>
      <c r="M31" s="26"/>
    </row>
    <row r="32" spans="2:13" x14ac:dyDescent="0.25">
      <c r="B32" s="940"/>
      <c r="C32" s="23" t="s">
        <v>14</v>
      </c>
      <c r="D32" s="89">
        <v>938000</v>
      </c>
      <c r="E32" s="90"/>
      <c r="F32" s="91">
        <v>938000</v>
      </c>
      <c r="G32" s="25"/>
      <c r="H32" s="90"/>
      <c r="I32" s="24"/>
      <c r="J32" s="24"/>
      <c r="K32" s="90">
        <v>380000</v>
      </c>
      <c r="L32" s="24"/>
      <c r="M32" s="26"/>
    </row>
    <row r="33" spans="2:13" x14ac:dyDescent="0.25">
      <c r="B33" s="940"/>
      <c r="C33" s="23" t="s">
        <v>15</v>
      </c>
      <c r="D33" s="89">
        <v>608800</v>
      </c>
      <c r="E33" s="90"/>
      <c r="F33" s="91">
        <v>608800</v>
      </c>
      <c r="G33" s="25"/>
      <c r="H33" s="90"/>
      <c r="I33" s="24"/>
      <c r="J33" s="24"/>
      <c r="K33" s="90">
        <v>262000</v>
      </c>
      <c r="L33" s="24"/>
      <c r="M33" s="26"/>
    </row>
    <row r="34" spans="2:13" x14ac:dyDescent="0.25">
      <c r="B34" s="940"/>
      <c r="C34" s="23" t="s">
        <v>16</v>
      </c>
      <c r="D34" s="89">
        <v>1490000</v>
      </c>
      <c r="E34" s="90"/>
      <c r="F34" s="91">
        <v>1490000</v>
      </c>
      <c r="G34" s="25"/>
      <c r="H34" s="90"/>
      <c r="I34" s="24"/>
      <c r="J34" s="24"/>
      <c r="K34" s="90">
        <v>717500</v>
      </c>
      <c r="L34" s="24"/>
      <c r="M34" s="26"/>
    </row>
    <row r="35" spans="2:13" x14ac:dyDescent="0.25">
      <c r="B35" s="940"/>
      <c r="C35" s="23" t="s">
        <v>17</v>
      </c>
      <c r="D35" s="89">
        <v>5011855.2</v>
      </c>
      <c r="E35" s="90">
        <v>1467300</v>
      </c>
      <c r="F35" s="91">
        <v>3544555.2</v>
      </c>
      <c r="G35" s="25">
        <v>110100</v>
      </c>
      <c r="H35" s="90"/>
      <c r="I35" s="24"/>
      <c r="J35" s="24">
        <v>7480</v>
      </c>
      <c r="K35" s="90">
        <v>1526182</v>
      </c>
      <c r="L35" s="24"/>
      <c r="M35" s="26"/>
    </row>
    <row r="36" spans="2:13" x14ac:dyDescent="0.25">
      <c r="B36" s="940"/>
      <c r="C36" s="23" t="s">
        <v>18</v>
      </c>
      <c r="D36" s="89">
        <v>13558163</v>
      </c>
      <c r="E36" s="90">
        <v>1419763</v>
      </c>
      <c r="F36" s="91">
        <v>12138400</v>
      </c>
      <c r="G36" s="25">
        <v>70200</v>
      </c>
      <c r="H36" s="90"/>
      <c r="I36" s="24"/>
      <c r="J36" s="24">
        <v>16489.55</v>
      </c>
      <c r="K36" s="90">
        <v>5721540</v>
      </c>
      <c r="L36" s="24"/>
      <c r="M36" s="26">
        <v>14.5</v>
      </c>
    </row>
    <row r="37" spans="2:13" x14ac:dyDescent="0.25">
      <c r="B37" s="940"/>
      <c r="C37" s="23" t="s">
        <v>19</v>
      </c>
      <c r="D37" s="89">
        <v>6195100</v>
      </c>
      <c r="E37" s="90">
        <v>492500</v>
      </c>
      <c r="F37" s="91">
        <v>5702600</v>
      </c>
      <c r="G37" s="25">
        <v>60000</v>
      </c>
      <c r="H37" s="90"/>
      <c r="I37" s="24"/>
      <c r="J37" s="24">
        <v>7775.6</v>
      </c>
      <c r="K37" s="90">
        <v>2442600</v>
      </c>
      <c r="L37" s="24"/>
      <c r="M37" s="26"/>
    </row>
    <row r="38" spans="2:13" x14ac:dyDescent="0.25">
      <c r="B38" s="940"/>
      <c r="C38" s="23" t="s">
        <v>20</v>
      </c>
      <c r="D38" s="89"/>
      <c r="E38" s="90"/>
      <c r="F38" s="91"/>
      <c r="G38" s="25"/>
      <c r="H38" s="90"/>
      <c r="I38" s="24"/>
      <c r="J38" s="24"/>
      <c r="K38" s="90"/>
      <c r="L38" s="24"/>
      <c r="M38" s="26"/>
    </row>
    <row r="39" spans="2:13" x14ac:dyDescent="0.25">
      <c r="B39" s="940"/>
      <c r="C39" s="23" t="s">
        <v>9</v>
      </c>
      <c r="D39" s="89">
        <v>4678880.71</v>
      </c>
      <c r="E39" s="90"/>
      <c r="F39" s="91">
        <v>4678880.71</v>
      </c>
      <c r="G39" s="25"/>
      <c r="H39" s="90"/>
      <c r="I39" s="24"/>
      <c r="J39" s="24"/>
      <c r="K39" s="90">
        <v>2103000</v>
      </c>
      <c r="L39" s="24"/>
      <c r="M39" s="26"/>
    </row>
    <row r="40" spans="2:13" x14ac:dyDescent="0.25">
      <c r="B40" s="940"/>
      <c r="C40" s="23" t="s">
        <v>22</v>
      </c>
      <c r="D40" s="89">
        <v>240000</v>
      </c>
      <c r="E40" s="90"/>
      <c r="F40" s="91">
        <v>240000</v>
      </c>
      <c r="G40" s="25"/>
      <c r="H40" s="90"/>
      <c r="I40" s="24"/>
      <c r="J40" s="24"/>
      <c r="K40" s="90">
        <v>160000</v>
      </c>
      <c r="L40" s="24"/>
      <c r="M40" s="26"/>
    </row>
    <row r="41" spans="2:13" x14ac:dyDescent="0.25">
      <c r="B41" s="940"/>
      <c r="C41" s="23" t="s">
        <v>7</v>
      </c>
      <c r="D41" s="89">
        <v>5344000</v>
      </c>
      <c r="E41" s="90"/>
      <c r="F41" s="91">
        <v>5344000</v>
      </c>
      <c r="G41" s="25"/>
      <c r="H41" s="90"/>
      <c r="I41" s="24"/>
      <c r="J41" s="24"/>
      <c r="K41" s="90">
        <v>2236180</v>
      </c>
      <c r="L41" s="24"/>
      <c r="M41" s="26"/>
    </row>
    <row r="42" spans="2:13" x14ac:dyDescent="0.25">
      <c r="B42" s="940"/>
      <c r="C42" s="23" t="s">
        <v>29</v>
      </c>
      <c r="D42" s="89"/>
      <c r="E42" s="90"/>
      <c r="F42" s="91"/>
      <c r="G42" s="25"/>
      <c r="H42" s="90"/>
      <c r="I42" s="24"/>
      <c r="J42" s="24"/>
      <c r="K42" s="90"/>
      <c r="L42" s="24"/>
      <c r="M42" s="26"/>
    </row>
    <row r="43" spans="2:13" x14ac:dyDescent="0.25">
      <c r="B43" s="943"/>
      <c r="C43" s="15" t="s">
        <v>30</v>
      </c>
      <c r="D43" s="83"/>
      <c r="E43" s="84"/>
      <c r="F43" s="85"/>
      <c r="G43" s="17"/>
      <c r="H43" s="84"/>
      <c r="I43" s="16"/>
      <c r="J43" s="16"/>
      <c r="K43" s="84"/>
      <c r="L43" s="16"/>
      <c r="M43" s="18"/>
    </row>
    <row r="44" spans="2:13" x14ac:dyDescent="0.25">
      <c r="B44" s="27" t="s">
        <v>40</v>
      </c>
      <c r="C44" s="28" t="s">
        <v>18</v>
      </c>
      <c r="D44" s="92"/>
      <c r="E44" s="93"/>
      <c r="F44" s="94"/>
      <c r="G44" s="30"/>
      <c r="H44" s="93"/>
      <c r="I44" s="29"/>
      <c r="J44" s="29">
        <v>0.52</v>
      </c>
      <c r="K44" s="93"/>
      <c r="L44" s="29"/>
      <c r="M44" s="31">
        <v>1.8</v>
      </c>
    </row>
    <row r="45" spans="2:13" x14ac:dyDescent="0.25">
      <c r="B45" s="27" t="s">
        <v>60</v>
      </c>
      <c r="C45" s="28" t="s">
        <v>18</v>
      </c>
      <c r="D45" s="92"/>
      <c r="E45" s="93"/>
      <c r="F45" s="94"/>
      <c r="G45" s="30"/>
      <c r="H45" s="93"/>
      <c r="I45" s="29"/>
      <c r="J45" s="29"/>
      <c r="K45" s="93"/>
      <c r="L45" s="29"/>
      <c r="M45" s="31"/>
    </row>
    <row r="46" spans="2:13" ht="12" customHeight="1" x14ac:dyDescent="0.25">
      <c r="B46" s="939" t="s">
        <v>39</v>
      </c>
      <c r="C46" s="19" t="s">
        <v>17</v>
      </c>
      <c r="D46" s="86"/>
      <c r="E46" s="87"/>
      <c r="F46" s="88"/>
      <c r="G46" s="21"/>
      <c r="H46" s="87"/>
      <c r="I46" s="20"/>
      <c r="J46" s="20">
        <v>2.1</v>
      </c>
      <c r="K46" s="87"/>
      <c r="L46" s="20"/>
      <c r="M46" s="22"/>
    </row>
    <row r="47" spans="2:13" ht="11.25" customHeight="1" x14ac:dyDescent="0.25">
      <c r="B47" s="940"/>
      <c r="C47" s="23" t="s">
        <v>61</v>
      </c>
      <c r="D47" s="89"/>
      <c r="E47" s="90"/>
      <c r="F47" s="91"/>
      <c r="G47" s="25"/>
      <c r="H47" s="90"/>
      <c r="I47" s="24"/>
      <c r="J47" s="24"/>
      <c r="K47" s="90"/>
      <c r="L47" s="24"/>
      <c r="M47" s="26"/>
    </row>
    <row r="48" spans="2:13" ht="11.25" customHeight="1" x14ac:dyDescent="0.25">
      <c r="B48" s="940"/>
      <c r="C48" s="23" t="s">
        <v>20</v>
      </c>
      <c r="D48" s="89">
        <v>20650</v>
      </c>
      <c r="E48" s="90">
        <v>18000</v>
      </c>
      <c r="F48" s="91">
        <v>2650</v>
      </c>
      <c r="G48" s="25"/>
      <c r="H48" s="90"/>
      <c r="I48" s="24">
        <v>175</v>
      </c>
      <c r="J48" s="24">
        <v>300</v>
      </c>
      <c r="K48" s="90">
        <v>530</v>
      </c>
      <c r="L48" s="24"/>
      <c r="M48" s="26">
        <v>0.1</v>
      </c>
    </row>
    <row r="49" spans="2:13" x14ac:dyDescent="0.25">
      <c r="B49" s="940"/>
      <c r="C49" s="23" t="s">
        <v>9</v>
      </c>
      <c r="D49" s="89"/>
      <c r="E49" s="90"/>
      <c r="F49" s="91"/>
      <c r="G49" s="25"/>
      <c r="H49" s="90"/>
      <c r="I49" s="24"/>
      <c r="J49" s="24"/>
      <c r="K49" s="90"/>
      <c r="L49" s="24"/>
      <c r="M49" s="26"/>
    </row>
    <row r="50" spans="2:13" x14ac:dyDescent="0.25">
      <c r="B50" s="940"/>
      <c r="C50" s="23" t="s">
        <v>22</v>
      </c>
      <c r="D50" s="89"/>
      <c r="E50" s="90"/>
      <c r="F50" s="91"/>
      <c r="G50" s="25"/>
      <c r="H50" s="90"/>
      <c r="I50" s="24"/>
      <c r="J50" s="24">
        <v>50</v>
      </c>
      <c r="K50" s="90"/>
      <c r="L50" s="24"/>
      <c r="M50" s="26"/>
    </row>
    <row r="51" spans="2:13" x14ac:dyDescent="0.25">
      <c r="B51" s="940"/>
      <c r="C51" s="23" t="s">
        <v>23</v>
      </c>
      <c r="D51" s="89">
        <v>6000</v>
      </c>
      <c r="E51" s="90"/>
      <c r="F51" s="91">
        <v>6000</v>
      </c>
      <c r="G51" s="25"/>
      <c r="H51" s="90"/>
      <c r="I51" s="24"/>
      <c r="J51" s="24"/>
      <c r="K51" s="90">
        <v>1200</v>
      </c>
      <c r="L51" s="24"/>
      <c r="M51" s="26"/>
    </row>
    <row r="52" spans="2:13" x14ac:dyDescent="0.25">
      <c r="B52" s="943"/>
      <c r="C52" s="15" t="s">
        <v>7</v>
      </c>
      <c r="D52" s="83"/>
      <c r="E52" s="84"/>
      <c r="F52" s="85"/>
      <c r="G52" s="17"/>
      <c r="H52" s="84"/>
      <c r="I52" s="16"/>
      <c r="J52" s="16"/>
      <c r="K52" s="84"/>
      <c r="L52" s="16"/>
      <c r="M52" s="18"/>
    </row>
    <row r="53" spans="2:13" ht="12" customHeight="1" x14ac:dyDescent="0.25">
      <c r="B53" s="939" t="s">
        <v>24</v>
      </c>
      <c r="C53" s="32" t="s">
        <v>17</v>
      </c>
      <c r="D53" s="95"/>
      <c r="E53" s="96"/>
      <c r="F53" s="97"/>
      <c r="G53" s="34"/>
      <c r="H53" s="96"/>
      <c r="I53" s="33"/>
      <c r="J53" s="33">
        <v>1.75</v>
      </c>
      <c r="K53" s="96"/>
      <c r="L53" s="33"/>
      <c r="M53" s="35"/>
    </row>
    <row r="54" spans="2:13" ht="11.25" customHeight="1" x14ac:dyDescent="0.25">
      <c r="B54" s="940"/>
      <c r="C54" s="23" t="s">
        <v>18</v>
      </c>
      <c r="D54" s="89">
        <v>378007.5</v>
      </c>
      <c r="E54" s="90">
        <v>161507.5</v>
      </c>
      <c r="F54" s="91">
        <v>216500</v>
      </c>
      <c r="G54" s="25"/>
      <c r="H54" s="90"/>
      <c r="I54" s="24"/>
      <c r="J54" s="24">
        <v>1041</v>
      </c>
      <c r="K54" s="90">
        <v>25000</v>
      </c>
      <c r="L54" s="24"/>
      <c r="M54" s="26">
        <v>0.25</v>
      </c>
    </row>
    <row r="55" spans="2:13" ht="11.25" customHeight="1" x14ac:dyDescent="0.25">
      <c r="B55" s="940"/>
      <c r="C55" s="23" t="s">
        <v>20</v>
      </c>
      <c r="D55" s="89">
        <v>594480.47</v>
      </c>
      <c r="E55" s="90">
        <v>279658.49999999994</v>
      </c>
      <c r="F55" s="91">
        <v>314821.97000000003</v>
      </c>
      <c r="G55" s="25"/>
      <c r="H55" s="90"/>
      <c r="I55" s="24">
        <v>2545</v>
      </c>
      <c r="J55" s="24">
        <v>316.8</v>
      </c>
      <c r="K55" s="90">
        <v>47544.450000000004</v>
      </c>
      <c r="L55" s="24"/>
      <c r="M55" s="26">
        <v>2.3199999999999998</v>
      </c>
    </row>
    <row r="56" spans="2:13" x14ac:dyDescent="0.25">
      <c r="B56" s="940"/>
      <c r="C56" s="23" t="s">
        <v>22</v>
      </c>
      <c r="D56" s="89"/>
      <c r="E56" s="90"/>
      <c r="F56" s="91"/>
      <c r="G56" s="25"/>
      <c r="H56" s="90"/>
      <c r="I56" s="24"/>
      <c r="J56" s="24"/>
      <c r="K56" s="90"/>
      <c r="L56" s="24"/>
      <c r="M56" s="26"/>
    </row>
    <row r="57" spans="2:13" x14ac:dyDescent="0.25">
      <c r="B57" s="941"/>
      <c r="C57" s="15" t="s">
        <v>23</v>
      </c>
      <c r="D57" s="83">
        <v>3000</v>
      </c>
      <c r="E57" s="84"/>
      <c r="F57" s="85">
        <v>3000</v>
      </c>
      <c r="G57" s="17"/>
      <c r="H57" s="84"/>
      <c r="I57" s="16"/>
      <c r="J57" s="16"/>
      <c r="K57" s="84">
        <v>66.599999999999994</v>
      </c>
      <c r="L57" s="16"/>
      <c r="M57" s="18"/>
    </row>
    <row r="58" spans="2:13" x14ac:dyDescent="0.25">
      <c r="B58" s="36" t="s">
        <v>25</v>
      </c>
      <c r="C58" s="37" t="s">
        <v>23</v>
      </c>
      <c r="D58" s="98">
        <v>53100</v>
      </c>
      <c r="E58" s="99">
        <v>53100</v>
      </c>
      <c r="F58" s="100"/>
      <c r="G58" s="39"/>
      <c r="H58" s="99"/>
      <c r="I58" s="38"/>
      <c r="J58" s="38">
        <v>59</v>
      </c>
      <c r="K58" s="99"/>
      <c r="L58" s="38"/>
      <c r="M58" s="40"/>
    </row>
    <row r="59" spans="2:13" x14ac:dyDescent="0.25">
      <c r="B59" s="27" t="s">
        <v>58</v>
      </c>
      <c r="C59" s="28" t="s">
        <v>17</v>
      </c>
      <c r="D59" s="92"/>
      <c r="E59" s="93"/>
      <c r="F59" s="94"/>
      <c r="G59" s="30"/>
      <c r="H59" s="93"/>
      <c r="I59" s="29"/>
      <c r="J59" s="29">
        <v>0.68700000000000006</v>
      </c>
      <c r="K59" s="93"/>
      <c r="L59" s="29"/>
      <c r="M59" s="31"/>
    </row>
    <row r="60" spans="2:13" x14ac:dyDescent="0.25">
      <c r="B60" s="36" t="s">
        <v>62</v>
      </c>
      <c r="C60" s="37" t="s">
        <v>23</v>
      </c>
      <c r="D60" s="98"/>
      <c r="E60" s="99"/>
      <c r="F60" s="100"/>
      <c r="G60" s="39"/>
      <c r="H60" s="99"/>
      <c r="I60" s="38"/>
      <c r="J60" s="38"/>
      <c r="K60" s="99"/>
      <c r="L60" s="38"/>
      <c r="M60" s="40"/>
    </row>
    <row r="61" spans="2:13" x14ac:dyDescent="0.25">
      <c r="B61" s="937" t="s">
        <v>63</v>
      </c>
      <c r="C61" s="41" t="s">
        <v>9</v>
      </c>
      <c r="D61" s="95">
        <v>21000</v>
      </c>
      <c r="E61" s="96"/>
      <c r="F61" s="97">
        <v>21000</v>
      </c>
      <c r="G61" s="34"/>
      <c r="H61" s="96"/>
      <c r="I61" s="33"/>
      <c r="J61" s="33"/>
      <c r="K61" s="96">
        <v>3600</v>
      </c>
      <c r="L61" s="33"/>
      <c r="M61" s="35"/>
    </row>
    <row r="62" spans="2:13" x14ac:dyDescent="0.25">
      <c r="B62" s="938"/>
      <c r="C62" s="42" t="s">
        <v>23</v>
      </c>
      <c r="D62" s="83">
        <v>6000</v>
      </c>
      <c r="E62" s="84"/>
      <c r="F62" s="85">
        <v>6000</v>
      </c>
      <c r="G62" s="17"/>
      <c r="H62" s="84"/>
      <c r="I62" s="16"/>
      <c r="J62" s="16"/>
      <c r="K62" s="84">
        <v>200</v>
      </c>
      <c r="L62" s="16"/>
      <c r="M62" s="18"/>
    </row>
    <row r="63" spans="2:13" x14ac:dyDescent="0.25">
      <c r="B63" s="939" t="s">
        <v>41</v>
      </c>
      <c r="C63" s="32" t="s">
        <v>19</v>
      </c>
      <c r="D63" s="95"/>
      <c r="E63" s="96"/>
      <c r="F63" s="97"/>
      <c r="G63" s="34"/>
      <c r="H63" s="96"/>
      <c r="I63" s="33"/>
      <c r="J63" s="33">
        <v>0.8</v>
      </c>
      <c r="K63" s="96"/>
      <c r="L63" s="33"/>
      <c r="M63" s="35"/>
    </row>
    <row r="64" spans="2:13" x14ac:dyDescent="0.25">
      <c r="B64" s="940"/>
      <c r="C64" s="23" t="s">
        <v>20</v>
      </c>
      <c r="D64" s="89"/>
      <c r="E64" s="90"/>
      <c r="F64" s="91"/>
      <c r="G64" s="25"/>
      <c r="H64" s="90"/>
      <c r="I64" s="24"/>
      <c r="J64" s="24">
        <v>33.25</v>
      </c>
      <c r="K64" s="90"/>
      <c r="L64" s="24"/>
      <c r="M64" s="26">
        <v>0.2</v>
      </c>
    </row>
    <row r="65" spans="2:13" x14ac:dyDescent="0.25">
      <c r="B65" s="941"/>
      <c r="C65" s="15" t="s">
        <v>22</v>
      </c>
      <c r="D65" s="83"/>
      <c r="E65" s="84"/>
      <c r="F65" s="85"/>
      <c r="G65" s="17"/>
      <c r="H65" s="84"/>
      <c r="I65" s="16"/>
      <c r="J65" s="16">
        <v>35</v>
      </c>
      <c r="K65" s="84"/>
      <c r="L65" s="16"/>
      <c r="M65" s="18"/>
    </row>
    <row r="66" spans="2:13" ht="11.25" customHeight="1" x14ac:dyDescent="0.25">
      <c r="B66" s="942" t="s">
        <v>26</v>
      </c>
      <c r="C66" s="32" t="s">
        <v>14</v>
      </c>
      <c r="D66" s="95"/>
      <c r="E66" s="96"/>
      <c r="F66" s="97"/>
      <c r="G66" s="34"/>
      <c r="H66" s="96"/>
      <c r="I66" s="33"/>
      <c r="J66" s="33"/>
      <c r="K66" s="96"/>
      <c r="L66" s="33"/>
      <c r="M66" s="35"/>
    </row>
    <row r="67" spans="2:13" ht="11.25" customHeight="1" x14ac:dyDescent="0.25">
      <c r="B67" s="940"/>
      <c r="C67" s="23" t="s">
        <v>9</v>
      </c>
      <c r="D67" s="89">
        <v>612000</v>
      </c>
      <c r="E67" s="90">
        <v>180000</v>
      </c>
      <c r="F67" s="91">
        <v>432000</v>
      </c>
      <c r="G67" s="25"/>
      <c r="H67" s="90"/>
      <c r="I67" s="24"/>
      <c r="J67" s="24">
        <v>750</v>
      </c>
      <c r="K67" s="90">
        <v>63600</v>
      </c>
      <c r="L67" s="24"/>
      <c r="M67" s="26"/>
    </row>
    <row r="68" spans="2:13" ht="11.25" customHeight="1" x14ac:dyDescent="0.25">
      <c r="B68" s="940"/>
      <c r="C68" s="23" t="s">
        <v>22</v>
      </c>
      <c r="D68" s="89">
        <v>2684035</v>
      </c>
      <c r="E68" s="90">
        <v>66260</v>
      </c>
      <c r="F68" s="91">
        <v>2617775</v>
      </c>
      <c r="G68" s="25"/>
      <c r="H68" s="90"/>
      <c r="I68" s="24"/>
      <c r="J68" s="24">
        <v>576.69999999999993</v>
      </c>
      <c r="K68" s="90">
        <v>301470</v>
      </c>
      <c r="L68" s="24"/>
      <c r="M68" s="26"/>
    </row>
    <row r="69" spans="2:13" x14ac:dyDescent="0.25">
      <c r="B69" s="941"/>
      <c r="C69" s="43" t="s">
        <v>7</v>
      </c>
      <c r="D69" s="101">
        <v>275795.19999999995</v>
      </c>
      <c r="E69" s="102"/>
      <c r="F69" s="103">
        <v>275795.19999999995</v>
      </c>
      <c r="G69" s="45"/>
      <c r="H69" s="102"/>
      <c r="I69" s="44"/>
      <c r="J69" s="44"/>
      <c r="K69" s="102">
        <v>61855.399999999994</v>
      </c>
      <c r="L69" s="44"/>
      <c r="M69" s="46"/>
    </row>
    <row r="70" spans="2:13" x14ac:dyDescent="0.25">
      <c r="B70" s="47" t="s">
        <v>64</v>
      </c>
      <c r="C70" s="48" t="s">
        <v>11</v>
      </c>
      <c r="D70" s="104">
        <v>456.64</v>
      </c>
      <c r="E70" s="105">
        <v>156.19</v>
      </c>
      <c r="F70" s="106">
        <v>300.45</v>
      </c>
      <c r="G70" s="50"/>
      <c r="H70" s="105"/>
      <c r="I70" s="49"/>
      <c r="J70" s="49">
        <v>0.34699999999999998</v>
      </c>
      <c r="K70" s="105">
        <v>152</v>
      </c>
      <c r="L70" s="49"/>
      <c r="M70" s="51"/>
    </row>
    <row r="71" spans="2:13" x14ac:dyDescent="0.25">
      <c r="B71" s="47" t="s">
        <v>27</v>
      </c>
      <c r="C71" s="48" t="s">
        <v>22</v>
      </c>
      <c r="D71" s="104"/>
      <c r="E71" s="105"/>
      <c r="F71" s="106"/>
      <c r="G71" s="50"/>
      <c r="H71" s="105"/>
      <c r="I71" s="49"/>
      <c r="J71" s="49">
        <v>2</v>
      </c>
      <c r="K71" s="105"/>
      <c r="L71" s="49"/>
      <c r="M71" s="51"/>
    </row>
    <row r="72" spans="2:13" x14ac:dyDescent="0.25">
      <c r="B72" s="47" t="s">
        <v>48</v>
      </c>
      <c r="C72" s="48" t="s">
        <v>22</v>
      </c>
      <c r="D72" s="104"/>
      <c r="E72" s="105"/>
      <c r="F72" s="106"/>
      <c r="G72" s="50"/>
      <c r="H72" s="105"/>
      <c r="I72" s="49"/>
      <c r="J72" s="49">
        <v>15</v>
      </c>
      <c r="K72" s="105"/>
      <c r="L72" s="49"/>
      <c r="M72" s="51"/>
    </row>
    <row r="73" spans="2:13" x14ac:dyDescent="0.25">
      <c r="B73" s="47" t="s">
        <v>65</v>
      </c>
      <c r="C73" s="48" t="s">
        <v>23</v>
      </c>
      <c r="D73" s="104">
        <v>4500</v>
      </c>
      <c r="E73" s="105">
        <v>4500</v>
      </c>
      <c r="F73" s="106"/>
      <c r="G73" s="50"/>
      <c r="H73" s="105"/>
      <c r="I73" s="49"/>
      <c r="J73" s="49">
        <v>9</v>
      </c>
      <c r="K73" s="105"/>
      <c r="L73" s="49"/>
      <c r="M73" s="51"/>
    </row>
    <row r="74" spans="2:13" x14ac:dyDescent="0.25">
      <c r="B74" s="47" t="s">
        <v>42</v>
      </c>
      <c r="C74" s="48" t="s">
        <v>22</v>
      </c>
      <c r="D74" s="104"/>
      <c r="E74" s="105"/>
      <c r="F74" s="106"/>
      <c r="G74" s="50"/>
      <c r="H74" s="105"/>
      <c r="I74" s="49"/>
      <c r="J74" s="49">
        <v>12</v>
      </c>
      <c r="K74" s="105"/>
      <c r="L74" s="49"/>
      <c r="M74" s="51"/>
    </row>
    <row r="75" spans="2:13" x14ac:dyDescent="0.25">
      <c r="B75" s="47" t="s">
        <v>57</v>
      </c>
      <c r="C75" s="48" t="s">
        <v>7</v>
      </c>
      <c r="D75" s="104"/>
      <c r="E75" s="105"/>
      <c r="F75" s="106"/>
      <c r="G75" s="50"/>
      <c r="H75" s="105"/>
      <c r="I75" s="49"/>
      <c r="J75" s="49"/>
      <c r="K75" s="105"/>
      <c r="L75" s="49"/>
      <c r="M75" s="51"/>
    </row>
    <row r="76" spans="2:13" x14ac:dyDescent="0.25">
      <c r="B76" s="937" t="s">
        <v>45</v>
      </c>
      <c r="C76" s="41" t="s">
        <v>9</v>
      </c>
      <c r="D76" s="95">
        <v>3000</v>
      </c>
      <c r="E76" s="96"/>
      <c r="F76" s="97">
        <v>3000</v>
      </c>
      <c r="G76" s="34"/>
      <c r="H76" s="96"/>
      <c r="I76" s="33"/>
      <c r="J76" s="33"/>
      <c r="K76" s="96">
        <v>200</v>
      </c>
      <c r="L76" s="33"/>
      <c r="M76" s="35"/>
    </row>
    <row r="77" spans="2:13" x14ac:dyDescent="0.25">
      <c r="B77" s="938"/>
      <c r="C77" s="42" t="s">
        <v>7</v>
      </c>
      <c r="D77" s="83"/>
      <c r="E77" s="84"/>
      <c r="F77" s="85"/>
      <c r="G77" s="17"/>
      <c r="H77" s="84"/>
      <c r="I77" s="16"/>
      <c r="J77" s="16"/>
      <c r="K77" s="84"/>
      <c r="L77" s="16"/>
      <c r="M77" s="18"/>
    </row>
    <row r="78" spans="2:13" x14ac:dyDescent="0.25">
      <c r="B78" s="52" t="s">
        <v>46</v>
      </c>
      <c r="C78" s="53" t="s">
        <v>7</v>
      </c>
      <c r="D78" s="107"/>
      <c r="E78" s="108"/>
      <c r="F78" s="109"/>
      <c r="G78" s="55"/>
      <c r="H78" s="108"/>
      <c r="I78" s="54"/>
      <c r="J78" s="54"/>
      <c r="K78" s="108"/>
      <c r="L78" s="54"/>
      <c r="M78" s="56"/>
    </row>
    <row r="79" spans="2:13" x14ac:dyDescent="0.25">
      <c r="B79" s="47" t="s">
        <v>66</v>
      </c>
      <c r="C79" s="48" t="s">
        <v>7</v>
      </c>
      <c r="D79" s="104">
        <v>404037.12</v>
      </c>
      <c r="E79" s="105"/>
      <c r="F79" s="106">
        <v>404037.12</v>
      </c>
      <c r="G79" s="50"/>
      <c r="H79" s="105"/>
      <c r="I79" s="49"/>
      <c r="J79" s="49"/>
      <c r="K79" s="105">
        <v>106982.8</v>
      </c>
      <c r="L79" s="49"/>
      <c r="M79" s="51"/>
    </row>
    <row r="80" spans="2:13" x14ac:dyDescent="0.25">
      <c r="B80" s="47" t="s">
        <v>49</v>
      </c>
      <c r="C80" s="48" t="s">
        <v>9</v>
      </c>
      <c r="D80" s="104"/>
      <c r="E80" s="105"/>
      <c r="F80" s="106"/>
      <c r="G80" s="50"/>
      <c r="H80" s="105"/>
      <c r="I80" s="49"/>
      <c r="J80" s="49"/>
      <c r="K80" s="105"/>
      <c r="L80" s="49"/>
      <c r="M80" s="51"/>
    </row>
    <row r="81" spans="2:13" x14ac:dyDescent="0.25">
      <c r="B81" s="47" t="s">
        <v>50</v>
      </c>
      <c r="C81" s="48" t="s">
        <v>7</v>
      </c>
      <c r="D81" s="104"/>
      <c r="E81" s="105"/>
      <c r="F81" s="106"/>
      <c r="G81" s="50"/>
      <c r="H81" s="105"/>
      <c r="I81" s="49"/>
      <c r="J81" s="49"/>
      <c r="K81" s="105"/>
      <c r="L81" s="49"/>
      <c r="M81" s="51"/>
    </row>
    <row r="82" spans="2:13" ht="11.25" customHeight="1" x14ac:dyDescent="0.25">
      <c r="B82" s="939" t="s">
        <v>28</v>
      </c>
      <c r="C82" s="32" t="s">
        <v>11</v>
      </c>
      <c r="D82" s="95"/>
      <c r="E82" s="96"/>
      <c r="F82" s="97"/>
      <c r="G82" s="34"/>
      <c r="H82" s="96"/>
      <c r="I82" s="33"/>
      <c r="J82" s="33"/>
      <c r="K82" s="96"/>
      <c r="L82" s="33"/>
      <c r="M82" s="35"/>
    </row>
    <row r="83" spans="2:13" ht="11.25" customHeight="1" x14ac:dyDescent="0.25">
      <c r="B83" s="940"/>
      <c r="C83" s="23" t="s">
        <v>13</v>
      </c>
      <c r="D83" s="89">
        <v>1476808</v>
      </c>
      <c r="E83" s="90">
        <v>1476808</v>
      </c>
      <c r="F83" s="91"/>
      <c r="G83" s="25"/>
      <c r="H83" s="90"/>
      <c r="I83" s="24"/>
      <c r="J83" s="24">
        <v>6500</v>
      </c>
      <c r="K83" s="90"/>
      <c r="L83" s="24"/>
      <c r="M83" s="26"/>
    </row>
    <row r="84" spans="2:13" ht="11.25" customHeight="1" x14ac:dyDescent="0.25">
      <c r="B84" s="940"/>
      <c r="C84" s="23" t="s">
        <v>9</v>
      </c>
      <c r="D84" s="89">
        <v>9736765.3200000003</v>
      </c>
      <c r="E84" s="90">
        <v>2310000</v>
      </c>
      <c r="F84" s="91">
        <v>7426765.3200000003</v>
      </c>
      <c r="G84" s="25"/>
      <c r="H84" s="90"/>
      <c r="I84" s="24"/>
      <c r="J84" s="24">
        <v>7000</v>
      </c>
      <c r="K84" s="90">
        <v>1417804</v>
      </c>
      <c r="L84" s="24"/>
      <c r="M84" s="26"/>
    </row>
    <row r="85" spans="2:13" x14ac:dyDescent="0.25">
      <c r="B85" s="940"/>
      <c r="C85" s="23" t="s">
        <v>22</v>
      </c>
      <c r="D85" s="89">
        <v>3494531</v>
      </c>
      <c r="E85" s="90">
        <v>470000</v>
      </c>
      <c r="F85" s="91">
        <v>3024531</v>
      </c>
      <c r="G85" s="25"/>
      <c r="H85" s="90"/>
      <c r="I85" s="24"/>
      <c r="J85" s="24">
        <v>1200</v>
      </c>
      <c r="K85" s="90">
        <v>589822</v>
      </c>
      <c r="L85" s="24"/>
      <c r="M85" s="26"/>
    </row>
    <row r="86" spans="2:13" x14ac:dyDescent="0.25">
      <c r="B86" s="940"/>
      <c r="C86" s="23" t="s">
        <v>23</v>
      </c>
      <c r="D86" s="89">
        <v>1600000</v>
      </c>
      <c r="E86" s="90">
        <v>1600000</v>
      </c>
      <c r="F86" s="91"/>
      <c r="G86" s="25"/>
      <c r="H86" s="90"/>
      <c r="I86" s="24"/>
      <c r="J86" s="24">
        <v>5000</v>
      </c>
      <c r="K86" s="90"/>
      <c r="L86" s="24"/>
      <c r="M86" s="26"/>
    </row>
    <row r="87" spans="2:13" x14ac:dyDescent="0.25">
      <c r="B87" s="940"/>
      <c r="C87" s="23" t="s">
        <v>7</v>
      </c>
      <c r="D87" s="89">
        <v>12432498.390000001</v>
      </c>
      <c r="E87" s="90">
        <v>1650308.0700000003</v>
      </c>
      <c r="F87" s="91">
        <v>10782190.32</v>
      </c>
      <c r="G87" s="25"/>
      <c r="H87" s="90"/>
      <c r="I87" s="24"/>
      <c r="J87" s="24">
        <v>8838.0609999999997</v>
      </c>
      <c r="K87" s="90">
        <v>1765208</v>
      </c>
      <c r="L87" s="24"/>
      <c r="M87" s="26"/>
    </row>
    <row r="88" spans="2:13" x14ac:dyDescent="0.25">
      <c r="B88" s="940"/>
      <c r="C88" s="23" t="s">
        <v>29</v>
      </c>
      <c r="D88" s="89">
        <v>6499598</v>
      </c>
      <c r="E88" s="90">
        <v>456909</v>
      </c>
      <c r="F88" s="91">
        <v>6042689</v>
      </c>
      <c r="G88" s="25"/>
      <c r="H88" s="90"/>
      <c r="I88" s="24"/>
      <c r="J88" s="24">
        <v>5000</v>
      </c>
      <c r="K88" s="90">
        <v>859615.00000000012</v>
      </c>
      <c r="L88" s="24"/>
      <c r="M88" s="26"/>
    </row>
    <row r="89" spans="2:13" x14ac:dyDescent="0.25">
      <c r="B89" s="941"/>
      <c r="C89" s="43" t="s">
        <v>30</v>
      </c>
      <c r="D89" s="101">
        <v>6868481.8200000003</v>
      </c>
      <c r="E89" s="102"/>
      <c r="F89" s="103">
        <v>6868481.8200000003</v>
      </c>
      <c r="G89" s="45"/>
      <c r="H89" s="102"/>
      <c r="I89" s="44"/>
      <c r="J89" s="44"/>
      <c r="K89" s="102">
        <v>1080709</v>
      </c>
      <c r="L89" s="44"/>
      <c r="M89" s="46"/>
    </row>
    <row r="90" spans="2:13" x14ac:dyDescent="0.25">
      <c r="B90" s="47" t="s">
        <v>67</v>
      </c>
      <c r="C90" s="48" t="s">
        <v>29</v>
      </c>
      <c r="D90" s="104"/>
      <c r="E90" s="105"/>
      <c r="F90" s="106"/>
      <c r="G90" s="50"/>
      <c r="H90" s="105"/>
      <c r="I90" s="49"/>
      <c r="J90" s="49"/>
      <c r="K90" s="105"/>
      <c r="L90" s="49"/>
      <c r="M90" s="51"/>
    </row>
    <row r="91" spans="2:13" x14ac:dyDescent="0.25">
      <c r="B91" s="47" t="s">
        <v>68</v>
      </c>
      <c r="C91" s="48" t="s">
        <v>23</v>
      </c>
      <c r="D91" s="104">
        <v>1200</v>
      </c>
      <c r="E91" s="105"/>
      <c r="F91" s="106">
        <v>1200</v>
      </c>
      <c r="G91" s="50"/>
      <c r="H91" s="105"/>
      <c r="I91" s="49"/>
      <c r="J91" s="49"/>
      <c r="K91" s="105">
        <v>120</v>
      </c>
      <c r="L91" s="49"/>
      <c r="M91" s="51"/>
    </row>
    <row r="92" spans="2:13" x14ac:dyDescent="0.25">
      <c r="B92" s="47" t="s">
        <v>69</v>
      </c>
      <c r="C92" s="48" t="s">
        <v>20</v>
      </c>
      <c r="D92" s="104"/>
      <c r="E92" s="105"/>
      <c r="F92" s="106"/>
      <c r="G92" s="50"/>
      <c r="H92" s="105"/>
      <c r="I92" s="49"/>
      <c r="J92" s="49"/>
      <c r="K92" s="105"/>
      <c r="L92" s="49"/>
      <c r="M92" s="51"/>
    </row>
    <row r="93" spans="2:13" x14ac:dyDescent="0.25">
      <c r="B93" s="47" t="s">
        <v>47</v>
      </c>
      <c r="C93" s="48" t="s">
        <v>7</v>
      </c>
      <c r="D93" s="104"/>
      <c r="E93" s="105"/>
      <c r="F93" s="106"/>
      <c r="G93" s="50"/>
      <c r="H93" s="105"/>
      <c r="I93" s="49"/>
      <c r="J93" s="49"/>
      <c r="K93" s="105"/>
      <c r="L93" s="49"/>
      <c r="M93" s="51"/>
    </row>
    <row r="94" spans="2:13" x14ac:dyDescent="0.25">
      <c r="B94" s="47" t="s">
        <v>70</v>
      </c>
      <c r="C94" s="48" t="s">
        <v>7</v>
      </c>
      <c r="D94" s="104"/>
      <c r="E94" s="105"/>
      <c r="F94" s="106"/>
      <c r="G94" s="50"/>
      <c r="H94" s="105"/>
      <c r="I94" s="49"/>
      <c r="J94" s="49"/>
      <c r="K94" s="105"/>
      <c r="L94" s="49"/>
      <c r="M94" s="51"/>
    </row>
    <row r="95" spans="2:13" ht="11.25" customHeight="1" x14ac:dyDescent="0.25">
      <c r="B95" s="939" t="s">
        <v>31</v>
      </c>
      <c r="C95" s="32" t="s">
        <v>9</v>
      </c>
      <c r="D95" s="95">
        <v>245664.00000000003</v>
      </c>
      <c r="E95" s="96"/>
      <c r="F95" s="97">
        <v>245664.00000000003</v>
      </c>
      <c r="G95" s="34"/>
      <c r="H95" s="96"/>
      <c r="I95" s="33"/>
      <c r="J95" s="33"/>
      <c r="K95" s="96">
        <v>61416.000000000007</v>
      </c>
      <c r="L95" s="33"/>
      <c r="M95" s="35"/>
    </row>
    <row r="96" spans="2:13" ht="11.25" customHeight="1" x14ac:dyDescent="0.25">
      <c r="B96" s="940"/>
      <c r="C96" s="23" t="s">
        <v>22</v>
      </c>
      <c r="D96" s="89">
        <v>562058</v>
      </c>
      <c r="E96" s="90"/>
      <c r="F96" s="91">
        <v>562058</v>
      </c>
      <c r="G96" s="25"/>
      <c r="H96" s="90"/>
      <c r="I96" s="24"/>
      <c r="J96" s="24"/>
      <c r="K96" s="90">
        <v>114170</v>
      </c>
      <c r="L96" s="24"/>
      <c r="M96" s="26"/>
    </row>
    <row r="97" spans="2:13" ht="11.25" customHeight="1" x14ac:dyDescent="0.25">
      <c r="B97" s="940"/>
      <c r="C97" s="23" t="s">
        <v>7</v>
      </c>
      <c r="D97" s="89">
        <v>8126</v>
      </c>
      <c r="E97" s="90"/>
      <c r="F97" s="91">
        <v>8126</v>
      </c>
      <c r="G97" s="25"/>
      <c r="H97" s="90"/>
      <c r="I97" s="24"/>
      <c r="J97" s="24"/>
      <c r="K97" s="90">
        <v>1271</v>
      </c>
      <c r="L97" s="24"/>
      <c r="M97" s="26"/>
    </row>
    <row r="98" spans="2:13" x14ac:dyDescent="0.25">
      <c r="B98" s="941"/>
      <c r="C98" s="43" t="s">
        <v>29</v>
      </c>
      <c r="D98" s="101">
        <v>714271</v>
      </c>
      <c r="E98" s="102"/>
      <c r="F98" s="103">
        <v>714271</v>
      </c>
      <c r="G98" s="45"/>
      <c r="H98" s="102"/>
      <c r="I98" s="44"/>
      <c r="J98" s="44"/>
      <c r="K98" s="102">
        <v>170021.99999999997</v>
      </c>
      <c r="L98" s="44"/>
      <c r="M98" s="46"/>
    </row>
    <row r="99" spans="2:13" x14ac:dyDescent="0.25">
      <c r="B99" s="47" t="s">
        <v>43</v>
      </c>
      <c r="C99" s="48" t="s">
        <v>11</v>
      </c>
      <c r="D99" s="104">
        <v>1720306.81</v>
      </c>
      <c r="E99" s="105">
        <v>11626.810000000056</v>
      </c>
      <c r="F99" s="106">
        <v>1708680</v>
      </c>
      <c r="G99" s="50"/>
      <c r="H99" s="105"/>
      <c r="I99" s="49"/>
      <c r="J99" s="49">
        <v>33.607999999999997</v>
      </c>
      <c r="K99" s="105">
        <v>117840</v>
      </c>
      <c r="L99" s="49"/>
      <c r="M99" s="51"/>
    </row>
    <row r="100" spans="2:13" x14ac:dyDescent="0.25">
      <c r="B100" s="47" t="s">
        <v>32</v>
      </c>
      <c r="C100" s="48" t="s">
        <v>7</v>
      </c>
      <c r="D100" s="104">
        <v>1317.5</v>
      </c>
      <c r="E100" s="105"/>
      <c r="F100" s="106">
        <v>1317.5</v>
      </c>
      <c r="G100" s="50"/>
      <c r="H100" s="105"/>
      <c r="I100" s="49"/>
      <c r="J100" s="49"/>
      <c r="K100" s="105">
        <v>523</v>
      </c>
      <c r="L100" s="49"/>
      <c r="M100" s="51"/>
    </row>
    <row r="101" spans="2:13" x14ac:dyDescent="0.25">
      <c r="B101" s="47" t="s">
        <v>71</v>
      </c>
      <c r="C101" s="48" t="s">
        <v>23</v>
      </c>
      <c r="D101" s="104"/>
      <c r="E101" s="105"/>
      <c r="F101" s="106"/>
      <c r="G101" s="50"/>
      <c r="H101" s="105"/>
      <c r="I101" s="49"/>
      <c r="J101" s="49"/>
      <c r="K101" s="105"/>
      <c r="L101" s="49"/>
      <c r="M101" s="51"/>
    </row>
    <row r="102" spans="2:13" ht="11.25" customHeight="1" x14ac:dyDescent="0.25">
      <c r="B102" s="939" t="s">
        <v>33</v>
      </c>
      <c r="C102" s="32" t="s">
        <v>11</v>
      </c>
      <c r="D102" s="95"/>
      <c r="E102" s="96"/>
      <c r="F102" s="97"/>
      <c r="G102" s="34"/>
      <c r="H102" s="96"/>
      <c r="I102" s="33"/>
      <c r="J102" s="33"/>
      <c r="K102" s="96"/>
      <c r="L102" s="33"/>
      <c r="M102" s="35"/>
    </row>
    <row r="103" spans="2:13" ht="11.25" customHeight="1" x14ac:dyDescent="0.25">
      <c r="B103" s="940"/>
      <c r="C103" s="23" t="s">
        <v>13</v>
      </c>
      <c r="D103" s="89">
        <v>4310239</v>
      </c>
      <c r="E103" s="90">
        <v>4310239</v>
      </c>
      <c r="F103" s="91"/>
      <c r="G103" s="25"/>
      <c r="H103" s="90"/>
      <c r="I103" s="24"/>
      <c r="J103" s="24">
        <v>15700</v>
      </c>
      <c r="K103" s="90"/>
      <c r="L103" s="24"/>
      <c r="M103" s="26"/>
    </row>
    <row r="104" spans="2:13" ht="11.25" customHeight="1" x14ac:dyDescent="0.25">
      <c r="B104" s="940"/>
      <c r="C104" s="23" t="s">
        <v>9</v>
      </c>
      <c r="D104" s="89">
        <v>7415222.3300000001</v>
      </c>
      <c r="E104" s="90"/>
      <c r="F104" s="91">
        <v>7415222.3300000001</v>
      </c>
      <c r="G104" s="25"/>
      <c r="H104" s="90"/>
      <c r="I104" s="24"/>
      <c r="J104" s="24"/>
      <c r="K104" s="90">
        <v>1860249</v>
      </c>
      <c r="L104" s="24"/>
      <c r="M104" s="26"/>
    </row>
    <row r="105" spans="2:13" x14ac:dyDescent="0.25">
      <c r="B105" s="940"/>
      <c r="C105" s="23" t="s">
        <v>22</v>
      </c>
      <c r="D105" s="89">
        <v>19946966.719999999</v>
      </c>
      <c r="E105" s="90">
        <v>3697224.9999999981</v>
      </c>
      <c r="F105" s="91">
        <v>16249741.720000001</v>
      </c>
      <c r="G105" s="25"/>
      <c r="H105" s="90"/>
      <c r="I105" s="24"/>
      <c r="J105" s="24">
        <v>12650</v>
      </c>
      <c r="K105" s="90">
        <v>4030483.9000000004</v>
      </c>
      <c r="L105" s="24"/>
      <c r="M105" s="26"/>
    </row>
    <row r="106" spans="2:13" x14ac:dyDescent="0.25">
      <c r="B106" s="940"/>
      <c r="C106" s="23" t="s">
        <v>23</v>
      </c>
      <c r="D106" s="89">
        <v>3675000</v>
      </c>
      <c r="E106" s="90">
        <v>3300000</v>
      </c>
      <c r="F106" s="91">
        <v>375000</v>
      </c>
      <c r="G106" s="25"/>
      <c r="H106" s="90"/>
      <c r="I106" s="24"/>
      <c r="J106" s="24">
        <v>12000</v>
      </c>
      <c r="K106" s="90">
        <v>150000</v>
      </c>
      <c r="L106" s="24"/>
      <c r="M106" s="26"/>
    </row>
    <row r="107" spans="2:13" x14ac:dyDescent="0.25">
      <c r="B107" s="940"/>
      <c r="C107" s="23" t="s">
        <v>7</v>
      </c>
      <c r="D107" s="89">
        <v>26724181.500000004</v>
      </c>
      <c r="E107" s="90">
        <v>5784696.2100000009</v>
      </c>
      <c r="F107" s="91">
        <v>20939485.290000003</v>
      </c>
      <c r="G107" s="25"/>
      <c r="H107" s="90"/>
      <c r="I107" s="24"/>
      <c r="J107" s="24">
        <v>34126.988000000005</v>
      </c>
      <c r="K107" s="90">
        <v>4347634</v>
      </c>
      <c r="L107" s="24"/>
      <c r="M107" s="26"/>
    </row>
    <row r="108" spans="2:13" x14ac:dyDescent="0.25">
      <c r="B108" s="940"/>
      <c r="C108" s="23" t="s">
        <v>29</v>
      </c>
      <c r="D108" s="89">
        <v>9695602</v>
      </c>
      <c r="E108" s="90"/>
      <c r="F108" s="91">
        <v>9695602</v>
      </c>
      <c r="G108" s="25"/>
      <c r="H108" s="90"/>
      <c r="I108" s="24"/>
      <c r="J108" s="24"/>
      <c r="K108" s="90">
        <v>2202731.9999999995</v>
      </c>
      <c r="L108" s="24"/>
      <c r="M108" s="26"/>
    </row>
    <row r="109" spans="2:13" x14ac:dyDescent="0.25">
      <c r="B109" s="941"/>
      <c r="C109" s="43" t="s">
        <v>30</v>
      </c>
      <c r="D109" s="101">
        <v>10561929.35</v>
      </c>
      <c r="E109" s="102"/>
      <c r="F109" s="103">
        <v>10561929.35</v>
      </c>
      <c r="G109" s="45"/>
      <c r="H109" s="102"/>
      <c r="I109" s="44"/>
      <c r="J109" s="44"/>
      <c r="K109" s="102">
        <v>2841989.45</v>
      </c>
      <c r="L109" s="44"/>
      <c r="M109" s="46"/>
    </row>
    <row r="110" spans="2:13" x14ac:dyDescent="0.25">
      <c r="B110" s="47" t="s">
        <v>72</v>
      </c>
      <c r="C110" s="48" t="s">
        <v>7</v>
      </c>
      <c r="D110" s="104"/>
      <c r="E110" s="105"/>
      <c r="F110" s="106"/>
      <c r="G110" s="50"/>
      <c r="H110" s="105"/>
      <c r="I110" s="49"/>
      <c r="J110" s="49"/>
      <c r="K110" s="105"/>
      <c r="L110" s="49"/>
      <c r="M110" s="51"/>
    </row>
    <row r="111" spans="2:13" x14ac:dyDescent="0.25">
      <c r="B111" s="937" t="s">
        <v>73</v>
      </c>
      <c r="C111" s="41" t="s">
        <v>22</v>
      </c>
      <c r="D111" s="95">
        <v>2045</v>
      </c>
      <c r="E111" s="96"/>
      <c r="F111" s="97">
        <v>2045</v>
      </c>
      <c r="G111" s="34"/>
      <c r="H111" s="96"/>
      <c r="I111" s="33"/>
      <c r="J111" s="33"/>
      <c r="K111" s="96">
        <v>1200</v>
      </c>
      <c r="L111" s="33"/>
      <c r="M111" s="35"/>
    </row>
    <row r="112" spans="2:13" x14ac:dyDescent="0.25">
      <c r="B112" s="938"/>
      <c r="C112" s="42" t="s">
        <v>7</v>
      </c>
      <c r="D112" s="83"/>
      <c r="E112" s="84"/>
      <c r="F112" s="85"/>
      <c r="G112" s="17"/>
      <c r="H112" s="84"/>
      <c r="I112" s="16"/>
      <c r="J112" s="16"/>
      <c r="K112" s="84"/>
      <c r="L112" s="16"/>
      <c r="M112" s="18"/>
    </row>
    <row r="113" spans="2:13" x14ac:dyDescent="0.25">
      <c r="B113" s="939" t="s">
        <v>44</v>
      </c>
      <c r="C113" s="32" t="s">
        <v>9</v>
      </c>
      <c r="D113" s="95"/>
      <c r="E113" s="96"/>
      <c r="F113" s="97"/>
      <c r="G113" s="34"/>
      <c r="H113" s="96"/>
      <c r="I113" s="33"/>
      <c r="J113" s="33"/>
      <c r="K113" s="96"/>
      <c r="L113" s="33"/>
      <c r="M113" s="35"/>
    </row>
    <row r="114" spans="2:13" x14ac:dyDescent="0.25">
      <c r="B114" s="940"/>
      <c r="C114" s="23" t="s">
        <v>7</v>
      </c>
      <c r="D114" s="89">
        <v>3473053.42</v>
      </c>
      <c r="E114" s="90"/>
      <c r="F114" s="91">
        <v>3473053.42</v>
      </c>
      <c r="G114" s="25"/>
      <c r="H114" s="90"/>
      <c r="I114" s="24"/>
      <c r="J114" s="24"/>
      <c r="K114" s="90">
        <v>292052.21999999997</v>
      </c>
      <c r="L114" s="24"/>
      <c r="M114" s="26"/>
    </row>
    <row r="115" spans="2:13" x14ac:dyDescent="0.25">
      <c r="B115" s="941"/>
      <c r="C115" s="43" t="s">
        <v>29</v>
      </c>
      <c r="D115" s="101">
        <v>55029773</v>
      </c>
      <c r="E115" s="102"/>
      <c r="F115" s="103">
        <v>55029773</v>
      </c>
      <c r="G115" s="45"/>
      <c r="H115" s="102"/>
      <c r="I115" s="44"/>
      <c r="J115" s="44"/>
      <c r="K115" s="102">
        <v>3071877</v>
      </c>
      <c r="L115" s="44"/>
      <c r="M115" s="46"/>
    </row>
    <row r="116" spans="2:13" x14ac:dyDescent="0.25">
      <c r="B116" s="47" t="s">
        <v>74</v>
      </c>
      <c r="C116" s="48" t="s">
        <v>30</v>
      </c>
      <c r="D116" s="104"/>
      <c r="E116" s="105"/>
      <c r="F116" s="106"/>
      <c r="G116" s="50"/>
      <c r="H116" s="105"/>
      <c r="I116" s="49"/>
      <c r="J116" s="49"/>
      <c r="K116" s="105"/>
      <c r="L116" s="49"/>
      <c r="M116" s="51"/>
    </row>
    <row r="117" spans="2:13" x14ac:dyDescent="0.25">
      <c r="B117" s="47" t="s">
        <v>75</v>
      </c>
      <c r="C117" s="48" t="s">
        <v>30</v>
      </c>
      <c r="D117" s="104"/>
      <c r="E117" s="105"/>
      <c r="F117" s="106"/>
      <c r="G117" s="50"/>
      <c r="H117" s="105"/>
      <c r="I117" s="49"/>
      <c r="J117" s="49"/>
      <c r="K117" s="105"/>
      <c r="L117" s="49"/>
      <c r="M117" s="51"/>
    </row>
    <row r="118" spans="2:13" ht="11.25" customHeight="1" x14ac:dyDescent="0.25">
      <c r="B118" s="939" t="s">
        <v>51</v>
      </c>
      <c r="C118" s="32" t="s">
        <v>11</v>
      </c>
      <c r="D118" s="95"/>
      <c r="E118" s="96"/>
      <c r="F118" s="97"/>
      <c r="G118" s="34"/>
      <c r="H118" s="96"/>
      <c r="I118" s="33"/>
      <c r="J118" s="33"/>
      <c r="K118" s="96"/>
      <c r="L118" s="33"/>
      <c r="M118" s="35"/>
    </row>
    <row r="119" spans="2:13" ht="11.25" customHeight="1" x14ac:dyDescent="0.25">
      <c r="B119" s="940"/>
      <c r="C119" s="23" t="s">
        <v>9</v>
      </c>
      <c r="D119" s="89"/>
      <c r="E119" s="90"/>
      <c r="F119" s="91"/>
      <c r="G119" s="25"/>
      <c r="H119" s="90"/>
      <c r="I119" s="24"/>
      <c r="J119" s="24"/>
      <c r="K119" s="90"/>
      <c r="L119" s="24"/>
      <c r="M119" s="26"/>
    </row>
    <row r="120" spans="2:13" ht="11.25" customHeight="1" x14ac:dyDescent="0.25">
      <c r="B120" s="940"/>
      <c r="C120" s="23" t="s">
        <v>23</v>
      </c>
      <c r="D120" s="89"/>
      <c r="E120" s="90"/>
      <c r="F120" s="91"/>
      <c r="G120" s="25"/>
      <c r="H120" s="90"/>
      <c r="I120" s="24"/>
      <c r="J120" s="24"/>
      <c r="K120" s="90"/>
      <c r="L120" s="24"/>
      <c r="M120" s="26"/>
    </row>
    <row r="121" spans="2:13" x14ac:dyDescent="0.25">
      <c r="B121" s="943"/>
      <c r="C121" s="57" t="s">
        <v>7</v>
      </c>
      <c r="D121" s="110"/>
      <c r="E121" s="111"/>
      <c r="F121" s="112"/>
      <c r="G121" s="59"/>
      <c r="H121" s="111"/>
      <c r="I121" s="58"/>
      <c r="J121" s="58"/>
      <c r="K121" s="111"/>
      <c r="L121" s="58"/>
      <c r="M121" s="60"/>
    </row>
    <row r="122" spans="2:13" x14ac:dyDescent="0.25">
      <c r="B122" s="939" t="s">
        <v>34</v>
      </c>
      <c r="C122" s="32" t="s">
        <v>11</v>
      </c>
      <c r="D122" s="95">
        <v>78000</v>
      </c>
      <c r="E122" s="96">
        <v>3000</v>
      </c>
      <c r="F122" s="97">
        <v>75000</v>
      </c>
      <c r="G122" s="34"/>
      <c r="H122" s="96"/>
      <c r="I122" s="33">
        <v>3</v>
      </c>
      <c r="J122" s="33"/>
      <c r="K122" s="96">
        <v>7500</v>
      </c>
      <c r="L122" s="33"/>
      <c r="M122" s="35"/>
    </row>
    <row r="123" spans="2:13" x14ac:dyDescent="0.25">
      <c r="B123" s="940"/>
      <c r="C123" s="23" t="s">
        <v>23</v>
      </c>
      <c r="D123" s="89"/>
      <c r="E123" s="90"/>
      <c r="F123" s="91"/>
      <c r="G123" s="25"/>
      <c r="H123" s="90"/>
      <c r="I123" s="24"/>
      <c r="J123" s="24"/>
      <c r="K123" s="90"/>
      <c r="L123" s="24"/>
      <c r="M123" s="26"/>
    </row>
    <row r="124" spans="2:13" x14ac:dyDescent="0.25">
      <c r="B124" s="941"/>
      <c r="C124" s="43" t="s">
        <v>7</v>
      </c>
      <c r="D124" s="101"/>
      <c r="E124" s="102"/>
      <c r="F124" s="103"/>
      <c r="G124" s="45"/>
      <c r="H124" s="102"/>
      <c r="I124" s="44"/>
      <c r="J124" s="44"/>
      <c r="K124" s="102"/>
      <c r="L124" s="44"/>
      <c r="M124" s="46"/>
    </row>
    <row r="125" spans="2:13" x14ac:dyDescent="0.25">
      <c r="B125" s="47" t="s">
        <v>76</v>
      </c>
      <c r="C125" s="48" t="s">
        <v>7</v>
      </c>
      <c r="D125" s="104">
        <v>573507.46</v>
      </c>
      <c r="E125" s="105">
        <v>240499.99999999994</v>
      </c>
      <c r="F125" s="106">
        <v>333007.46000000002</v>
      </c>
      <c r="G125" s="50"/>
      <c r="H125" s="105"/>
      <c r="I125" s="49"/>
      <c r="J125" s="49">
        <v>713.96</v>
      </c>
      <c r="K125" s="105">
        <v>28180</v>
      </c>
      <c r="L125" s="49"/>
      <c r="M125" s="51"/>
    </row>
    <row r="126" spans="2:13" ht="11.25" customHeight="1" x14ac:dyDescent="0.25">
      <c r="B126" s="939" t="s">
        <v>35</v>
      </c>
      <c r="C126" s="32" t="s">
        <v>11</v>
      </c>
      <c r="D126" s="95">
        <v>39657081.130000003</v>
      </c>
      <c r="E126" s="96">
        <v>2872459.3700000048</v>
      </c>
      <c r="F126" s="97">
        <v>36784621.759999998</v>
      </c>
      <c r="G126" s="34"/>
      <c r="H126" s="96"/>
      <c r="I126" s="33">
        <v>1914.0700000000002</v>
      </c>
      <c r="J126" s="33">
        <v>707.63</v>
      </c>
      <c r="K126" s="96">
        <v>4955515</v>
      </c>
      <c r="L126" s="33"/>
      <c r="M126" s="35"/>
    </row>
    <row r="127" spans="2:13" ht="11.25" customHeight="1" x14ac:dyDescent="0.25">
      <c r="B127" s="940"/>
      <c r="C127" s="23" t="s">
        <v>12</v>
      </c>
      <c r="D127" s="89">
        <v>633140</v>
      </c>
      <c r="E127" s="90"/>
      <c r="F127" s="91">
        <v>633140</v>
      </c>
      <c r="G127" s="25"/>
      <c r="H127" s="90"/>
      <c r="I127" s="24"/>
      <c r="J127" s="24"/>
      <c r="K127" s="90">
        <v>79142.5</v>
      </c>
      <c r="L127" s="24"/>
      <c r="M127" s="26"/>
    </row>
    <row r="128" spans="2:13" ht="11.25" customHeight="1" x14ac:dyDescent="0.25">
      <c r="B128" s="940"/>
      <c r="C128" s="23" t="s">
        <v>13</v>
      </c>
      <c r="D128" s="89">
        <v>1163700</v>
      </c>
      <c r="E128" s="90">
        <v>44100</v>
      </c>
      <c r="F128" s="91">
        <v>1119600</v>
      </c>
      <c r="G128" s="25"/>
      <c r="H128" s="90"/>
      <c r="I128" s="24"/>
      <c r="J128" s="24">
        <v>50</v>
      </c>
      <c r="K128" s="90">
        <v>144000</v>
      </c>
      <c r="L128" s="24"/>
      <c r="M128" s="26"/>
    </row>
    <row r="129" spans="2:13" x14ac:dyDescent="0.25">
      <c r="B129" s="940"/>
      <c r="C129" s="23" t="s">
        <v>14</v>
      </c>
      <c r="D129" s="89">
        <v>2899489</v>
      </c>
      <c r="E129" s="90"/>
      <c r="F129" s="91">
        <v>2899489</v>
      </c>
      <c r="G129" s="25"/>
      <c r="H129" s="90"/>
      <c r="I129" s="24"/>
      <c r="J129" s="24"/>
      <c r="K129" s="90">
        <v>393166</v>
      </c>
      <c r="L129" s="24"/>
      <c r="M129" s="26"/>
    </row>
    <row r="130" spans="2:13" x14ac:dyDescent="0.25">
      <c r="B130" s="940"/>
      <c r="C130" s="23" t="s">
        <v>9</v>
      </c>
      <c r="D130" s="89"/>
      <c r="E130" s="90"/>
      <c r="F130" s="91"/>
      <c r="G130" s="25"/>
      <c r="H130" s="90"/>
      <c r="I130" s="24"/>
      <c r="J130" s="24"/>
      <c r="K130" s="90"/>
      <c r="L130" s="24"/>
      <c r="M130" s="26"/>
    </row>
    <row r="131" spans="2:13" x14ac:dyDescent="0.25">
      <c r="B131" s="941"/>
      <c r="C131" s="43" t="s">
        <v>7</v>
      </c>
      <c r="D131" s="101"/>
      <c r="E131" s="102"/>
      <c r="F131" s="103"/>
      <c r="G131" s="45"/>
      <c r="H131" s="102"/>
      <c r="I131" s="44"/>
      <c r="J131" s="44"/>
      <c r="K131" s="102"/>
      <c r="L131" s="44"/>
      <c r="M131" s="46"/>
    </row>
    <row r="132" spans="2:13" x14ac:dyDescent="0.25">
      <c r="B132" s="47" t="s">
        <v>77</v>
      </c>
      <c r="C132" s="48" t="s">
        <v>22</v>
      </c>
      <c r="D132" s="104"/>
      <c r="E132" s="105"/>
      <c r="F132" s="106"/>
      <c r="G132" s="50"/>
      <c r="H132" s="105"/>
      <c r="I132" s="49"/>
      <c r="J132" s="49"/>
      <c r="K132" s="105"/>
      <c r="L132" s="49"/>
      <c r="M132" s="51"/>
    </row>
    <row r="133" spans="2:13" ht="13.8" thickBot="1" x14ac:dyDescent="0.3">
      <c r="B133" s="47" t="s">
        <v>78</v>
      </c>
      <c r="C133" s="48" t="s">
        <v>7</v>
      </c>
      <c r="D133" s="104">
        <v>291.2</v>
      </c>
      <c r="E133" s="105"/>
      <c r="F133" s="106">
        <v>291.2</v>
      </c>
      <c r="G133" s="50"/>
      <c r="H133" s="119"/>
      <c r="I133" s="61"/>
      <c r="J133" s="61"/>
      <c r="K133" s="119">
        <v>112</v>
      </c>
      <c r="L133" s="61"/>
      <c r="M133" s="51"/>
    </row>
    <row r="134" spans="2:13" ht="14.4" thickTop="1" thickBot="1" x14ac:dyDescent="0.3">
      <c r="B134" s="946" t="s">
        <v>79</v>
      </c>
      <c r="C134" s="947"/>
      <c r="D134" s="113">
        <v>303622800.5</v>
      </c>
      <c r="E134" s="114">
        <v>35751540.310000002</v>
      </c>
      <c r="F134" s="115">
        <v>267871260.19</v>
      </c>
      <c r="G134" s="63">
        <v>549167.42999999993</v>
      </c>
      <c r="H134" s="120"/>
      <c r="I134" s="62">
        <v>10245.339999999998</v>
      </c>
      <c r="J134" s="62">
        <v>158547.75399999999</v>
      </c>
      <c r="K134" s="114">
        <v>57334249.519999996</v>
      </c>
      <c r="L134" s="64"/>
      <c r="M134" s="65">
        <v>76.19</v>
      </c>
    </row>
    <row r="135" spans="2:13" ht="14.4" thickTop="1" thickBot="1" x14ac:dyDescent="0.3">
      <c r="B135" s="944" t="s">
        <v>36</v>
      </c>
      <c r="C135" s="945"/>
      <c r="D135" s="116">
        <v>419458663.24000013</v>
      </c>
      <c r="E135" s="117">
        <v>37236798.569999993</v>
      </c>
      <c r="F135" s="118">
        <v>382221864.67000014</v>
      </c>
      <c r="G135" s="68">
        <v>549167.42999999993</v>
      </c>
      <c r="H135" s="121"/>
      <c r="I135" s="66">
        <v>42445.34</v>
      </c>
      <c r="J135" s="66">
        <v>393875.272</v>
      </c>
      <c r="K135" s="117">
        <v>222021011.02999985</v>
      </c>
      <c r="L135" s="67"/>
      <c r="M135" s="69">
        <v>82.908000000000001</v>
      </c>
    </row>
    <row r="136" spans="2:13" s="70" customFormat="1" ht="13.8" thickTop="1" x14ac:dyDescent="0.25">
      <c r="B136" s="71"/>
      <c r="C136" s="72"/>
      <c r="D136" s="73"/>
      <c r="E136" s="73"/>
      <c r="F136" s="73"/>
      <c r="G136" s="73"/>
      <c r="H136" s="73"/>
      <c r="I136" s="73"/>
      <c r="J136" s="73"/>
      <c r="K136" s="73"/>
      <c r="L136" s="73"/>
      <c r="M136" s="73"/>
    </row>
    <row r="137" spans="2:13" x14ac:dyDescent="0.25">
      <c r="B137" s="122" t="s">
        <v>104</v>
      </c>
    </row>
  </sheetData>
  <mergeCells count="26">
    <mergeCell ref="B3:B4"/>
    <mergeCell ref="C3:C4"/>
    <mergeCell ref="B1:M1"/>
    <mergeCell ref="B7:B9"/>
    <mergeCell ref="B5:B6"/>
    <mergeCell ref="D3:F3"/>
    <mergeCell ref="G3:M3"/>
    <mergeCell ref="B135:C135"/>
    <mergeCell ref="B63:B65"/>
    <mergeCell ref="B61:B62"/>
    <mergeCell ref="B76:B77"/>
    <mergeCell ref="B102:B109"/>
    <mergeCell ref="B134:C134"/>
    <mergeCell ref="B113:B115"/>
    <mergeCell ref="B122:B124"/>
    <mergeCell ref="B118:B121"/>
    <mergeCell ref="B126:B131"/>
    <mergeCell ref="B111:B112"/>
    <mergeCell ref="B53:B57"/>
    <mergeCell ref="B66:B69"/>
    <mergeCell ref="B82:B89"/>
    <mergeCell ref="B95:B98"/>
    <mergeCell ref="B10:B15"/>
    <mergeCell ref="B16:B27"/>
    <mergeCell ref="B29:B43"/>
    <mergeCell ref="B46:B52"/>
  </mergeCells>
  <phoneticPr fontId="0" type="noConversion"/>
  <pageMargins left="0" right="0" top="0" bottom="0" header="0" footer="0"/>
  <pageSetup paperSize="9" scale="10" orientation="portrait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01B28-658B-4ED9-BC9F-580F4C14D54C}">
  <sheetPr>
    <pageSetUpPr fitToPage="1"/>
  </sheetPr>
  <dimension ref="B1:R137"/>
  <sheetViews>
    <sheetView showGridLines="0" zoomScale="80" workbookViewId="0">
      <selection activeCell="F6" sqref="F6"/>
    </sheetView>
  </sheetViews>
  <sheetFormatPr baseColWidth="10" defaultColWidth="12" defaultRowHeight="13.2" x14ac:dyDescent="0.25"/>
  <cols>
    <col min="1" max="1" width="2.7109375" style="14" customWidth="1"/>
    <col min="2" max="2" width="34" style="3" customWidth="1"/>
    <col min="3" max="3" width="31" style="3" customWidth="1"/>
    <col min="4" max="13" width="18.85546875" style="3" customWidth="1"/>
    <col min="14" max="16" width="31.7109375" style="14" bestFit="1" customWidth="1"/>
    <col min="17" max="17" width="20.7109375" style="14" bestFit="1" customWidth="1"/>
    <col min="18" max="18" width="16.28515625" style="14" bestFit="1" customWidth="1"/>
    <col min="19" max="19" width="20.28515625" style="14" bestFit="1" customWidth="1"/>
    <col min="20" max="20" width="16.7109375" style="14" bestFit="1" customWidth="1"/>
    <col min="21" max="21" width="20.28515625" style="14" bestFit="1" customWidth="1"/>
    <col min="22" max="22" width="16.7109375" style="14" bestFit="1" customWidth="1"/>
    <col min="23" max="23" width="20.28515625" style="14" bestFit="1" customWidth="1"/>
    <col min="24" max="24" width="16.7109375" style="14" bestFit="1" customWidth="1"/>
    <col min="25" max="25" width="20.7109375" style="14" bestFit="1" customWidth="1"/>
    <col min="26" max="26" width="17" style="14" bestFit="1" customWidth="1"/>
    <col min="27" max="27" width="20.28515625" style="14" bestFit="1" customWidth="1"/>
    <col min="28" max="28" width="16.7109375" style="14" bestFit="1" customWidth="1"/>
    <col min="29" max="29" width="20.28515625" style="14" bestFit="1" customWidth="1"/>
    <col min="30" max="30" width="16.7109375" style="14" bestFit="1" customWidth="1"/>
    <col min="31" max="31" width="18" style="14" bestFit="1" customWidth="1"/>
    <col min="32" max="32" width="14.42578125" style="14" bestFit="1" customWidth="1"/>
    <col min="33" max="33" width="17.7109375" style="14" bestFit="1" customWidth="1"/>
    <col min="34" max="34" width="14.140625" style="14" bestFit="1" customWidth="1"/>
    <col min="35" max="35" width="16.85546875" style="14" bestFit="1" customWidth="1"/>
    <col min="36" max="16384" width="12" style="14"/>
  </cols>
  <sheetData>
    <row r="1" spans="2:18" s="74" customFormat="1" ht="31.5" customHeight="1" x14ac:dyDescent="0.2">
      <c r="B1" s="953" t="s">
        <v>98</v>
      </c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O1" s="2"/>
      <c r="P1" s="2"/>
      <c r="Q1" s="2"/>
      <c r="R1" s="2"/>
    </row>
    <row r="2" spans="2:18" s="74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2"/>
      <c r="P2" s="2"/>
      <c r="Q2" s="2"/>
      <c r="R2" s="2"/>
    </row>
    <row r="3" spans="2:18" ht="13.8" thickTop="1" x14ac:dyDescent="0.25">
      <c r="B3" s="929" t="s">
        <v>0</v>
      </c>
      <c r="C3" s="931" t="s">
        <v>1</v>
      </c>
      <c r="D3" s="949" t="s">
        <v>2</v>
      </c>
      <c r="E3" s="950"/>
      <c r="F3" s="951"/>
      <c r="G3" s="952" t="s">
        <v>3</v>
      </c>
      <c r="H3" s="950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4" t="s">
        <v>4</v>
      </c>
      <c r="E4" s="5" t="s">
        <v>5</v>
      </c>
      <c r="F4" s="6" t="s">
        <v>52</v>
      </c>
      <c r="G4" s="7" t="s">
        <v>101</v>
      </c>
      <c r="H4" s="8" t="s">
        <v>102</v>
      </c>
      <c r="I4" s="8" t="s">
        <v>53</v>
      </c>
      <c r="J4" s="8" t="s">
        <v>54</v>
      </c>
      <c r="K4" s="8" t="s">
        <v>103</v>
      </c>
      <c r="L4" s="8" t="s">
        <v>55</v>
      </c>
      <c r="M4" s="9" t="s">
        <v>56</v>
      </c>
    </row>
    <row r="5" spans="2:18" ht="13.8" thickTop="1" x14ac:dyDescent="0.25">
      <c r="B5" s="948" t="s">
        <v>6</v>
      </c>
      <c r="C5" s="10" t="s">
        <v>15</v>
      </c>
      <c r="D5" s="80"/>
      <c r="E5" s="81"/>
      <c r="F5" s="82"/>
      <c r="G5" s="12"/>
      <c r="H5" s="81"/>
      <c r="I5" s="11"/>
      <c r="J5" s="11"/>
      <c r="K5" s="81"/>
      <c r="L5" s="11"/>
      <c r="M5" s="13"/>
    </row>
    <row r="6" spans="2:18" x14ac:dyDescent="0.25">
      <c r="B6" s="938"/>
      <c r="C6" s="15" t="s">
        <v>7</v>
      </c>
      <c r="D6" s="83">
        <v>2215000</v>
      </c>
      <c r="E6" s="84">
        <v>1040000</v>
      </c>
      <c r="F6" s="85">
        <v>1175000</v>
      </c>
      <c r="G6" s="17">
        <v>117000</v>
      </c>
      <c r="H6" s="84"/>
      <c r="I6" s="16"/>
      <c r="J6" s="16"/>
      <c r="K6" s="84">
        <v>50000</v>
      </c>
      <c r="L6" s="16"/>
      <c r="M6" s="18"/>
    </row>
    <row r="7" spans="2:18" ht="12" customHeight="1" x14ac:dyDescent="0.25">
      <c r="B7" s="939" t="s">
        <v>8</v>
      </c>
      <c r="C7" s="19" t="s">
        <v>17</v>
      </c>
      <c r="D7" s="86"/>
      <c r="E7" s="87"/>
      <c r="F7" s="88"/>
      <c r="G7" s="21"/>
      <c r="H7" s="87"/>
      <c r="I7" s="20"/>
      <c r="J7" s="20"/>
      <c r="K7" s="87"/>
      <c r="L7" s="20"/>
      <c r="M7" s="22"/>
    </row>
    <row r="8" spans="2:18" ht="11.25" customHeight="1" x14ac:dyDescent="0.25">
      <c r="B8" s="940"/>
      <c r="C8" s="23" t="s">
        <v>9</v>
      </c>
      <c r="D8" s="89">
        <v>64000</v>
      </c>
      <c r="E8" s="90"/>
      <c r="F8" s="91">
        <v>64000</v>
      </c>
      <c r="G8" s="25"/>
      <c r="H8" s="90"/>
      <c r="I8" s="24"/>
      <c r="J8" s="24"/>
      <c r="K8" s="90">
        <v>8000</v>
      </c>
      <c r="L8" s="24"/>
      <c r="M8" s="26"/>
    </row>
    <row r="9" spans="2:18" x14ac:dyDescent="0.25">
      <c r="B9" s="943"/>
      <c r="C9" s="15" t="s">
        <v>7</v>
      </c>
      <c r="D9" s="83">
        <v>88000</v>
      </c>
      <c r="E9" s="84">
        <v>80000</v>
      </c>
      <c r="F9" s="85">
        <v>8000</v>
      </c>
      <c r="G9" s="17">
        <v>9000</v>
      </c>
      <c r="H9" s="84"/>
      <c r="I9" s="16"/>
      <c r="J9" s="16"/>
      <c r="K9" s="84">
        <v>1000</v>
      </c>
      <c r="L9" s="16"/>
      <c r="M9" s="18"/>
    </row>
    <row r="10" spans="2:18" ht="12" customHeight="1" x14ac:dyDescent="0.25">
      <c r="B10" s="939" t="s">
        <v>10</v>
      </c>
      <c r="C10" s="19" t="s">
        <v>11</v>
      </c>
      <c r="D10" s="86">
        <v>30583.279999999999</v>
      </c>
      <c r="E10" s="87"/>
      <c r="F10" s="88">
        <v>30583.279999999999</v>
      </c>
      <c r="G10" s="21">
        <v>55</v>
      </c>
      <c r="H10" s="87"/>
      <c r="I10" s="20"/>
      <c r="J10" s="20">
        <v>103.148</v>
      </c>
      <c r="K10" s="87">
        <v>12000</v>
      </c>
      <c r="L10" s="20"/>
      <c r="M10" s="22"/>
    </row>
    <row r="11" spans="2:18" ht="11.25" customHeight="1" x14ac:dyDescent="0.25">
      <c r="B11" s="940"/>
      <c r="C11" s="23" t="s">
        <v>12</v>
      </c>
      <c r="D11" s="89"/>
      <c r="E11" s="90"/>
      <c r="F11" s="91"/>
      <c r="G11" s="25"/>
      <c r="H11" s="90"/>
      <c r="I11" s="24"/>
      <c r="J11" s="24">
        <v>1018.929</v>
      </c>
      <c r="K11" s="90"/>
      <c r="L11" s="24"/>
      <c r="M11" s="26">
        <v>0.52</v>
      </c>
    </row>
    <row r="12" spans="2:18" ht="11.25" customHeight="1" x14ac:dyDescent="0.25">
      <c r="B12" s="940"/>
      <c r="C12" s="23" t="s">
        <v>13</v>
      </c>
      <c r="D12" s="89"/>
      <c r="E12" s="90"/>
      <c r="F12" s="91"/>
      <c r="G12" s="25"/>
      <c r="H12" s="90"/>
      <c r="I12" s="24"/>
      <c r="J12" s="24">
        <v>400</v>
      </c>
      <c r="K12" s="90"/>
      <c r="L12" s="24"/>
      <c r="M12" s="26">
        <v>0.28000000000000003</v>
      </c>
    </row>
    <row r="13" spans="2:18" x14ac:dyDescent="0.25">
      <c r="B13" s="940"/>
      <c r="C13" s="23" t="s">
        <v>14</v>
      </c>
      <c r="D13" s="89"/>
      <c r="E13" s="90"/>
      <c r="F13" s="91"/>
      <c r="G13" s="25"/>
      <c r="H13" s="90"/>
      <c r="I13" s="24">
        <v>34</v>
      </c>
      <c r="J13" s="24"/>
      <c r="K13" s="90"/>
      <c r="L13" s="24"/>
      <c r="M13" s="26"/>
    </row>
    <row r="14" spans="2:18" x14ac:dyDescent="0.25">
      <c r="B14" s="940"/>
      <c r="C14" s="23" t="s">
        <v>15</v>
      </c>
      <c r="D14" s="89"/>
      <c r="E14" s="90"/>
      <c r="F14" s="91"/>
      <c r="G14" s="25"/>
      <c r="H14" s="90"/>
      <c r="I14" s="24">
        <v>12</v>
      </c>
      <c r="J14" s="24">
        <v>47.045999999999999</v>
      </c>
      <c r="K14" s="90">
        <v>2767.1</v>
      </c>
      <c r="L14" s="24"/>
      <c r="M14" s="26"/>
    </row>
    <row r="15" spans="2:18" x14ac:dyDescent="0.25">
      <c r="B15" s="943"/>
      <c r="C15" s="15" t="s">
        <v>18</v>
      </c>
      <c r="D15" s="83"/>
      <c r="E15" s="84"/>
      <c r="F15" s="85"/>
      <c r="G15" s="17"/>
      <c r="H15" s="84"/>
      <c r="I15" s="16"/>
      <c r="J15" s="16"/>
      <c r="K15" s="84"/>
      <c r="L15" s="16"/>
      <c r="M15" s="18"/>
    </row>
    <row r="16" spans="2:18" ht="12" customHeight="1" x14ac:dyDescent="0.25">
      <c r="B16" s="939" t="s">
        <v>38</v>
      </c>
      <c r="C16" s="19" t="s">
        <v>11</v>
      </c>
      <c r="D16" s="86">
        <v>1062.5</v>
      </c>
      <c r="E16" s="87">
        <v>1062.5</v>
      </c>
      <c r="F16" s="88"/>
      <c r="G16" s="21">
        <v>700</v>
      </c>
      <c r="H16" s="87"/>
      <c r="I16" s="20"/>
      <c r="J16" s="20">
        <v>2019.3609999999999</v>
      </c>
      <c r="K16" s="87">
        <v>470</v>
      </c>
      <c r="L16" s="20"/>
      <c r="M16" s="22">
        <v>0.8</v>
      </c>
    </row>
    <row r="17" spans="2:13" ht="11.25" customHeight="1" x14ac:dyDescent="0.25">
      <c r="B17" s="940"/>
      <c r="C17" s="23" t="s">
        <v>12</v>
      </c>
      <c r="D17" s="89">
        <v>13411.76</v>
      </c>
      <c r="E17" s="90">
        <v>13411.76</v>
      </c>
      <c r="F17" s="91"/>
      <c r="G17" s="25"/>
      <c r="H17" s="90"/>
      <c r="I17" s="24">
        <v>95</v>
      </c>
      <c r="J17" s="24">
        <v>849.46600000000001</v>
      </c>
      <c r="K17" s="90"/>
      <c r="L17" s="24"/>
      <c r="M17" s="26">
        <v>2.7850000000000001</v>
      </c>
    </row>
    <row r="18" spans="2:13" ht="11.25" customHeight="1" x14ac:dyDescent="0.25">
      <c r="B18" s="940"/>
      <c r="C18" s="23" t="s">
        <v>13</v>
      </c>
      <c r="D18" s="89"/>
      <c r="E18" s="90"/>
      <c r="F18" s="91"/>
      <c r="G18" s="25"/>
      <c r="H18" s="90"/>
      <c r="I18" s="24"/>
      <c r="J18" s="24">
        <v>22</v>
      </c>
      <c r="K18" s="90"/>
      <c r="L18" s="24"/>
      <c r="M18" s="26">
        <v>0.107</v>
      </c>
    </row>
    <row r="19" spans="2:13" x14ac:dyDescent="0.25">
      <c r="B19" s="940"/>
      <c r="C19" s="23" t="s">
        <v>14</v>
      </c>
      <c r="D19" s="89">
        <v>14950</v>
      </c>
      <c r="E19" s="90"/>
      <c r="F19" s="91">
        <v>14950</v>
      </c>
      <c r="G19" s="25"/>
      <c r="H19" s="90"/>
      <c r="I19" s="24">
        <v>33.42</v>
      </c>
      <c r="J19" s="24"/>
      <c r="K19" s="90">
        <v>2300</v>
      </c>
      <c r="L19" s="24"/>
      <c r="M19" s="26"/>
    </row>
    <row r="20" spans="2:13" x14ac:dyDescent="0.25">
      <c r="B20" s="940"/>
      <c r="C20" s="23" t="s">
        <v>15</v>
      </c>
      <c r="D20" s="89">
        <v>27904.25</v>
      </c>
      <c r="E20" s="90">
        <v>3404.25</v>
      </c>
      <c r="F20" s="91">
        <v>24500</v>
      </c>
      <c r="G20" s="25"/>
      <c r="H20" s="90"/>
      <c r="I20" s="24">
        <v>123</v>
      </c>
      <c r="J20" s="24">
        <v>573.36800000000005</v>
      </c>
      <c r="K20" s="90">
        <v>20737.25</v>
      </c>
      <c r="L20" s="24"/>
      <c r="M20" s="26"/>
    </row>
    <row r="21" spans="2:13" x14ac:dyDescent="0.25">
      <c r="B21" s="940"/>
      <c r="C21" s="23" t="s">
        <v>16</v>
      </c>
      <c r="D21" s="89"/>
      <c r="E21" s="90"/>
      <c r="F21" s="91"/>
      <c r="G21" s="25"/>
      <c r="H21" s="90"/>
      <c r="I21" s="24"/>
      <c r="J21" s="24">
        <v>900</v>
      </c>
      <c r="K21" s="90">
        <v>3000</v>
      </c>
      <c r="L21" s="24"/>
      <c r="M21" s="26">
        <v>7</v>
      </c>
    </row>
    <row r="22" spans="2:13" x14ac:dyDescent="0.25">
      <c r="B22" s="940"/>
      <c r="C22" s="23" t="s">
        <v>17</v>
      </c>
      <c r="D22" s="89">
        <v>32500</v>
      </c>
      <c r="E22" s="90">
        <v>7500</v>
      </c>
      <c r="F22" s="91">
        <v>25000</v>
      </c>
      <c r="G22" s="25">
        <v>310</v>
      </c>
      <c r="H22" s="90"/>
      <c r="I22" s="24"/>
      <c r="J22" s="24">
        <v>317.5</v>
      </c>
      <c r="K22" s="90">
        <v>118550</v>
      </c>
      <c r="L22" s="24"/>
      <c r="M22" s="26"/>
    </row>
    <row r="23" spans="2:13" x14ac:dyDescent="0.25">
      <c r="B23" s="940"/>
      <c r="C23" s="23" t="s">
        <v>18</v>
      </c>
      <c r="D23" s="89"/>
      <c r="E23" s="90"/>
      <c r="F23" s="91"/>
      <c r="G23" s="25"/>
      <c r="H23" s="90"/>
      <c r="I23" s="24">
        <v>328.6</v>
      </c>
      <c r="J23" s="24">
        <v>195</v>
      </c>
      <c r="K23" s="90">
        <v>8975</v>
      </c>
      <c r="L23" s="24"/>
      <c r="M23" s="26"/>
    </row>
    <row r="24" spans="2:13" x14ac:dyDescent="0.25">
      <c r="B24" s="940"/>
      <c r="C24" s="23" t="s">
        <v>19</v>
      </c>
      <c r="D24" s="89"/>
      <c r="E24" s="90"/>
      <c r="F24" s="91"/>
      <c r="G24" s="25"/>
      <c r="H24" s="90"/>
      <c r="I24" s="24"/>
      <c r="J24" s="24">
        <v>135</v>
      </c>
      <c r="K24" s="90">
        <v>24000</v>
      </c>
      <c r="L24" s="24"/>
      <c r="M24" s="26"/>
    </row>
    <row r="25" spans="2:13" x14ac:dyDescent="0.25">
      <c r="B25" s="940"/>
      <c r="C25" s="23" t="s">
        <v>20</v>
      </c>
      <c r="D25" s="89">
        <v>95500</v>
      </c>
      <c r="E25" s="90">
        <v>72000</v>
      </c>
      <c r="F25" s="91">
        <v>23500</v>
      </c>
      <c r="G25" s="25"/>
      <c r="H25" s="90"/>
      <c r="I25" s="24">
        <v>510</v>
      </c>
      <c r="J25" s="24"/>
      <c r="K25" s="90">
        <v>5000</v>
      </c>
      <c r="L25" s="24"/>
      <c r="M25" s="26"/>
    </row>
    <row r="26" spans="2:13" x14ac:dyDescent="0.25">
      <c r="B26" s="940"/>
      <c r="C26" s="23" t="s">
        <v>9</v>
      </c>
      <c r="D26" s="89">
        <v>8000</v>
      </c>
      <c r="E26" s="90">
        <v>3000</v>
      </c>
      <c r="F26" s="91">
        <v>5000</v>
      </c>
      <c r="G26" s="25"/>
      <c r="H26" s="90"/>
      <c r="I26" s="24"/>
      <c r="J26" s="24">
        <v>20</v>
      </c>
      <c r="K26" s="90">
        <v>50000</v>
      </c>
      <c r="L26" s="24"/>
      <c r="M26" s="26"/>
    </row>
    <row r="27" spans="2:13" x14ac:dyDescent="0.25">
      <c r="B27" s="943"/>
      <c r="C27" s="15" t="s">
        <v>7</v>
      </c>
      <c r="D27" s="83">
        <v>9800</v>
      </c>
      <c r="E27" s="84"/>
      <c r="F27" s="85">
        <v>9800</v>
      </c>
      <c r="G27" s="17"/>
      <c r="H27" s="84"/>
      <c r="I27" s="16"/>
      <c r="J27" s="16"/>
      <c r="K27" s="84">
        <v>2000</v>
      </c>
      <c r="L27" s="16"/>
      <c r="M27" s="18"/>
    </row>
    <row r="28" spans="2:13" x14ac:dyDescent="0.25">
      <c r="B28" s="27" t="s">
        <v>59</v>
      </c>
      <c r="C28" s="28" t="s">
        <v>15</v>
      </c>
      <c r="D28" s="92"/>
      <c r="E28" s="93"/>
      <c r="F28" s="94"/>
      <c r="G28" s="30"/>
      <c r="H28" s="93"/>
      <c r="I28" s="29"/>
      <c r="J28" s="29"/>
      <c r="K28" s="93"/>
      <c r="L28" s="29"/>
      <c r="M28" s="31"/>
    </row>
    <row r="29" spans="2:13" ht="12" customHeight="1" x14ac:dyDescent="0.25">
      <c r="B29" s="939" t="s">
        <v>21</v>
      </c>
      <c r="C29" s="19" t="s">
        <v>11</v>
      </c>
      <c r="D29" s="86">
        <v>21431569.010000002</v>
      </c>
      <c r="E29" s="87">
        <v>1162454.2600000016</v>
      </c>
      <c r="F29" s="88">
        <v>20269114.75</v>
      </c>
      <c r="G29" s="21">
        <v>105561.79000000001</v>
      </c>
      <c r="H29" s="87"/>
      <c r="I29" s="20">
        <v>100</v>
      </c>
      <c r="J29" s="20">
        <v>10517</v>
      </c>
      <c r="K29" s="87">
        <v>9575445</v>
      </c>
      <c r="L29" s="20"/>
      <c r="M29" s="22"/>
    </row>
    <row r="30" spans="2:13" ht="11.25" customHeight="1" x14ac:dyDescent="0.25">
      <c r="B30" s="940"/>
      <c r="C30" s="23" t="s">
        <v>12</v>
      </c>
      <c r="D30" s="89">
        <v>3491201.3</v>
      </c>
      <c r="E30" s="90">
        <v>15000</v>
      </c>
      <c r="F30" s="91">
        <v>3476201.3</v>
      </c>
      <c r="G30" s="25"/>
      <c r="H30" s="90"/>
      <c r="I30" s="24">
        <v>256.5</v>
      </c>
      <c r="J30" s="24"/>
      <c r="K30" s="90">
        <v>1689640</v>
      </c>
      <c r="L30" s="24"/>
      <c r="M30" s="26"/>
    </row>
    <row r="31" spans="2:13" ht="11.25" customHeight="1" x14ac:dyDescent="0.25">
      <c r="B31" s="940"/>
      <c r="C31" s="23" t="s">
        <v>13</v>
      </c>
      <c r="D31" s="89">
        <v>1191926.8900000001</v>
      </c>
      <c r="E31" s="90"/>
      <c r="F31" s="91">
        <v>1191926.8900000001</v>
      </c>
      <c r="G31" s="25"/>
      <c r="H31" s="90"/>
      <c r="I31" s="24"/>
      <c r="J31" s="24"/>
      <c r="K31" s="90">
        <v>497200</v>
      </c>
      <c r="L31" s="24"/>
      <c r="M31" s="26"/>
    </row>
    <row r="32" spans="2:13" x14ac:dyDescent="0.25">
      <c r="B32" s="940"/>
      <c r="C32" s="23" t="s">
        <v>14</v>
      </c>
      <c r="D32" s="89">
        <v>253500</v>
      </c>
      <c r="E32" s="90"/>
      <c r="F32" s="91">
        <v>253500</v>
      </c>
      <c r="G32" s="25"/>
      <c r="H32" s="90"/>
      <c r="I32" s="24"/>
      <c r="J32" s="24"/>
      <c r="K32" s="90">
        <v>130000</v>
      </c>
      <c r="L32" s="24"/>
      <c r="M32" s="26"/>
    </row>
    <row r="33" spans="2:13" x14ac:dyDescent="0.25">
      <c r="B33" s="940"/>
      <c r="C33" s="23" t="s">
        <v>15</v>
      </c>
      <c r="D33" s="89">
        <v>2967430.34</v>
      </c>
      <c r="E33" s="90"/>
      <c r="F33" s="91">
        <v>2967430.34</v>
      </c>
      <c r="G33" s="25"/>
      <c r="H33" s="90"/>
      <c r="I33" s="24"/>
      <c r="J33" s="24"/>
      <c r="K33" s="90">
        <v>1540000</v>
      </c>
      <c r="L33" s="24"/>
      <c r="M33" s="26"/>
    </row>
    <row r="34" spans="2:13" x14ac:dyDescent="0.25">
      <c r="B34" s="940"/>
      <c r="C34" s="23" t="s">
        <v>16</v>
      </c>
      <c r="D34" s="89">
        <v>2091000</v>
      </c>
      <c r="E34" s="90"/>
      <c r="F34" s="91">
        <v>2091000</v>
      </c>
      <c r="G34" s="25"/>
      <c r="H34" s="90"/>
      <c r="I34" s="24"/>
      <c r="J34" s="24"/>
      <c r="K34" s="90">
        <v>1150000</v>
      </c>
      <c r="L34" s="24"/>
      <c r="M34" s="26"/>
    </row>
    <row r="35" spans="2:13" x14ac:dyDescent="0.25">
      <c r="B35" s="940"/>
      <c r="C35" s="23" t="s">
        <v>17</v>
      </c>
      <c r="D35" s="89">
        <v>4539700</v>
      </c>
      <c r="E35" s="90">
        <v>1377700</v>
      </c>
      <c r="F35" s="91">
        <v>3162000</v>
      </c>
      <c r="G35" s="25">
        <v>80101</v>
      </c>
      <c r="H35" s="90"/>
      <c r="I35" s="24"/>
      <c r="J35" s="24">
        <v>7024</v>
      </c>
      <c r="K35" s="90">
        <v>1572740</v>
      </c>
      <c r="L35" s="24"/>
      <c r="M35" s="26"/>
    </row>
    <row r="36" spans="2:13" x14ac:dyDescent="0.25">
      <c r="B36" s="940"/>
      <c r="C36" s="23" t="s">
        <v>18</v>
      </c>
      <c r="D36" s="89">
        <v>14179723.51</v>
      </c>
      <c r="E36" s="90">
        <v>1730170.0200000014</v>
      </c>
      <c r="F36" s="91">
        <v>12449553.489999998</v>
      </c>
      <c r="G36" s="25"/>
      <c r="H36" s="90"/>
      <c r="I36" s="24"/>
      <c r="J36" s="24">
        <v>16200</v>
      </c>
      <c r="K36" s="90">
        <v>6186043</v>
      </c>
      <c r="L36" s="24"/>
      <c r="M36" s="26">
        <v>20.079999999999998</v>
      </c>
    </row>
    <row r="37" spans="2:13" x14ac:dyDescent="0.25">
      <c r="B37" s="940"/>
      <c r="C37" s="23" t="s">
        <v>19</v>
      </c>
      <c r="D37" s="89">
        <v>4962281.47</v>
      </c>
      <c r="E37" s="90">
        <v>184118.29999999981</v>
      </c>
      <c r="F37" s="91">
        <v>4778163.17</v>
      </c>
      <c r="G37" s="25">
        <v>50000</v>
      </c>
      <c r="H37" s="90"/>
      <c r="I37" s="24"/>
      <c r="J37" s="24">
        <v>5294</v>
      </c>
      <c r="K37" s="90">
        <v>2476822</v>
      </c>
      <c r="L37" s="24"/>
      <c r="M37" s="26"/>
    </row>
    <row r="38" spans="2:13" x14ac:dyDescent="0.25">
      <c r="B38" s="940"/>
      <c r="C38" s="23" t="s">
        <v>20</v>
      </c>
      <c r="D38" s="89"/>
      <c r="E38" s="90"/>
      <c r="F38" s="91"/>
      <c r="G38" s="25"/>
      <c r="H38" s="90"/>
      <c r="I38" s="24"/>
      <c r="J38" s="24"/>
      <c r="K38" s="90"/>
      <c r="L38" s="24"/>
      <c r="M38" s="26"/>
    </row>
    <row r="39" spans="2:13" x14ac:dyDescent="0.25">
      <c r="B39" s="940"/>
      <c r="C39" s="23" t="s">
        <v>9</v>
      </c>
      <c r="D39" s="89">
        <v>4446000</v>
      </c>
      <c r="E39" s="90"/>
      <c r="F39" s="91">
        <v>4446000</v>
      </c>
      <c r="G39" s="25"/>
      <c r="H39" s="90"/>
      <c r="I39" s="24"/>
      <c r="J39" s="24"/>
      <c r="K39" s="90">
        <v>2111000</v>
      </c>
      <c r="L39" s="24"/>
      <c r="M39" s="26"/>
    </row>
    <row r="40" spans="2:13" x14ac:dyDescent="0.25">
      <c r="B40" s="940"/>
      <c r="C40" s="23" t="s">
        <v>22</v>
      </c>
      <c r="D40" s="89">
        <v>234000</v>
      </c>
      <c r="E40" s="90"/>
      <c r="F40" s="91">
        <v>234000</v>
      </c>
      <c r="G40" s="25"/>
      <c r="H40" s="90"/>
      <c r="I40" s="24"/>
      <c r="J40" s="24"/>
      <c r="K40" s="90">
        <v>147245</v>
      </c>
      <c r="L40" s="24"/>
      <c r="M40" s="26"/>
    </row>
    <row r="41" spans="2:13" x14ac:dyDescent="0.25">
      <c r="B41" s="940"/>
      <c r="C41" s="23" t="s">
        <v>7</v>
      </c>
      <c r="D41" s="89">
        <v>5618569.8300039982</v>
      </c>
      <c r="E41" s="90"/>
      <c r="F41" s="91">
        <v>5618569.8300039982</v>
      </c>
      <c r="G41" s="25"/>
      <c r="H41" s="90"/>
      <c r="I41" s="24"/>
      <c r="J41" s="24"/>
      <c r="K41" s="90">
        <v>2327400</v>
      </c>
      <c r="L41" s="24"/>
      <c r="M41" s="26"/>
    </row>
    <row r="42" spans="2:13" x14ac:dyDescent="0.25">
      <c r="B42" s="940"/>
      <c r="C42" s="23" t="s">
        <v>29</v>
      </c>
      <c r="D42" s="89"/>
      <c r="E42" s="90"/>
      <c r="F42" s="91"/>
      <c r="G42" s="25"/>
      <c r="H42" s="90"/>
      <c r="I42" s="24"/>
      <c r="J42" s="24"/>
      <c r="K42" s="90">
        <v>35000</v>
      </c>
      <c r="L42" s="24"/>
      <c r="M42" s="26"/>
    </row>
    <row r="43" spans="2:13" x14ac:dyDescent="0.25">
      <c r="B43" s="943"/>
      <c r="C43" s="15" t="s">
        <v>30</v>
      </c>
      <c r="D43" s="83"/>
      <c r="E43" s="84"/>
      <c r="F43" s="85"/>
      <c r="G43" s="17"/>
      <c r="H43" s="84"/>
      <c r="I43" s="16"/>
      <c r="J43" s="16"/>
      <c r="K43" s="84"/>
      <c r="L43" s="16"/>
      <c r="M43" s="18"/>
    </row>
    <row r="44" spans="2:13" x14ac:dyDescent="0.25">
      <c r="B44" s="27" t="s">
        <v>40</v>
      </c>
      <c r="C44" s="28" t="s">
        <v>18</v>
      </c>
      <c r="D44" s="92"/>
      <c r="E44" s="93"/>
      <c r="F44" s="94"/>
      <c r="G44" s="30"/>
      <c r="H44" s="93"/>
      <c r="I44" s="29"/>
      <c r="J44" s="29"/>
      <c r="K44" s="93">
        <v>4000</v>
      </c>
      <c r="L44" s="29"/>
      <c r="M44" s="31"/>
    </row>
    <row r="45" spans="2:13" x14ac:dyDescent="0.25">
      <c r="B45" s="27" t="s">
        <v>60</v>
      </c>
      <c r="C45" s="28" t="s">
        <v>18</v>
      </c>
      <c r="D45" s="92"/>
      <c r="E45" s="93"/>
      <c r="F45" s="94"/>
      <c r="G45" s="30"/>
      <c r="H45" s="93"/>
      <c r="I45" s="29"/>
      <c r="J45" s="29"/>
      <c r="K45" s="93"/>
      <c r="L45" s="29"/>
      <c r="M45" s="31"/>
    </row>
    <row r="46" spans="2:13" ht="12" customHeight="1" x14ac:dyDescent="0.25">
      <c r="B46" s="939" t="s">
        <v>39</v>
      </c>
      <c r="C46" s="19" t="s">
        <v>17</v>
      </c>
      <c r="D46" s="86"/>
      <c r="E46" s="87"/>
      <c r="F46" s="88"/>
      <c r="G46" s="21"/>
      <c r="H46" s="87"/>
      <c r="I46" s="20"/>
      <c r="J46" s="20"/>
      <c r="K46" s="87"/>
      <c r="L46" s="20"/>
      <c r="M46" s="22"/>
    </row>
    <row r="47" spans="2:13" ht="11.25" customHeight="1" x14ac:dyDescent="0.25">
      <c r="B47" s="940"/>
      <c r="C47" s="23" t="s">
        <v>61</v>
      </c>
      <c r="D47" s="89"/>
      <c r="E47" s="90"/>
      <c r="F47" s="91"/>
      <c r="G47" s="25"/>
      <c r="H47" s="90"/>
      <c r="I47" s="24"/>
      <c r="J47" s="24"/>
      <c r="K47" s="90"/>
      <c r="L47" s="24"/>
      <c r="M47" s="26"/>
    </row>
    <row r="48" spans="2:13" ht="11.25" customHeight="1" x14ac:dyDescent="0.25">
      <c r="B48" s="940"/>
      <c r="C48" s="23" t="s">
        <v>20</v>
      </c>
      <c r="D48" s="89">
        <v>13001.96</v>
      </c>
      <c r="E48" s="90">
        <v>8359.6499999999978</v>
      </c>
      <c r="F48" s="91">
        <v>4642.3100000000004</v>
      </c>
      <c r="G48" s="25"/>
      <c r="H48" s="90"/>
      <c r="I48" s="24"/>
      <c r="J48" s="24">
        <v>90</v>
      </c>
      <c r="K48" s="90">
        <v>700</v>
      </c>
      <c r="L48" s="24"/>
      <c r="M48" s="26"/>
    </row>
    <row r="49" spans="2:13" x14ac:dyDescent="0.25">
      <c r="B49" s="940"/>
      <c r="C49" s="23" t="s">
        <v>9</v>
      </c>
      <c r="D49" s="89"/>
      <c r="E49" s="90"/>
      <c r="F49" s="91"/>
      <c r="G49" s="25"/>
      <c r="H49" s="90"/>
      <c r="I49" s="24"/>
      <c r="J49" s="24"/>
      <c r="K49" s="90"/>
      <c r="L49" s="24"/>
      <c r="M49" s="26"/>
    </row>
    <row r="50" spans="2:13" x14ac:dyDescent="0.25">
      <c r="B50" s="940"/>
      <c r="C50" s="23" t="s">
        <v>22</v>
      </c>
      <c r="D50" s="89"/>
      <c r="E50" s="90"/>
      <c r="F50" s="91"/>
      <c r="G50" s="25"/>
      <c r="H50" s="90"/>
      <c r="I50" s="24">
        <v>8</v>
      </c>
      <c r="J50" s="24"/>
      <c r="K50" s="90"/>
      <c r="L50" s="24"/>
      <c r="M50" s="26"/>
    </row>
    <row r="51" spans="2:13" x14ac:dyDescent="0.25">
      <c r="B51" s="940"/>
      <c r="C51" s="23" t="s">
        <v>23</v>
      </c>
      <c r="D51" s="89">
        <v>9600</v>
      </c>
      <c r="E51" s="90"/>
      <c r="F51" s="91">
        <v>9600</v>
      </c>
      <c r="G51" s="25"/>
      <c r="H51" s="90"/>
      <c r="I51" s="24"/>
      <c r="J51" s="24"/>
      <c r="K51" s="90">
        <v>2000</v>
      </c>
      <c r="L51" s="24"/>
      <c r="M51" s="26"/>
    </row>
    <row r="52" spans="2:13" x14ac:dyDescent="0.25">
      <c r="B52" s="943"/>
      <c r="C52" s="15" t="s">
        <v>7</v>
      </c>
      <c r="D52" s="83">
        <v>5425</v>
      </c>
      <c r="E52" s="84"/>
      <c r="F52" s="85">
        <v>5425</v>
      </c>
      <c r="G52" s="17"/>
      <c r="H52" s="84"/>
      <c r="I52" s="16"/>
      <c r="J52" s="16"/>
      <c r="K52" s="84">
        <v>1750</v>
      </c>
      <c r="L52" s="16"/>
      <c r="M52" s="18"/>
    </row>
    <row r="53" spans="2:13" ht="12" customHeight="1" x14ac:dyDescent="0.25">
      <c r="B53" s="939" t="s">
        <v>24</v>
      </c>
      <c r="C53" s="32" t="s">
        <v>17</v>
      </c>
      <c r="D53" s="95"/>
      <c r="E53" s="96"/>
      <c r="F53" s="97"/>
      <c r="G53" s="34"/>
      <c r="H53" s="96"/>
      <c r="I53" s="33"/>
      <c r="J53" s="33">
        <v>1.6</v>
      </c>
      <c r="K53" s="96"/>
      <c r="L53" s="33"/>
      <c r="M53" s="35"/>
    </row>
    <row r="54" spans="2:13" ht="11.25" customHeight="1" x14ac:dyDescent="0.25">
      <c r="B54" s="940"/>
      <c r="C54" s="23" t="s">
        <v>18</v>
      </c>
      <c r="D54" s="89">
        <v>290077</v>
      </c>
      <c r="E54" s="90">
        <v>147577</v>
      </c>
      <c r="F54" s="91">
        <v>142500</v>
      </c>
      <c r="G54" s="25"/>
      <c r="H54" s="90"/>
      <c r="I54" s="24"/>
      <c r="J54" s="24">
        <v>1250</v>
      </c>
      <c r="K54" s="90">
        <v>25000</v>
      </c>
      <c r="L54" s="24"/>
      <c r="M54" s="26"/>
    </row>
    <row r="55" spans="2:13" ht="11.25" customHeight="1" x14ac:dyDescent="0.25">
      <c r="B55" s="940"/>
      <c r="C55" s="23" t="s">
        <v>20</v>
      </c>
      <c r="D55" s="89">
        <v>614941.69999999995</v>
      </c>
      <c r="E55" s="90">
        <v>157370.20000000001</v>
      </c>
      <c r="F55" s="91">
        <v>457571.49999999994</v>
      </c>
      <c r="G55" s="25"/>
      <c r="H55" s="90"/>
      <c r="I55" s="24">
        <v>2580</v>
      </c>
      <c r="J55" s="24">
        <v>37</v>
      </c>
      <c r="K55" s="90">
        <v>75075.75</v>
      </c>
      <c r="L55" s="24"/>
      <c r="M55" s="26">
        <v>0.1</v>
      </c>
    </row>
    <row r="56" spans="2:13" x14ac:dyDescent="0.25">
      <c r="B56" s="940"/>
      <c r="C56" s="23" t="s">
        <v>22</v>
      </c>
      <c r="D56" s="89"/>
      <c r="E56" s="90"/>
      <c r="F56" s="91"/>
      <c r="G56" s="25"/>
      <c r="H56" s="90"/>
      <c r="I56" s="24">
        <v>2</v>
      </c>
      <c r="J56" s="24"/>
      <c r="K56" s="90"/>
      <c r="L56" s="24"/>
      <c r="M56" s="26"/>
    </row>
    <row r="57" spans="2:13" x14ac:dyDescent="0.25">
      <c r="B57" s="941"/>
      <c r="C57" s="15" t="s">
        <v>23</v>
      </c>
      <c r="D57" s="83"/>
      <c r="E57" s="84"/>
      <c r="F57" s="85"/>
      <c r="G57" s="17"/>
      <c r="H57" s="84"/>
      <c r="I57" s="16"/>
      <c r="J57" s="16"/>
      <c r="K57" s="84"/>
      <c r="L57" s="16"/>
      <c r="M57" s="18"/>
    </row>
    <row r="58" spans="2:13" x14ac:dyDescent="0.25">
      <c r="B58" s="36" t="s">
        <v>25</v>
      </c>
      <c r="C58" s="37" t="s">
        <v>23</v>
      </c>
      <c r="D58" s="98">
        <v>18000</v>
      </c>
      <c r="E58" s="99">
        <v>18000</v>
      </c>
      <c r="F58" s="100"/>
      <c r="G58" s="39"/>
      <c r="H58" s="99"/>
      <c r="I58" s="38"/>
      <c r="J58" s="38">
        <v>20</v>
      </c>
      <c r="K58" s="99"/>
      <c r="L58" s="38"/>
      <c r="M58" s="40"/>
    </row>
    <row r="59" spans="2:13" x14ac:dyDescent="0.25">
      <c r="B59" s="27" t="s">
        <v>58</v>
      </c>
      <c r="C59" s="28" t="s">
        <v>17</v>
      </c>
      <c r="D59" s="92"/>
      <c r="E59" s="93"/>
      <c r="F59" s="94"/>
      <c r="G59" s="30"/>
      <c r="H59" s="93"/>
      <c r="I59" s="29"/>
      <c r="J59" s="29">
        <v>1.3</v>
      </c>
      <c r="K59" s="93"/>
      <c r="L59" s="29"/>
      <c r="M59" s="31"/>
    </row>
    <row r="60" spans="2:13" x14ac:dyDescent="0.25">
      <c r="B60" s="36" t="s">
        <v>62</v>
      </c>
      <c r="C60" s="37" t="s">
        <v>23</v>
      </c>
      <c r="D60" s="98"/>
      <c r="E60" s="99"/>
      <c r="F60" s="100"/>
      <c r="G60" s="39"/>
      <c r="H60" s="99"/>
      <c r="I60" s="38"/>
      <c r="J60" s="38"/>
      <c r="K60" s="99"/>
      <c r="L60" s="38"/>
      <c r="M60" s="40"/>
    </row>
    <row r="61" spans="2:13" x14ac:dyDescent="0.25">
      <c r="B61" s="937" t="s">
        <v>63</v>
      </c>
      <c r="C61" s="41" t="s">
        <v>9</v>
      </c>
      <c r="D61" s="95">
        <v>21000</v>
      </c>
      <c r="E61" s="96"/>
      <c r="F61" s="97">
        <v>21000</v>
      </c>
      <c r="G61" s="34"/>
      <c r="H61" s="96"/>
      <c r="I61" s="33"/>
      <c r="J61" s="33"/>
      <c r="K61" s="96">
        <v>3600</v>
      </c>
      <c r="L61" s="33"/>
      <c r="M61" s="35"/>
    </row>
    <row r="62" spans="2:13" x14ac:dyDescent="0.25">
      <c r="B62" s="938"/>
      <c r="C62" s="42" t="s">
        <v>23</v>
      </c>
      <c r="D62" s="83">
        <v>9000</v>
      </c>
      <c r="E62" s="84"/>
      <c r="F62" s="85">
        <v>9000</v>
      </c>
      <c r="G62" s="17"/>
      <c r="H62" s="84"/>
      <c r="I62" s="16"/>
      <c r="J62" s="16"/>
      <c r="K62" s="84">
        <v>200</v>
      </c>
      <c r="L62" s="16"/>
      <c r="M62" s="18"/>
    </row>
    <row r="63" spans="2:13" x14ac:dyDescent="0.25">
      <c r="B63" s="939" t="s">
        <v>41</v>
      </c>
      <c r="C63" s="32" t="s">
        <v>19</v>
      </c>
      <c r="D63" s="95"/>
      <c r="E63" s="96"/>
      <c r="F63" s="97"/>
      <c r="G63" s="34"/>
      <c r="H63" s="96"/>
      <c r="I63" s="33"/>
      <c r="J63" s="33">
        <v>0.5</v>
      </c>
      <c r="K63" s="96"/>
      <c r="L63" s="33"/>
      <c r="M63" s="35"/>
    </row>
    <row r="64" spans="2:13" x14ac:dyDescent="0.25">
      <c r="B64" s="940"/>
      <c r="C64" s="23" t="s">
        <v>20</v>
      </c>
      <c r="D64" s="89">
        <v>2786.55</v>
      </c>
      <c r="E64" s="90">
        <v>2786.55</v>
      </c>
      <c r="F64" s="91"/>
      <c r="G64" s="25"/>
      <c r="H64" s="90"/>
      <c r="I64" s="24"/>
      <c r="J64" s="24">
        <v>30</v>
      </c>
      <c r="K64" s="90"/>
      <c r="L64" s="24"/>
      <c r="M64" s="26"/>
    </row>
    <row r="65" spans="2:13" x14ac:dyDescent="0.25">
      <c r="B65" s="941"/>
      <c r="C65" s="15" t="s">
        <v>22</v>
      </c>
      <c r="D65" s="83"/>
      <c r="E65" s="84"/>
      <c r="F65" s="85"/>
      <c r="G65" s="17"/>
      <c r="H65" s="84"/>
      <c r="I65" s="16"/>
      <c r="J65" s="16"/>
      <c r="K65" s="84"/>
      <c r="L65" s="16"/>
      <c r="M65" s="18"/>
    </row>
    <row r="66" spans="2:13" ht="11.25" customHeight="1" x14ac:dyDescent="0.25">
      <c r="B66" s="942" t="s">
        <v>26</v>
      </c>
      <c r="C66" s="32" t="s">
        <v>14</v>
      </c>
      <c r="D66" s="95"/>
      <c r="E66" s="96"/>
      <c r="F66" s="97"/>
      <c r="G66" s="34"/>
      <c r="H66" s="96"/>
      <c r="I66" s="33"/>
      <c r="J66" s="33"/>
      <c r="K66" s="96"/>
      <c r="L66" s="33"/>
      <c r="M66" s="35"/>
    </row>
    <row r="67" spans="2:13" ht="11.25" customHeight="1" x14ac:dyDescent="0.25">
      <c r="B67" s="940"/>
      <c r="C67" s="23" t="s">
        <v>9</v>
      </c>
      <c r="D67" s="89">
        <v>432000</v>
      </c>
      <c r="E67" s="90"/>
      <c r="F67" s="91">
        <v>432000</v>
      </c>
      <c r="G67" s="25"/>
      <c r="H67" s="90"/>
      <c r="I67" s="24"/>
      <c r="J67" s="24"/>
      <c r="K67" s="90">
        <v>63600</v>
      </c>
      <c r="L67" s="24"/>
      <c r="M67" s="26"/>
    </row>
    <row r="68" spans="2:13" ht="11.25" customHeight="1" x14ac:dyDescent="0.25">
      <c r="B68" s="940"/>
      <c r="C68" s="23" t="s">
        <v>22</v>
      </c>
      <c r="D68" s="89">
        <v>2265757.0000000005</v>
      </c>
      <c r="E68" s="90"/>
      <c r="F68" s="91">
        <v>2265757.0000000005</v>
      </c>
      <c r="G68" s="25"/>
      <c r="H68" s="90"/>
      <c r="I68" s="24"/>
      <c r="J68" s="24">
        <v>20</v>
      </c>
      <c r="K68" s="90">
        <v>316600</v>
      </c>
      <c r="L68" s="24"/>
      <c r="M68" s="26"/>
    </row>
    <row r="69" spans="2:13" x14ac:dyDescent="0.25">
      <c r="B69" s="941"/>
      <c r="C69" s="43" t="s">
        <v>7</v>
      </c>
      <c r="D69" s="101">
        <v>294118.5</v>
      </c>
      <c r="E69" s="102"/>
      <c r="F69" s="103">
        <v>294118.5</v>
      </c>
      <c r="G69" s="45"/>
      <c r="H69" s="102"/>
      <c r="I69" s="44"/>
      <c r="J69" s="44"/>
      <c r="K69" s="102">
        <v>43673</v>
      </c>
      <c r="L69" s="44"/>
      <c r="M69" s="46"/>
    </row>
    <row r="70" spans="2:13" x14ac:dyDescent="0.25">
      <c r="B70" s="47" t="s">
        <v>64</v>
      </c>
      <c r="C70" s="48" t="s">
        <v>11</v>
      </c>
      <c r="D70" s="104"/>
      <c r="E70" s="105"/>
      <c r="F70" s="106"/>
      <c r="G70" s="50"/>
      <c r="H70" s="105"/>
      <c r="I70" s="49"/>
      <c r="J70" s="49"/>
      <c r="K70" s="105"/>
      <c r="L70" s="49"/>
      <c r="M70" s="51"/>
    </row>
    <row r="71" spans="2:13" x14ac:dyDescent="0.25">
      <c r="B71" s="47" t="s">
        <v>27</v>
      </c>
      <c r="C71" s="48" t="s">
        <v>22</v>
      </c>
      <c r="D71" s="104"/>
      <c r="E71" s="105"/>
      <c r="F71" s="106"/>
      <c r="G71" s="50"/>
      <c r="H71" s="105"/>
      <c r="I71" s="49"/>
      <c r="J71" s="49"/>
      <c r="K71" s="105"/>
      <c r="L71" s="49"/>
      <c r="M71" s="51"/>
    </row>
    <row r="72" spans="2:13" x14ac:dyDescent="0.25">
      <c r="B72" s="47" t="s">
        <v>48</v>
      </c>
      <c r="C72" s="48" t="s">
        <v>22</v>
      </c>
      <c r="D72" s="104"/>
      <c r="E72" s="105"/>
      <c r="F72" s="106"/>
      <c r="G72" s="50"/>
      <c r="H72" s="105"/>
      <c r="I72" s="49"/>
      <c r="J72" s="49"/>
      <c r="K72" s="105"/>
      <c r="L72" s="49"/>
      <c r="M72" s="51"/>
    </row>
    <row r="73" spans="2:13" x14ac:dyDescent="0.25">
      <c r="B73" s="47" t="s">
        <v>65</v>
      </c>
      <c r="C73" s="48" t="s">
        <v>23</v>
      </c>
      <c r="D73" s="104">
        <v>9000</v>
      </c>
      <c r="E73" s="105"/>
      <c r="F73" s="106">
        <v>9000</v>
      </c>
      <c r="G73" s="50"/>
      <c r="H73" s="105"/>
      <c r="I73" s="49"/>
      <c r="J73" s="49"/>
      <c r="K73" s="105">
        <v>240</v>
      </c>
      <c r="L73" s="49"/>
      <c r="M73" s="51"/>
    </row>
    <row r="74" spans="2:13" x14ac:dyDescent="0.25">
      <c r="B74" s="47" t="s">
        <v>42</v>
      </c>
      <c r="C74" s="48" t="s">
        <v>22</v>
      </c>
      <c r="D74" s="104"/>
      <c r="E74" s="105"/>
      <c r="F74" s="106"/>
      <c r="G74" s="50"/>
      <c r="H74" s="105"/>
      <c r="I74" s="49"/>
      <c r="J74" s="49"/>
      <c r="K74" s="105"/>
      <c r="L74" s="49"/>
      <c r="M74" s="51"/>
    </row>
    <row r="75" spans="2:13" x14ac:dyDescent="0.25">
      <c r="B75" s="47" t="s">
        <v>57</v>
      </c>
      <c r="C75" s="48" t="s">
        <v>7</v>
      </c>
      <c r="D75" s="104"/>
      <c r="E75" s="105"/>
      <c r="F75" s="106"/>
      <c r="G75" s="50"/>
      <c r="H75" s="105"/>
      <c r="I75" s="49"/>
      <c r="J75" s="49"/>
      <c r="K75" s="105"/>
      <c r="L75" s="49"/>
      <c r="M75" s="51"/>
    </row>
    <row r="76" spans="2:13" x14ac:dyDescent="0.25">
      <c r="B76" s="937" t="s">
        <v>45</v>
      </c>
      <c r="C76" s="41" t="s">
        <v>9</v>
      </c>
      <c r="D76" s="95">
        <v>3000</v>
      </c>
      <c r="E76" s="96"/>
      <c r="F76" s="97">
        <v>3000</v>
      </c>
      <c r="G76" s="34"/>
      <c r="H76" s="96"/>
      <c r="I76" s="33"/>
      <c r="J76" s="33"/>
      <c r="K76" s="96">
        <v>200</v>
      </c>
      <c r="L76" s="33"/>
      <c r="M76" s="35"/>
    </row>
    <row r="77" spans="2:13" x14ac:dyDescent="0.25">
      <c r="B77" s="938"/>
      <c r="C77" s="42" t="s">
        <v>7</v>
      </c>
      <c r="D77" s="83"/>
      <c r="E77" s="84"/>
      <c r="F77" s="85"/>
      <c r="G77" s="17"/>
      <c r="H77" s="84"/>
      <c r="I77" s="16"/>
      <c r="J77" s="16"/>
      <c r="K77" s="84"/>
      <c r="L77" s="16"/>
      <c r="M77" s="18"/>
    </row>
    <row r="78" spans="2:13" x14ac:dyDescent="0.25">
      <c r="B78" s="52" t="s">
        <v>46</v>
      </c>
      <c r="C78" s="53" t="s">
        <v>7</v>
      </c>
      <c r="D78" s="107"/>
      <c r="E78" s="108"/>
      <c r="F78" s="109"/>
      <c r="G78" s="55"/>
      <c r="H78" s="108"/>
      <c r="I78" s="54"/>
      <c r="J78" s="54"/>
      <c r="K78" s="108"/>
      <c r="L78" s="54"/>
      <c r="M78" s="56"/>
    </row>
    <row r="79" spans="2:13" x14ac:dyDescent="0.25">
      <c r="B79" s="47" t="s">
        <v>66</v>
      </c>
      <c r="C79" s="48" t="s">
        <v>7</v>
      </c>
      <c r="D79" s="104">
        <v>417289</v>
      </c>
      <c r="E79" s="105"/>
      <c r="F79" s="106">
        <v>417289</v>
      </c>
      <c r="G79" s="50"/>
      <c r="H79" s="105"/>
      <c r="I79" s="49"/>
      <c r="J79" s="49"/>
      <c r="K79" s="105">
        <v>127739</v>
      </c>
      <c r="L79" s="49"/>
      <c r="M79" s="51"/>
    </row>
    <row r="80" spans="2:13" x14ac:dyDescent="0.25">
      <c r="B80" s="47" t="s">
        <v>49</v>
      </c>
      <c r="C80" s="48" t="s">
        <v>9</v>
      </c>
      <c r="D80" s="104"/>
      <c r="E80" s="105"/>
      <c r="F80" s="106"/>
      <c r="G80" s="50"/>
      <c r="H80" s="105"/>
      <c r="I80" s="49"/>
      <c r="J80" s="49"/>
      <c r="K80" s="105"/>
      <c r="L80" s="49"/>
      <c r="M80" s="51"/>
    </row>
    <row r="81" spans="2:13" x14ac:dyDescent="0.25">
      <c r="B81" s="47" t="s">
        <v>50</v>
      </c>
      <c r="C81" s="48" t="s">
        <v>7</v>
      </c>
      <c r="D81" s="104">
        <v>5425</v>
      </c>
      <c r="E81" s="105"/>
      <c r="F81" s="106">
        <v>5425</v>
      </c>
      <c r="G81" s="50"/>
      <c r="H81" s="105"/>
      <c r="I81" s="49"/>
      <c r="J81" s="49"/>
      <c r="K81" s="105">
        <v>1750</v>
      </c>
      <c r="L81" s="49"/>
      <c r="M81" s="51"/>
    </row>
    <row r="82" spans="2:13" ht="11.25" customHeight="1" x14ac:dyDescent="0.25">
      <c r="B82" s="939" t="s">
        <v>28</v>
      </c>
      <c r="C82" s="32" t="s">
        <v>11</v>
      </c>
      <c r="D82" s="95"/>
      <c r="E82" s="96"/>
      <c r="F82" s="97"/>
      <c r="G82" s="34"/>
      <c r="H82" s="96"/>
      <c r="I82" s="33"/>
      <c r="J82" s="33"/>
      <c r="K82" s="96"/>
      <c r="L82" s="33"/>
      <c r="M82" s="35"/>
    </row>
    <row r="83" spans="2:13" ht="11.25" customHeight="1" x14ac:dyDescent="0.25">
      <c r="B83" s="940"/>
      <c r="C83" s="23" t="s">
        <v>13</v>
      </c>
      <c r="D83" s="89">
        <v>981203</v>
      </c>
      <c r="E83" s="90">
        <v>981203</v>
      </c>
      <c r="F83" s="91"/>
      <c r="G83" s="25"/>
      <c r="H83" s="90"/>
      <c r="I83" s="24"/>
      <c r="J83" s="24">
        <v>4700</v>
      </c>
      <c r="K83" s="90"/>
      <c r="L83" s="24"/>
      <c r="M83" s="26"/>
    </row>
    <row r="84" spans="2:13" ht="11.25" customHeight="1" x14ac:dyDescent="0.25">
      <c r="B84" s="940"/>
      <c r="C84" s="23" t="s">
        <v>9</v>
      </c>
      <c r="D84" s="89">
        <v>3977261.5</v>
      </c>
      <c r="E84" s="90">
        <v>2037340</v>
      </c>
      <c r="F84" s="91">
        <v>1939921.5</v>
      </c>
      <c r="G84" s="25"/>
      <c r="H84" s="90"/>
      <c r="I84" s="24"/>
      <c r="J84" s="24">
        <v>5992.1769999999997</v>
      </c>
      <c r="K84" s="90">
        <v>419427</v>
      </c>
      <c r="L84" s="24"/>
      <c r="M84" s="26"/>
    </row>
    <row r="85" spans="2:13" x14ac:dyDescent="0.25">
      <c r="B85" s="940"/>
      <c r="C85" s="23" t="s">
        <v>22</v>
      </c>
      <c r="D85" s="89">
        <v>2812393.5</v>
      </c>
      <c r="E85" s="90">
        <v>291600</v>
      </c>
      <c r="F85" s="91">
        <v>2520793.5</v>
      </c>
      <c r="G85" s="25"/>
      <c r="H85" s="90"/>
      <c r="I85" s="24"/>
      <c r="J85" s="24">
        <v>1430</v>
      </c>
      <c r="K85" s="90">
        <v>481702</v>
      </c>
      <c r="L85" s="24"/>
      <c r="M85" s="26"/>
    </row>
    <row r="86" spans="2:13" x14ac:dyDescent="0.25">
      <c r="B86" s="940"/>
      <c r="C86" s="23" t="s">
        <v>23</v>
      </c>
      <c r="D86" s="89">
        <v>911000</v>
      </c>
      <c r="E86" s="90">
        <v>875000</v>
      </c>
      <c r="F86" s="91">
        <v>36000</v>
      </c>
      <c r="G86" s="25"/>
      <c r="H86" s="90"/>
      <c r="I86" s="24"/>
      <c r="J86" s="24">
        <v>2500</v>
      </c>
      <c r="K86" s="90">
        <v>5000</v>
      </c>
      <c r="L86" s="24"/>
      <c r="M86" s="26"/>
    </row>
    <row r="87" spans="2:13" x14ac:dyDescent="0.25">
      <c r="B87" s="940"/>
      <c r="C87" s="23" t="s">
        <v>7</v>
      </c>
      <c r="D87" s="89">
        <v>12917915.49</v>
      </c>
      <c r="E87" s="90">
        <v>1709614.6899999995</v>
      </c>
      <c r="F87" s="91">
        <v>11208300.800000001</v>
      </c>
      <c r="G87" s="25"/>
      <c r="H87" s="90"/>
      <c r="I87" s="24"/>
      <c r="J87" s="24">
        <v>11973.4</v>
      </c>
      <c r="K87" s="90">
        <v>1775516</v>
      </c>
      <c r="L87" s="24"/>
      <c r="M87" s="26"/>
    </row>
    <row r="88" spans="2:13" x14ac:dyDescent="0.25">
      <c r="B88" s="940"/>
      <c r="C88" s="23" t="s">
        <v>29</v>
      </c>
      <c r="D88" s="89">
        <v>290000</v>
      </c>
      <c r="E88" s="90"/>
      <c r="F88" s="91">
        <v>290000</v>
      </c>
      <c r="G88" s="25"/>
      <c r="H88" s="90"/>
      <c r="I88" s="24"/>
      <c r="J88" s="24"/>
      <c r="K88" s="90">
        <v>60000</v>
      </c>
      <c r="L88" s="24"/>
      <c r="M88" s="26"/>
    </row>
    <row r="89" spans="2:13" x14ac:dyDescent="0.25">
      <c r="B89" s="941"/>
      <c r="C89" s="43" t="s">
        <v>30</v>
      </c>
      <c r="D89" s="101">
        <v>7263608.3500000006</v>
      </c>
      <c r="E89" s="102"/>
      <c r="F89" s="103">
        <v>7263608.3500000006</v>
      </c>
      <c r="G89" s="45"/>
      <c r="H89" s="102"/>
      <c r="I89" s="44"/>
      <c r="J89" s="44"/>
      <c r="K89" s="102">
        <v>1059658</v>
      </c>
      <c r="L89" s="44"/>
      <c r="M89" s="46"/>
    </row>
    <row r="90" spans="2:13" x14ac:dyDescent="0.25">
      <c r="B90" s="47" t="s">
        <v>67</v>
      </c>
      <c r="C90" s="48" t="s">
        <v>29</v>
      </c>
      <c r="D90" s="104">
        <v>4175584.0000000005</v>
      </c>
      <c r="E90" s="105"/>
      <c r="F90" s="106">
        <v>4175584.0000000005</v>
      </c>
      <c r="G90" s="50"/>
      <c r="H90" s="105"/>
      <c r="I90" s="49"/>
      <c r="J90" s="49"/>
      <c r="K90" s="105">
        <v>514949.99999999988</v>
      </c>
      <c r="L90" s="49"/>
      <c r="M90" s="51"/>
    </row>
    <row r="91" spans="2:13" x14ac:dyDescent="0.25">
      <c r="B91" s="47" t="s">
        <v>68</v>
      </c>
      <c r="C91" s="48" t="s">
        <v>23</v>
      </c>
      <c r="D91" s="104"/>
      <c r="E91" s="105"/>
      <c r="F91" s="106"/>
      <c r="G91" s="50"/>
      <c r="H91" s="105"/>
      <c r="I91" s="49"/>
      <c r="J91" s="49"/>
      <c r="K91" s="105"/>
      <c r="L91" s="49"/>
      <c r="M91" s="51"/>
    </row>
    <row r="92" spans="2:13" x14ac:dyDescent="0.25">
      <c r="B92" s="47" t="s">
        <v>69</v>
      </c>
      <c r="C92" s="48" t="s">
        <v>20</v>
      </c>
      <c r="D92" s="104"/>
      <c r="E92" s="105"/>
      <c r="F92" s="106"/>
      <c r="G92" s="50"/>
      <c r="H92" s="105"/>
      <c r="I92" s="49"/>
      <c r="J92" s="49"/>
      <c r="K92" s="105"/>
      <c r="L92" s="49"/>
      <c r="M92" s="51"/>
    </row>
    <row r="93" spans="2:13" x14ac:dyDescent="0.25">
      <c r="B93" s="47" t="s">
        <v>47</v>
      </c>
      <c r="C93" s="48" t="s">
        <v>7</v>
      </c>
      <c r="D93" s="104"/>
      <c r="E93" s="105"/>
      <c r="F93" s="106"/>
      <c r="G93" s="50"/>
      <c r="H93" s="105"/>
      <c r="I93" s="49"/>
      <c r="J93" s="49"/>
      <c r="K93" s="105"/>
      <c r="L93" s="49"/>
      <c r="M93" s="51"/>
    </row>
    <row r="94" spans="2:13" x14ac:dyDescent="0.25">
      <c r="B94" s="47" t="s">
        <v>70</v>
      </c>
      <c r="C94" s="48" t="s">
        <v>7</v>
      </c>
      <c r="D94" s="104"/>
      <c r="E94" s="105"/>
      <c r="F94" s="106"/>
      <c r="G94" s="50"/>
      <c r="H94" s="105"/>
      <c r="I94" s="49"/>
      <c r="J94" s="49"/>
      <c r="K94" s="105"/>
      <c r="L94" s="49"/>
      <c r="M94" s="51"/>
    </row>
    <row r="95" spans="2:13" ht="11.25" customHeight="1" x14ac:dyDescent="0.25">
      <c r="B95" s="939" t="s">
        <v>31</v>
      </c>
      <c r="C95" s="32" t="s">
        <v>9</v>
      </c>
      <c r="D95" s="95">
        <v>62557.599999999999</v>
      </c>
      <c r="E95" s="96"/>
      <c r="F95" s="97">
        <v>62557.599999999999</v>
      </c>
      <c r="G95" s="34"/>
      <c r="H95" s="96"/>
      <c r="I95" s="33"/>
      <c r="J95" s="33"/>
      <c r="K95" s="96">
        <v>11170.999999999996</v>
      </c>
      <c r="L95" s="33"/>
      <c r="M95" s="35"/>
    </row>
    <row r="96" spans="2:13" ht="11.25" customHeight="1" x14ac:dyDescent="0.25">
      <c r="B96" s="940"/>
      <c r="C96" s="23" t="s">
        <v>22</v>
      </c>
      <c r="D96" s="89">
        <v>7345.5</v>
      </c>
      <c r="E96" s="90"/>
      <c r="F96" s="91">
        <v>7345.5</v>
      </c>
      <c r="G96" s="25"/>
      <c r="H96" s="90"/>
      <c r="I96" s="24"/>
      <c r="J96" s="24"/>
      <c r="K96" s="90">
        <v>1245</v>
      </c>
      <c r="L96" s="24"/>
      <c r="M96" s="26"/>
    </row>
    <row r="97" spans="2:13" ht="11.25" customHeight="1" x14ac:dyDescent="0.25">
      <c r="B97" s="940"/>
      <c r="C97" s="23" t="s">
        <v>7</v>
      </c>
      <c r="D97" s="89">
        <v>5425</v>
      </c>
      <c r="E97" s="90"/>
      <c r="F97" s="91">
        <v>5425</v>
      </c>
      <c r="G97" s="25"/>
      <c r="H97" s="90"/>
      <c r="I97" s="24"/>
      <c r="J97" s="24"/>
      <c r="K97" s="90">
        <v>1750</v>
      </c>
      <c r="L97" s="24"/>
      <c r="M97" s="26"/>
    </row>
    <row r="98" spans="2:13" x14ac:dyDescent="0.25">
      <c r="B98" s="941"/>
      <c r="C98" s="43" t="s">
        <v>29</v>
      </c>
      <c r="D98" s="101">
        <v>8641</v>
      </c>
      <c r="E98" s="102"/>
      <c r="F98" s="103">
        <v>8641</v>
      </c>
      <c r="G98" s="45"/>
      <c r="H98" s="102"/>
      <c r="I98" s="44"/>
      <c r="J98" s="44"/>
      <c r="K98" s="102">
        <v>1543</v>
      </c>
      <c r="L98" s="44"/>
      <c r="M98" s="46"/>
    </row>
    <row r="99" spans="2:13" x14ac:dyDescent="0.25">
      <c r="B99" s="47" t="s">
        <v>43</v>
      </c>
      <c r="C99" s="48" t="s">
        <v>11</v>
      </c>
      <c r="D99" s="104">
        <v>1858500</v>
      </c>
      <c r="E99" s="105">
        <v>598500</v>
      </c>
      <c r="F99" s="106">
        <v>1260000</v>
      </c>
      <c r="G99" s="50"/>
      <c r="H99" s="105"/>
      <c r="I99" s="49"/>
      <c r="J99" s="49">
        <v>1730</v>
      </c>
      <c r="K99" s="105">
        <v>90000</v>
      </c>
      <c r="L99" s="49"/>
      <c r="M99" s="51"/>
    </row>
    <row r="100" spans="2:13" x14ac:dyDescent="0.25">
      <c r="B100" s="47" t="s">
        <v>32</v>
      </c>
      <c r="C100" s="48" t="s">
        <v>7</v>
      </c>
      <c r="D100" s="104"/>
      <c r="E100" s="105"/>
      <c r="F100" s="106"/>
      <c r="G100" s="50"/>
      <c r="H100" s="105"/>
      <c r="I100" s="49"/>
      <c r="J100" s="49"/>
      <c r="K100" s="105"/>
      <c r="L100" s="49"/>
      <c r="M100" s="51"/>
    </row>
    <row r="101" spans="2:13" x14ac:dyDescent="0.25">
      <c r="B101" s="47" t="s">
        <v>71</v>
      </c>
      <c r="C101" s="48" t="s">
        <v>23</v>
      </c>
      <c r="D101" s="104"/>
      <c r="E101" s="105"/>
      <c r="F101" s="106"/>
      <c r="G101" s="50"/>
      <c r="H101" s="105"/>
      <c r="I101" s="49"/>
      <c r="J101" s="49"/>
      <c r="K101" s="105"/>
      <c r="L101" s="49"/>
      <c r="M101" s="51"/>
    </row>
    <row r="102" spans="2:13" ht="11.25" customHeight="1" x14ac:dyDescent="0.25">
      <c r="B102" s="939" t="s">
        <v>33</v>
      </c>
      <c r="C102" s="32" t="s">
        <v>11</v>
      </c>
      <c r="D102" s="95">
        <v>94520</v>
      </c>
      <c r="E102" s="96">
        <v>94520</v>
      </c>
      <c r="F102" s="97"/>
      <c r="G102" s="34"/>
      <c r="H102" s="96"/>
      <c r="I102" s="33"/>
      <c r="J102" s="33">
        <v>278</v>
      </c>
      <c r="K102" s="96"/>
      <c r="L102" s="33"/>
      <c r="M102" s="35"/>
    </row>
    <row r="103" spans="2:13" ht="11.25" customHeight="1" x14ac:dyDescent="0.25">
      <c r="B103" s="940"/>
      <c r="C103" s="23" t="s">
        <v>13</v>
      </c>
      <c r="D103" s="89">
        <v>3567305</v>
      </c>
      <c r="E103" s="90">
        <v>3567305</v>
      </c>
      <c r="F103" s="91"/>
      <c r="G103" s="25"/>
      <c r="H103" s="90"/>
      <c r="I103" s="24"/>
      <c r="J103" s="24">
        <v>14100</v>
      </c>
      <c r="K103" s="90"/>
      <c r="L103" s="24"/>
      <c r="M103" s="26"/>
    </row>
    <row r="104" spans="2:13" ht="11.25" customHeight="1" x14ac:dyDescent="0.25">
      <c r="B104" s="940"/>
      <c r="C104" s="23" t="s">
        <v>9</v>
      </c>
      <c r="D104" s="89">
        <v>4641900</v>
      </c>
      <c r="E104" s="90"/>
      <c r="F104" s="91">
        <v>4641900</v>
      </c>
      <c r="G104" s="25"/>
      <c r="H104" s="90"/>
      <c r="I104" s="24"/>
      <c r="J104" s="24"/>
      <c r="K104" s="90">
        <v>1123000</v>
      </c>
      <c r="L104" s="24"/>
      <c r="M104" s="26"/>
    </row>
    <row r="105" spans="2:13" x14ac:dyDescent="0.25">
      <c r="B105" s="940"/>
      <c r="C105" s="23" t="s">
        <v>22</v>
      </c>
      <c r="D105" s="89">
        <v>24748953.419999998</v>
      </c>
      <c r="E105" s="90">
        <v>1919157</v>
      </c>
      <c r="F105" s="91">
        <v>22829796.419999998</v>
      </c>
      <c r="G105" s="25"/>
      <c r="H105" s="90"/>
      <c r="I105" s="24"/>
      <c r="J105" s="24">
        <v>8070</v>
      </c>
      <c r="K105" s="90">
        <v>5948979</v>
      </c>
      <c r="L105" s="24"/>
      <c r="M105" s="26"/>
    </row>
    <row r="106" spans="2:13" x14ac:dyDescent="0.25">
      <c r="B106" s="940"/>
      <c r="C106" s="23" t="s">
        <v>23</v>
      </c>
      <c r="D106" s="89">
        <v>2209140</v>
      </c>
      <c r="E106" s="90">
        <v>1500000</v>
      </c>
      <c r="F106" s="91">
        <v>709140</v>
      </c>
      <c r="G106" s="25"/>
      <c r="H106" s="90"/>
      <c r="I106" s="24"/>
      <c r="J106" s="24">
        <v>4500</v>
      </c>
      <c r="K106" s="90">
        <v>277500</v>
      </c>
      <c r="L106" s="24"/>
      <c r="M106" s="26"/>
    </row>
    <row r="107" spans="2:13" x14ac:dyDescent="0.25">
      <c r="B107" s="940"/>
      <c r="C107" s="23" t="s">
        <v>7</v>
      </c>
      <c r="D107" s="89">
        <v>26136804.780000001</v>
      </c>
      <c r="E107" s="90">
        <v>6121256.3900000006</v>
      </c>
      <c r="F107" s="91">
        <v>20015548.390000001</v>
      </c>
      <c r="G107" s="25"/>
      <c r="H107" s="90"/>
      <c r="I107" s="24"/>
      <c r="J107" s="24">
        <v>39931.421999999999</v>
      </c>
      <c r="K107" s="90">
        <v>4059565</v>
      </c>
      <c r="L107" s="24"/>
      <c r="M107" s="26"/>
    </row>
    <row r="108" spans="2:13" x14ac:dyDescent="0.25">
      <c r="B108" s="940"/>
      <c r="C108" s="23" t="s">
        <v>29</v>
      </c>
      <c r="D108" s="89">
        <v>8491944.5599999987</v>
      </c>
      <c r="E108" s="90"/>
      <c r="F108" s="91">
        <v>8491944.5599999987</v>
      </c>
      <c r="G108" s="25"/>
      <c r="H108" s="90"/>
      <c r="I108" s="24"/>
      <c r="J108" s="24"/>
      <c r="K108" s="90">
        <v>1872472</v>
      </c>
      <c r="L108" s="24"/>
      <c r="M108" s="26"/>
    </row>
    <row r="109" spans="2:13" x14ac:dyDescent="0.25">
      <c r="B109" s="941"/>
      <c r="C109" s="43" t="s">
        <v>30</v>
      </c>
      <c r="D109" s="101">
        <v>8763911.8599999994</v>
      </c>
      <c r="E109" s="102"/>
      <c r="F109" s="103">
        <v>8763911.8599999994</v>
      </c>
      <c r="G109" s="45"/>
      <c r="H109" s="102"/>
      <c r="I109" s="44"/>
      <c r="J109" s="44"/>
      <c r="K109" s="102">
        <v>2288635</v>
      </c>
      <c r="L109" s="44"/>
      <c r="M109" s="46"/>
    </row>
    <row r="110" spans="2:13" x14ac:dyDescent="0.25">
      <c r="B110" s="47" t="s">
        <v>72</v>
      </c>
      <c r="C110" s="48" t="s">
        <v>7</v>
      </c>
      <c r="D110" s="104"/>
      <c r="E110" s="105"/>
      <c r="F110" s="106"/>
      <c r="G110" s="50"/>
      <c r="H110" s="105"/>
      <c r="I110" s="49"/>
      <c r="J110" s="49"/>
      <c r="K110" s="105"/>
      <c r="L110" s="49"/>
      <c r="M110" s="51"/>
    </row>
    <row r="111" spans="2:13" x14ac:dyDescent="0.25">
      <c r="B111" s="937" t="s">
        <v>73</v>
      </c>
      <c r="C111" s="41" t="s">
        <v>22</v>
      </c>
      <c r="D111" s="95">
        <v>4806</v>
      </c>
      <c r="E111" s="96"/>
      <c r="F111" s="97">
        <v>4806</v>
      </c>
      <c r="G111" s="34"/>
      <c r="H111" s="96"/>
      <c r="I111" s="33"/>
      <c r="J111" s="33"/>
      <c r="K111" s="96">
        <v>3000</v>
      </c>
      <c r="L111" s="33"/>
      <c r="M111" s="35"/>
    </row>
    <row r="112" spans="2:13" x14ac:dyDescent="0.25">
      <c r="B112" s="938"/>
      <c r="C112" s="42" t="s">
        <v>7</v>
      </c>
      <c r="D112" s="83"/>
      <c r="E112" s="84"/>
      <c r="F112" s="85"/>
      <c r="G112" s="17"/>
      <c r="H112" s="84"/>
      <c r="I112" s="16"/>
      <c r="J112" s="16"/>
      <c r="K112" s="84"/>
      <c r="L112" s="16"/>
      <c r="M112" s="18"/>
    </row>
    <row r="113" spans="2:13" x14ac:dyDescent="0.25">
      <c r="B113" s="939" t="s">
        <v>44</v>
      </c>
      <c r="C113" s="32" t="s">
        <v>9</v>
      </c>
      <c r="D113" s="95"/>
      <c r="E113" s="96"/>
      <c r="F113" s="97"/>
      <c r="G113" s="34"/>
      <c r="H113" s="96"/>
      <c r="I113" s="33"/>
      <c r="J113" s="33"/>
      <c r="K113" s="96"/>
      <c r="L113" s="33"/>
      <c r="M113" s="35"/>
    </row>
    <row r="114" spans="2:13" x14ac:dyDescent="0.25">
      <c r="B114" s="940"/>
      <c r="C114" s="23" t="s">
        <v>7</v>
      </c>
      <c r="D114" s="89">
        <v>5907212.5800000001</v>
      </c>
      <c r="E114" s="90"/>
      <c r="F114" s="91">
        <v>5907212.5800000001</v>
      </c>
      <c r="G114" s="25"/>
      <c r="H114" s="90"/>
      <c r="I114" s="24"/>
      <c r="J114" s="24"/>
      <c r="K114" s="90">
        <v>326243</v>
      </c>
      <c r="L114" s="24"/>
      <c r="M114" s="26"/>
    </row>
    <row r="115" spans="2:13" x14ac:dyDescent="0.25">
      <c r="B115" s="941"/>
      <c r="C115" s="43" t="s">
        <v>29</v>
      </c>
      <c r="D115" s="101">
        <v>88435182.739999995</v>
      </c>
      <c r="E115" s="102"/>
      <c r="F115" s="103">
        <v>88435182.739999995</v>
      </c>
      <c r="G115" s="45"/>
      <c r="H115" s="102"/>
      <c r="I115" s="44"/>
      <c r="J115" s="44"/>
      <c r="K115" s="102">
        <v>5969779</v>
      </c>
      <c r="L115" s="44"/>
      <c r="M115" s="46"/>
    </row>
    <row r="116" spans="2:13" x14ac:dyDescent="0.25">
      <c r="B116" s="47" t="s">
        <v>74</v>
      </c>
      <c r="C116" s="48" t="s">
        <v>30</v>
      </c>
      <c r="D116" s="104"/>
      <c r="E116" s="105"/>
      <c r="F116" s="106"/>
      <c r="G116" s="50"/>
      <c r="H116" s="105"/>
      <c r="I116" s="49"/>
      <c r="J116" s="49"/>
      <c r="K116" s="105"/>
      <c r="L116" s="49"/>
      <c r="M116" s="51"/>
    </row>
    <row r="117" spans="2:13" x14ac:dyDescent="0.25">
      <c r="B117" s="47" t="s">
        <v>75</v>
      </c>
      <c r="C117" s="48" t="s">
        <v>30</v>
      </c>
      <c r="D117" s="104"/>
      <c r="E117" s="105"/>
      <c r="F117" s="106"/>
      <c r="G117" s="50"/>
      <c r="H117" s="105"/>
      <c r="I117" s="49"/>
      <c r="J117" s="49"/>
      <c r="K117" s="105"/>
      <c r="L117" s="49"/>
      <c r="M117" s="51"/>
    </row>
    <row r="118" spans="2:13" ht="11.25" customHeight="1" x14ac:dyDescent="0.25">
      <c r="B118" s="939" t="s">
        <v>51</v>
      </c>
      <c r="C118" s="32" t="s">
        <v>11</v>
      </c>
      <c r="D118" s="95"/>
      <c r="E118" s="96"/>
      <c r="F118" s="97"/>
      <c r="G118" s="34"/>
      <c r="H118" s="96"/>
      <c r="I118" s="33"/>
      <c r="J118" s="33"/>
      <c r="K118" s="96"/>
      <c r="L118" s="33"/>
      <c r="M118" s="35"/>
    </row>
    <row r="119" spans="2:13" ht="11.25" customHeight="1" x14ac:dyDescent="0.25">
      <c r="B119" s="940"/>
      <c r="C119" s="23" t="s">
        <v>9</v>
      </c>
      <c r="D119" s="89"/>
      <c r="E119" s="90"/>
      <c r="F119" s="91"/>
      <c r="G119" s="25"/>
      <c r="H119" s="90"/>
      <c r="I119" s="24"/>
      <c r="J119" s="24"/>
      <c r="K119" s="90"/>
      <c r="L119" s="24"/>
      <c r="M119" s="26"/>
    </row>
    <row r="120" spans="2:13" ht="11.25" customHeight="1" x14ac:dyDescent="0.25">
      <c r="B120" s="940"/>
      <c r="C120" s="23" t="s">
        <v>23</v>
      </c>
      <c r="D120" s="89">
        <v>286000</v>
      </c>
      <c r="E120" s="90"/>
      <c r="F120" s="91">
        <v>286000</v>
      </c>
      <c r="G120" s="25"/>
      <c r="H120" s="90"/>
      <c r="I120" s="24"/>
      <c r="J120" s="24"/>
      <c r="K120" s="90">
        <v>70000</v>
      </c>
      <c r="L120" s="24"/>
      <c r="M120" s="26"/>
    </row>
    <row r="121" spans="2:13" x14ac:dyDescent="0.25">
      <c r="B121" s="943"/>
      <c r="C121" s="57" t="s">
        <v>7</v>
      </c>
      <c r="D121" s="110"/>
      <c r="E121" s="111"/>
      <c r="F121" s="112"/>
      <c r="G121" s="59"/>
      <c r="H121" s="111"/>
      <c r="I121" s="58"/>
      <c r="J121" s="58"/>
      <c r="K121" s="111"/>
      <c r="L121" s="58"/>
      <c r="M121" s="60"/>
    </row>
    <row r="122" spans="2:13" x14ac:dyDescent="0.25">
      <c r="B122" s="939" t="s">
        <v>34</v>
      </c>
      <c r="C122" s="32" t="s">
        <v>11</v>
      </c>
      <c r="D122" s="95"/>
      <c r="E122" s="96"/>
      <c r="F122" s="97"/>
      <c r="G122" s="34"/>
      <c r="H122" s="96"/>
      <c r="I122" s="33"/>
      <c r="J122" s="33"/>
      <c r="K122" s="96"/>
      <c r="L122" s="33"/>
      <c r="M122" s="35"/>
    </row>
    <row r="123" spans="2:13" x14ac:dyDescent="0.25">
      <c r="B123" s="940"/>
      <c r="C123" s="23" t="s">
        <v>23</v>
      </c>
      <c r="D123" s="89"/>
      <c r="E123" s="90"/>
      <c r="F123" s="91"/>
      <c r="G123" s="25"/>
      <c r="H123" s="90"/>
      <c r="I123" s="24"/>
      <c r="J123" s="24"/>
      <c r="K123" s="90"/>
      <c r="L123" s="24"/>
      <c r="M123" s="26"/>
    </row>
    <row r="124" spans="2:13" x14ac:dyDescent="0.25">
      <c r="B124" s="941"/>
      <c r="C124" s="43" t="s">
        <v>7</v>
      </c>
      <c r="D124" s="101"/>
      <c r="E124" s="102"/>
      <c r="F124" s="103"/>
      <c r="G124" s="45"/>
      <c r="H124" s="102"/>
      <c r="I124" s="44"/>
      <c r="J124" s="44"/>
      <c r="K124" s="102"/>
      <c r="L124" s="44"/>
      <c r="M124" s="46"/>
    </row>
    <row r="125" spans="2:13" x14ac:dyDescent="0.25">
      <c r="B125" s="47" t="s">
        <v>76</v>
      </c>
      <c r="C125" s="48" t="s">
        <v>7</v>
      </c>
      <c r="D125" s="104">
        <v>647429.79999999993</v>
      </c>
      <c r="E125" s="105">
        <v>241199.99999999994</v>
      </c>
      <c r="F125" s="106">
        <v>406229.8</v>
      </c>
      <c r="G125" s="50"/>
      <c r="H125" s="105"/>
      <c r="I125" s="49"/>
      <c r="J125" s="49">
        <v>654</v>
      </c>
      <c r="K125" s="105">
        <v>34154</v>
      </c>
      <c r="L125" s="49"/>
      <c r="M125" s="51"/>
    </row>
    <row r="126" spans="2:13" ht="11.25" customHeight="1" x14ac:dyDescent="0.25">
      <c r="B126" s="939" t="s">
        <v>35</v>
      </c>
      <c r="C126" s="32" t="s">
        <v>11</v>
      </c>
      <c r="D126" s="95">
        <v>29820733.5</v>
      </c>
      <c r="E126" s="96">
        <v>2642324</v>
      </c>
      <c r="F126" s="97">
        <v>27178409.5</v>
      </c>
      <c r="G126" s="34"/>
      <c r="H126" s="96"/>
      <c r="I126" s="33">
        <v>2334.6999999999998</v>
      </c>
      <c r="J126" s="33">
        <v>416.3</v>
      </c>
      <c r="K126" s="96">
        <v>3614595.8800000004</v>
      </c>
      <c r="L126" s="33"/>
      <c r="M126" s="35">
        <v>0.35499999999999998</v>
      </c>
    </row>
    <row r="127" spans="2:13" ht="11.25" customHeight="1" x14ac:dyDescent="0.25">
      <c r="B127" s="940"/>
      <c r="C127" s="23" t="s">
        <v>12</v>
      </c>
      <c r="D127" s="89">
        <v>518685</v>
      </c>
      <c r="E127" s="90"/>
      <c r="F127" s="91">
        <v>518685</v>
      </c>
      <c r="G127" s="25"/>
      <c r="H127" s="90"/>
      <c r="I127" s="24"/>
      <c r="J127" s="24"/>
      <c r="K127" s="90">
        <v>64835</v>
      </c>
      <c r="L127" s="24"/>
      <c r="M127" s="26"/>
    </row>
    <row r="128" spans="2:13" ht="11.25" customHeight="1" x14ac:dyDescent="0.25">
      <c r="B128" s="940"/>
      <c r="C128" s="23" t="s">
        <v>13</v>
      </c>
      <c r="D128" s="89">
        <v>926280</v>
      </c>
      <c r="E128" s="90">
        <v>42600</v>
      </c>
      <c r="F128" s="91">
        <v>883680</v>
      </c>
      <c r="G128" s="25"/>
      <c r="H128" s="90"/>
      <c r="I128" s="24"/>
      <c r="J128" s="24">
        <v>50</v>
      </c>
      <c r="K128" s="90">
        <v>112000</v>
      </c>
      <c r="L128" s="24"/>
      <c r="M128" s="26"/>
    </row>
    <row r="129" spans="2:13" x14ac:dyDescent="0.25">
      <c r="B129" s="940"/>
      <c r="C129" s="23" t="s">
        <v>14</v>
      </c>
      <c r="D129" s="89">
        <v>3594186</v>
      </c>
      <c r="E129" s="90"/>
      <c r="F129" s="91">
        <v>3594186</v>
      </c>
      <c r="G129" s="25"/>
      <c r="H129" s="90"/>
      <c r="I129" s="24"/>
      <c r="J129" s="24"/>
      <c r="K129" s="90">
        <v>541000</v>
      </c>
      <c r="L129" s="24"/>
      <c r="M129" s="26"/>
    </row>
    <row r="130" spans="2:13" x14ac:dyDescent="0.25">
      <c r="B130" s="940"/>
      <c r="C130" s="23" t="s">
        <v>9</v>
      </c>
      <c r="D130" s="89"/>
      <c r="E130" s="90"/>
      <c r="F130" s="91"/>
      <c r="G130" s="25"/>
      <c r="H130" s="90"/>
      <c r="I130" s="24"/>
      <c r="J130" s="24"/>
      <c r="K130" s="90"/>
      <c r="L130" s="24"/>
      <c r="M130" s="26"/>
    </row>
    <row r="131" spans="2:13" x14ac:dyDescent="0.25">
      <c r="B131" s="941"/>
      <c r="C131" s="43" t="s">
        <v>7</v>
      </c>
      <c r="D131" s="101">
        <v>105000</v>
      </c>
      <c r="E131" s="102"/>
      <c r="F131" s="103">
        <v>105000</v>
      </c>
      <c r="G131" s="45"/>
      <c r="H131" s="102"/>
      <c r="I131" s="44"/>
      <c r="J131" s="44"/>
      <c r="K131" s="102">
        <v>15000</v>
      </c>
      <c r="L131" s="44"/>
      <c r="M131" s="46"/>
    </row>
    <row r="132" spans="2:13" x14ac:dyDescent="0.25">
      <c r="B132" s="47" t="s">
        <v>77</v>
      </c>
      <c r="C132" s="48" t="s">
        <v>22</v>
      </c>
      <c r="D132" s="104"/>
      <c r="E132" s="105"/>
      <c r="F132" s="106"/>
      <c r="G132" s="50"/>
      <c r="H132" s="105"/>
      <c r="I132" s="49">
        <v>6</v>
      </c>
      <c r="J132" s="49"/>
      <c r="K132" s="105"/>
      <c r="L132" s="49"/>
      <c r="M132" s="51"/>
    </row>
    <row r="133" spans="2:13" ht="13.8" thickBot="1" x14ac:dyDescent="0.3">
      <c r="B133" s="47" t="s">
        <v>78</v>
      </c>
      <c r="C133" s="48" t="s">
        <v>7</v>
      </c>
      <c r="D133" s="104">
        <v>2890</v>
      </c>
      <c r="E133" s="105"/>
      <c r="F133" s="106">
        <v>2890</v>
      </c>
      <c r="G133" s="50"/>
      <c r="H133" s="119"/>
      <c r="I133" s="61"/>
      <c r="J133" s="61"/>
      <c r="K133" s="119">
        <v>922</v>
      </c>
      <c r="L133" s="61"/>
      <c r="M133" s="51"/>
    </row>
    <row r="134" spans="2:13" ht="14.4" thickTop="1" thickBot="1" x14ac:dyDescent="0.3">
      <c r="B134" s="946" t="s">
        <v>79</v>
      </c>
      <c r="C134" s="947"/>
      <c r="D134" s="113">
        <v>316592356.03000402</v>
      </c>
      <c r="E134" s="114">
        <v>28645534.570000052</v>
      </c>
      <c r="F134" s="115">
        <v>287946821.46000397</v>
      </c>
      <c r="G134" s="63">
        <v>362727.79</v>
      </c>
      <c r="H134" s="120"/>
      <c r="I134" s="62">
        <v>6423.2199999999993</v>
      </c>
      <c r="J134" s="62">
        <v>143411.51699999999</v>
      </c>
      <c r="K134" s="114">
        <v>61157103.980000004</v>
      </c>
      <c r="L134" s="64"/>
      <c r="M134" s="65">
        <v>32.027000000000001</v>
      </c>
    </row>
    <row r="135" spans="2:13" ht="14.4" thickTop="1" thickBot="1" x14ac:dyDescent="0.3">
      <c r="B135" s="944" t="s">
        <v>36</v>
      </c>
      <c r="C135" s="945"/>
      <c r="D135" s="116">
        <v>455300650.28000396</v>
      </c>
      <c r="E135" s="117">
        <v>30065789.720000088</v>
      </c>
      <c r="F135" s="118">
        <v>425234860.56000388</v>
      </c>
      <c r="G135" s="68">
        <v>362727.79</v>
      </c>
      <c r="H135" s="121"/>
      <c r="I135" s="66">
        <v>9123.2199999999993</v>
      </c>
      <c r="J135" s="66">
        <v>370547.21299999999</v>
      </c>
      <c r="K135" s="117">
        <v>298836557.03000003</v>
      </c>
      <c r="L135" s="67"/>
      <c r="M135" s="69">
        <v>48.053999999999995</v>
      </c>
    </row>
    <row r="136" spans="2:13" s="70" customFormat="1" ht="13.8" thickTop="1" x14ac:dyDescent="0.25">
      <c r="B136" s="71"/>
      <c r="C136" s="72"/>
      <c r="D136" s="73"/>
      <c r="E136" s="73"/>
      <c r="F136" s="73"/>
      <c r="G136" s="73"/>
      <c r="H136" s="73"/>
      <c r="I136" s="73"/>
      <c r="J136" s="73"/>
      <c r="K136" s="73"/>
      <c r="L136" s="73"/>
      <c r="M136" s="73"/>
    </row>
    <row r="137" spans="2:13" x14ac:dyDescent="0.25">
      <c r="B137" s="122" t="s">
        <v>104</v>
      </c>
    </row>
  </sheetData>
  <mergeCells count="26">
    <mergeCell ref="G3:M3"/>
    <mergeCell ref="B3:B4"/>
    <mergeCell ref="C3:C4"/>
    <mergeCell ref="D3:F3"/>
    <mergeCell ref="B10:B15"/>
    <mergeCell ref="B16:B27"/>
    <mergeCell ref="B134:C134"/>
    <mergeCell ref="B113:B115"/>
    <mergeCell ref="B122:B124"/>
    <mergeCell ref="B118:B121"/>
    <mergeCell ref="B1:M1"/>
    <mergeCell ref="B135:C135"/>
    <mergeCell ref="B63:B65"/>
    <mergeCell ref="B61:B62"/>
    <mergeCell ref="B76:B77"/>
    <mergeCell ref="B102:B109"/>
    <mergeCell ref="B126:B131"/>
    <mergeCell ref="B111:B112"/>
    <mergeCell ref="B7:B9"/>
    <mergeCell ref="B5:B6"/>
    <mergeCell ref="B53:B57"/>
    <mergeCell ref="B66:B69"/>
    <mergeCell ref="B82:B89"/>
    <mergeCell ref="B95:B98"/>
    <mergeCell ref="B29:B43"/>
    <mergeCell ref="B46:B52"/>
  </mergeCells>
  <phoneticPr fontId="0" type="noConversion"/>
  <pageMargins left="0" right="0" top="0" bottom="0" header="0" footer="0"/>
  <pageSetup paperSize="9" scale="10" orientation="portrait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ACC9E-47E3-4FC0-A140-0033BA3F3CD6}">
  <sheetPr>
    <pageSetUpPr fitToPage="1"/>
  </sheetPr>
  <dimension ref="B1:R137"/>
  <sheetViews>
    <sheetView showGridLines="0" zoomScale="80" workbookViewId="0">
      <selection activeCell="F4" sqref="F4"/>
    </sheetView>
  </sheetViews>
  <sheetFormatPr baseColWidth="10" defaultColWidth="12" defaultRowHeight="13.2" x14ac:dyDescent="0.25"/>
  <cols>
    <col min="1" max="1" width="2.7109375" style="14" customWidth="1"/>
    <col min="2" max="2" width="34" style="3" customWidth="1"/>
    <col min="3" max="3" width="31" style="3" customWidth="1"/>
    <col min="4" max="13" width="18.85546875" style="3" customWidth="1"/>
    <col min="14" max="16" width="31.7109375" style="14" bestFit="1" customWidth="1"/>
    <col min="17" max="17" width="20.7109375" style="14" bestFit="1" customWidth="1"/>
    <col min="18" max="18" width="16.28515625" style="14" bestFit="1" customWidth="1"/>
    <col min="19" max="19" width="20.28515625" style="14" bestFit="1" customWidth="1"/>
    <col min="20" max="20" width="16.7109375" style="14" bestFit="1" customWidth="1"/>
    <col min="21" max="21" width="20.28515625" style="14" bestFit="1" customWidth="1"/>
    <col min="22" max="22" width="16.7109375" style="14" bestFit="1" customWidth="1"/>
    <col min="23" max="23" width="20.28515625" style="14" bestFit="1" customWidth="1"/>
    <col min="24" max="24" width="16.7109375" style="14" bestFit="1" customWidth="1"/>
    <col min="25" max="25" width="20.7109375" style="14" bestFit="1" customWidth="1"/>
    <col min="26" max="26" width="17" style="14" bestFit="1" customWidth="1"/>
    <col min="27" max="27" width="20.28515625" style="14" bestFit="1" customWidth="1"/>
    <col min="28" max="28" width="16.7109375" style="14" bestFit="1" customWidth="1"/>
    <col min="29" max="29" width="20.28515625" style="14" bestFit="1" customWidth="1"/>
    <col min="30" max="30" width="16.7109375" style="14" bestFit="1" customWidth="1"/>
    <col min="31" max="31" width="18" style="14" bestFit="1" customWidth="1"/>
    <col min="32" max="32" width="14.42578125" style="14" bestFit="1" customWidth="1"/>
    <col min="33" max="33" width="17.7109375" style="14" bestFit="1" customWidth="1"/>
    <col min="34" max="34" width="14.140625" style="14" bestFit="1" customWidth="1"/>
    <col min="35" max="35" width="16.85546875" style="14" bestFit="1" customWidth="1"/>
    <col min="36" max="16384" width="12" style="14"/>
  </cols>
  <sheetData>
    <row r="1" spans="2:18" s="74" customFormat="1" ht="31.5" customHeight="1" x14ac:dyDescent="0.2">
      <c r="B1" s="953" t="s">
        <v>99</v>
      </c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O1" s="2"/>
      <c r="P1" s="2"/>
      <c r="Q1" s="2"/>
      <c r="R1" s="2"/>
    </row>
    <row r="2" spans="2:18" s="74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2"/>
      <c r="P2" s="2"/>
      <c r="Q2" s="2"/>
      <c r="R2" s="2"/>
    </row>
    <row r="3" spans="2:18" ht="13.8" thickTop="1" x14ac:dyDescent="0.25">
      <c r="B3" s="929" t="s">
        <v>0</v>
      </c>
      <c r="C3" s="931" t="s">
        <v>1</v>
      </c>
      <c r="D3" s="949" t="s">
        <v>2</v>
      </c>
      <c r="E3" s="950"/>
      <c r="F3" s="951"/>
      <c r="G3" s="952" t="s">
        <v>3</v>
      </c>
      <c r="H3" s="950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4" t="s">
        <v>4</v>
      </c>
      <c r="E4" s="5" t="s">
        <v>5</v>
      </c>
      <c r="F4" s="6" t="s">
        <v>52</v>
      </c>
      <c r="G4" s="7" t="s">
        <v>101</v>
      </c>
      <c r="H4" s="8" t="s">
        <v>102</v>
      </c>
      <c r="I4" s="8" t="s">
        <v>53</v>
      </c>
      <c r="J4" s="8" t="s">
        <v>54</v>
      </c>
      <c r="K4" s="8" t="s">
        <v>103</v>
      </c>
      <c r="L4" s="8" t="s">
        <v>55</v>
      </c>
      <c r="M4" s="9" t="s">
        <v>56</v>
      </c>
    </row>
    <row r="5" spans="2:18" ht="13.8" thickTop="1" x14ac:dyDescent="0.25">
      <c r="B5" s="948" t="s">
        <v>6</v>
      </c>
      <c r="C5" s="10" t="s">
        <v>15</v>
      </c>
      <c r="D5" s="80"/>
      <c r="E5" s="81"/>
      <c r="F5" s="82"/>
      <c r="G5" s="12"/>
      <c r="H5" s="81"/>
      <c r="I5" s="11"/>
      <c r="J5" s="11"/>
      <c r="K5" s="81"/>
      <c r="L5" s="11"/>
      <c r="M5" s="13"/>
    </row>
    <row r="6" spans="2:18" x14ac:dyDescent="0.25">
      <c r="B6" s="938"/>
      <c r="C6" s="15" t="s">
        <v>7</v>
      </c>
      <c r="D6" s="83">
        <v>5050000</v>
      </c>
      <c r="E6" s="84">
        <v>350000</v>
      </c>
      <c r="F6" s="85">
        <v>4700000</v>
      </c>
      <c r="G6" s="17">
        <v>45000</v>
      </c>
      <c r="H6" s="84"/>
      <c r="I6" s="16"/>
      <c r="J6" s="16"/>
      <c r="K6" s="84">
        <v>200000</v>
      </c>
      <c r="L6" s="16"/>
      <c r="M6" s="18"/>
    </row>
    <row r="7" spans="2:18" ht="12" customHeight="1" x14ac:dyDescent="0.25">
      <c r="B7" s="939" t="s">
        <v>8</v>
      </c>
      <c r="C7" s="19" t="s">
        <v>17</v>
      </c>
      <c r="D7" s="86"/>
      <c r="E7" s="87"/>
      <c r="F7" s="88"/>
      <c r="G7" s="21"/>
      <c r="H7" s="87"/>
      <c r="I7" s="20"/>
      <c r="J7" s="20"/>
      <c r="K7" s="87"/>
      <c r="L7" s="20"/>
      <c r="M7" s="22"/>
    </row>
    <row r="8" spans="2:18" ht="11.25" customHeight="1" x14ac:dyDescent="0.25">
      <c r="B8" s="940"/>
      <c r="C8" s="23" t="s">
        <v>9</v>
      </c>
      <c r="D8" s="89">
        <v>8800</v>
      </c>
      <c r="E8" s="90"/>
      <c r="F8" s="91">
        <v>8800</v>
      </c>
      <c r="G8" s="25"/>
      <c r="H8" s="90"/>
      <c r="I8" s="24"/>
      <c r="J8" s="24"/>
      <c r="K8" s="90">
        <v>800</v>
      </c>
      <c r="L8" s="24"/>
      <c r="M8" s="26"/>
    </row>
    <row r="9" spans="2:18" x14ac:dyDescent="0.25">
      <c r="B9" s="943"/>
      <c r="C9" s="15" t="s">
        <v>7</v>
      </c>
      <c r="D9" s="83"/>
      <c r="E9" s="84"/>
      <c r="F9" s="85"/>
      <c r="G9" s="17"/>
      <c r="H9" s="84"/>
      <c r="I9" s="16"/>
      <c r="J9" s="16"/>
      <c r="K9" s="84"/>
      <c r="L9" s="16"/>
      <c r="M9" s="18"/>
    </row>
    <row r="10" spans="2:18" ht="12" customHeight="1" x14ac:dyDescent="0.25">
      <c r="B10" s="939" t="s">
        <v>10</v>
      </c>
      <c r="C10" s="19" t="s">
        <v>11</v>
      </c>
      <c r="D10" s="86">
        <v>30600</v>
      </c>
      <c r="E10" s="87"/>
      <c r="F10" s="88">
        <v>30600</v>
      </c>
      <c r="G10" s="21">
        <v>56.3</v>
      </c>
      <c r="H10" s="87"/>
      <c r="I10" s="20">
        <v>566.6</v>
      </c>
      <c r="J10" s="20">
        <v>135.02199999999999</v>
      </c>
      <c r="K10" s="87">
        <v>15300</v>
      </c>
      <c r="L10" s="20"/>
      <c r="M10" s="22">
        <v>0.246</v>
      </c>
    </row>
    <row r="11" spans="2:18" ht="11.25" customHeight="1" x14ac:dyDescent="0.25">
      <c r="B11" s="940"/>
      <c r="C11" s="23" t="s">
        <v>12</v>
      </c>
      <c r="D11" s="89"/>
      <c r="E11" s="90"/>
      <c r="F11" s="91"/>
      <c r="G11" s="25"/>
      <c r="H11" s="90"/>
      <c r="I11" s="24"/>
      <c r="J11" s="24">
        <v>545</v>
      </c>
      <c r="K11" s="90"/>
      <c r="L11" s="24"/>
      <c r="M11" s="26"/>
    </row>
    <row r="12" spans="2:18" ht="11.25" customHeight="1" x14ac:dyDescent="0.25">
      <c r="B12" s="940"/>
      <c r="C12" s="23" t="s">
        <v>13</v>
      </c>
      <c r="D12" s="89"/>
      <c r="E12" s="90"/>
      <c r="F12" s="91"/>
      <c r="G12" s="25"/>
      <c r="H12" s="90"/>
      <c r="I12" s="24">
        <v>40</v>
      </c>
      <c r="J12" s="24">
        <v>140</v>
      </c>
      <c r="K12" s="90">
        <v>12000</v>
      </c>
      <c r="L12" s="24"/>
      <c r="M12" s="26"/>
    </row>
    <row r="13" spans="2:18" x14ac:dyDescent="0.25">
      <c r="B13" s="940"/>
      <c r="C13" s="23" t="s">
        <v>14</v>
      </c>
      <c r="D13" s="89"/>
      <c r="E13" s="90"/>
      <c r="F13" s="91"/>
      <c r="G13" s="25"/>
      <c r="H13" s="90"/>
      <c r="I13" s="24">
        <v>65</v>
      </c>
      <c r="J13" s="24">
        <v>3</v>
      </c>
      <c r="K13" s="90"/>
      <c r="L13" s="24"/>
      <c r="M13" s="26"/>
    </row>
    <row r="14" spans="2:18" x14ac:dyDescent="0.25">
      <c r="B14" s="940"/>
      <c r="C14" s="23" t="s">
        <v>15</v>
      </c>
      <c r="D14" s="89"/>
      <c r="E14" s="90"/>
      <c r="F14" s="91"/>
      <c r="G14" s="25">
        <v>70</v>
      </c>
      <c r="H14" s="90"/>
      <c r="I14" s="24">
        <v>134</v>
      </c>
      <c r="J14" s="24">
        <v>9</v>
      </c>
      <c r="K14" s="90"/>
      <c r="L14" s="24"/>
      <c r="M14" s="26"/>
    </row>
    <row r="15" spans="2:18" x14ac:dyDescent="0.25">
      <c r="B15" s="943"/>
      <c r="C15" s="15" t="s">
        <v>18</v>
      </c>
      <c r="D15" s="83"/>
      <c r="E15" s="84"/>
      <c r="F15" s="85"/>
      <c r="G15" s="17"/>
      <c r="H15" s="84"/>
      <c r="I15" s="16"/>
      <c r="J15" s="16"/>
      <c r="K15" s="84"/>
      <c r="L15" s="16"/>
      <c r="M15" s="18"/>
    </row>
    <row r="16" spans="2:18" ht="12" customHeight="1" x14ac:dyDescent="0.25">
      <c r="B16" s="939" t="s">
        <v>38</v>
      </c>
      <c r="C16" s="19" t="s">
        <v>11</v>
      </c>
      <c r="D16" s="86"/>
      <c r="E16" s="87"/>
      <c r="F16" s="88"/>
      <c r="G16" s="21">
        <v>735</v>
      </c>
      <c r="H16" s="87"/>
      <c r="I16" s="20">
        <v>1222.5</v>
      </c>
      <c r="J16" s="20">
        <v>1294.3429999999998</v>
      </c>
      <c r="K16" s="87">
        <v>699</v>
      </c>
      <c r="L16" s="20"/>
      <c r="M16" s="22">
        <v>5.56</v>
      </c>
    </row>
    <row r="17" spans="2:13" ht="11.25" customHeight="1" x14ac:dyDescent="0.25">
      <c r="B17" s="940"/>
      <c r="C17" s="23" t="s">
        <v>12</v>
      </c>
      <c r="D17" s="89">
        <v>10231.42</v>
      </c>
      <c r="E17" s="90">
        <v>10231.42</v>
      </c>
      <c r="F17" s="91"/>
      <c r="G17" s="25"/>
      <c r="H17" s="90"/>
      <c r="I17" s="24"/>
      <c r="J17" s="24">
        <v>580</v>
      </c>
      <c r="K17" s="90"/>
      <c r="L17" s="24"/>
      <c r="M17" s="26"/>
    </row>
    <row r="18" spans="2:13" ht="11.25" customHeight="1" x14ac:dyDescent="0.25">
      <c r="B18" s="940"/>
      <c r="C18" s="23" t="s">
        <v>13</v>
      </c>
      <c r="D18" s="89"/>
      <c r="E18" s="90"/>
      <c r="F18" s="91"/>
      <c r="G18" s="25"/>
      <c r="H18" s="90"/>
      <c r="I18" s="24"/>
      <c r="J18" s="24">
        <v>24</v>
      </c>
      <c r="K18" s="90"/>
      <c r="L18" s="24"/>
      <c r="M18" s="26">
        <v>0.39200000000000002</v>
      </c>
    </row>
    <row r="19" spans="2:13" x14ac:dyDescent="0.25">
      <c r="B19" s="940"/>
      <c r="C19" s="23" t="s">
        <v>14</v>
      </c>
      <c r="D19" s="89">
        <v>16500</v>
      </c>
      <c r="E19" s="90"/>
      <c r="F19" s="91">
        <v>16500</v>
      </c>
      <c r="G19" s="25"/>
      <c r="H19" s="90"/>
      <c r="I19" s="24"/>
      <c r="J19" s="24">
        <v>25</v>
      </c>
      <c r="K19" s="90">
        <v>2267</v>
      </c>
      <c r="L19" s="24"/>
      <c r="M19" s="26"/>
    </row>
    <row r="20" spans="2:13" x14ac:dyDescent="0.25">
      <c r="B20" s="940"/>
      <c r="C20" s="23" t="s">
        <v>15</v>
      </c>
      <c r="D20" s="89">
        <v>1400</v>
      </c>
      <c r="E20" s="90">
        <v>1400</v>
      </c>
      <c r="F20" s="91"/>
      <c r="G20" s="25">
        <v>70</v>
      </c>
      <c r="H20" s="90"/>
      <c r="I20" s="24">
        <v>85.1</v>
      </c>
      <c r="J20" s="24">
        <v>120</v>
      </c>
      <c r="K20" s="90"/>
      <c r="L20" s="24"/>
      <c r="M20" s="26">
        <v>0.25</v>
      </c>
    </row>
    <row r="21" spans="2:13" x14ac:dyDescent="0.25">
      <c r="B21" s="940"/>
      <c r="C21" s="23" t="s">
        <v>16</v>
      </c>
      <c r="D21" s="89"/>
      <c r="E21" s="90"/>
      <c r="F21" s="91"/>
      <c r="G21" s="25"/>
      <c r="H21" s="90"/>
      <c r="I21" s="24">
        <v>250</v>
      </c>
      <c r="J21" s="24">
        <v>350</v>
      </c>
      <c r="K21" s="90"/>
      <c r="L21" s="24"/>
      <c r="M21" s="26"/>
    </row>
    <row r="22" spans="2:13" x14ac:dyDescent="0.25">
      <c r="B22" s="940"/>
      <c r="C22" s="23" t="s">
        <v>17</v>
      </c>
      <c r="D22" s="89">
        <v>20000</v>
      </c>
      <c r="E22" s="90"/>
      <c r="F22" s="91">
        <v>20000</v>
      </c>
      <c r="G22" s="25">
        <v>190</v>
      </c>
      <c r="H22" s="90"/>
      <c r="I22" s="24">
        <v>290</v>
      </c>
      <c r="J22" s="24">
        <v>114</v>
      </c>
      <c r="K22" s="90">
        <v>33500</v>
      </c>
      <c r="L22" s="24"/>
      <c r="M22" s="26">
        <v>4.0750000000000002</v>
      </c>
    </row>
    <row r="23" spans="2:13" x14ac:dyDescent="0.25">
      <c r="B23" s="940"/>
      <c r="C23" s="23" t="s">
        <v>18</v>
      </c>
      <c r="D23" s="89"/>
      <c r="E23" s="90"/>
      <c r="F23" s="91"/>
      <c r="G23" s="25"/>
      <c r="H23" s="90"/>
      <c r="I23" s="24">
        <v>322</v>
      </c>
      <c r="J23" s="24">
        <v>197.256</v>
      </c>
      <c r="K23" s="90">
        <v>39000</v>
      </c>
      <c r="L23" s="24"/>
      <c r="M23" s="26">
        <v>40</v>
      </c>
    </row>
    <row r="24" spans="2:13" x14ac:dyDescent="0.25">
      <c r="B24" s="940"/>
      <c r="C24" s="23" t="s">
        <v>19</v>
      </c>
      <c r="D24" s="89"/>
      <c r="E24" s="90"/>
      <c r="F24" s="91"/>
      <c r="G24" s="25"/>
      <c r="H24" s="90"/>
      <c r="I24" s="24">
        <v>16</v>
      </c>
      <c r="J24" s="24">
        <v>0.7</v>
      </c>
      <c r="K24" s="90">
        <v>10920</v>
      </c>
      <c r="L24" s="24"/>
      <c r="M24" s="26"/>
    </row>
    <row r="25" spans="2:13" x14ac:dyDescent="0.25">
      <c r="B25" s="940"/>
      <c r="C25" s="23" t="s">
        <v>20</v>
      </c>
      <c r="D25" s="89"/>
      <c r="E25" s="90"/>
      <c r="F25" s="91"/>
      <c r="G25" s="25"/>
      <c r="H25" s="90"/>
      <c r="I25" s="24">
        <v>410</v>
      </c>
      <c r="J25" s="24"/>
      <c r="K25" s="90">
        <v>5000</v>
      </c>
      <c r="L25" s="24"/>
      <c r="M25" s="26"/>
    </row>
    <row r="26" spans="2:13" x14ac:dyDescent="0.25">
      <c r="B26" s="940"/>
      <c r="C26" s="23" t="s">
        <v>9</v>
      </c>
      <c r="D26" s="89">
        <v>17000</v>
      </c>
      <c r="E26" s="90"/>
      <c r="F26" s="91">
        <v>17000</v>
      </c>
      <c r="G26" s="25"/>
      <c r="H26" s="90"/>
      <c r="I26" s="24">
        <v>4000</v>
      </c>
      <c r="J26" s="24"/>
      <c r="K26" s="90">
        <v>38875</v>
      </c>
      <c r="L26" s="24"/>
      <c r="M26" s="26"/>
    </row>
    <row r="27" spans="2:13" x14ac:dyDescent="0.25">
      <c r="B27" s="943"/>
      <c r="C27" s="15" t="s">
        <v>7</v>
      </c>
      <c r="D27" s="83">
        <v>2000</v>
      </c>
      <c r="E27" s="84"/>
      <c r="F27" s="85">
        <v>2000</v>
      </c>
      <c r="G27" s="17"/>
      <c r="H27" s="84"/>
      <c r="I27" s="16"/>
      <c r="J27" s="16"/>
      <c r="K27" s="84">
        <v>1000</v>
      </c>
      <c r="L27" s="16"/>
      <c r="M27" s="18"/>
    </row>
    <row r="28" spans="2:13" x14ac:dyDescent="0.25">
      <c r="B28" s="27" t="s">
        <v>59</v>
      </c>
      <c r="C28" s="28" t="s">
        <v>15</v>
      </c>
      <c r="D28" s="92"/>
      <c r="E28" s="93"/>
      <c r="F28" s="94"/>
      <c r="G28" s="30"/>
      <c r="H28" s="93"/>
      <c r="I28" s="29"/>
      <c r="J28" s="29"/>
      <c r="K28" s="93"/>
      <c r="L28" s="29"/>
      <c r="M28" s="31"/>
    </row>
    <row r="29" spans="2:13" ht="12" customHeight="1" x14ac:dyDescent="0.25">
      <c r="B29" s="939" t="s">
        <v>21</v>
      </c>
      <c r="C29" s="19" t="s">
        <v>11</v>
      </c>
      <c r="D29" s="86">
        <v>26597138.150000002</v>
      </c>
      <c r="E29" s="87">
        <v>2075195.3900000043</v>
      </c>
      <c r="F29" s="88">
        <v>24521942.759999998</v>
      </c>
      <c r="G29" s="21">
        <v>118609</v>
      </c>
      <c r="H29" s="87"/>
      <c r="I29" s="20"/>
      <c r="J29" s="20">
        <v>14820.22</v>
      </c>
      <c r="K29" s="87">
        <v>10816643</v>
      </c>
      <c r="L29" s="20"/>
      <c r="M29" s="22"/>
    </row>
    <row r="30" spans="2:13" ht="11.25" customHeight="1" x14ac:dyDescent="0.25">
      <c r="B30" s="940"/>
      <c r="C30" s="23" t="s">
        <v>12</v>
      </c>
      <c r="D30" s="89">
        <v>4061942.84</v>
      </c>
      <c r="E30" s="90"/>
      <c r="F30" s="91">
        <v>4061942.84</v>
      </c>
      <c r="G30" s="25"/>
      <c r="H30" s="90"/>
      <c r="I30" s="24"/>
      <c r="J30" s="24"/>
      <c r="K30" s="90">
        <v>1846000</v>
      </c>
      <c r="L30" s="24"/>
      <c r="M30" s="26"/>
    </row>
    <row r="31" spans="2:13" ht="11.25" customHeight="1" x14ac:dyDescent="0.25">
      <c r="B31" s="940"/>
      <c r="C31" s="23" t="s">
        <v>13</v>
      </c>
      <c r="D31" s="89">
        <v>806500</v>
      </c>
      <c r="E31" s="90">
        <v>340000</v>
      </c>
      <c r="F31" s="91">
        <v>466500</v>
      </c>
      <c r="G31" s="25"/>
      <c r="H31" s="90"/>
      <c r="I31" s="24"/>
      <c r="J31" s="24">
        <v>1350</v>
      </c>
      <c r="K31" s="90">
        <v>220900</v>
      </c>
      <c r="L31" s="24"/>
      <c r="M31" s="26"/>
    </row>
    <row r="32" spans="2:13" x14ac:dyDescent="0.25">
      <c r="B32" s="940"/>
      <c r="C32" s="23" t="s">
        <v>14</v>
      </c>
      <c r="D32" s="89">
        <v>1514340</v>
      </c>
      <c r="E32" s="90"/>
      <c r="F32" s="91">
        <v>1514340</v>
      </c>
      <c r="G32" s="25"/>
      <c r="H32" s="90"/>
      <c r="I32" s="24"/>
      <c r="J32" s="24"/>
      <c r="K32" s="90">
        <v>728100</v>
      </c>
      <c r="L32" s="24"/>
      <c r="M32" s="26"/>
    </row>
    <row r="33" spans="2:13" x14ac:dyDescent="0.25">
      <c r="B33" s="940"/>
      <c r="C33" s="23" t="s">
        <v>15</v>
      </c>
      <c r="D33" s="89">
        <v>3587534.63</v>
      </c>
      <c r="E33" s="90">
        <v>105000</v>
      </c>
      <c r="F33" s="91">
        <v>3482534.63</v>
      </c>
      <c r="G33" s="25"/>
      <c r="H33" s="90"/>
      <c r="I33" s="24">
        <v>1500</v>
      </c>
      <c r="J33" s="24"/>
      <c r="K33" s="90">
        <v>2598161</v>
      </c>
      <c r="L33" s="24"/>
      <c r="M33" s="26"/>
    </row>
    <row r="34" spans="2:13" x14ac:dyDescent="0.25">
      <c r="B34" s="940"/>
      <c r="C34" s="23" t="s">
        <v>16</v>
      </c>
      <c r="D34" s="89">
        <v>3365000</v>
      </c>
      <c r="E34" s="90"/>
      <c r="F34" s="91">
        <v>3365000</v>
      </c>
      <c r="G34" s="25"/>
      <c r="H34" s="90"/>
      <c r="I34" s="24"/>
      <c r="J34" s="24"/>
      <c r="K34" s="90">
        <v>2150000</v>
      </c>
      <c r="L34" s="24"/>
      <c r="M34" s="26"/>
    </row>
    <row r="35" spans="2:13" x14ac:dyDescent="0.25">
      <c r="B35" s="940"/>
      <c r="C35" s="23" t="s">
        <v>17</v>
      </c>
      <c r="D35" s="89">
        <v>4734000</v>
      </c>
      <c r="E35" s="90">
        <v>1613000</v>
      </c>
      <c r="F35" s="91">
        <v>3121000</v>
      </c>
      <c r="G35" s="25">
        <v>100205</v>
      </c>
      <c r="H35" s="90"/>
      <c r="I35" s="24">
        <v>170</v>
      </c>
      <c r="J35" s="24">
        <v>5160.1000000000004</v>
      </c>
      <c r="K35" s="90">
        <v>1724000</v>
      </c>
      <c r="L35" s="24"/>
      <c r="M35" s="26">
        <v>8.67</v>
      </c>
    </row>
    <row r="36" spans="2:13" x14ac:dyDescent="0.25">
      <c r="B36" s="940"/>
      <c r="C36" s="23" t="s">
        <v>18</v>
      </c>
      <c r="D36" s="89">
        <v>14060700.949999999</v>
      </c>
      <c r="E36" s="90">
        <v>1530800</v>
      </c>
      <c r="F36" s="91">
        <v>12529900.949999999</v>
      </c>
      <c r="G36" s="25"/>
      <c r="H36" s="90"/>
      <c r="I36" s="24"/>
      <c r="J36" s="24">
        <v>27310</v>
      </c>
      <c r="K36" s="90">
        <v>6655800</v>
      </c>
      <c r="L36" s="24"/>
      <c r="M36" s="26">
        <v>46.2</v>
      </c>
    </row>
    <row r="37" spans="2:13" x14ac:dyDescent="0.25">
      <c r="B37" s="940"/>
      <c r="C37" s="23" t="s">
        <v>19</v>
      </c>
      <c r="D37" s="89">
        <v>4456201.54</v>
      </c>
      <c r="E37" s="90">
        <v>688844.83000000007</v>
      </c>
      <c r="F37" s="91">
        <v>3767356.71</v>
      </c>
      <c r="G37" s="25">
        <v>41500</v>
      </c>
      <c r="H37" s="90"/>
      <c r="I37" s="24"/>
      <c r="J37" s="24">
        <v>6211.8</v>
      </c>
      <c r="K37" s="90">
        <v>2598500</v>
      </c>
      <c r="L37" s="24"/>
      <c r="M37" s="26"/>
    </row>
    <row r="38" spans="2:13" x14ac:dyDescent="0.25">
      <c r="B38" s="940"/>
      <c r="C38" s="23" t="s">
        <v>20</v>
      </c>
      <c r="D38" s="89"/>
      <c r="E38" s="90"/>
      <c r="F38" s="91"/>
      <c r="G38" s="25"/>
      <c r="H38" s="90"/>
      <c r="I38" s="24"/>
      <c r="J38" s="24"/>
      <c r="K38" s="90"/>
      <c r="L38" s="24"/>
      <c r="M38" s="26"/>
    </row>
    <row r="39" spans="2:13" x14ac:dyDescent="0.25">
      <c r="B39" s="940"/>
      <c r="C39" s="23" t="s">
        <v>9</v>
      </c>
      <c r="D39" s="89">
        <v>3344000</v>
      </c>
      <c r="E39" s="90"/>
      <c r="F39" s="91">
        <v>3344000</v>
      </c>
      <c r="G39" s="25"/>
      <c r="H39" s="90"/>
      <c r="I39" s="24"/>
      <c r="J39" s="24"/>
      <c r="K39" s="90">
        <v>1844625</v>
      </c>
      <c r="L39" s="24"/>
      <c r="M39" s="26"/>
    </row>
    <row r="40" spans="2:13" x14ac:dyDescent="0.25">
      <c r="B40" s="940"/>
      <c r="C40" s="23" t="s">
        <v>22</v>
      </c>
      <c r="D40" s="89">
        <v>192000</v>
      </c>
      <c r="E40" s="90"/>
      <c r="F40" s="91">
        <v>192000</v>
      </c>
      <c r="G40" s="25"/>
      <c r="H40" s="90"/>
      <c r="I40" s="24"/>
      <c r="J40" s="24"/>
      <c r="K40" s="90">
        <v>127505</v>
      </c>
      <c r="L40" s="24"/>
      <c r="M40" s="26"/>
    </row>
    <row r="41" spans="2:13" x14ac:dyDescent="0.25">
      <c r="B41" s="940"/>
      <c r="C41" s="23" t="s">
        <v>7</v>
      </c>
      <c r="D41" s="89">
        <v>5667962.9999999991</v>
      </c>
      <c r="E41" s="90"/>
      <c r="F41" s="91">
        <v>5667962.9999999991</v>
      </c>
      <c r="G41" s="25"/>
      <c r="H41" s="90"/>
      <c r="I41" s="24"/>
      <c r="J41" s="24"/>
      <c r="K41" s="90">
        <v>2463000</v>
      </c>
      <c r="L41" s="24"/>
      <c r="M41" s="26"/>
    </row>
    <row r="42" spans="2:13" x14ac:dyDescent="0.25">
      <c r="B42" s="940"/>
      <c r="C42" s="23" t="s">
        <v>29</v>
      </c>
      <c r="D42" s="89"/>
      <c r="E42" s="90"/>
      <c r="F42" s="91"/>
      <c r="G42" s="25"/>
      <c r="H42" s="90"/>
      <c r="I42" s="24"/>
      <c r="J42" s="24"/>
      <c r="K42" s="90">
        <v>8000</v>
      </c>
      <c r="L42" s="24"/>
      <c r="M42" s="26"/>
    </row>
    <row r="43" spans="2:13" x14ac:dyDescent="0.25">
      <c r="B43" s="943"/>
      <c r="C43" s="15" t="s">
        <v>30</v>
      </c>
      <c r="D43" s="83">
        <v>30000</v>
      </c>
      <c r="E43" s="84"/>
      <c r="F43" s="85">
        <v>30000</v>
      </c>
      <c r="G43" s="17"/>
      <c r="H43" s="84"/>
      <c r="I43" s="16"/>
      <c r="J43" s="16"/>
      <c r="K43" s="84">
        <v>10000</v>
      </c>
      <c r="L43" s="16"/>
      <c r="M43" s="18"/>
    </row>
    <row r="44" spans="2:13" x14ac:dyDescent="0.25">
      <c r="B44" s="27" t="s">
        <v>40</v>
      </c>
      <c r="C44" s="28" t="s">
        <v>18</v>
      </c>
      <c r="D44" s="92"/>
      <c r="E44" s="93"/>
      <c r="F44" s="94"/>
      <c r="G44" s="30"/>
      <c r="H44" s="93"/>
      <c r="I44" s="29"/>
      <c r="J44" s="29">
        <v>2</v>
      </c>
      <c r="K44" s="93"/>
      <c r="L44" s="29"/>
      <c r="M44" s="31"/>
    </row>
    <row r="45" spans="2:13" x14ac:dyDescent="0.25">
      <c r="B45" s="27" t="s">
        <v>60</v>
      </c>
      <c r="C45" s="28" t="s">
        <v>18</v>
      </c>
      <c r="D45" s="92"/>
      <c r="E45" s="93"/>
      <c r="F45" s="94"/>
      <c r="G45" s="30"/>
      <c r="H45" s="93"/>
      <c r="I45" s="29"/>
      <c r="J45" s="29"/>
      <c r="K45" s="93"/>
      <c r="L45" s="29"/>
      <c r="M45" s="31"/>
    </row>
    <row r="46" spans="2:13" ht="12" customHeight="1" x14ac:dyDescent="0.25">
      <c r="B46" s="939" t="s">
        <v>39</v>
      </c>
      <c r="C46" s="19" t="s">
        <v>17</v>
      </c>
      <c r="D46" s="86"/>
      <c r="E46" s="87"/>
      <c r="F46" s="88"/>
      <c r="G46" s="21"/>
      <c r="H46" s="87"/>
      <c r="I46" s="20"/>
      <c r="J46" s="20"/>
      <c r="K46" s="87"/>
      <c r="L46" s="20"/>
      <c r="M46" s="22"/>
    </row>
    <row r="47" spans="2:13" ht="11.25" customHeight="1" x14ac:dyDescent="0.25">
      <c r="B47" s="940"/>
      <c r="C47" s="23" t="s">
        <v>61</v>
      </c>
      <c r="D47" s="89"/>
      <c r="E47" s="90"/>
      <c r="F47" s="91"/>
      <c r="G47" s="25"/>
      <c r="H47" s="90"/>
      <c r="I47" s="24"/>
      <c r="J47" s="24"/>
      <c r="K47" s="90"/>
      <c r="L47" s="24"/>
      <c r="M47" s="26"/>
    </row>
    <row r="48" spans="2:13" ht="11.25" customHeight="1" x14ac:dyDescent="0.25">
      <c r="B48" s="940"/>
      <c r="C48" s="23" t="s">
        <v>20</v>
      </c>
      <c r="D48" s="89">
        <v>37866.21</v>
      </c>
      <c r="E48" s="90">
        <v>26644.32</v>
      </c>
      <c r="F48" s="91">
        <v>11221.89</v>
      </c>
      <c r="G48" s="25"/>
      <c r="H48" s="90"/>
      <c r="I48" s="24"/>
      <c r="J48" s="24">
        <v>250</v>
      </c>
      <c r="K48" s="90">
        <v>2362.5</v>
      </c>
      <c r="L48" s="24"/>
      <c r="M48" s="26"/>
    </row>
    <row r="49" spans="2:13" x14ac:dyDescent="0.25">
      <c r="B49" s="940"/>
      <c r="C49" s="23" t="s">
        <v>9</v>
      </c>
      <c r="D49" s="89"/>
      <c r="E49" s="90"/>
      <c r="F49" s="91"/>
      <c r="G49" s="25"/>
      <c r="H49" s="90"/>
      <c r="I49" s="24"/>
      <c r="J49" s="24"/>
      <c r="K49" s="90"/>
      <c r="L49" s="24"/>
      <c r="M49" s="26"/>
    </row>
    <row r="50" spans="2:13" x14ac:dyDescent="0.25">
      <c r="B50" s="940"/>
      <c r="C50" s="23" t="s">
        <v>22</v>
      </c>
      <c r="D50" s="89"/>
      <c r="E50" s="90"/>
      <c r="F50" s="91"/>
      <c r="G50" s="25"/>
      <c r="H50" s="90"/>
      <c r="I50" s="24">
        <v>8</v>
      </c>
      <c r="J50" s="24"/>
      <c r="K50" s="90"/>
      <c r="L50" s="24"/>
      <c r="M50" s="26"/>
    </row>
    <row r="51" spans="2:13" x14ac:dyDescent="0.25">
      <c r="B51" s="940"/>
      <c r="C51" s="23" t="s">
        <v>23</v>
      </c>
      <c r="D51" s="89">
        <v>5700</v>
      </c>
      <c r="E51" s="90"/>
      <c r="F51" s="91">
        <v>5700</v>
      </c>
      <c r="G51" s="25"/>
      <c r="H51" s="90"/>
      <c r="I51" s="24"/>
      <c r="J51" s="24"/>
      <c r="K51" s="90">
        <v>1200</v>
      </c>
      <c r="L51" s="24"/>
      <c r="M51" s="26"/>
    </row>
    <row r="52" spans="2:13" x14ac:dyDescent="0.25">
      <c r="B52" s="943"/>
      <c r="C52" s="15" t="s">
        <v>7</v>
      </c>
      <c r="D52" s="83"/>
      <c r="E52" s="84"/>
      <c r="F52" s="85"/>
      <c r="G52" s="17"/>
      <c r="H52" s="84"/>
      <c r="I52" s="16"/>
      <c r="J52" s="16"/>
      <c r="K52" s="84"/>
      <c r="L52" s="16"/>
      <c r="M52" s="18"/>
    </row>
    <row r="53" spans="2:13" ht="12" customHeight="1" x14ac:dyDescent="0.25">
      <c r="B53" s="939" t="s">
        <v>24</v>
      </c>
      <c r="C53" s="32" t="s">
        <v>17</v>
      </c>
      <c r="D53" s="95"/>
      <c r="E53" s="96"/>
      <c r="F53" s="97"/>
      <c r="G53" s="34"/>
      <c r="H53" s="96"/>
      <c r="I53" s="33"/>
      <c r="J53" s="33">
        <v>1</v>
      </c>
      <c r="K53" s="96"/>
      <c r="L53" s="33"/>
      <c r="M53" s="35"/>
    </row>
    <row r="54" spans="2:13" ht="11.25" customHeight="1" x14ac:dyDescent="0.25">
      <c r="B54" s="940"/>
      <c r="C54" s="23" t="s">
        <v>18</v>
      </c>
      <c r="D54" s="89">
        <v>304000</v>
      </c>
      <c r="E54" s="90">
        <v>144000</v>
      </c>
      <c r="F54" s="91">
        <v>160000</v>
      </c>
      <c r="G54" s="25"/>
      <c r="H54" s="90"/>
      <c r="I54" s="24"/>
      <c r="J54" s="24">
        <v>1255</v>
      </c>
      <c r="K54" s="90">
        <v>20000</v>
      </c>
      <c r="L54" s="24"/>
      <c r="M54" s="26"/>
    </row>
    <row r="55" spans="2:13" ht="11.25" customHeight="1" x14ac:dyDescent="0.25">
      <c r="B55" s="940"/>
      <c r="C55" s="23" t="s">
        <v>20</v>
      </c>
      <c r="D55" s="89">
        <v>374651.20999999996</v>
      </c>
      <c r="E55" s="90">
        <v>168184.52999999997</v>
      </c>
      <c r="F55" s="91">
        <v>206466.68</v>
      </c>
      <c r="G55" s="25"/>
      <c r="H55" s="90"/>
      <c r="I55" s="24">
        <v>2261</v>
      </c>
      <c r="J55" s="24">
        <v>234</v>
      </c>
      <c r="K55" s="90">
        <v>35550.5</v>
      </c>
      <c r="L55" s="24"/>
      <c r="M55" s="26">
        <v>1.4999999999999999E-2</v>
      </c>
    </row>
    <row r="56" spans="2:13" x14ac:dyDescent="0.25">
      <c r="B56" s="940"/>
      <c r="C56" s="23" t="s">
        <v>22</v>
      </c>
      <c r="D56" s="89"/>
      <c r="E56" s="90"/>
      <c r="F56" s="91"/>
      <c r="G56" s="25"/>
      <c r="H56" s="90"/>
      <c r="I56" s="24">
        <v>2</v>
      </c>
      <c r="J56" s="24"/>
      <c r="K56" s="90"/>
      <c r="L56" s="24"/>
      <c r="M56" s="26"/>
    </row>
    <row r="57" spans="2:13" x14ac:dyDescent="0.25">
      <c r="B57" s="941"/>
      <c r="C57" s="15" t="s">
        <v>23</v>
      </c>
      <c r="D57" s="83">
        <v>9000</v>
      </c>
      <c r="E57" s="84"/>
      <c r="F57" s="85">
        <v>9000</v>
      </c>
      <c r="G57" s="17"/>
      <c r="H57" s="84"/>
      <c r="I57" s="16"/>
      <c r="J57" s="16"/>
      <c r="K57" s="84">
        <v>200</v>
      </c>
      <c r="L57" s="16"/>
      <c r="M57" s="18"/>
    </row>
    <row r="58" spans="2:13" x14ac:dyDescent="0.25">
      <c r="B58" s="36" t="s">
        <v>25</v>
      </c>
      <c r="C58" s="37" t="s">
        <v>23</v>
      </c>
      <c r="D58" s="98">
        <v>54000</v>
      </c>
      <c r="E58" s="99">
        <v>54000</v>
      </c>
      <c r="F58" s="100"/>
      <c r="G58" s="39"/>
      <c r="H58" s="99"/>
      <c r="I58" s="38"/>
      <c r="J58" s="38">
        <v>60</v>
      </c>
      <c r="K58" s="99"/>
      <c r="L58" s="38"/>
      <c r="M58" s="40"/>
    </row>
    <row r="59" spans="2:13" x14ac:dyDescent="0.25">
      <c r="B59" s="27" t="s">
        <v>58</v>
      </c>
      <c r="C59" s="28" t="s">
        <v>17</v>
      </c>
      <c r="D59" s="92"/>
      <c r="E59" s="93"/>
      <c r="F59" s="94"/>
      <c r="G59" s="30"/>
      <c r="H59" s="93"/>
      <c r="I59" s="29"/>
      <c r="J59" s="29"/>
      <c r="K59" s="93"/>
      <c r="L59" s="29"/>
      <c r="M59" s="31"/>
    </row>
    <row r="60" spans="2:13" x14ac:dyDescent="0.25">
      <c r="B60" s="36" t="s">
        <v>62</v>
      </c>
      <c r="C60" s="37" t="s">
        <v>23</v>
      </c>
      <c r="D60" s="98"/>
      <c r="E60" s="99"/>
      <c r="F60" s="100"/>
      <c r="G60" s="39"/>
      <c r="H60" s="99"/>
      <c r="I60" s="38"/>
      <c r="J60" s="38"/>
      <c r="K60" s="99"/>
      <c r="L60" s="38"/>
      <c r="M60" s="40"/>
    </row>
    <row r="61" spans="2:13" x14ac:dyDescent="0.25">
      <c r="B61" s="937" t="s">
        <v>63</v>
      </c>
      <c r="C61" s="41" t="s">
        <v>9</v>
      </c>
      <c r="D61" s="95"/>
      <c r="E61" s="96"/>
      <c r="F61" s="97"/>
      <c r="G61" s="34"/>
      <c r="H61" s="96"/>
      <c r="I61" s="33"/>
      <c r="J61" s="33"/>
      <c r="K61" s="96"/>
      <c r="L61" s="33"/>
      <c r="M61" s="35"/>
    </row>
    <row r="62" spans="2:13" x14ac:dyDescent="0.25">
      <c r="B62" s="938"/>
      <c r="C62" s="42" t="s">
        <v>23</v>
      </c>
      <c r="D62" s="83"/>
      <c r="E62" s="84"/>
      <c r="F62" s="85"/>
      <c r="G62" s="17"/>
      <c r="H62" s="84"/>
      <c r="I62" s="16"/>
      <c r="J62" s="16"/>
      <c r="K62" s="84"/>
      <c r="L62" s="16"/>
      <c r="M62" s="18"/>
    </row>
    <row r="63" spans="2:13" x14ac:dyDescent="0.25">
      <c r="B63" s="939" t="s">
        <v>41</v>
      </c>
      <c r="C63" s="32" t="s">
        <v>19</v>
      </c>
      <c r="D63" s="95"/>
      <c r="E63" s="96"/>
      <c r="F63" s="97"/>
      <c r="G63" s="34"/>
      <c r="H63" s="96"/>
      <c r="I63" s="33"/>
      <c r="J63" s="33"/>
      <c r="K63" s="96"/>
      <c r="L63" s="33"/>
      <c r="M63" s="35"/>
    </row>
    <row r="64" spans="2:13" x14ac:dyDescent="0.25">
      <c r="B64" s="940"/>
      <c r="C64" s="23" t="s">
        <v>20</v>
      </c>
      <c r="D64" s="89"/>
      <c r="E64" s="90"/>
      <c r="F64" s="91"/>
      <c r="G64" s="25"/>
      <c r="H64" s="90"/>
      <c r="I64" s="24"/>
      <c r="J64" s="24"/>
      <c r="K64" s="90"/>
      <c r="L64" s="24"/>
      <c r="M64" s="26"/>
    </row>
    <row r="65" spans="2:13" x14ac:dyDescent="0.25">
      <c r="B65" s="941"/>
      <c r="C65" s="15" t="s">
        <v>22</v>
      </c>
      <c r="D65" s="83"/>
      <c r="E65" s="84"/>
      <c r="F65" s="85"/>
      <c r="G65" s="17"/>
      <c r="H65" s="84"/>
      <c r="I65" s="16"/>
      <c r="J65" s="16"/>
      <c r="K65" s="84"/>
      <c r="L65" s="16"/>
      <c r="M65" s="18"/>
    </row>
    <row r="66" spans="2:13" ht="11.25" customHeight="1" x14ac:dyDescent="0.25">
      <c r="B66" s="942" t="s">
        <v>26</v>
      </c>
      <c r="C66" s="32" t="s">
        <v>14</v>
      </c>
      <c r="D66" s="95"/>
      <c r="E66" s="96"/>
      <c r="F66" s="97"/>
      <c r="G66" s="34"/>
      <c r="H66" s="96"/>
      <c r="I66" s="33"/>
      <c r="J66" s="33"/>
      <c r="K66" s="96"/>
      <c r="L66" s="33"/>
      <c r="M66" s="35"/>
    </row>
    <row r="67" spans="2:13" ht="11.25" customHeight="1" x14ac:dyDescent="0.25">
      <c r="B67" s="940"/>
      <c r="C67" s="23" t="s">
        <v>9</v>
      </c>
      <c r="D67" s="89">
        <v>276750</v>
      </c>
      <c r="E67" s="90"/>
      <c r="F67" s="91">
        <v>276750</v>
      </c>
      <c r="G67" s="25"/>
      <c r="H67" s="90"/>
      <c r="I67" s="24"/>
      <c r="J67" s="24"/>
      <c r="K67" s="90">
        <v>41000</v>
      </c>
      <c r="L67" s="24"/>
      <c r="M67" s="26"/>
    </row>
    <row r="68" spans="2:13" ht="11.25" customHeight="1" x14ac:dyDescent="0.25">
      <c r="B68" s="940"/>
      <c r="C68" s="23" t="s">
        <v>22</v>
      </c>
      <c r="D68" s="89">
        <v>1724000</v>
      </c>
      <c r="E68" s="90"/>
      <c r="F68" s="91">
        <v>1724000</v>
      </c>
      <c r="G68" s="25"/>
      <c r="H68" s="90"/>
      <c r="I68" s="24"/>
      <c r="J68" s="24">
        <v>20</v>
      </c>
      <c r="K68" s="90">
        <v>264800</v>
      </c>
      <c r="L68" s="24"/>
      <c r="M68" s="26"/>
    </row>
    <row r="69" spans="2:13" x14ac:dyDescent="0.25">
      <c r="B69" s="941"/>
      <c r="C69" s="43" t="s">
        <v>7</v>
      </c>
      <c r="D69" s="101">
        <v>178755.97</v>
      </c>
      <c r="E69" s="102"/>
      <c r="F69" s="103">
        <v>178755.97</v>
      </c>
      <c r="G69" s="45"/>
      <c r="H69" s="102"/>
      <c r="I69" s="44"/>
      <c r="J69" s="44"/>
      <c r="K69" s="102">
        <v>33077</v>
      </c>
      <c r="L69" s="44"/>
      <c r="M69" s="46"/>
    </row>
    <row r="70" spans="2:13" x14ac:dyDescent="0.25">
      <c r="B70" s="47" t="s">
        <v>64</v>
      </c>
      <c r="C70" s="48" t="s">
        <v>11</v>
      </c>
      <c r="D70" s="104"/>
      <c r="E70" s="105"/>
      <c r="F70" s="106"/>
      <c r="G70" s="50"/>
      <c r="H70" s="105"/>
      <c r="I70" s="49"/>
      <c r="J70" s="49"/>
      <c r="K70" s="105"/>
      <c r="L70" s="49"/>
      <c r="M70" s="51"/>
    </row>
    <row r="71" spans="2:13" x14ac:dyDescent="0.25">
      <c r="B71" s="47" t="s">
        <v>27</v>
      </c>
      <c r="C71" s="48" t="s">
        <v>22</v>
      </c>
      <c r="D71" s="104"/>
      <c r="E71" s="105"/>
      <c r="F71" s="106"/>
      <c r="G71" s="50"/>
      <c r="H71" s="105"/>
      <c r="I71" s="49"/>
      <c r="J71" s="49"/>
      <c r="K71" s="105"/>
      <c r="L71" s="49"/>
      <c r="M71" s="51"/>
    </row>
    <row r="72" spans="2:13" x14ac:dyDescent="0.25">
      <c r="B72" s="47" t="s">
        <v>48</v>
      </c>
      <c r="C72" s="48" t="s">
        <v>22</v>
      </c>
      <c r="D72" s="104"/>
      <c r="E72" s="105"/>
      <c r="F72" s="106"/>
      <c r="G72" s="50"/>
      <c r="H72" s="105"/>
      <c r="I72" s="49"/>
      <c r="J72" s="49"/>
      <c r="K72" s="105"/>
      <c r="L72" s="49"/>
      <c r="M72" s="51"/>
    </row>
    <row r="73" spans="2:13" x14ac:dyDescent="0.25">
      <c r="B73" s="47" t="s">
        <v>65</v>
      </c>
      <c r="C73" s="48" t="s">
        <v>23</v>
      </c>
      <c r="D73" s="104">
        <v>9000</v>
      </c>
      <c r="E73" s="105"/>
      <c r="F73" s="106">
        <v>9000</v>
      </c>
      <c r="G73" s="50"/>
      <c r="H73" s="105"/>
      <c r="I73" s="49"/>
      <c r="J73" s="49"/>
      <c r="K73" s="105">
        <v>240</v>
      </c>
      <c r="L73" s="49"/>
      <c r="M73" s="51"/>
    </row>
    <row r="74" spans="2:13" x14ac:dyDescent="0.25">
      <c r="B74" s="47" t="s">
        <v>42</v>
      </c>
      <c r="C74" s="48" t="s">
        <v>22</v>
      </c>
      <c r="D74" s="104"/>
      <c r="E74" s="105"/>
      <c r="F74" s="106"/>
      <c r="G74" s="50"/>
      <c r="H74" s="105"/>
      <c r="I74" s="49"/>
      <c r="J74" s="49"/>
      <c r="K74" s="105"/>
      <c r="L74" s="49"/>
      <c r="M74" s="51"/>
    </row>
    <row r="75" spans="2:13" x14ac:dyDescent="0.25">
      <c r="B75" s="47" t="s">
        <v>57</v>
      </c>
      <c r="C75" s="48" t="s">
        <v>7</v>
      </c>
      <c r="D75" s="104"/>
      <c r="E75" s="105"/>
      <c r="F75" s="106"/>
      <c r="G75" s="50"/>
      <c r="H75" s="105"/>
      <c r="I75" s="49"/>
      <c r="J75" s="49"/>
      <c r="K75" s="105"/>
      <c r="L75" s="49"/>
      <c r="M75" s="51"/>
    </row>
    <row r="76" spans="2:13" x14ac:dyDescent="0.25">
      <c r="B76" s="937" t="s">
        <v>45</v>
      </c>
      <c r="C76" s="41" t="s">
        <v>9</v>
      </c>
      <c r="D76" s="95">
        <v>16271</v>
      </c>
      <c r="E76" s="96">
        <v>16271</v>
      </c>
      <c r="F76" s="97"/>
      <c r="G76" s="34"/>
      <c r="H76" s="96"/>
      <c r="I76" s="33"/>
      <c r="J76" s="33">
        <v>54.238</v>
      </c>
      <c r="K76" s="96"/>
      <c r="L76" s="33"/>
      <c r="M76" s="35"/>
    </row>
    <row r="77" spans="2:13" x14ac:dyDescent="0.25">
      <c r="B77" s="938"/>
      <c r="C77" s="42" t="s">
        <v>7</v>
      </c>
      <c r="D77" s="83"/>
      <c r="E77" s="84"/>
      <c r="F77" s="85"/>
      <c r="G77" s="17"/>
      <c r="H77" s="84"/>
      <c r="I77" s="16"/>
      <c r="J77" s="16"/>
      <c r="K77" s="84"/>
      <c r="L77" s="16"/>
      <c r="M77" s="18"/>
    </row>
    <row r="78" spans="2:13" x14ac:dyDescent="0.25">
      <c r="B78" s="52" t="s">
        <v>46</v>
      </c>
      <c r="C78" s="53" t="s">
        <v>7</v>
      </c>
      <c r="D78" s="107"/>
      <c r="E78" s="108"/>
      <c r="F78" s="109"/>
      <c r="G78" s="55"/>
      <c r="H78" s="108"/>
      <c r="I78" s="54"/>
      <c r="J78" s="54"/>
      <c r="K78" s="108"/>
      <c r="L78" s="54"/>
      <c r="M78" s="56"/>
    </row>
    <row r="79" spans="2:13" x14ac:dyDescent="0.25">
      <c r="B79" s="47" t="s">
        <v>66</v>
      </c>
      <c r="C79" s="48" t="s">
        <v>7</v>
      </c>
      <c r="D79" s="104">
        <v>389650.65</v>
      </c>
      <c r="E79" s="105"/>
      <c r="F79" s="106">
        <v>389650.65</v>
      </c>
      <c r="G79" s="50"/>
      <c r="H79" s="105"/>
      <c r="I79" s="49"/>
      <c r="J79" s="49"/>
      <c r="K79" s="105">
        <v>127041</v>
      </c>
      <c r="L79" s="49"/>
      <c r="M79" s="51"/>
    </row>
    <row r="80" spans="2:13" x14ac:dyDescent="0.25">
      <c r="B80" s="47" t="s">
        <v>49</v>
      </c>
      <c r="C80" s="48" t="s">
        <v>9</v>
      </c>
      <c r="D80" s="104"/>
      <c r="E80" s="105"/>
      <c r="F80" s="106"/>
      <c r="G80" s="50"/>
      <c r="H80" s="105"/>
      <c r="I80" s="49"/>
      <c r="J80" s="49"/>
      <c r="K80" s="105"/>
      <c r="L80" s="49"/>
      <c r="M80" s="51"/>
    </row>
    <row r="81" spans="2:13" x14ac:dyDescent="0.25">
      <c r="B81" s="47" t="s">
        <v>50</v>
      </c>
      <c r="C81" s="48" t="s">
        <v>7</v>
      </c>
      <c r="D81" s="104"/>
      <c r="E81" s="105"/>
      <c r="F81" s="106"/>
      <c r="G81" s="50"/>
      <c r="H81" s="105"/>
      <c r="I81" s="49"/>
      <c r="J81" s="49"/>
      <c r="K81" s="105"/>
      <c r="L81" s="49"/>
      <c r="M81" s="51"/>
    </row>
    <row r="82" spans="2:13" ht="11.25" customHeight="1" x14ac:dyDescent="0.25">
      <c r="B82" s="939" t="s">
        <v>28</v>
      </c>
      <c r="C82" s="32" t="s">
        <v>11</v>
      </c>
      <c r="D82" s="95"/>
      <c r="E82" s="96"/>
      <c r="F82" s="97"/>
      <c r="G82" s="34"/>
      <c r="H82" s="96"/>
      <c r="I82" s="33"/>
      <c r="J82" s="33"/>
      <c r="K82" s="96"/>
      <c r="L82" s="33"/>
      <c r="M82" s="35"/>
    </row>
    <row r="83" spans="2:13" ht="11.25" customHeight="1" x14ac:dyDescent="0.25">
      <c r="B83" s="940"/>
      <c r="C83" s="23" t="s">
        <v>13</v>
      </c>
      <c r="D83" s="89">
        <v>745177</v>
      </c>
      <c r="E83" s="90">
        <v>745177</v>
      </c>
      <c r="F83" s="91"/>
      <c r="G83" s="25"/>
      <c r="H83" s="90"/>
      <c r="I83" s="24"/>
      <c r="J83" s="24">
        <v>4000</v>
      </c>
      <c r="K83" s="90"/>
      <c r="L83" s="24"/>
      <c r="M83" s="26"/>
    </row>
    <row r="84" spans="2:13" ht="11.25" customHeight="1" x14ac:dyDescent="0.25">
      <c r="B84" s="940"/>
      <c r="C84" s="23" t="s">
        <v>9</v>
      </c>
      <c r="D84" s="89">
        <v>3070061.85</v>
      </c>
      <c r="E84" s="90">
        <v>900000</v>
      </c>
      <c r="F84" s="91">
        <v>2170061.85</v>
      </c>
      <c r="G84" s="25"/>
      <c r="H84" s="90"/>
      <c r="I84" s="24">
        <v>6000</v>
      </c>
      <c r="J84" s="24"/>
      <c r="K84" s="90">
        <v>454153</v>
      </c>
      <c r="L84" s="24"/>
      <c r="M84" s="26"/>
    </row>
    <row r="85" spans="2:13" x14ac:dyDescent="0.25">
      <c r="B85" s="940"/>
      <c r="C85" s="23" t="s">
        <v>22</v>
      </c>
      <c r="D85" s="89">
        <v>2180201</v>
      </c>
      <c r="E85" s="90"/>
      <c r="F85" s="91">
        <v>2180201</v>
      </c>
      <c r="G85" s="25"/>
      <c r="H85" s="90"/>
      <c r="I85" s="24"/>
      <c r="J85" s="24"/>
      <c r="K85" s="90">
        <v>435706</v>
      </c>
      <c r="L85" s="24"/>
      <c r="M85" s="26"/>
    </row>
    <row r="86" spans="2:13" x14ac:dyDescent="0.25">
      <c r="B86" s="940"/>
      <c r="C86" s="23" t="s">
        <v>23</v>
      </c>
      <c r="D86" s="89">
        <v>181174.44</v>
      </c>
      <c r="E86" s="90">
        <v>162174.44</v>
      </c>
      <c r="F86" s="91">
        <v>19000</v>
      </c>
      <c r="G86" s="25"/>
      <c r="H86" s="90"/>
      <c r="I86" s="24"/>
      <c r="J86" s="24">
        <v>500</v>
      </c>
      <c r="K86" s="90">
        <v>2900</v>
      </c>
      <c r="L86" s="24"/>
      <c r="M86" s="26"/>
    </row>
    <row r="87" spans="2:13" x14ac:dyDescent="0.25">
      <c r="B87" s="940"/>
      <c r="C87" s="23" t="s">
        <v>7</v>
      </c>
      <c r="D87" s="89">
        <v>14473510.609999999</v>
      </c>
      <c r="E87" s="90">
        <v>3064362</v>
      </c>
      <c r="F87" s="91">
        <v>11409148.609999999</v>
      </c>
      <c r="G87" s="25"/>
      <c r="H87" s="90"/>
      <c r="I87" s="24"/>
      <c r="J87" s="24">
        <v>7530.3109999999997</v>
      </c>
      <c r="K87" s="90">
        <v>1767259.21</v>
      </c>
      <c r="L87" s="24"/>
      <c r="M87" s="26"/>
    </row>
    <row r="88" spans="2:13" x14ac:dyDescent="0.25">
      <c r="B88" s="940"/>
      <c r="C88" s="23" t="s">
        <v>29</v>
      </c>
      <c r="D88" s="89">
        <v>5267361.0000000009</v>
      </c>
      <c r="E88" s="90"/>
      <c r="F88" s="91">
        <v>5267361.0000000009</v>
      </c>
      <c r="G88" s="25"/>
      <c r="H88" s="90"/>
      <c r="I88" s="24"/>
      <c r="J88" s="24"/>
      <c r="K88" s="90">
        <v>750453.99999999988</v>
      </c>
      <c r="L88" s="24"/>
      <c r="M88" s="26"/>
    </row>
    <row r="89" spans="2:13" x14ac:dyDescent="0.25">
      <c r="B89" s="941"/>
      <c r="C89" s="43" t="s">
        <v>30</v>
      </c>
      <c r="D89" s="101">
        <v>2123500</v>
      </c>
      <c r="E89" s="102"/>
      <c r="F89" s="103">
        <v>2123500</v>
      </c>
      <c r="G89" s="45"/>
      <c r="H89" s="102"/>
      <c r="I89" s="44"/>
      <c r="J89" s="44"/>
      <c r="K89" s="102">
        <v>430000</v>
      </c>
      <c r="L89" s="44"/>
      <c r="M89" s="46"/>
    </row>
    <row r="90" spans="2:13" x14ac:dyDescent="0.25">
      <c r="B90" s="47" t="s">
        <v>67</v>
      </c>
      <c r="C90" s="48" t="s">
        <v>29</v>
      </c>
      <c r="D90" s="104"/>
      <c r="E90" s="105"/>
      <c r="F90" s="106"/>
      <c r="G90" s="50"/>
      <c r="H90" s="105"/>
      <c r="I90" s="49"/>
      <c r="J90" s="49"/>
      <c r="K90" s="105"/>
      <c r="L90" s="49"/>
      <c r="M90" s="51"/>
    </row>
    <row r="91" spans="2:13" x14ac:dyDescent="0.25">
      <c r="B91" s="47" t="s">
        <v>68</v>
      </c>
      <c r="C91" s="48" t="s">
        <v>23</v>
      </c>
      <c r="D91" s="104">
        <v>1800</v>
      </c>
      <c r="E91" s="105"/>
      <c r="F91" s="106">
        <v>1800</v>
      </c>
      <c r="G91" s="50"/>
      <c r="H91" s="105"/>
      <c r="I91" s="49"/>
      <c r="J91" s="49"/>
      <c r="K91" s="105">
        <v>120</v>
      </c>
      <c r="L91" s="49"/>
      <c r="M91" s="51"/>
    </row>
    <row r="92" spans="2:13" x14ac:dyDescent="0.25">
      <c r="B92" s="47" t="s">
        <v>69</v>
      </c>
      <c r="C92" s="48" t="s">
        <v>20</v>
      </c>
      <c r="D92" s="104">
        <v>11448.74</v>
      </c>
      <c r="E92" s="105"/>
      <c r="F92" s="106">
        <v>11448.74</v>
      </c>
      <c r="G92" s="50"/>
      <c r="H92" s="105"/>
      <c r="I92" s="49"/>
      <c r="J92" s="49"/>
      <c r="K92" s="105">
        <v>1762.5</v>
      </c>
      <c r="L92" s="49"/>
      <c r="M92" s="51"/>
    </row>
    <row r="93" spans="2:13" x14ac:dyDescent="0.25">
      <c r="B93" s="47" t="s">
        <v>47</v>
      </c>
      <c r="C93" s="48" t="s">
        <v>7</v>
      </c>
      <c r="D93" s="104"/>
      <c r="E93" s="105"/>
      <c r="F93" s="106"/>
      <c r="G93" s="50"/>
      <c r="H93" s="105"/>
      <c r="I93" s="49"/>
      <c r="J93" s="49"/>
      <c r="K93" s="105"/>
      <c r="L93" s="49"/>
      <c r="M93" s="51"/>
    </row>
    <row r="94" spans="2:13" x14ac:dyDescent="0.25">
      <c r="B94" s="47" t="s">
        <v>70</v>
      </c>
      <c r="C94" s="48" t="s">
        <v>7</v>
      </c>
      <c r="D94" s="104">
        <v>30100</v>
      </c>
      <c r="E94" s="105"/>
      <c r="F94" s="106">
        <v>30100</v>
      </c>
      <c r="G94" s="50"/>
      <c r="H94" s="105"/>
      <c r="I94" s="49"/>
      <c r="J94" s="49"/>
      <c r="K94" s="105">
        <v>10000</v>
      </c>
      <c r="L94" s="49"/>
      <c r="M94" s="51"/>
    </row>
    <row r="95" spans="2:13" ht="11.25" customHeight="1" x14ac:dyDescent="0.25">
      <c r="B95" s="939" t="s">
        <v>31</v>
      </c>
      <c r="C95" s="32" t="s">
        <v>9</v>
      </c>
      <c r="D95" s="95">
        <v>16231</v>
      </c>
      <c r="E95" s="96"/>
      <c r="F95" s="97">
        <v>16231</v>
      </c>
      <c r="G95" s="34"/>
      <c r="H95" s="96"/>
      <c r="I95" s="33"/>
      <c r="J95" s="33"/>
      <c r="K95" s="96">
        <v>2751</v>
      </c>
      <c r="L95" s="33"/>
      <c r="M95" s="35"/>
    </row>
    <row r="96" spans="2:13" ht="11.25" customHeight="1" x14ac:dyDescent="0.25">
      <c r="B96" s="940"/>
      <c r="C96" s="23" t="s">
        <v>22</v>
      </c>
      <c r="D96" s="89"/>
      <c r="E96" s="90"/>
      <c r="F96" s="91"/>
      <c r="G96" s="25"/>
      <c r="H96" s="90"/>
      <c r="I96" s="24"/>
      <c r="J96" s="24"/>
      <c r="K96" s="90"/>
      <c r="L96" s="24"/>
      <c r="M96" s="26"/>
    </row>
    <row r="97" spans="2:13" ht="11.25" customHeight="1" x14ac:dyDescent="0.25">
      <c r="B97" s="940"/>
      <c r="C97" s="23" t="s">
        <v>7</v>
      </c>
      <c r="D97" s="89"/>
      <c r="E97" s="90"/>
      <c r="F97" s="91"/>
      <c r="G97" s="25"/>
      <c r="H97" s="90"/>
      <c r="I97" s="24"/>
      <c r="J97" s="24"/>
      <c r="K97" s="90"/>
      <c r="L97" s="24"/>
      <c r="M97" s="26"/>
    </row>
    <row r="98" spans="2:13" x14ac:dyDescent="0.25">
      <c r="B98" s="941"/>
      <c r="C98" s="43" t="s">
        <v>29</v>
      </c>
      <c r="D98" s="101"/>
      <c r="E98" s="102"/>
      <c r="F98" s="103"/>
      <c r="G98" s="45"/>
      <c r="H98" s="102"/>
      <c r="I98" s="44"/>
      <c r="J98" s="44"/>
      <c r="K98" s="102"/>
      <c r="L98" s="44"/>
      <c r="M98" s="46"/>
    </row>
    <row r="99" spans="2:13" x14ac:dyDescent="0.25">
      <c r="B99" s="47" t="s">
        <v>43</v>
      </c>
      <c r="C99" s="48" t="s">
        <v>11</v>
      </c>
      <c r="D99" s="104">
        <v>893681.02</v>
      </c>
      <c r="E99" s="105">
        <v>540040.88</v>
      </c>
      <c r="F99" s="106">
        <v>353640.14</v>
      </c>
      <c r="G99" s="50"/>
      <c r="H99" s="105"/>
      <c r="I99" s="49"/>
      <c r="J99" s="49">
        <v>1665</v>
      </c>
      <c r="K99" s="105">
        <v>21891.5</v>
      </c>
      <c r="L99" s="49"/>
      <c r="M99" s="51"/>
    </row>
    <row r="100" spans="2:13" x14ac:dyDescent="0.25">
      <c r="B100" s="47" t="s">
        <v>32</v>
      </c>
      <c r="C100" s="48" t="s">
        <v>7</v>
      </c>
      <c r="D100" s="104"/>
      <c r="E100" s="105"/>
      <c r="F100" s="106"/>
      <c r="G100" s="50"/>
      <c r="H100" s="105"/>
      <c r="I100" s="49"/>
      <c r="J100" s="49"/>
      <c r="K100" s="105"/>
      <c r="L100" s="49"/>
      <c r="M100" s="51"/>
    </row>
    <row r="101" spans="2:13" x14ac:dyDescent="0.25">
      <c r="B101" s="47" t="s">
        <v>71</v>
      </c>
      <c r="C101" s="48" t="s">
        <v>23</v>
      </c>
      <c r="D101" s="104"/>
      <c r="E101" s="105"/>
      <c r="F101" s="106"/>
      <c r="G101" s="50"/>
      <c r="H101" s="105"/>
      <c r="I101" s="49"/>
      <c r="J101" s="49"/>
      <c r="K101" s="105"/>
      <c r="L101" s="49"/>
      <c r="M101" s="51"/>
    </row>
    <row r="102" spans="2:13" ht="11.25" customHeight="1" x14ac:dyDescent="0.25">
      <c r="B102" s="939" t="s">
        <v>33</v>
      </c>
      <c r="C102" s="32" t="s">
        <v>11</v>
      </c>
      <c r="D102" s="95"/>
      <c r="E102" s="96"/>
      <c r="F102" s="97"/>
      <c r="G102" s="34"/>
      <c r="H102" s="96"/>
      <c r="I102" s="33"/>
      <c r="J102" s="33"/>
      <c r="K102" s="96"/>
      <c r="L102" s="33"/>
      <c r="M102" s="35"/>
    </row>
    <row r="103" spans="2:13" ht="11.25" customHeight="1" x14ac:dyDescent="0.25">
      <c r="B103" s="940"/>
      <c r="C103" s="23" t="s">
        <v>13</v>
      </c>
      <c r="D103" s="89">
        <v>3251465</v>
      </c>
      <c r="E103" s="90">
        <v>3251465</v>
      </c>
      <c r="F103" s="91"/>
      <c r="G103" s="25"/>
      <c r="H103" s="90"/>
      <c r="I103" s="24"/>
      <c r="J103" s="24">
        <v>13500</v>
      </c>
      <c r="K103" s="90"/>
      <c r="L103" s="24"/>
      <c r="M103" s="26"/>
    </row>
    <row r="104" spans="2:13" ht="11.25" customHeight="1" x14ac:dyDescent="0.25">
      <c r="B104" s="940"/>
      <c r="C104" s="23" t="s">
        <v>9</v>
      </c>
      <c r="D104" s="89">
        <v>4856465.5999999996</v>
      </c>
      <c r="E104" s="90"/>
      <c r="F104" s="91">
        <v>4856465.5999999996</v>
      </c>
      <c r="G104" s="25"/>
      <c r="H104" s="90"/>
      <c r="I104" s="24"/>
      <c r="J104" s="24"/>
      <c r="K104" s="90">
        <v>1209686</v>
      </c>
      <c r="L104" s="24"/>
      <c r="M104" s="26"/>
    </row>
    <row r="105" spans="2:13" x14ac:dyDescent="0.25">
      <c r="B105" s="940"/>
      <c r="C105" s="23" t="s">
        <v>22</v>
      </c>
      <c r="D105" s="89">
        <v>20910749.029999997</v>
      </c>
      <c r="E105" s="90">
        <v>3952981.0299999975</v>
      </c>
      <c r="F105" s="91">
        <v>16957768</v>
      </c>
      <c r="G105" s="25"/>
      <c r="H105" s="90"/>
      <c r="I105" s="24"/>
      <c r="J105" s="24">
        <v>10338.831</v>
      </c>
      <c r="K105" s="90">
        <v>4201392</v>
      </c>
      <c r="L105" s="24"/>
      <c r="M105" s="26"/>
    </row>
    <row r="106" spans="2:13" x14ac:dyDescent="0.25">
      <c r="B106" s="940"/>
      <c r="C106" s="23" t="s">
        <v>23</v>
      </c>
      <c r="D106" s="89">
        <v>2165892.08</v>
      </c>
      <c r="E106" s="90">
        <v>1924392.08</v>
      </c>
      <c r="F106" s="91">
        <v>241500</v>
      </c>
      <c r="G106" s="25"/>
      <c r="H106" s="90"/>
      <c r="I106" s="24"/>
      <c r="J106" s="24">
        <v>6000</v>
      </c>
      <c r="K106" s="90">
        <v>51500</v>
      </c>
      <c r="L106" s="24"/>
      <c r="M106" s="26"/>
    </row>
    <row r="107" spans="2:13" x14ac:dyDescent="0.25">
      <c r="B107" s="940"/>
      <c r="C107" s="23" t="s">
        <v>7</v>
      </c>
      <c r="D107" s="89">
        <v>29104721.5</v>
      </c>
      <c r="E107" s="90">
        <v>9148686.1099999994</v>
      </c>
      <c r="F107" s="91">
        <v>19956035.390000001</v>
      </c>
      <c r="G107" s="25"/>
      <c r="H107" s="90"/>
      <c r="I107" s="24"/>
      <c r="J107" s="24">
        <v>34893.123</v>
      </c>
      <c r="K107" s="90">
        <v>4331962.22</v>
      </c>
      <c r="L107" s="24"/>
      <c r="M107" s="26"/>
    </row>
    <row r="108" spans="2:13" x14ac:dyDescent="0.25">
      <c r="B108" s="940"/>
      <c r="C108" s="23" t="s">
        <v>29</v>
      </c>
      <c r="D108" s="89">
        <v>6864053</v>
      </c>
      <c r="E108" s="90"/>
      <c r="F108" s="91">
        <v>6864053</v>
      </c>
      <c r="G108" s="25"/>
      <c r="H108" s="90"/>
      <c r="I108" s="24"/>
      <c r="J108" s="24"/>
      <c r="K108" s="90">
        <v>1561438</v>
      </c>
      <c r="L108" s="24"/>
      <c r="M108" s="26"/>
    </row>
    <row r="109" spans="2:13" x14ac:dyDescent="0.25">
      <c r="B109" s="941"/>
      <c r="C109" s="43" t="s">
        <v>30</v>
      </c>
      <c r="D109" s="101">
        <v>11021275.859999999</v>
      </c>
      <c r="E109" s="102"/>
      <c r="F109" s="103">
        <v>11021275.859999999</v>
      </c>
      <c r="G109" s="45"/>
      <c r="H109" s="102"/>
      <c r="I109" s="44"/>
      <c r="J109" s="44"/>
      <c r="K109" s="102">
        <v>2470221.7999999998</v>
      </c>
      <c r="L109" s="44"/>
      <c r="M109" s="46"/>
    </row>
    <row r="110" spans="2:13" x14ac:dyDescent="0.25">
      <c r="B110" s="47" t="s">
        <v>72</v>
      </c>
      <c r="C110" s="48" t="s">
        <v>7</v>
      </c>
      <c r="D110" s="104"/>
      <c r="E110" s="105"/>
      <c r="F110" s="106"/>
      <c r="G110" s="50"/>
      <c r="H110" s="105"/>
      <c r="I110" s="49"/>
      <c r="J110" s="49"/>
      <c r="K110" s="105"/>
      <c r="L110" s="49"/>
      <c r="M110" s="51"/>
    </row>
    <row r="111" spans="2:13" x14ac:dyDescent="0.25">
      <c r="B111" s="937" t="s">
        <v>73</v>
      </c>
      <c r="C111" s="41" t="s">
        <v>22</v>
      </c>
      <c r="D111" s="95">
        <v>70000</v>
      </c>
      <c r="E111" s="96"/>
      <c r="F111" s="97">
        <v>70000</v>
      </c>
      <c r="G111" s="34"/>
      <c r="H111" s="96"/>
      <c r="I111" s="33"/>
      <c r="J111" s="33"/>
      <c r="K111" s="96">
        <v>27400</v>
      </c>
      <c r="L111" s="33"/>
      <c r="M111" s="35"/>
    </row>
    <row r="112" spans="2:13" x14ac:dyDescent="0.25">
      <c r="B112" s="938"/>
      <c r="C112" s="42" t="s">
        <v>7</v>
      </c>
      <c r="D112" s="83">
        <v>126212</v>
      </c>
      <c r="E112" s="84"/>
      <c r="F112" s="85">
        <v>126212</v>
      </c>
      <c r="G112" s="17"/>
      <c r="H112" s="84"/>
      <c r="I112" s="16"/>
      <c r="J112" s="16"/>
      <c r="K112" s="84">
        <v>30000</v>
      </c>
      <c r="L112" s="16"/>
      <c r="M112" s="18"/>
    </row>
    <row r="113" spans="2:13" x14ac:dyDescent="0.25">
      <c r="B113" s="939" t="s">
        <v>44</v>
      </c>
      <c r="C113" s="32" t="s">
        <v>9</v>
      </c>
      <c r="D113" s="95"/>
      <c r="E113" s="96"/>
      <c r="F113" s="97"/>
      <c r="G113" s="34"/>
      <c r="H113" s="96"/>
      <c r="I113" s="33"/>
      <c r="J113" s="33"/>
      <c r="K113" s="96"/>
      <c r="L113" s="33"/>
      <c r="M113" s="35"/>
    </row>
    <row r="114" spans="2:13" x14ac:dyDescent="0.25">
      <c r="B114" s="940"/>
      <c r="C114" s="23" t="s">
        <v>7</v>
      </c>
      <c r="D114" s="89">
        <v>97048.09</v>
      </c>
      <c r="E114" s="90"/>
      <c r="F114" s="91">
        <v>97048.09</v>
      </c>
      <c r="G114" s="25"/>
      <c r="H114" s="90"/>
      <c r="I114" s="24"/>
      <c r="J114" s="24"/>
      <c r="K114" s="90">
        <v>13969</v>
      </c>
      <c r="L114" s="24"/>
      <c r="M114" s="26"/>
    </row>
    <row r="115" spans="2:13" x14ac:dyDescent="0.25">
      <c r="B115" s="941"/>
      <c r="C115" s="43" t="s">
        <v>29</v>
      </c>
      <c r="D115" s="101">
        <v>69416063</v>
      </c>
      <c r="E115" s="102"/>
      <c r="F115" s="103">
        <v>69416063</v>
      </c>
      <c r="G115" s="45"/>
      <c r="H115" s="102"/>
      <c r="I115" s="44"/>
      <c r="J115" s="44"/>
      <c r="K115" s="102">
        <v>5180127</v>
      </c>
      <c r="L115" s="44"/>
      <c r="M115" s="46"/>
    </row>
    <row r="116" spans="2:13" x14ac:dyDescent="0.25">
      <c r="B116" s="47" t="s">
        <v>74</v>
      </c>
      <c r="C116" s="48" t="s">
        <v>30</v>
      </c>
      <c r="D116" s="104">
        <v>90000</v>
      </c>
      <c r="E116" s="105"/>
      <c r="F116" s="106">
        <v>90000</v>
      </c>
      <c r="G116" s="50"/>
      <c r="H116" s="105"/>
      <c r="I116" s="49"/>
      <c r="J116" s="49"/>
      <c r="K116" s="105">
        <v>45000</v>
      </c>
      <c r="L116" s="49"/>
      <c r="M116" s="51"/>
    </row>
    <row r="117" spans="2:13" x14ac:dyDescent="0.25">
      <c r="B117" s="47" t="s">
        <v>75</v>
      </c>
      <c r="C117" s="48" t="s">
        <v>30</v>
      </c>
      <c r="D117" s="104"/>
      <c r="E117" s="105"/>
      <c r="F117" s="106"/>
      <c r="G117" s="50"/>
      <c r="H117" s="105"/>
      <c r="I117" s="49"/>
      <c r="J117" s="49"/>
      <c r="K117" s="105"/>
      <c r="L117" s="49"/>
      <c r="M117" s="51"/>
    </row>
    <row r="118" spans="2:13" ht="11.25" customHeight="1" x14ac:dyDescent="0.25">
      <c r="B118" s="939" t="s">
        <v>51</v>
      </c>
      <c r="C118" s="32" t="s">
        <v>11</v>
      </c>
      <c r="D118" s="95"/>
      <c r="E118" s="96"/>
      <c r="F118" s="97"/>
      <c r="G118" s="34"/>
      <c r="H118" s="96"/>
      <c r="I118" s="33"/>
      <c r="J118" s="33"/>
      <c r="K118" s="96"/>
      <c r="L118" s="33"/>
      <c r="M118" s="35"/>
    </row>
    <row r="119" spans="2:13" ht="11.25" customHeight="1" x14ac:dyDescent="0.25">
      <c r="B119" s="940"/>
      <c r="C119" s="23" t="s">
        <v>9</v>
      </c>
      <c r="D119" s="89"/>
      <c r="E119" s="90"/>
      <c r="F119" s="91"/>
      <c r="G119" s="25"/>
      <c r="H119" s="90"/>
      <c r="I119" s="24"/>
      <c r="J119" s="24"/>
      <c r="K119" s="90"/>
      <c r="L119" s="24"/>
      <c r="M119" s="26"/>
    </row>
    <row r="120" spans="2:13" ht="11.25" customHeight="1" x14ac:dyDescent="0.25">
      <c r="B120" s="940"/>
      <c r="C120" s="23" t="s">
        <v>23</v>
      </c>
      <c r="D120" s="89">
        <v>200000</v>
      </c>
      <c r="E120" s="90"/>
      <c r="F120" s="91">
        <v>200000</v>
      </c>
      <c r="G120" s="25"/>
      <c r="H120" s="90"/>
      <c r="I120" s="24"/>
      <c r="J120" s="24"/>
      <c r="K120" s="90">
        <v>20000</v>
      </c>
      <c r="L120" s="24"/>
      <c r="M120" s="26"/>
    </row>
    <row r="121" spans="2:13" x14ac:dyDescent="0.25">
      <c r="B121" s="943"/>
      <c r="C121" s="57" t="s">
        <v>7</v>
      </c>
      <c r="D121" s="110"/>
      <c r="E121" s="111"/>
      <c r="F121" s="112"/>
      <c r="G121" s="59"/>
      <c r="H121" s="111"/>
      <c r="I121" s="58"/>
      <c r="J121" s="58"/>
      <c r="K121" s="111"/>
      <c r="L121" s="58"/>
      <c r="M121" s="60"/>
    </row>
    <row r="122" spans="2:13" x14ac:dyDescent="0.25">
      <c r="B122" s="939" t="s">
        <v>34</v>
      </c>
      <c r="C122" s="32" t="s">
        <v>11</v>
      </c>
      <c r="D122" s="95"/>
      <c r="E122" s="96"/>
      <c r="F122" s="97"/>
      <c r="G122" s="34"/>
      <c r="H122" s="96"/>
      <c r="I122" s="33"/>
      <c r="J122" s="33"/>
      <c r="K122" s="96"/>
      <c r="L122" s="33"/>
      <c r="M122" s="35"/>
    </row>
    <row r="123" spans="2:13" x14ac:dyDescent="0.25">
      <c r="B123" s="940"/>
      <c r="C123" s="23" t="s">
        <v>23</v>
      </c>
      <c r="D123" s="89"/>
      <c r="E123" s="90"/>
      <c r="F123" s="91"/>
      <c r="G123" s="25"/>
      <c r="H123" s="90"/>
      <c r="I123" s="24"/>
      <c r="J123" s="24"/>
      <c r="K123" s="90"/>
      <c r="L123" s="24"/>
      <c r="M123" s="26"/>
    </row>
    <row r="124" spans="2:13" x14ac:dyDescent="0.25">
      <c r="B124" s="941"/>
      <c r="C124" s="43" t="s">
        <v>7</v>
      </c>
      <c r="D124" s="101"/>
      <c r="E124" s="102"/>
      <c r="F124" s="103"/>
      <c r="G124" s="45"/>
      <c r="H124" s="102"/>
      <c r="I124" s="44"/>
      <c r="J124" s="44"/>
      <c r="K124" s="102"/>
      <c r="L124" s="44"/>
      <c r="M124" s="46"/>
    </row>
    <row r="125" spans="2:13" x14ac:dyDescent="0.25">
      <c r="B125" s="47" t="s">
        <v>76</v>
      </c>
      <c r="C125" s="48" t="s">
        <v>7</v>
      </c>
      <c r="D125" s="104">
        <v>1554903.54</v>
      </c>
      <c r="E125" s="105">
        <v>997597</v>
      </c>
      <c r="F125" s="106">
        <v>557306.54</v>
      </c>
      <c r="G125" s="50"/>
      <c r="H125" s="105"/>
      <c r="I125" s="49"/>
      <c r="J125" s="49">
        <v>1442.5</v>
      </c>
      <c r="K125" s="105">
        <v>43345.94</v>
      </c>
      <c r="L125" s="49"/>
      <c r="M125" s="51"/>
    </row>
    <row r="126" spans="2:13" ht="11.25" customHeight="1" x14ac:dyDescent="0.25">
      <c r="B126" s="939" t="s">
        <v>35</v>
      </c>
      <c r="C126" s="32" t="s">
        <v>11</v>
      </c>
      <c r="D126" s="95">
        <v>27668039</v>
      </c>
      <c r="E126" s="96">
        <v>1409039</v>
      </c>
      <c r="F126" s="97">
        <v>26259000</v>
      </c>
      <c r="G126" s="34"/>
      <c r="H126" s="96"/>
      <c r="I126" s="33"/>
      <c r="J126" s="33">
        <v>1546.7329999999999</v>
      </c>
      <c r="K126" s="96">
        <v>2957637</v>
      </c>
      <c r="L126" s="33"/>
      <c r="M126" s="35"/>
    </row>
    <row r="127" spans="2:13" ht="11.25" customHeight="1" x14ac:dyDescent="0.25">
      <c r="B127" s="940"/>
      <c r="C127" s="23" t="s">
        <v>12</v>
      </c>
      <c r="D127" s="89">
        <v>1100000</v>
      </c>
      <c r="E127" s="90"/>
      <c r="F127" s="91">
        <v>1100000</v>
      </c>
      <c r="G127" s="25"/>
      <c r="H127" s="90"/>
      <c r="I127" s="24"/>
      <c r="J127" s="24"/>
      <c r="K127" s="90">
        <v>250000</v>
      </c>
      <c r="L127" s="24"/>
      <c r="M127" s="26"/>
    </row>
    <row r="128" spans="2:13" ht="11.25" customHeight="1" x14ac:dyDescent="0.25">
      <c r="B128" s="940"/>
      <c r="C128" s="23" t="s">
        <v>13</v>
      </c>
      <c r="D128" s="89">
        <v>1267265.0000000002</v>
      </c>
      <c r="E128" s="90">
        <v>42500</v>
      </c>
      <c r="F128" s="91">
        <v>1224765.0000000002</v>
      </c>
      <c r="G128" s="25"/>
      <c r="H128" s="90"/>
      <c r="I128" s="24"/>
      <c r="J128" s="24">
        <v>50</v>
      </c>
      <c r="K128" s="90">
        <v>154000</v>
      </c>
      <c r="L128" s="24"/>
      <c r="M128" s="26"/>
    </row>
    <row r="129" spans="2:13" x14ac:dyDescent="0.25">
      <c r="B129" s="940"/>
      <c r="C129" s="23" t="s">
        <v>14</v>
      </c>
      <c r="D129" s="89">
        <v>3830000</v>
      </c>
      <c r="E129" s="90"/>
      <c r="F129" s="91">
        <v>3830000</v>
      </c>
      <c r="G129" s="25"/>
      <c r="H129" s="90"/>
      <c r="I129" s="24"/>
      <c r="J129" s="24"/>
      <c r="K129" s="90">
        <v>490000</v>
      </c>
      <c r="L129" s="24"/>
      <c r="M129" s="26"/>
    </row>
    <row r="130" spans="2:13" x14ac:dyDescent="0.25">
      <c r="B130" s="940"/>
      <c r="C130" s="23" t="s">
        <v>9</v>
      </c>
      <c r="D130" s="89"/>
      <c r="E130" s="90"/>
      <c r="F130" s="91"/>
      <c r="G130" s="25"/>
      <c r="H130" s="90"/>
      <c r="I130" s="24"/>
      <c r="J130" s="24"/>
      <c r="K130" s="90"/>
      <c r="L130" s="24"/>
      <c r="M130" s="26"/>
    </row>
    <row r="131" spans="2:13" x14ac:dyDescent="0.25">
      <c r="B131" s="941"/>
      <c r="C131" s="43" t="s">
        <v>7</v>
      </c>
      <c r="D131" s="101">
        <v>5895</v>
      </c>
      <c r="E131" s="102"/>
      <c r="F131" s="103">
        <v>5895</v>
      </c>
      <c r="G131" s="45"/>
      <c r="H131" s="102"/>
      <c r="I131" s="44"/>
      <c r="J131" s="44"/>
      <c r="K131" s="102">
        <v>655</v>
      </c>
      <c r="L131" s="44"/>
      <c r="M131" s="46"/>
    </row>
    <row r="132" spans="2:13" x14ac:dyDescent="0.25">
      <c r="B132" s="47" t="s">
        <v>77</v>
      </c>
      <c r="C132" s="48" t="s">
        <v>22</v>
      </c>
      <c r="D132" s="104"/>
      <c r="E132" s="105"/>
      <c r="F132" s="106"/>
      <c r="G132" s="50"/>
      <c r="H132" s="105"/>
      <c r="I132" s="49">
        <v>6</v>
      </c>
      <c r="J132" s="49"/>
      <c r="K132" s="105"/>
      <c r="L132" s="49"/>
      <c r="M132" s="51"/>
    </row>
    <row r="133" spans="2:13" ht="13.8" thickBot="1" x14ac:dyDescent="0.3">
      <c r="B133" s="47" t="s">
        <v>78</v>
      </c>
      <c r="C133" s="48" t="s">
        <v>7</v>
      </c>
      <c r="D133" s="104"/>
      <c r="E133" s="105"/>
      <c r="F133" s="106"/>
      <c r="G133" s="50"/>
      <c r="H133" s="119"/>
      <c r="I133" s="61"/>
      <c r="J133" s="61"/>
      <c r="K133" s="119"/>
      <c r="L133" s="61"/>
      <c r="M133" s="51"/>
    </row>
    <row r="134" spans="2:13" ht="14.4" thickTop="1" thickBot="1" x14ac:dyDescent="0.3">
      <c r="B134" s="946" t="s">
        <v>79</v>
      </c>
      <c r="C134" s="947"/>
      <c r="D134" s="113">
        <v>293547791.93000001</v>
      </c>
      <c r="E134" s="114">
        <v>33261986.029999971</v>
      </c>
      <c r="F134" s="115">
        <v>260285805.90000004</v>
      </c>
      <c r="G134" s="63">
        <v>306435.3</v>
      </c>
      <c r="H134" s="120"/>
      <c r="I134" s="62">
        <v>17348.2</v>
      </c>
      <c r="J134" s="62">
        <v>141732.177</v>
      </c>
      <c r="K134" s="114">
        <v>61591397.170000002</v>
      </c>
      <c r="L134" s="64"/>
      <c r="M134" s="65">
        <v>105.408</v>
      </c>
    </row>
    <row r="135" spans="2:13" ht="14.4" thickTop="1" thickBot="1" x14ac:dyDescent="0.3">
      <c r="B135" s="944" t="s">
        <v>36</v>
      </c>
      <c r="C135" s="945"/>
      <c r="D135" s="116">
        <v>430078810.06</v>
      </c>
      <c r="E135" s="117">
        <v>35506030.359999955</v>
      </c>
      <c r="F135" s="118">
        <v>394572779.70000005</v>
      </c>
      <c r="G135" s="68">
        <v>306435.3</v>
      </c>
      <c r="H135" s="121"/>
      <c r="I135" s="66">
        <v>128730.2</v>
      </c>
      <c r="J135" s="66">
        <v>371331.337</v>
      </c>
      <c r="K135" s="117">
        <v>272717226.22000009</v>
      </c>
      <c r="L135" s="67"/>
      <c r="M135" s="69">
        <v>105.408</v>
      </c>
    </row>
    <row r="136" spans="2:13" s="70" customFormat="1" ht="13.8" thickTop="1" x14ac:dyDescent="0.25">
      <c r="B136" s="71"/>
      <c r="C136" s="72"/>
      <c r="D136" s="73"/>
      <c r="E136" s="73"/>
      <c r="F136" s="73"/>
      <c r="G136" s="73"/>
      <c r="H136" s="73"/>
      <c r="I136" s="73"/>
      <c r="J136" s="73"/>
      <c r="K136" s="73"/>
      <c r="L136" s="73"/>
      <c r="M136" s="73"/>
    </row>
    <row r="137" spans="2:13" x14ac:dyDescent="0.25">
      <c r="B137" s="122" t="s">
        <v>104</v>
      </c>
    </row>
  </sheetData>
  <mergeCells count="26">
    <mergeCell ref="B10:B15"/>
    <mergeCell ref="B16:B27"/>
    <mergeCell ref="B29:B43"/>
    <mergeCell ref="B46:B52"/>
    <mergeCell ref="B111:B112"/>
    <mergeCell ref="B53:B57"/>
    <mergeCell ref="B66:B69"/>
    <mergeCell ref="B82:B89"/>
    <mergeCell ref="B95:B98"/>
    <mergeCell ref="B135:C135"/>
    <mergeCell ref="B63:B65"/>
    <mergeCell ref="B61:B62"/>
    <mergeCell ref="B76:B77"/>
    <mergeCell ref="B102:B109"/>
    <mergeCell ref="B134:C134"/>
    <mergeCell ref="B113:B115"/>
    <mergeCell ref="B122:B124"/>
    <mergeCell ref="B118:B121"/>
    <mergeCell ref="B126:B131"/>
    <mergeCell ref="B1:M1"/>
    <mergeCell ref="B7:B9"/>
    <mergeCell ref="B5:B6"/>
    <mergeCell ref="B3:B4"/>
    <mergeCell ref="C3:C4"/>
    <mergeCell ref="G3:M3"/>
    <mergeCell ref="D3:F3"/>
  </mergeCells>
  <phoneticPr fontId="0" type="noConversion"/>
  <pageMargins left="0" right="0" top="0" bottom="0" header="0" footer="0"/>
  <pageSetup paperSize="9" scale="10" orientation="portrait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B0E5-59F0-440B-82DF-CF585BEE6791}">
  <sheetPr>
    <pageSetUpPr fitToPage="1"/>
  </sheetPr>
  <dimension ref="B1:R137"/>
  <sheetViews>
    <sheetView showGridLines="0" zoomScale="80" workbookViewId="0">
      <selection activeCell="G42" sqref="G42"/>
    </sheetView>
  </sheetViews>
  <sheetFormatPr baseColWidth="10" defaultColWidth="12" defaultRowHeight="13.2" x14ac:dyDescent="0.25"/>
  <cols>
    <col min="1" max="1" width="2.7109375" style="14" customWidth="1"/>
    <col min="2" max="2" width="34" style="3" customWidth="1"/>
    <col min="3" max="3" width="31" style="3" customWidth="1"/>
    <col min="4" max="13" width="18.85546875" style="3" customWidth="1"/>
    <col min="14" max="16" width="31.7109375" style="14" bestFit="1" customWidth="1"/>
    <col min="17" max="17" width="20.7109375" style="14" bestFit="1" customWidth="1"/>
    <col min="18" max="18" width="16.28515625" style="14" bestFit="1" customWidth="1"/>
    <col min="19" max="19" width="20.28515625" style="14" bestFit="1" customWidth="1"/>
    <col min="20" max="20" width="16.7109375" style="14" bestFit="1" customWidth="1"/>
    <col min="21" max="21" width="20.28515625" style="14" bestFit="1" customWidth="1"/>
    <col min="22" max="22" width="16.7109375" style="14" bestFit="1" customWidth="1"/>
    <col min="23" max="23" width="20.28515625" style="14" bestFit="1" customWidth="1"/>
    <col min="24" max="24" width="16.7109375" style="14" bestFit="1" customWidth="1"/>
    <col min="25" max="25" width="20.7109375" style="14" bestFit="1" customWidth="1"/>
    <col min="26" max="26" width="17" style="14" bestFit="1" customWidth="1"/>
    <col min="27" max="27" width="20.28515625" style="14" bestFit="1" customWidth="1"/>
    <col min="28" max="28" width="16.7109375" style="14" bestFit="1" customWidth="1"/>
    <col min="29" max="29" width="20.28515625" style="14" bestFit="1" customWidth="1"/>
    <col min="30" max="30" width="16.7109375" style="14" bestFit="1" customWidth="1"/>
    <col min="31" max="31" width="18" style="14" bestFit="1" customWidth="1"/>
    <col min="32" max="32" width="14.42578125" style="14" bestFit="1" customWidth="1"/>
    <col min="33" max="33" width="17.7109375" style="14" bestFit="1" customWidth="1"/>
    <col min="34" max="34" width="14.140625" style="14" bestFit="1" customWidth="1"/>
    <col min="35" max="35" width="16.85546875" style="14" bestFit="1" customWidth="1"/>
    <col min="36" max="16384" width="12" style="14"/>
  </cols>
  <sheetData>
    <row r="1" spans="2:18" s="74" customFormat="1" ht="31.5" customHeight="1" x14ac:dyDescent="0.2">
      <c r="B1" s="953" t="s">
        <v>100</v>
      </c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O1" s="2"/>
      <c r="P1" s="2"/>
      <c r="Q1" s="2"/>
      <c r="R1" s="2"/>
    </row>
    <row r="2" spans="2:18" s="74" customFormat="1" ht="14.25" customHeight="1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2"/>
      <c r="P2" s="2"/>
      <c r="Q2" s="2"/>
      <c r="R2" s="2"/>
    </row>
    <row r="3" spans="2:18" ht="13.8" thickTop="1" x14ac:dyDescent="0.25">
      <c r="B3" s="929" t="s">
        <v>0</v>
      </c>
      <c r="C3" s="931" t="s">
        <v>1</v>
      </c>
      <c r="D3" s="949" t="s">
        <v>2</v>
      </c>
      <c r="E3" s="950"/>
      <c r="F3" s="951"/>
      <c r="G3" s="952" t="s">
        <v>3</v>
      </c>
      <c r="H3" s="950"/>
      <c r="I3" s="862"/>
      <c r="J3" s="862"/>
      <c r="K3" s="862"/>
      <c r="L3" s="862"/>
      <c r="M3" s="863"/>
    </row>
    <row r="4" spans="2:18" ht="116.25" customHeight="1" thickBot="1" x14ac:dyDescent="0.3">
      <c r="B4" s="930"/>
      <c r="C4" s="932"/>
      <c r="D4" s="4" t="s">
        <v>4</v>
      </c>
      <c r="E4" s="5" t="s">
        <v>5</v>
      </c>
      <c r="F4" s="6" t="s">
        <v>52</v>
      </c>
      <c r="G4" s="7" t="s">
        <v>101</v>
      </c>
      <c r="H4" s="8" t="s">
        <v>102</v>
      </c>
      <c r="I4" s="8" t="s">
        <v>53</v>
      </c>
      <c r="J4" s="8" t="s">
        <v>54</v>
      </c>
      <c r="K4" s="8" t="s">
        <v>103</v>
      </c>
      <c r="L4" s="8" t="s">
        <v>55</v>
      </c>
      <c r="M4" s="9" t="s">
        <v>56</v>
      </c>
    </row>
    <row r="5" spans="2:18" ht="13.8" thickTop="1" x14ac:dyDescent="0.25">
      <c r="B5" s="948" t="s">
        <v>6</v>
      </c>
      <c r="C5" s="10" t="s">
        <v>15</v>
      </c>
      <c r="D5" s="80"/>
      <c r="E5" s="81"/>
      <c r="F5" s="82"/>
      <c r="G5" s="12"/>
      <c r="H5" s="81"/>
      <c r="I5" s="11"/>
      <c r="J5" s="11"/>
      <c r="K5" s="81"/>
      <c r="L5" s="11"/>
      <c r="M5" s="13"/>
    </row>
    <row r="6" spans="2:18" x14ac:dyDescent="0.25">
      <c r="B6" s="938"/>
      <c r="C6" s="15" t="s">
        <v>7</v>
      </c>
      <c r="D6" s="83">
        <v>3525000</v>
      </c>
      <c r="E6" s="84"/>
      <c r="F6" s="85">
        <v>3525000</v>
      </c>
      <c r="G6" s="17"/>
      <c r="H6" s="84"/>
      <c r="I6" s="16"/>
      <c r="J6" s="16"/>
      <c r="K6" s="84">
        <v>150000</v>
      </c>
      <c r="L6" s="16"/>
      <c r="M6" s="18"/>
    </row>
    <row r="7" spans="2:18" ht="12" customHeight="1" x14ac:dyDescent="0.25">
      <c r="B7" s="939" t="s">
        <v>8</v>
      </c>
      <c r="C7" s="19" t="s">
        <v>17</v>
      </c>
      <c r="D7" s="86"/>
      <c r="E7" s="87"/>
      <c r="F7" s="88"/>
      <c r="G7" s="21"/>
      <c r="H7" s="87"/>
      <c r="I7" s="20"/>
      <c r="J7" s="20"/>
      <c r="K7" s="87"/>
      <c r="L7" s="20"/>
      <c r="M7" s="22"/>
    </row>
    <row r="8" spans="2:18" ht="11.25" customHeight="1" x14ac:dyDescent="0.25">
      <c r="B8" s="940"/>
      <c r="C8" s="23" t="s">
        <v>9</v>
      </c>
      <c r="D8" s="89">
        <v>1080000</v>
      </c>
      <c r="E8" s="90"/>
      <c r="F8" s="91">
        <v>1080000</v>
      </c>
      <c r="G8" s="25"/>
      <c r="H8" s="90"/>
      <c r="I8" s="24"/>
      <c r="J8" s="24"/>
      <c r="K8" s="90">
        <v>120000</v>
      </c>
      <c r="L8" s="24"/>
      <c r="M8" s="26"/>
    </row>
    <row r="9" spans="2:18" x14ac:dyDescent="0.25">
      <c r="B9" s="943"/>
      <c r="C9" s="15" t="s">
        <v>7</v>
      </c>
      <c r="D9" s="83"/>
      <c r="E9" s="84"/>
      <c r="F9" s="85"/>
      <c r="G9" s="17"/>
      <c r="H9" s="84"/>
      <c r="I9" s="16"/>
      <c r="J9" s="16"/>
      <c r="K9" s="84"/>
      <c r="L9" s="16"/>
      <c r="M9" s="18"/>
    </row>
    <row r="10" spans="2:18" ht="12" customHeight="1" x14ac:dyDescent="0.25">
      <c r="B10" s="939" t="s">
        <v>10</v>
      </c>
      <c r="C10" s="19" t="s">
        <v>11</v>
      </c>
      <c r="D10" s="86">
        <v>580500</v>
      </c>
      <c r="E10" s="87"/>
      <c r="F10" s="88">
        <v>580500</v>
      </c>
      <c r="G10" s="21"/>
      <c r="H10" s="87"/>
      <c r="I10" s="20">
        <v>300</v>
      </c>
      <c r="J10" s="20">
        <v>155</v>
      </c>
      <c r="K10" s="87">
        <v>150000</v>
      </c>
      <c r="L10" s="20"/>
      <c r="M10" s="22"/>
    </row>
    <row r="11" spans="2:18" ht="11.25" customHeight="1" x14ac:dyDescent="0.25">
      <c r="B11" s="940"/>
      <c r="C11" s="23" t="s">
        <v>12</v>
      </c>
      <c r="D11" s="89"/>
      <c r="E11" s="90"/>
      <c r="F11" s="91"/>
      <c r="G11" s="25"/>
      <c r="H11" s="90"/>
      <c r="I11" s="24">
        <v>170</v>
      </c>
      <c r="J11" s="24">
        <v>511</v>
      </c>
      <c r="K11" s="90"/>
      <c r="L11" s="24"/>
      <c r="M11" s="26"/>
    </row>
    <row r="12" spans="2:18" ht="11.25" customHeight="1" x14ac:dyDescent="0.25">
      <c r="B12" s="940"/>
      <c r="C12" s="23" t="s">
        <v>13</v>
      </c>
      <c r="D12" s="89"/>
      <c r="E12" s="90"/>
      <c r="F12" s="91"/>
      <c r="G12" s="25"/>
      <c r="H12" s="90"/>
      <c r="I12" s="24"/>
      <c r="J12" s="24"/>
      <c r="K12" s="90">
        <v>1500</v>
      </c>
      <c r="L12" s="24"/>
      <c r="M12" s="26"/>
    </row>
    <row r="13" spans="2:18" x14ac:dyDescent="0.25">
      <c r="B13" s="940"/>
      <c r="C13" s="23" t="s">
        <v>14</v>
      </c>
      <c r="D13" s="89"/>
      <c r="E13" s="90"/>
      <c r="F13" s="91"/>
      <c r="G13" s="25"/>
      <c r="H13" s="90"/>
      <c r="I13" s="24">
        <v>68</v>
      </c>
      <c r="J13" s="24"/>
      <c r="K13" s="90"/>
      <c r="L13" s="24"/>
      <c r="M13" s="26"/>
    </row>
    <row r="14" spans="2:18" x14ac:dyDescent="0.25">
      <c r="B14" s="940"/>
      <c r="C14" s="23" t="s">
        <v>15</v>
      </c>
      <c r="D14" s="89"/>
      <c r="E14" s="90"/>
      <c r="F14" s="91"/>
      <c r="G14" s="25"/>
      <c r="H14" s="90"/>
      <c r="I14" s="24"/>
      <c r="J14" s="24"/>
      <c r="K14" s="90"/>
      <c r="L14" s="24"/>
      <c r="M14" s="26"/>
    </row>
    <row r="15" spans="2:18" x14ac:dyDescent="0.25">
      <c r="B15" s="943"/>
      <c r="C15" s="15" t="s">
        <v>18</v>
      </c>
      <c r="D15" s="83"/>
      <c r="E15" s="84"/>
      <c r="F15" s="85"/>
      <c r="G15" s="17"/>
      <c r="H15" s="84"/>
      <c r="I15" s="16"/>
      <c r="J15" s="16"/>
      <c r="K15" s="84"/>
      <c r="L15" s="16"/>
      <c r="M15" s="18"/>
    </row>
    <row r="16" spans="2:18" ht="12" customHeight="1" x14ac:dyDescent="0.25">
      <c r="B16" s="939" t="s">
        <v>38</v>
      </c>
      <c r="C16" s="19" t="s">
        <v>11</v>
      </c>
      <c r="D16" s="86"/>
      <c r="E16" s="87"/>
      <c r="F16" s="88"/>
      <c r="G16" s="21"/>
      <c r="H16" s="87"/>
      <c r="I16" s="20">
        <v>800</v>
      </c>
      <c r="J16" s="20">
        <v>2339.7129999999997</v>
      </c>
      <c r="K16" s="87"/>
      <c r="L16" s="20"/>
      <c r="M16" s="22"/>
    </row>
    <row r="17" spans="2:13" ht="11.25" customHeight="1" x14ac:dyDescent="0.25">
      <c r="B17" s="940"/>
      <c r="C17" s="23" t="s">
        <v>12</v>
      </c>
      <c r="D17" s="89"/>
      <c r="E17" s="90"/>
      <c r="F17" s="91"/>
      <c r="G17" s="25"/>
      <c r="H17" s="90"/>
      <c r="I17" s="24">
        <v>108.5</v>
      </c>
      <c r="J17" s="24">
        <v>350</v>
      </c>
      <c r="K17" s="90"/>
      <c r="L17" s="24"/>
      <c r="M17" s="26"/>
    </row>
    <row r="18" spans="2:13" ht="11.25" customHeight="1" x14ac:dyDescent="0.25">
      <c r="B18" s="940"/>
      <c r="C18" s="23" t="s">
        <v>13</v>
      </c>
      <c r="D18" s="89"/>
      <c r="E18" s="90"/>
      <c r="F18" s="91"/>
      <c r="G18" s="25"/>
      <c r="H18" s="90"/>
      <c r="I18" s="24"/>
      <c r="J18" s="24">
        <v>35</v>
      </c>
      <c r="K18" s="90"/>
      <c r="L18" s="24"/>
      <c r="M18" s="26"/>
    </row>
    <row r="19" spans="2:13" x14ac:dyDescent="0.25">
      <c r="B19" s="940"/>
      <c r="C19" s="23" t="s">
        <v>14</v>
      </c>
      <c r="D19" s="89">
        <v>18133.2</v>
      </c>
      <c r="E19" s="90"/>
      <c r="F19" s="91">
        <v>18133.2</v>
      </c>
      <c r="G19" s="25"/>
      <c r="H19" s="90"/>
      <c r="I19" s="24">
        <v>25</v>
      </c>
      <c r="J19" s="24"/>
      <c r="K19" s="90">
        <v>2628</v>
      </c>
      <c r="L19" s="24"/>
      <c r="M19" s="26"/>
    </row>
    <row r="20" spans="2:13" x14ac:dyDescent="0.25">
      <c r="B20" s="940"/>
      <c r="C20" s="23" t="s">
        <v>15</v>
      </c>
      <c r="D20" s="89">
        <v>24040.48</v>
      </c>
      <c r="E20" s="90"/>
      <c r="F20" s="91">
        <v>24040.48</v>
      </c>
      <c r="G20" s="25"/>
      <c r="H20" s="90"/>
      <c r="I20" s="24">
        <v>250</v>
      </c>
      <c r="J20" s="24">
        <v>150</v>
      </c>
      <c r="K20" s="90">
        <v>20000</v>
      </c>
      <c r="L20" s="24"/>
      <c r="M20" s="26"/>
    </row>
    <row r="21" spans="2:13" x14ac:dyDescent="0.25">
      <c r="B21" s="940"/>
      <c r="C21" s="23" t="s">
        <v>16</v>
      </c>
      <c r="D21" s="89"/>
      <c r="E21" s="90"/>
      <c r="F21" s="91"/>
      <c r="G21" s="25"/>
      <c r="H21" s="90"/>
      <c r="I21" s="24"/>
      <c r="J21" s="24"/>
      <c r="K21" s="90">
        <v>9000</v>
      </c>
      <c r="L21" s="24"/>
      <c r="M21" s="26"/>
    </row>
    <row r="22" spans="2:13" x14ac:dyDescent="0.25">
      <c r="B22" s="940"/>
      <c r="C22" s="23" t="s">
        <v>17</v>
      </c>
      <c r="D22" s="89">
        <v>34000</v>
      </c>
      <c r="E22" s="90">
        <v>24000</v>
      </c>
      <c r="F22" s="91">
        <v>10000</v>
      </c>
      <c r="G22" s="25"/>
      <c r="H22" s="90"/>
      <c r="I22" s="24">
        <v>100</v>
      </c>
      <c r="J22" s="24">
        <v>95</v>
      </c>
      <c r="K22" s="90">
        <v>16700</v>
      </c>
      <c r="L22" s="24"/>
      <c r="M22" s="26"/>
    </row>
    <row r="23" spans="2:13" x14ac:dyDescent="0.25">
      <c r="B23" s="940"/>
      <c r="C23" s="23" t="s">
        <v>18</v>
      </c>
      <c r="D23" s="89">
        <v>156060</v>
      </c>
      <c r="E23" s="90"/>
      <c r="F23" s="91">
        <v>156060</v>
      </c>
      <c r="G23" s="25">
        <v>150</v>
      </c>
      <c r="H23" s="90"/>
      <c r="I23" s="24">
        <v>950</v>
      </c>
      <c r="J23" s="24">
        <v>236</v>
      </c>
      <c r="K23" s="90">
        <v>102800</v>
      </c>
      <c r="L23" s="24"/>
      <c r="M23" s="26"/>
    </row>
    <row r="24" spans="2:13" x14ac:dyDescent="0.25">
      <c r="B24" s="940"/>
      <c r="C24" s="23" t="s">
        <v>19</v>
      </c>
      <c r="D24" s="89"/>
      <c r="E24" s="90"/>
      <c r="F24" s="91"/>
      <c r="G24" s="25"/>
      <c r="H24" s="90"/>
      <c r="I24" s="24"/>
      <c r="J24" s="24"/>
      <c r="K24" s="90">
        <v>42500</v>
      </c>
      <c r="L24" s="24"/>
      <c r="M24" s="26"/>
    </row>
    <row r="25" spans="2:13" x14ac:dyDescent="0.25">
      <c r="B25" s="940"/>
      <c r="C25" s="23" t="s">
        <v>20</v>
      </c>
      <c r="D25" s="89"/>
      <c r="E25" s="90"/>
      <c r="F25" s="91"/>
      <c r="G25" s="25"/>
      <c r="H25" s="90"/>
      <c r="I25" s="24"/>
      <c r="J25" s="24">
        <v>550</v>
      </c>
      <c r="K25" s="90">
        <v>5000</v>
      </c>
      <c r="L25" s="24"/>
      <c r="M25" s="26"/>
    </row>
    <row r="26" spans="2:13" x14ac:dyDescent="0.25">
      <c r="B26" s="940"/>
      <c r="C26" s="23" t="s">
        <v>9</v>
      </c>
      <c r="D26" s="89">
        <v>36000</v>
      </c>
      <c r="E26" s="90"/>
      <c r="F26" s="91">
        <v>36000</v>
      </c>
      <c r="G26" s="25"/>
      <c r="H26" s="90"/>
      <c r="I26" s="24"/>
      <c r="J26" s="24">
        <v>1246.25</v>
      </c>
      <c r="K26" s="90">
        <v>44500</v>
      </c>
      <c r="L26" s="24"/>
      <c r="M26" s="26"/>
    </row>
    <row r="27" spans="2:13" x14ac:dyDescent="0.25">
      <c r="B27" s="943"/>
      <c r="C27" s="15" t="s">
        <v>7</v>
      </c>
      <c r="D27" s="83">
        <v>4000</v>
      </c>
      <c r="E27" s="84">
        <v>4000</v>
      </c>
      <c r="F27" s="85"/>
      <c r="G27" s="17"/>
      <c r="H27" s="84"/>
      <c r="I27" s="16">
        <v>30</v>
      </c>
      <c r="J27" s="16">
        <v>40</v>
      </c>
      <c r="K27" s="84"/>
      <c r="L27" s="16"/>
      <c r="M27" s="18"/>
    </row>
    <row r="28" spans="2:13" x14ac:dyDescent="0.25">
      <c r="B28" s="27" t="s">
        <v>59</v>
      </c>
      <c r="C28" s="28" t="s">
        <v>15</v>
      </c>
      <c r="D28" s="92"/>
      <c r="E28" s="93"/>
      <c r="F28" s="94"/>
      <c r="G28" s="30"/>
      <c r="H28" s="93"/>
      <c r="I28" s="29"/>
      <c r="J28" s="29">
        <v>10</v>
      </c>
      <c r="K28" s="93"/>
      <c r="L28" s="29"/>
      <c r="M28" s="31"/>
    </row>
    <row r="29" spans="2:13" ht="12" customHeight="1" x14ac:dyDescent="0.25">
      <c r="B29" s="939" t="s">
        <v>21</v>
      </c>
      <c r="C29" s="19" t="s">
        <v>11</v>
      </c>
      <c r="D29" s="86">
        <v>32403895.32</v>
      </c>
      <c r="E29" s="87">
        <v>2285000</v>
      </c>
      <c r="F29" s="88">
        <v>30118895.32</v>
      </c>
      <c r="G29" s="21">
        <v>117121.5</v>
      </c>
      <c r="H29" s="87"/>
      <c r="I29" s="20"/>
      <c r="J29" s="20">
        <v>16329.95</v>
      </c>
      <c r="K29" s="87">
        <v>8838275</v>
      </c>
      <c r="L29" s="20"/>
      <c r="M29" s="22"/>
    </row>
    <row r="30" spans="2:13" ht="11.25" customHeight="1" x14ac:dyDescent="0.25">
      <c r="B30" s="940"/>
      <c r="C30" s="23" t="s">
        <v>12</v>
      </c>
      <c r="D30" s="89">
        <v>4403100</v>
      </c>
      <c r="E30" s="90"/>
      <c r="F30" s="91">
        <v>4403100</v>
      </c>
      <c r="G30" s="25"/>
      <c r="H30" s="90"/>
      <c r="I30" s="24"/>
      <c r="J30" s="24"/>
      <c r="K30" s="90">
        <v>2072000</v>
      </c>
      <c r="L30" s="24"/>
      <c r="M30" s="26"/>
    </row>
    <row r="31" spans="2:13" ht="11.25" customHeight="1" x14ac:dyDescent="0.25">
      <c r="B31" s="940"/>
      <c r="C31" s="23" t="s">
        <v>13</v>
      </c>
      <c r="D31" s="89">
        <v>1125200</v>
      </c>
      <c r="E31" s="90">
        <v>425000</v>
      </c>
      <c r="F31" s="91">
        <v>700200</v>
      </c>
      <c r="G31" s="25"/>
      <c r="H31" s="90"/>
      <c r="I31" s="24"/>
      <c r="J31" s="24">
        <v>1000</v>
      </c>
      <c r="K31" s="90">
        <v>291700</v>
      </c>
      <c r="L31" s="24"/>
      <c r="M31" s="26"/>
    </row>
    <row r="32" spans="2:13" x14ac:dyDescent="0.25">
      <c r="B32" s="940"/>
      <c r="C32" s="23" t="s">
        <v>14</v>
      </c>
      <c r="D32" s="89">
        <v>1567707.55</v>
      </c>
      <c r="E32" s="90"/>
      <c r="F32" s="91">
        <v>1567707.55</v>
      </c>
      <c r="G32" s="25"/>
      <c r="H32" s="90"/>
      <c r="I32" s="24"/>
      <c r="J32" s="24"/>
      <c r="K32" s="90">
        <v>753009</v>
      </c>
      <c r="L32" s="24"/>
      <c r="M32" s="26"/>
    </row>
    <row r="33" spans="2:13" x14ac:dyDescent="0.25">
      <c r="B33" s="940"/>
      <c r="C33" s="23" t="s">
        <v>15</v>
      </c>
      <c r="D33" s="89">
        <v>7644607.2999999998</v>
      </c>
      <c r="E33" s="90">
        <v>435000</v>
      </c>
      <c r="F33" s="91">
        <v>7209607.2999999998</v>
      </c>
      <c r="G33" s="25"/>
      <c r="H33" s="90"/>
      <c r="I33" s="24">
        <v>3500</v>
      </c>
      <c r="J33" s="24">
        <v>2000</v>
      </c>
      <c r="K33" s="90">
        <v>3954000</v>
      </c>
      <c r="L33" s="24"/>
      <c r="M33" s="26"/>
    </row>
    <row r="34" spans="2:13" x14ac:dyDescent="0.25">
      <c r="B34" s="940"/>
      <c r="C34" s="23" t="s">
        <v>16</v>
      </c>
      <c r="D34" s="89">
        <v>4710000</v>
      </c>
      <c r="E34" s="90"/>
      <c r="F34" s="91">
        <v>4710000</v>
      </c>
      <c r="G34" s="25"/>
      <c r="H34" s="90"/>
      <c r="I34" s="24"/>
      <c r="J34" s="24"/>
      <c r="K34" s="90">
        <v>2750000</v>
      </c>
      <c r="L34" s="24"/>
      <c r="M34" s="26"/>
    </row>
    <row r="35" spans="2:13" x14ac:dyDescent="0.25">
      <c r="B35" s="940"/>
      <c r="C35" s="23" t="s">
        <v>17</v>
      </c>
      <c r="D35" s="89">
        <v>9721250</v>
      </c>
      <c r="E35" s="90">
        <v>830000</v>
      </c>
      <c r="F35" s="91">
        <v>8891250</v>
      </c>
      <c r="G35" s="25"/>
      <c r="H35" s="90"/>
      <c r="I35" s="24">
        <v>81000</v>
      </c>
      <c r="J35" s="24">
        <v>175</v>
      </c>
      <c r="K35" s="90">
        <v>4550000</v>
      </c>
      <c r="L35" s="24"/>
      <c r="M35" s="26"/>
    </row>
    <row r="36" spans="2:13" x14ac:dyDescent="0.25">
      <c r="B36" s="940"/>
      <c r="C36" s="23" t="s">
        <v>18</v>
      </c>
      <c r="D36" s="89">
        <v>13648700</v>
      </c>
      <c r="E36" s="90">
        <v>574100</v>
      </c>
      <c r="F36" s="91">
        <v>13074600</v>
      </c>
      <c r="G36" s="25"/>
      <c r="H36" s="90"/>
      <c r="I36" s="24">
        <v>25640</v>
      </c>
      <c r="J36" s="24">
        <v>750</v>
      </c>
      <c r="K36" s="90">
        <v>7001600</v>
      </c>
      <c r="L36" s="24"/>
      <c r="M36" s="26">
        <v>55</v>
      </c>
    </row>
    <row r="37" spans="2:13" x14ac:dyDescent="0.25">
      <c r="B37" s="940"/>
      <c r="C37" s="23" t="s">
        <v>19</v>
      </c>
      <c r="D37" s="89">
        <v>3909800</v>
      </c>
      <c r="E37" s="90">
        <v>39800</v>
      </c>
      <c r="F37" s="91">
        <v>3870000</v>
      </c>
      <c r="G37" s="25">
        <v>41500</v>
      </c>
      <c r="H37" s="90"/>
      <c r="I37" s="24">
        <v>100</v>
      </c>
      <c r="J37" s="24">
        <v>920</v>
      </c>
      <c r="K37" s="90">
        <v>2183500</v>
      </c>
      <c r="L37" s="24"/>
      <c r="M37" s="26"/>
    </row>
    <row r="38" spans="2:13" x14ac:dyDescent="0.25">
      <c r="B38" s="940"/>
      <c r="C38" s="23" t="s">
        <v>20</v>
      </c>
      <c r="D38" s="89"/>
      <c r="E38" s="90"/>
      <c r="F38" s="91"/>
      <c r="G38" s="25"/>
      <c r="H38" s="90"/>
      <c r="I38" s="24"/>
      <c r="J38" s="24"/>
      <c r="K38" s="90"/>
      <c r="L38" s="24"/>
      <c r="M38" s="26"/>
    </row>
    <row r="39" spans="2:13" x14ac:dyDescent="0.25">
      <c r="B39" s="940"/>
      <c r="C39" s="23" t="s">
        <v>9</v>
      </c>
      <c r="D39" s="89">
        <v>1392675</v>
      </c>
      <c r="E39" s="90">
        <v>69000</v>
      </c>
      <c r="F39" s="91">
        <v>1323675</v>
      </c>
      <c r="G39" s="25"/>
      <c r="H39" s="90"/>
      <c r="I39" s="24"/>
      <c r="J39" s="24">
        <v>115</v>
      </c>
      <c r="K39" s="90">
        <v>437250</v>
      </c>
      <c r="L39" s="24"/>
      <c r="M39" s="26"/>
    </row>
    <row r="40" spans="2:13" x14ac:dyDescent="0.25">
      <c r="B40" s="940"/>
      <c r="C40" s="23" t="s">
        <v>22</v>
      </c>
      <c r="D40" s="89">
        <v>337500</v>
      </c>
      <c r="E40" s="90"/>
      <c r="F40" s="91">
        <v>337500</v>
      </c>
      <c r="G40" s="25"/>
      <c r="H40" s="90"/>
      <c r="I40" s="24"/>
      <c r="J40" s="24">
        <v>128</v>
      </c>
      <c r="K40" s="90">
        <v>225000</v>
      </c>
      <c r="L40" s="24"/>
      <c r="M40" s="26"/>
    </row>
    <row r="41" spans="2:13" x14ac:dyDescent="0.25">
      <c r="B41" s="940"/>
      <c r="C41" s="23" t="s">
        <v>7</v>
      </c>
      <c r="D41" s="89">
        <v>1795000</v>
      </c>
      <c r="E41" s="90">
        <v>9000</v>
      </c>
      <c r="F41" s="91">
        <v>1786000</v>
      </c>
      <c r="G41" s="25"/>
      <c r="H41" s="90"/>
      <c r="I41" s="24"/>
      <c r="J41" s="24"/>
      <c r="K41" s="90">
        <v>889400</v>
      </c>
      <c r="L41" s="24"/>
      <c r="M41" s="26">
        <v>3</v>
      </c>
    </row>
    <row r="42" spans="2:13" x14ac:dyDescent="0.25">
      <c r="B42" s="940"/>
      <c r="C42" s="23" t="s">
        <v>29</v>
      </c>
      <c r="D42" s="89"/>
      <c r="E42" s="90"/>
      <c r="F42" s="91"/>
      <c r="G42" s="25"/>
      <c r="H42" s="90"/>
      <c r="I42" s="24"/>
      <c r="J42" s="24"/>
      <c r="K42" s="90">
        <v>10500</v>
      </c>
      <c r="L42" s="24"/>
      <c r="M42" s="26"/>
    </row>
    <row r="43" spans="2:13" x14ac:dyDescent="0.25">
      <c r="B43" s="943"/>
      <c r="C43" s="15" t="s">
        <v>30</v>
      </c>
      <c r="D43" s="83">
        <v>16000</v>
      </c>
      <c r="E43" s="84"/>
      <c r="F43" s="85">
        <v>16000</v>
      </c>
      <c r="G43" s="17"/>
      <c r="H43" s="84"/>
      <c r="I43" s="16"/>
      <c r="J43" s="16"/>
      <c r="K43" s="84">
        <v>5339</v>
      </c>
      <c r="L43" s="16"/>
      <c r="M43" s="18"/>
    </row>
    <row r="44" spans="2:13" x14ac:dyDescent="0.25">
      <c r="B44" s="27" t="s">
        <v>40</v>
      </c>
      <c r="C44" s="28" t="s">
        <v>18</v>
      </c>
      <c r="D44" s="92"/>
      <c r="E44" s="93"/>
      <c r="F44" s="94"/>
      <c r="G44" s="30"/>
      <c r="H44" s="93"/>
      <c r="I44" s="29"/>
      <c r="J44" s="29"/>
      <c r="K44" s="93"/>
      <c r="L44" s="29"/>
      <c r="M44" s="31"/>
    </row>
    <row r="45" spans="2:13" x14ac:dyDescent="0.25">
      <c r="B45" s="27" t="s">
        <v>60</v>
      </c>
      <c r="C45" s="28" t="s">
        <v>18</v>
      </c>
      <c r="D45" s="92"/>
      <c r="E45" s="93"/>
      <c r="F45" s="94"/>
      <c r="G45" s="30"/>
      <c r="H45" s="93"/>
      <c r="I45" s="29"/>
      <c r="J45" s="29">
        <v>80</v>
      </c>
      <c r="K45" s="93"/>
      <c r="L45" s="29"/>
      <c r="M45" s="31"/>
    </row>
    <row r="46" spans="2:13" ht="12" customHeight="1" x14ac:dyDescent="0.25">
      <c r="B46" s="939" t="s">
        <v>39</v>
      </c>
      <c r="C46" s="19" t="s">
        <v>17</v>
      </c>
      <c r="D46" s="86"/>
      <c r="E46" s="87"/>
      <c r="F46" s="88"/>
      <c r="G46" s="21"/>
      <c r="H46" s="87"/>
      <c r="I46" s="20"/>
      <c r="J46" s="20"/>
      <c r="K46" s="87"/>
      <c r="L46" s="20"/>
      <c r="M46" s="22"/>
    </row>
    <row r="47" spans="2:13" ht="11.25" customHeight="1" x14ac:dyDescent="0.25">
      <c r="B47" s="940"/>
      <c r="C47" s="23" t="s">
        <v>61</v>
      </c>
      <c r="D47" s="89"/>
      <c r="E47" s="90"/>
      <c r="F47" s="91"/>
      <c r="G47" s="25"/>
      <c r="H47" s="90"/>
      <c r="I47" s="24"/>
      <c r="J47" s="24"/>
      <c r="K47" s="90"/>
      <c r="L47" s="24"/>
      <c r="M47" s="26"/>
    </row>
    <row r="48" spans="2:13" ht="11.25" customHeight="1" x14ac:dyDescent="0.25">
      <c r="B48" s="940"/>
      <c r="C48" s="23" t="s">
        <v>20</v>
      </c>
      <c r="D48" s="89">
        <v>9000</v>
      </c>
      <c r="E48" s="90">
        <v>9000</v>
      </c>
      <c r="F48" s="91"/>
      <c r="G48" s="25"/>
      <c r="H48" s="90"/>
      <c r="I48" s="24"/>
      <c r="J48" s="24">
        <v>300</v>
      </c>
      <c r="K48" s="90"/>
      <c r="L48" s="24"/>
      <c r="M48" s="26"/>
    </row>
    <row r="49" spans="2:13" x14ac:dyDescent="0.25">
      <c r="B49" s="940"/>
      <c r="C49" s="23" t="s">
        <v>9</v>
      </c>
      <c r="D49" s="89"/>
      <c r="E49" s="90"/>
      <c r="F49" s="91"/>
      <c r="G49" s="25"/>
      <c r="H49" s="90"/>
      <c r="I49" s="24"/>
      <c r="J49" s="24"/>
      <c r="K49" s="90"/>
      <c r="L49" s="24"/>
      <c r="M49" s="26"/>
    </row>
    <row r="50" spans="2:13" x14ac:dyDescent="0.25">
      <c r="B50" s="940"/>
      <c r="C50" s="23" t="s">
        <v>22</v>
      </c>
      <c r="D50" s="89"/>
      <c r="E50" s="90"/>
      <c r="F50" s="91"/>
      <c r="G50" s="25"/>
      <c r="H50" s="90"/>
      <c r="I50" s="24"/>
      <c r="J50" s="24">
        <v>16</v>
      </c>
      <c r="K50" s="90"/>
      <c r="L50" s="24"/>
      <c r="M50" s="26"/>
    </row>
    <row r="51" spans="2:13" x14ac:dyDescent="0.25">
      <c r="B51" s="940"/>
      <c r="C51" s="23" t="s">
        <v>23</v>
      </c>
      <c r="D51" s="89">
        <v>14400</v>
      </c>
      <c r="E51" s="90"/>
      <c r="F51" s="91">
        <v>14400</v>
      </c>
      <c r="G51" s="25"/>
      <c r="H51" s="90"/>
      <c r="I51" s="24"/>
      <c r="J51" s="24"/>
      <c r="K51" s="90">
        <v>3000</v>
      </c>
      <c r="L51" s="24"/>
      <c r="M51" s="26"/>
    </row>
    <row r="52" spans="2:13" x14ac:dyDescent="0.25">
      <c r="B52" s="943"/>
      <c r="C52" s="15" t="s">
        <v>7</v>
      </c>
      <c r="D52" s="83"/>
      <c r="E52" s="84"/>
      <c r="F52" s="85"/>
      <c r="G52" s="17"/>
      <c r="H52" s="84"/>
      <c r="I52" s="16"/>
      <c r="J52" s="16"/>
      <c r="K52" s="84"/>
      <c r="L52" s="16"/>
      <c r="M52" s="18"/>
    </row>
    <row r="53" spans="2:13" ht="12" customHeight="1" x14ac:dyDescent="0.25">
      <c r="B53" s="939" t="s">
        <v>24</v>
      </c>
      <c r="C53" s="32" t="s">
        <v>17</v>
      </c>
      <c r="D53" s="95"/>
      <c r="E53" s="96"/>
      <c r="F53" s="97"/>
      <c r="G53" s="34"/>
      <c r="H53" s="96"/>
      <c r="I53" s="33"/>
      <c r="J53" s="33"/>
      <c r="K53" s="96"/>
      <c r="L53" s="33"/>
      <c r="M53" s="35"/>
    </row>
    <row r="54" spans="2:13" ht="11.25" customHeight="1" x14ac:dyDescent="0.25">
      <c r="B54" s="940"/>
      <c r="C54" s="23" t="s">
        <v>18</v>
      </c>
      <c r="D54" s="89">
        <v>360000</v>
      </c>
      <c r="E54" s="90">
        <v>120000</v>
      </c>
      <c r="F54" s="91">
        <v>240000</v>
      </c>
      <c r="G54" s="25"/>
      <c r="H54" s="90"/>
      <c r="I54" s="24">
        <v>200</v>
      </c>
      <c r="J54" s="24">
        <v>600</v>
      </c>
      <c r="K54" s="90">
        <v>30000</v>
      </c>
      <c r="L54" s="24"/>
      <c r="M54" s="26"/>
    </row>
    <row r="55" spans="2:13" ht="11.25" customHeight="1" x14ac:dyDescent="0.25">
      <c r="B55" s="940"/>
      <c r="C55" s="23" t="s">
        <v>20</v>
      </c>
      <c r="D55" s="89">
        <v>403290.62</v>
      </c>
      <c r="E55" s="90">
        <v>82800</v>
      </c>
      <c r="F55" s="91">
        <v>320490.62</v>
      </c>
      <c r="G55" s="25"/>
      <c r="H55" s="90"/>
      <c r="I55" s="24"/>
      <c r="J55" s="24">
        <v>90</v>
      </c>
      <c r="K55" s="90">
        <v>49402.559999999998</v>
      </c>
      <c r="L55" s="24"/>
      <c r="M55" s="26">
        <v>5</v>
      </c>
    </row>
    <row r="56" spans="2:13" x14ac:dyDescent="0.25">
      <c r="B56" s="940"/>
      <c r="C56" s="23" t="s">
        <v>22</v>
      </c>
      <c r="D56" s="89"/>
      <c r="E56" s="90"/>
      <c r="F56" s="91"/>
      <c r="G56" s="25"/>
      <c r="H56" s="90"/>
      <c r="I56" s="24"/>
      <c r="J56" s="24">
        <v>4.7679999999999998</v>
      </c>
      <c r="K56" s="90"/>
      <c r="L56" s="24"/>
      <c r="M56" s="26"/>
    </row>
    <row r="57" spans="2:13" x14ac:dyDescent="0.25">
      <c r="B57" s="941"/>
      <c r="C57" s="15" t="s">
        <v>23</v>
      </c>
      <c r="D57" s="83"/>
      <c r="E57" s="84"/>
      <c r="F57" s="85"/>
      <c r="G57" s="17"/>
      <c r="H57" s="84"/>
      <c r="I57" s="16"/>
      <c r="J57" s="16"/>
      <c r="K57" s="84"/>
      <c r="L57" s="16"/>
      <c r="M57" s="18"/>
    </row>
    <row r="58" spans="2:13" x14ac:dyDescent="0.25">
      <c r="B58" s="36" t="s">
        <v>25</v>
      </c>
      <c r="C58" s="37" t="s">
        <v>23</v>
      </c>
      <c r="D58" s="98">
        <v>54000</v>
      </c>
      <c r="E58" s="99">
        <v>54000</v>
      </c>
      <c r="F58" s="100"/>
      <c r="G58" s="39"/>
      <c r="H58" s="99"/>
      <c r="I58" s="38"/>
      <c r="J58" s="38">
        <v>60</v>
      </c>
      <c r="K58" s="99"/>
      <c r="L58" s="38"/>
      <c r="M58" s="40"/>
    </row>
    <row r="59" spans="2:13" x14ac:dyDescent="0.25">
      <c r="B59" s="27" t="s">
        <v>58</v>
      </c>
      <c r="C59" s="28" t="s">
        <v>17</v>
      </c>
      <c r="D59" s="92"/>
      <c r="E59" s="93"/>
      <c r="F59" s="94"/>
      <c r="G59" s="30"/>
      <c r="H59" s="93"/>
      <c r="I59" s="29"/>
      <c r="J59" s="29"/>
      <c r="K59" s="93"/>
      <c r="L59" s="29"/>
      <c r="M59" s="31"/>
    </row>
    <row r="60" spans="2:13" x14ac:dyDescent="0.25">
      <c r="B60" s="36" t="s">
        <v>62</v>
      </c>
      <c r="C60" s="37" t="s">
        <v>23</v>
      </c>
      <c r="D60" s="98"/>
      <c r="E60" s="99"/>
      <c r="F60" s="100"/>
      <c r="G60" s="39"/>
      <c r="H60" s="99"/>
      <c r="I60" s="38"/>
      <c r="J60" s="38"/>
      <c r="K60" s="99">
        <v>1200</v>
      </c>
      <c r="L60" s="38"/>
      <c r="M60" s="40"/>
    </row>
    <row r="61" spans="2:13" x14ac:dyDescent="0.25">
      <c r="B61" s="937" t="s">
        <v>63</v>
      </c>
      <c r="C61" s="41" t="s">
        <v>9</v>
      </c>
      <c r="D61" s="95"/>
      <c r="E61" s="96"/>
      <c r="F61" s="97"/>
      <c r="G61" s="34"/>
      <c r="H61" s="96"/>
      <c r="I61" s="33"/>
      <c r="J61" s="33"/>
      <c r="K61" s="96"/>
      <c r="L61" s="33"/>
      <c r="M61" s="35"/>
    </row>
    <row r="62" spans="2:13" x14ac:dyDescent="0.25">
      <c r="B62" s="938"/>
      <c r="C62" s="42" t="s">
        <v>23</v>
      </c>
      <c r="D62" s="83"/>
      <c r="E62" s="84"/>
      <c r="F62" s="85"/>
      <c r="G62" s="17"/>
      <c r="H62" s="84"/>
      <c r="I62" s="16"/>
      <c r="J62" s="16"/>
      <c r="K62" s="84"/>
      <c r="L62" s="16"/>
      <c r="M62" s="18"/>
    </row>
    <row r="63" spans="2:13" x14ac:dyDescent="0.25">
      <c r="B63" s="939" t="s">
        <v>41</v>
      </c>
      <c r="C63" s="32" t="s">
        <v>19</v>
      </c>
      <c r="D63" s="95"/>
      <c r="E63" s="96"/>
      <c r="F63" s="97"/>
      <c r="G63" s="34"/>
      <c r="H63" s="96"/>
      <c r="I63" s="33"/>
      <c r="J63" s="33"/>
      <c r="K63" s="96"/>
      <c r="L63" s="33"/>
      <c r="M63" s="35"/>
    </row>
    <row r="64" spans="2:13" x14ac:dyDescent="0.25">
      <c r="B64" s="940"/>
      <c r="C64" s="23" t="s">
        <v>20</v>
      </c>
      <c r="D64" s="89"/>
      <c r="E64" s="90"/>
      <c r="F64" s="91"/>
      <c r="G64" s="25"/>
      <c r="H64" s="90"/>
      <c r="I64" s="24"/>
      <c r="J64" s="24"/>
      <c r="K64" s="90"/>
      <c r="L64" s="24"/>
      <c r="M64" s="26"/>
    </row>
    <row r="65" spans="2:13" x14ac:dyDescent="0.25">
      <c r="B65" s="941"/>
      <c r="C65" s="15" t="s">
        <v>22</v>
      </c>
      <c r="D65" s="83"/>
      <c r="E65" s="84"/>
      <c r="F65" s="85"/>
      <c r="G65" s="17"/>
      <c r="H65" s="84"/>
      <c r="I65" s="16"/>
      <c r="J65" s="16"/>
      <c r="K65" s="84"/>
      <c r="L65" s="16"/>
      <c r="M65" s="18"/>
    </row>
    <row r="66" spans="2:13" ht="11.25" customHeight="1" x14ac:dyDescent="0.25">
      <c r="B66" s="942" t="s">
        <v>26</v>
      </c>
      <c r="C66" s="32" t="s">
        <v>14</v>
      </c>
      <c r="D66" s="95"/>
      <c r="E66" s="96"/>
      <c r="F66" s="97"/>
      <c r="G66" s="34"/>
      <c r="H66" s="96"/>
      <c r="I66" s="33"/>
      <c r="J66" s="33"/>
      <c r="K66" s="96"/>
      <c r="L66" s="33"/>
      <c r="M66" s="35"/>
    </row>
    <row r="67" spans="2:13" ht="11.25" customHeight="1" x14ac:dyDescent="0.25">
      <c r="B67" s="940"/>
      <c r="C67" s="23" t="s">
        <v>9</v>
      </c>
      <c r="D67" s="89">
        <v>780000</v>
      </c>
      <c r="E67" s="90"/>
      <c r="F67" s="91">
        <v>780000</v>
      </c>
      <c r="G67" s="25"/>
      <c r="H67" s="90"/>
      <c r="I67" s="24"/>
      <c r="J67" s="24"/>
      <c r="K67" s="90">
        <v>130000</v>
      </c>
      <c r="L67" s="24"/>
      <c r="M67" s="26"/>
    </row>
    <row r="68" spans="2:13" ht="11.25" customHeight="1" x14ac:dyDescent="0.25">
      <c r="B68" s="940"/>
      <c r="C68" s="23" t="s">
        <v>22</v>
      </c>
      <c r="D68" s="89">
        <v>1741248.9999999998</v>
      </c>
      <c r="E68" s="90">
        <v>37183.999999999767</v>
      </c>
      <c r="F68" s="91">
        <v>1704065</v>
      </c>
      <c r="G68" s="25"/>
      <c r="H68" s="90"/>
      <c r="I68" s="24"/>
      <c r="J68" s="24">
        <v>407.49000000000007</v>
      </c>
      <c r="K68" s="90">
        <v>260200</v>
      </c>
      <c r="L68" s="24"/>
      <c r="M68" s="26"/>
    </row>
    <row r="69" spans="2:13" x14ac:dyDescent="0.25">
      <c r="B69" s="941"/>
      <c r="C69" s="43" t="s">
        <v>7</v>
      </c>
      <c r="D69" s="101">
        <v>202149.86000000002</v>
      </c>
      <c r="E69" s="102"/>
      <c r="F69" s="103">
        <v>202149.86000000002</v>
      </c>
      <c r="G69" s="45"/>
      <c r="H69" s="102"/>
      <c r="I69" s="44"/>
      <c r="J69" s="44"/>
      <c r="K69" s="102">
        <v>34538.400000000001</v>
      </c>
      <c r="L69" s="44"/>
      <c r="M69" s="46"/>
    </row>
    <row r="70" spans="2:13" x14ac:dyDescent="0.25">
      <c r="B70" s="47" t="s">
        <v>64</v>
      </c>
      <c r="C70" s="48" t="s">
        <v>11</v>
      </c>
      <c r="D70" s="104"/>
      <c r="E70" s="105"/>
      <c r="F70" s="106"/>
      <c r="G70" s="50"/>
      <c r="H70" s="105"/>
      <c r="I70" s="49"/>
      <c r="J70" s="49"/>
      <c r="K70" s="105"/>
      <c r="L70" s="49"/>
      <c r="M70" s="51"/>
    </row>
    <row r="71" spans="2:13" x14ac:dyDescent="0.25">
      <c r="B71" s="47" t="s">
        <v>27</v>
      </c>
      <c r="C71" s="48" t="s">
        <v>22</v>
      </c>
      <c r="D71" s="104"/>
      <c r="E71" s="105"/>
      <c r="F71" s="106"/>
      <c r="G71" s="50"/>
      <c r="H71" s="105"/>
      <c r="I71" s="49"/>
      <c r="J71" s="49"/>
      <c r="K71" s="105"/>
      <c r="L71" s="49"/>
      <c r="M71" s="51"/>
    </row>
    <row r="72" spans="2:13" x14ac:dyDescent="0.25">
      <c r="B72" s="47" t="s">
        <v>48</v>
      </c>
      <c r="C72" s="48" t="s">
        <v>22</v>
      </c>
      <c r="D72" s="104"/>
      <c r="E72" s="105"/>
      <c r="F72" s="106"/>
      <c r="G72" s="50"/>
      <c r="H72" s="105"/>
      <c r="I72" s="49"/>
      <c r="J72" s="49"/>
      <c r="K72" s="105"/>
      <c r="L72" s="49"/>
      <c r="M72" s="51"/>
    </row>
    <row r="73" spans="2:13" x14ac:dyDescent="0.25">
      <c r="B73" s="47" t="s">
        <v>65</v>
      </c>
      <c r="C73" s="48" t="s">
        <v>23</v>
      </c>
      <c r="D73" s="104">
        <v>9000</v>
      </c>
      <c r="E73" s="105"/>
      <c r="F73" s="106">
        <v>9000</v>
      </c>
      <c r="G73" s="50"/>
      <c r="H73" s="105"/>
      <c r="I73" s="49"/>
      <c r="J73" s="49"/>
      <c r="K73" s="105">
        <v>240</v>
      </c>
      <c r="L73" s="49"/>
      <c r="M73" s="51"/>
    </row>
    <row r="74" spans="2:13" x14ac:dyDescent="0.25">
      <c r="B74" s="47" t="s">
        <v>42</v>
      </c>
      <c r="C74" s="48" t="s">
        <v>22</v>
      </c>
      <c r="D74" s="104"/>
      <c r="E74" s="105"/>
      <c r="F74" s="106"/>
      <c r="G74" s="50"/>
      <c r="H74" s="105"/>
      <c r="I74" s="49"/>
      <c r="J74" s="49"/>
      <c r="K74" s="105"/>
      <c r="L74" s="49"/>
      <c r="M74" s="51"/>
    </row>
    <row r="75" spans="2:13" x14ac:dyDescent="0.25">
      <c r="B75" s="47" t="s">
        <v>57</v>
      </c>
      <c r="C75" s="48" t="s">
        <v>7</v>
      </c>
      <c r="D75" s="104"/>
      <c r="E75" s="105"/>
      <c r="F75" s="106"/>
      <c r="G75" s="50"/>
      <c r="H75" s="105"/>
      <c r="I75" s="49"/>
      <c r="J75" s="49"/>
      <c r="K75" s="105"/>
      <c r="L75" s="49"/>
      <c r="M75" s="51"/>
    </row>
    <row r="76" spans="2:13" x14ac:dyDescent="0.25">
      <c r="B76" s="937" t="s">
        <v>45</v>
      </c>
      <c r="C76" s="41" t="s">
        <v>9</v>
      </c>
      <c r="D76" s="95">
        <v>63028</v>
      </c>
      <c r="E76" s="96">
        <v>63028</v>
      </c>
      <c r="F76" s="97"/>
      <c r="G76" s="34"/>
      <c r="H76" s="96"/>
      <c r="I76" s="33"/>
      <c r="J76" s="33">
        <v>630</v>
      </c>
      <c r="K76" s="96"/>
      <c r="L76" s="33"/>
      <c r="M76" s="35"/>
    </row>
    <row r="77" spans="2:13" x14ac:dyDescent="0.25">
      <c r="B77" s="938"/>
      <c r="C77" s="42" t="s">
        <v>7</v>
      </c>
      <c r="D77" s="83">
        <v>19003.599999999999</v>
      </c>
      <c r="E77" s="84"/>
      <c r="F77" s="85">
        <v>19003.599999999999</v>
      </c>
      <c r="G77" s="17"/>
      <c r="H77" s="84"/>
      <c r="I77" s="16"/>
      <c r="J77" s="16"/>
      <c r="K77" s="84">
        <v>6298</v>
      </c>
      <c r="L77" s="16"/>
      <c r="M77" s="18"/>
    </row>
    <row r="78" spans="2:13" x14ac:dyDescent="0.25">
      <c r="B78" s="52" t="s">
        <v>46</v>
      </c>
      <c r="C78" s="53" t="s">
        <v>7</v>
      </c>
      <c r="D78" s="107"/>
      <c r="E78" s="108"/>
      <c r="F78" s="109"/>
      <c r="G78" s="55"/>
      <c r="H78" s="108"/>
      <c r="I78" s="54"/>
      <c r="J78" s="54"/>
      <c r="K78" s="108"/>
      <c r="L78" s="54"/>
      <c r="M78" s="56"/>
    </row>
    <row r="79" spans="2:13" x14ac:dyDescent="0.25">
      <c r="B79" s="47" t="s">
        <v>66</v>
      </c>
      <c r="C79" s="48" t="s">
        <v>7</v>
      </c>
      <c r="D79" s="104">
        <v>450327.41</v>
      </c>
      <c r="E79" s="105"/>
      <c r="F79" s="106">
        <v>450327.41</v>
      </c>
      <c r="G79" s="50"/>
      <c r="H79" s="105"/>
      <c r="I79" s="49"/>
      <c r="J79" s="49"/>
      <c r="K79" s="105">
        <v>176161.4</v>
      </c>
      <c r="L79" s="49"/>
      <c r="M79" s="51"/>
    </row>
    <row r="80" spans="2:13" x14ac:dyDescent="0.25">
      <c r="B80" s="47" t="s">
        <v>49</v>
      </c>
      <c r="C80" s="48" t="s">
        <v>9</v>
      </c>
      <c r="D80" s="104"/>
      <c r="E80" s="105"/>
      <c r="F80" s="106"/>
      <c r="G80" s="50"/>
      <c r="H80" s="105"/>
      <c r="I80" s="49"/>
      <c r="J80" s="49"/>
      <c r="K80" s="105"/>
      <c r="L80" s="49"/>
      <c r="M80" s="51"/>
    </row>
    <row r="81" spans="2:13" x14ac:dyDescent="0.25">
      <c r="B81" s="47" t="s">
        <v>50</v>
      </c>
      <c r="C81" s="48" t="s">
        <v>7</v>
      </c>
      <c r="D81" s="104"/>
      <c r="E81" s="105"/>
      <c r="F81" s="106"/>
      <c r="G81" s="50"/>
      <c r="H81" s="105"/>
      <c r="I81" s="49"/>
      <c r="J81" s="49"/>
      <c r="K81" s="105"/>
      <c r="L81" s="49"/>
      <c r="M81" s="51"/>
    </row>
    <row r="82" spans="2:13" ht="11.25" customHeight="1" x14ac:dyDescent="0.25">
      <c r="B82" s="939" t="s">
        <v>28</v>
      </c>
      <c r="C82" s="32" t="s">
        <v>11</v>
      </c>
      <c r="D82" s="95"/>
      <c r="E82" s="96"/>
      <c r="F82" s="97"/>
      <c r="G82" s="34"/>
      <c r="H82" s="96"/>
      <c r="I82" s="33"/>
      <c r="J82" s="33"/>
      <c r="K82" s="96"/>
      <c r="L82" s="33"/>
      <c r="M82" s="35"/>
    </row>
    <row r="83" spans="2:13" ht="11.25" customHeight="1" x14ac:dyDescent="0.25">
      <c r="B83" s="940"/>
      <c r="C83" s="23" t="s">
        <v>13</v>
      </c>
      <c r="D83" s="89">
        <v>845660</v>
      </c>
      <c r="E83" s="90">
        <v>845660</v>
      </c>
      <c r="F83" s="91"/>
      <c r="G83" s="25"/>
      <c r="H83" s="90"/>
      <c r="I83" s="24"/>
      <c r="J83" s="24">
        <v>4000</v>
      </c>
      <c r="K83" s="90"/>
      <c r="L83" s="24"/>
      <c r="M83" s="26"/>
    </row>
    <row r="84" spans="2:13" ht="11.25" customHeight="1" x14ac:dyDescent="0.25">
      <c r="B84" s="940"/>
      <c r="C84" s="23" t="s">
        <v>9</v>
      </c>
      <c r="D84" s="89">
        <v>2256586.75</v>
      </c>
      <c r="E84" s="90">
        <v>998677.68000000017</v>
      </c>
      <c r="F84" s="91">
        <v>1257909.0699999998</v>
      </c>
      <c r="G84" s="25"/>
      <c r="H84" s="90"/>
      <c r="I84" s="24"/>
      <c r="J84" s="24">
        <v>2743.62</v>
      </c>
      <c r="K84" s="90">
        <v>238643</v>
      </c>
      <c r="L84" s="24"/>
      <c r="M84" s="26"/>
    </row>
    <row r="85" spans="2:13" x14ac:dyDescent="0.25">
      <c r="B85" s="940"/>
      <c r="C85" s="23" t="s">
        <v>22</v>
      </c>
      <c r="D85" s="89">
        <v>2565480.5</v>
      </c>
      <c r="E85" s="90">
        <v>173000</v>
      </c>
      <c r="F85" s="91">
        <v>2392480.5</v>
      </c>
      <c r="G85" s="25"/>
      <c r="H85" s="90"/>
      <c r="I85" s="24"/>
      <c r="J85" s="24">
        <v>525</v>
      </c>
      <c r="K85" s="90">
        <v>499420</v>
      </c>
      <c r="L85" s="24"/>
      <c r="M85" s="26"/>
    </row>
    <row r="86" spans="2:13" x14ac:dyDescent="0.25">
      <c r="B86" s="940"/>
      <c r="C86" s="23" t="s">
        <v>23</v>
      </c>
      <c r="D86" s="89">
        <v>31700</v>
      </c>
      <c r="E86" s="90">
        <v>8000</v>
      </c>
      <c r="F86" s="91">
        <v>23700</v>
      </c>
      <c r="G86" s="25"/>
      <c r="H86" s="90"/>
      <c r="I86" s="24">
        <v>3000</v>
      </c>
      <c r="J86" s="24"/>
      <c r="K86" s="90">
        <v>3140</v>
      </c>
      <c r="L86" s="24"/>
      <c r="M86" s="26"/>
    </row>
    <row r="87" spans="2:13" x14ac:dyDescent="0.25">
      <c r="B87" s="940"/>
      <c r="C87" s="23" t="s">
        <v>7</v>
      </c>
      <c r="D87" s="89">
        <v>9525861.2400000002</v>
      </c>
      <c r="E87" s="90">
        <v>601060.8200000003</v>
      </c>
      <c r="F87" s="91">
        <v>8924800.4199999999</v>
      </c>
      <c r="G87" s="25"/>
      <c r="H87" s="90"/>
      <c r="I87" s="24"/>
      <c r="J87" s="24">
        <v>4465</v>
      </c>
      <c r="K87" s="90">
        <v>1399760.4</v>
      </c>
      <c r="L87" s="24"/>
      <c r="M87" s="26"/>
    </row>
    <row r="88" spans="2:13" x14ac:dyDescent="0.25">
      <c r="B88" s="940"/>
      <c r="C88" s="23" t="s">
        <v>29</v>
      </c>
      <c r="D88" s="89">
        <v>3144662.4</v>
      </c>
      <c r="E88" s="90"/>
      <c r="F88" s="91">
        <v>3144662.4</v>
      </c>
      <c r="G88" s="25"/>
      <c r="H88" s="90"/>
      <c r="I88" s="24"/>
      <c r="J88" s="24"/>
      <c r="K88" s="90">
        <v>540340</v>
      </c>
      <c r="L88" s="24"/>
      <c r="M88" s="26"/>
    </row>
    <row r="89" spans="2:13" x14ac:dyDescent="0.25">
      <c r="B89" s="941"/>
      <c r="C89" s="43" t="s">
        <v>30</v>
      </c>
      <c r="D89" s="101">
        <v>5170175.1599999992</v>
      </c>
      <c r="E89" s="102"/>
      <c r="F89" s="103">
        <v>5170175.1599999992</v>
      </c>
      <c r="G89" s="45"/>
      <c r="H89" s="102"/>
      <c r="I89" s="44"/>
      <c r="J89" s="44"/>
      <c r="K89" s="102">
        <v>658172</v>
      </c>
      <c r="L89" s="44"/>
      <c r="M89" s="46"/>
    </row>
    <row r="90" spans="2:13" x14ac:dyDescent="0.25">
      <c r="B90" s="47" t="s">
        <v>67</v>
      </c>
      <c r="C90" s="48" t="s">
        <v>29</v>
      </c>
      <c r="D90" s="104"/>
      <c r="E90" s="105"/>
      <c r="F90" s="106"/>
      <c r="G90" s="50"/>
      <c r="H90" s="105"/>
      <c r="I90" s="49"/>
      <c r="J90" s="49"/>
      <c r="K90" s="105"/>
      <c r="L90" s="49"/>
      <c r="M90" s="51"/>
    </row>
    <row r="91" spans="2:13" x14ac:dyDescent="0.25">
      <c r="B91" s="47" t="s">
        <v>68</v>
      </c>
      <c r="C91" s="48" t="s">
        <v>23</v>
      </c>
      <c r="D91" s="104"/>
      <c r="E91" s="105"/>
      <c r="F91" s="106"/>
      <c r="G91" s="50"/>
      <c r="H91" s="105"/>
      <c r="I91" s="49"/>
      <c r="J91" s="49"/>
      <c r="K91" s="105"/>
      <c r="L91" s="49"/>
      <c r="M91" s="51"/>
    </row>
    <row r="92" spans="2:13" x14ac:dyDescent="0.25">
      <c r="B92" s="47" t="s">
        <v>69</v>
      </c>
      <c r="C92" s="48" t="s">
        <v>20</v>
      </c>
      <c r="D92" s="104"/>
      <c r="E92" s="105"/>
      <c r="F92" s="106"/>
      <c r="G92" s="50"/>
      <c r="H92" s="105"/>
      <c r="I92" s="49"/>
      <c r="J92" s="49"/>
      <c r="K92" s="105"/>
      <c r="L92" s="49"/>
      <c r="M92" s="51"/>
    </row>
    <row r="93" spans="2:13" x14ac:dyDescent="0.25">
      <c r="B93" s="47" t="s">
        <v>47</v>
      </c>
      <c r="C93" s="48" t="s">
        <v>7</v>
      </c>
      <c r="D93" s="104"/>
      <c r="E93" s="105"/>
      <c r="F93" s="106"/>
      <c r="G93" s="50"/>
      <c r="H93" s="105"/>
      <c r="I93" s="49"/>
      <c r="J93" s="49"/>
      <c r="K93" s="105"/>
      <c r="L93" s="49"/>
      <c r="M93" s="51"/>
    </row>
    <row r="94" spans="2:13" x14ac:dyDescent="0.25">
      <c r="B94" s="47" t="s">
        <v>70</v>
      </c>
      <c r="C94" s="48" t="s">
        <v>7</v>
      </c>
      <c r="D94" s="104">
        <v>15050</v>
      </c>
      <c r="E94" s="105"/>
      <c r="F94" s="106">
        <v>15050</v>
      </c>
      <c r="G94" s="50"/>
      <c r="H94" s="105"/>
      <c r="I94" s="49"/>
      <c r="J94" s="49"/>
      <c r="K94" s="105">
        <v>5000</v>
      </c>
      <c r="L94" s="49"/>
      <c r="M94" s="51"/>
    </row>
    <row r="95" spans="2:13" ht="11.25" customHeight="1" x14ac:dyDescent="0.25">
      <c r="B95" s="939" t="s">
        <v>31</v>
      </c>
      <c r="C95" s="32" t="s">
        <v>9</v>
      </c>
      <c r="D95" s="95"/>
      <c r="E95" s="96"/>
      <c r="F95" s="97"/>
      <c r="G95" s="34"/>
      <c r="H95" s="96"/>
      <c r="I95" s="33"/>
      <c r="J95" s="33"/>
      <c r="K95" s="96"/>
      <c r="L95" s="33"/>
      <c r="M95" s="35"/>
    </row>
    <row r="96" spans="2:13" ht="11.25" customHeight="1" x14ac:dyDescent="0.25">
      <c r="B96" s="940"/>
      <c r="C96" s="23" t="s">
        <v>22</v>
      </c>
      <c r="D96" s="89"/>
      <c r="E96" s="90"/>
      <c r="F96" s="91"/>
      <c r="G96" s="25"/>
      <c r="H96" s="90"/>
      <c r="I96" s="24"/>
      <c r="J96" s="24"/>
      <c r="K96" s="90"/>
      <c r="L96" s="24"/>
      <c r="M96" s="26"/>
    </row>
    <row r="97" spans="2:13" ht="11.25" customHeight="1" x14ac:dyDescent="0.25">
      <c r="B97" s="940"/>
      <c r="C97" s="23" t="s">
        <v>7</v>
      </c>
      <c r="D97" s="89"/>
      <c r="E97" s="90"/>
      <c r="F97" s="91"/>
      <c r="G97" s="25"/>
      <c r="H97" s="90"/>
      <c r="I97" s="24"/>
      <c r="J97" s="24"/>
      <c r="K97" s="90"/>
      <c r="L97" s="24"/>
      <c r="M97" s="26"/>
    </row>
    <row r="98" spans="2:13" x14ac:dyDescent="0.25">
      <c r="B98" s="941"/>
      <c r="C98" s="43" t="s">
        <v>29</v>
      </c>
      <c r="D98" s="101"/>
      <c r="E98" s="102"/>
      <c r="F98" s="103"/>
      <c r="G98" s="45"/>
      <c r="H98" s="102"/>
      <c r="I98" s="44"/>
      <c r="J98" s="44"/>
      <c r="K98" s="102"/>
      <c r="L98" s="44"/>
      <c r="M98" s="46"/>
    </row>
    <row r="99" spans="2:13" x14ac:dyDescent="0.25">
      <c r="B99" s="47" t="s">
        <v>43</v>
      </c>
      <c r="C99" s="48" t="s">
        <v>11</v>
      </c>
      <c r="D99" s="104">
        <v>153739.54999999999</v>
      </c>
      <c r="E99" s="105">
        <v>129739.54999999999</v>
      </c>
      <c r="F99" s="106">
        <v>24000</v>
      </c>
      <c r="G99" s="50"/>
      <c r="H99" s="105"/>
      <c r="I99" s="49"/>
      <c r="J99" s="49">
        <v>400</v>
      </c>
      <c r="K99" s="105">
        <v>2400</v>
      </c>
      <c r="L99" s="49"/>
      <c r="M99" s="51"/>
    </row>
    <row r="100" spans="2:13" x14ac:dyDescent="0.25">
      <c r="B100" s="47" t="s">
        <v>32</v>
      </c>
      <c r="C100" s="48" t="s">
        <v>7</v>
      </c>
      <c r="D100" s="104"/>
      <c r="E100" s="105"/>
      <c r="F100" s="106"/>
      <c r="G100" s="50"/>
      <c r="H100" s="105"/>
      <c r="I100" s="49"/>
      <c r="J100" s="49"/>
      <c r="K100" s="105"/>
      <c r="L100" s="49"/>
      <c r="M100" s="51"/>
    </row>
    <row r="101" spans="2:13" x14ac:dyDescent="0.25">
      <c r="B101" s="47" t="s">
        <v>71</v>
      </c>
      <c r="C101" s="48" t="s">
        <v>23</v>
      </c>
      <c r="D101" s="104"/>
      <c r="E101" s="105"/>
      <c r="F101" s="106"/>
      <c r="G101" s="50"/>
      <c r="H101" s="105"/>
      <c r="I101" s="49"/>
      <c r="J101" s="49"/>
      <c r="K101" s="105"/>
      <c r="L101" s="49"/>
      <c r="M101" s="51"/>
    </row>
    <row r="102" spans="2:13" ht="11.25" customHeight="1" x14ac:dyDescent="0.25">
      <c r="B102" s="939" t="s">
        <v>33</v>
      </c>
      <c r="C102" s="32" t="s">
        <v>11</v>
      </c>
      <c r="D102" s="95"/>
      <c r="E102" s="96"/>
      <c r="F102" s="97"/>
      <c r="G102" s="34"/>
      <c r="H102" s="96"/>
      <c r="I102" s="33"/>
      <c r="J102" s="33"/>
      <c r="K102" s="96"/>
      <c r="L102" s="33"/>
      <c r="M102" s="35"/>
    </row>
    <row r="103" spans="2:13" ht="11.25" customHeight="1" x14ac:dyDescent="0.25">
      <c r="B103" s="940"/>
      <c r="C103" s="23" t="s">
        <v>13</v>
      </c>
      <c r="D103" s="89">
        <v>3177000</v>
      </c>
      <c r="E103" s="90">
        <v>3177000</v>
      </c>
      <c r="F103" s="91"/>
      <c r="G103" s="25"/>
      <c r="H103" s="90"/>
      <c r="I103" s="24"/>
      <c r="J103" s="24">
        <v>11500</v>
      </c>
      <c r="K103" s="90"/>
      <c r="L103" s="24"/>
      <c r="M103" s="26"/>
    </row>
    <row r="104" spans="2:13" ht="11.25" customHeight="1" x14ac:dyDescent="0.25">
      <c r="B104" s="940"/>
      <c r="C104" s="23" t="s">
        <v>9</v>
      </c>
      <c r="D104" s="89">
        <v>7306260.7400000002</v>
      </c>
      <c r="E104" s="90"/>
      <c r="F104" s="91">
        <v>7306260.7400000002</v>
      </c>
      <c r="G104" s="25"/>
      <c r="H104" s="90"/>
      <c r="I104" s="24"/>
      <c r="J104" s="24"/>
      <c r="K104" s="90">
        <v>1522229</v>
      </c>
      <c r="L104" s="24"/>
      <c r="M104" s="26"/>
    </row>
    <row r="105" spans="2:13" x14ac:dyDescent="0.25">
      <c r="B105" s="940"/>
      <c r="C105" s="23" t="s">
        <v>22</v>
      </c>
      <c r="D105" s="89">
        <v>9468893.2800000012</v>
      </c>
      <c r="E105" s="90">
        <v>219293.98000000045</v>
      </c>
      <c r="F105" s="91">
        <v>9249599.3000000007</v>
      </c>
      <c r="G105" s="25"/>
      <c r="H105" s="90"/>
      <c r="I105" s="24"/>
      <c r="J105" s="24">
        <v>1538.3610000000001</v>
      </c>
      <c r="K105" s="90">
        <v>2570350</v>
      </c>
      <c r="L105" s="24"/>
      <c r="M105" s="26"/>
    </row>
    <row r="106" spans="2:13" x14ac:dyDescent="0.25">
      <c r="B106" s="940"/>
      <c r="C106" s="23" t="s">
        <v>23</v>
      </c>
      <c r="D106" s="89">
        <v>1646060</v>
      </c>
      <c r="E106" s="90">
        <v>700000</v>
      </c>
      <c r="F106" s="91">
        <v>946060</v>
      </c>
      <c r="G106" s="25"/>
      <c r="H106" s="90"/>
      <c r="I106" s="24"/>
      <c r="J106" s="24">
        <v>2500</v>
      </c>
      <c r="K106" s="90">
        <v>199835</v>
      </c>
      <c r="L106" s="24"/>
      <c r="M106" s="26"/>
    </row>
    <row r="107" spans="2:13" x14ac:dyDescent="0.25">
      <c r="B107" s="940"/>
      <c r="C107" s="23" t="s">
        <v>7</v>
      </c>
      <c r="D107" s="89">
        <v>27300556.919999998</v>
      </c>
      <c r="E107" s="90">
        <v>9043924.879999999</v>
      </c>
      <c r="F107" s="91">
        <v>18256632.039999999</v>
      </c>
      <c r="G107" s="25"/>
      <c r="H107" s="90"/>
      <c r="I107" s="24"/>
      <c r="J107" s="24">
        <v>49476.974000000002</v>
      </c>
      <c r="K107" s="90">
        <v>4092226.5</v>
      </c>
      <c r="L107" s="24"/>
      <c r="M107" s="26"/>
    </row>
    <row r="108" spans="2:13" x14ac:dyDescent="0.25">
      <c r="B108" s="940"/>
      <c r="C108" s="23" t="s">
        <v>29</v>
      </c>
      <c r="D108" s="89">
        <v>7633887.5999999996</v>
      </c>
      <c r="E108" s="90"/>
      <c r="F108" s="91">
        <v>7633887.5999999996</v>
      </c>
      <c r="G108" s="25"/>
      <c r="H108" s="90"/>
      <c r="I108" s="24"/>
      <c r="J108" s="24"/>
      <c r="K108" s="90">
        <v>1491881</v>
      </c>
      <c r="L108" s="24"/>
      <c r="M108" s="26"/>
    </row>
    <row r="109" spans="2:13" x14ac:dyDescent="0.25">
      <c r="B109" s="941"/>
      <c r="C109" s="43" t="s">
        <v>30</v>
      </c>
      <c r="D109" s="101">
        <v>6026473.1699999999</v>
      </c>
      <c r="E109" s="102"/>
      <c r="F109" s="103">
        <v>6026473.1699999999</v>
      </c>
      <c r="G109" s="45"/>
      <c r="H109" s="102"/>
      <c r="I109" s="44"/>
      <c r="J109" s="44"/>
      <c r="K109" s="102">
        <v>1458419</v>
      </c>
      <c r="L109" s="44"/>
      <c r="M109" s="46"/>
    </row>
    <row r="110" spans="2:13" x14ac:dyDescent="0.25">
      <c r="B110" s="47" t="s">
        <v>72</v>
      </c>
      <c r="C110" s="48" t="s">
        <v>7</v>
      </c>
      <c r="D110" s="104"/>
      <c r="E110" s="105"/>
      <c r="F110" s="106"/>
      <c r="G110" s="50"/>
      <c r="H110" s="105"/>
      <c r="I110" s="49"/>
      <c r="J110" s="49"/>
      <c r="K110" s="105"/>
      <c r="L110" s="49"/>
      <c r="M110" s="51"/>
    </row>
    <row r="111" spans="2:13" x14ac:dyDescent="0.25">
      <c r="B111" s="937" t="s">
        <v>73</v>
      </c>
      <c r="C111" s="41" t="s">
        <v>22</v>
      </c>
      <c r="D111" s="95">
        <v>51616</v>
      </c>
      <c r="E111" s="96"/>
      <c r="F111" s="97">
        <v>51616</v>
      </c>
      <c r="G111" s="34"/>
      <c r="H111" s="96"/>
      <c r="I111" s="33"/>
      <c r="J111" s="33"/>
      <c r="K111" s="96">
        <v>20000</v>
      </c>
      <c r="L111" s="33"/>
      <c r="M111" s="35"/>
    </row>
    <row r="112" spans="2:13" x14ac:dyDescent="0.25">
      <c r="B112" s="938"/>
      <c r="C112" s="42" t="s">
        <v>7</v>
      </c>
      <c r="D112" s="83">
        <v>81737</v>
      </c>
      <c r="E112" s="84"/>
      <c r="F112" s="85">
        <v>81737</v>
      </c>
      <c r="G112" s="17"/>
      <c r="H112" s="84"/>
      <c r="I112" s="16"/>
      <c r="J112" s="16"/>
      <c r="K112" s="84">
        <v>16000</v>
      </c>
      <c r="L112" s="16"/>
      <c r="M112" s="18"/>
    </row>
    <row r="113" spans="2:13" x14ac:dyDescent="0.25">
      <c r="B113" s="939" t="s">
        <v>44</v>
      </c>
      <c r="C113" s="32" t="s">
        <v>9</v>
      </c>
      <c r="D113" s="95"/>
      <c r="E113" s="96"/>
      <c r="F113" s="97"/>
      <c r="G113" s="34"/>
      <c r="H113" s="96"/>
      <c r="I113" s="33"/>
      <c r="J113" s="33"/>
      <c r="K113" s="96"/>
      <c r="L113" s="33"/>
      <c r="M113" s="35"/>
    </row>
    <row r="114" spans="2:13" x14ac:dyDescent="0.25">
      <c r="B114" s="940"/>
      <c r="C114" s="23" t="s">
        <v>7</v>
      </c>
      <c r="D114" s="89">
        <v>596062.5</v>
      </c>
      <c r="E114" s="90"/>
      <c r="F114" s="91">
        <v>596062.5</v>
      </c>
      <c r="G114" s="25"/>
      <c r="H114" s="90"/>
      <c r="I114" s="24"/>
      <c r="J114" s="24"/>
      <c r="K114" s="90">
        <v>95370</v>
      </c>
      <c r="L114" s="24"/>
      <c r="M114" s="26"/>
    </row>
    <row r="115" spans="2:13" x14ac:dyDescent="0.25">
      <c r="B115" s="941"/>
      <c r="C115" s="43" t="s">
        <v>29</v>
      </c>
      <c r="D115" s="101">
        <v>104317113</v>
      </c>
      <c r="E115" s="102"/>
      <c r="F115" s="103">
        <v>104317113</v>
      </c>
      <c r="G115" s="45"/>
      <c r="H115" s="102"/>
      <c r="I115" s="44"/>
      <c r="J115" s="44"/>
      <c r="K115" s="102">
        <v>5090000</v>
      </c>
      <c r="L115" s="44"/>
      <c r="M115" s="46"/>
    </row>
    <row r="116" spans="2:13" x14ac:dyDescent="0.25">
      <c r="B116" s="47" t="s">
        <v>74</v>
      </c>
      <c r="C116" s="48" t="s">
        <v>30</v>
      </c>
      <c r="D116" s="104">
        <v>135000</v>
      </c>
      <c r="E116" s="105"/>
      <c r="F116" s="106">
        <v>135000</v>
      </c>
      <c r="G116" s="50"/>
      <c r="H116" s="105"/>
      <c r="I116" s="49"/>
      <c r="J116" s="49"/>
      <c r="K116" s="105">
        <v>15000</v>
      </c>
      <c r="L116" s="49"/>
      <c r="M116" s="51"/>
    </row>
    <row r="117" spans="2:13" x14ac:dyDescent="0.25">
      <c r="B117" s="47" t="s">
        <v>75</v>
      </c>
      <c r="C117" s="48" t="s">
        <v>30</v>
      </c>
      <c r="D117" s="104">
        <v>135000</v>
      </c>
      <c r="E117" s="105"/>
      <c r="F117" s="106">
        <v>135000</v>
      </c>
      <c r="G117" s="50"/>
      <c r="H117" s="105"/>
      <c r="I117" s="49"/>
      <c r="J117" s="49"/>
      <c r="K117" s="105">
        <v>17000</v>
      </c>
      <c r="L117" s="49"/>
      <c r="M117" s="51"/>
    </row>
    <row r="118" spans="2:13" ht="11.25" customHeight="1" x14ac:dyDescent="0.25">
      <c r="B118" s="939" t="s">
        <v>51</v>
      </c>
      <c r="C118" s="32" t="s">
        <v>11</v>
      </c>
      <c r="D118" s="95"/>
      <c r="E118" s="96"/>
      <c r="F118" s="97"/>
      <c r="G118" s="34"/>
      <c r="H118" s="96"/>
      <c r="I118" s="33"/>
      <c r="J118" s="33"/>
      <c r="K118" s="96"/>
      <c r="L118" s="33"/>
      <c r="M118" s="35"/>
    </row>
    <row r="119" spans="2:13" ht="11.25" customHeight="1" x14ac:dyDescent="0.25">
      <c r="B119" s="940"/>
      <c r="C119" s="23" t="s">
        <v>9</v>
      </c>
      <c r="D119" s="89">
        <v>41997.120000000003</v>
      </c>
      <c r="E119" s="90"/>
      <c r="F119" s="91">
        <v>41997.120000000003</v>
      </c>
      <c r="G119" s="25"/>
      <c r="H119" s="90"/>
      <c r="I119" s="24"/>
      <c r="J119" s="24"/>
      <c r="K119" s="90">
        <v>3608</v>
      </c>
      <c r="L119" s="24"/>
      <c r="M119" s="26"/>
    </row>
    <row r="120" spans="2:13" ht="11.25" customHeight="1" x14ac:dyDescent="0.25">
      <c r="B120" s="940"/>
      <c r="C120" s="23" t="s">
        <v>23</v>
      </c>
      <c r="D120" s="89"/>
      <c r="E120" s="90"/>
      <c r="F120" s="91"/>
      <c r="G120" s="25"/>
      <c r="H120" s="90"/>
      <c r="I120" s="24"/>
      <c r="J120" s="24"/>
      <c r="K120" s="90"/>
      <c r="L120" s="24"/>
      <c r="M120" s="26"/>
    </row>
    <row r="121" spans="2:13" x14ac:dyDescent="0.25">
      <c r="B121" s="943"/>
      <c r="C121" s="57" t="s">
        <v>7</v>
      </c>
      <c r="D121" s="110"/>
      <c r="E121" s="111"/>
      <c r="F121" s="112"/>
      <c r="G121" s="59"/>
      <c r="H121" s="111"/>
      <c r="I121" s="58"/>
      <c r="J121" s="58"/>
      <c r="K121" s="111"/>
      <c r="L121" s="58"/>
      <c r="M121" s="60"/>
    </row>
    <row r="122" spans="2:13" x14ac:dyDescent="0.25">
      <c r="B122" s="939" t="s">
        <v>34</v>
      </c>
      <c r="C122" s="32" t="s">
        <v>11</v>
      </c>
      <c r="D122" s="95"/>
      <c r="E122" s="96"/>
      <c r="F122" s="97"/>
      <c r="G122" s="34"/>
      <c r="H122" s="96"/>
      <c r="I122" s="33"/>
      <c r="J122" s="33"/>
      <c r="K122" s="96"/>
      <c r="L122" s="33"/>
      <c r="M122" s="35"/>
    </row>
    <row r="123" spans="2:13" x14ac:dyDescent="0.25">
      <c r="B123" s="940"/>
      <c r="C123" s="23" t="s">
        <v>23</v>
      </c>
      <c r="D123" s="89"/>
      <c r="E123" s="90"/>
      <c r="F123" s="91"/>
      <c r="G123" s="25"/>
      <c r="H123" s="90"/>
      <c r="I123" s="24"/>
      <c r="J123" s="24"/>
      <c r="K123" s="90"/>
      <c r="L123" s="24"/>
      <c r="M123" s="26"/>
    </row>
    <row r="124" spans="2:13" x14ac:dyDescent="0.25">
      <c r="B124" s="941"/>
      <c r="C124" s="43" t="s">
        <v>7</v>
      </c>
      <c r="D124" s="101"/>
      <c r="E124" s="102"/>
      <c r="F124" s="103"/>
      <c r="G124" s="45"/>
      <c r="H124" s="102"/>
      <c r="I124" s="44"/>
      <c r="J124" s="44"/>
      <c r="K124" s="102"/>
      <c r="L124" s="44"/>
      <c r="M124" s="46"/>
    </row>
    <row r="125" spans="2:13" x14ac:dyDescent="0.25">
      <c r="B125" s="47" t="s">
        <v>76</v>
      </c>
      <c r="C125" s="48" t="s">
        <v>7</v>
      </c>
      <c r="D125" s="104">
        <v>716185.53999999992</v>
      </c>
      <c r="E125" s="105">
        <v>270900</v>
      </c>
      <c r="F125" s="106">
        <v>445285.53999999992</v>
      </c>
      <c r="G125" s="50"/>
      <c r="H125" s="105"/>
      <c r="I125" s="49"/>
      <c r="J125" s="49">
        <v>570</v>
      </c>
      <c r="K125" s="105">
        <v>38252.400000000001</v>
      </c>
      <c r="L125" s="49"/>
      <c r="M125" s="51"/>
    </row>
    <row r="126" spans="2:13" ht="11.25" customHeight="1" x14ac:dyDescent="0.25">
      <c r="B126" s="939" t="s">
        <v>35</v>
      </c>
      <c r="C126" s="32" t="s">
        <v>11</v>
      </c>
      <c r="D126" s="95">
        <v>27147320</v>
      </c>
      <c r="E126" s="96"/>
      <c r="F126" s="97">
        <v>27147320</v>
      </c>
      <c r="G126" s="34"/>
      <c r="H126" s="96"/>
      <c r="I126" s="33"/>
      <c r="J126" s="33"/>
      <c r="K126" s="96">
        <v>3129560</v>
      </c>
      <c r="L126" s="33"/>
      <c r="M126" s="35"/>
    </row>
    <row r="127" spans="2:13" ht="11.25" customHeight="1" x14ac:dyDescent="0.25">
      <c r="B127" s="940"/>
      <c r="C127" s="23" t="s">
        <v>12</v>
      </c>
      <c r="D127" s="89">
        <v>90440</v>
      </c>
      <c r="E127" s="90"/>
      <c r="F127" s="91">
        <v>90440</v>
      </c>
      <c r="G127" s="25"/>
      <c r="H127" s="90"/>
      <c r="I127" s="24"/>
      <c r="J127" s="24"/>
      <c r="K127" s="90">
        <v>19000</v>
      </c>
      <c r="L127" s="24"/>
      <c r="M127" s="26"/>
    </row>
    <row r="128" spans="2:13" ht="11.25" customHeight="1" x14ac:dyDescent="0.25">
      <c r="B128" s="940"/>
      <c r="C128" s="23" t="s">
        <v>13</v>
      </c>
      <c r="D128" s="89">
        <v>1115786.0699999998</v>
      </c>
      <c r="E128" s="90">
        <v>46215</v>
      </c>
      <c r="F128" s="91">
        <v>1069571.0699999998</v>
      </c>
      <c r="G128" s="25"/>
      <c r="H128" s="90"/>
      <c r="I128" s="24"/>
      <c r="J128" s="24">
        <v>50</v>
      </c>
      <c r="K128" s="90">
        <v>148000</v>
      </c>
      <c r="L128" s="24"/>
      <c r="M128" s="26"/>
    </row>
    <row r="129" spans="2:13" x14ac:dyDescent="0.25">
      <c r="B129" s="940"/>
      <c r="C129" s="23" t="s">
        <v>14</v>
      </c>
      <c r="D129" s="89">
        <v>4548620</v>
      </c>
      <c r="E129" s="90"/>
      <c r="F129" s="91">
        <v>4548620</v>
      </c>
      <c r="G129" s="25"/>
      <c r="H129" s="90"/>
      <c r="I129" s="24"/>
      <c r="J129" s="24"/>
      <c r="K129" s="90">
        <v>550000</v>
      </c>
      <c r="L129" s="24"/>
      <c r="M129" s="26"/>
    </row>
    <row r="130" spans="2:13" x14ac:dyDescent="0.25">
      <c r="B130" s="940"/>
      <c r="C130" s="23" t="s">
        <v>9</v>
      </c>
      <c r="D130" s="89"/>
      <c r="E130" s="90"/>
      <c r="F130" s="91"/>
      <c r="G130" s="25"/>
      <c r="H130" s="90"/>
      <c r="I130" s="24"/>
      <c r="J130" s="24"/>
      <c r="K130" s="90"/>
      <c r="L130" s="24"/>
      <c r="M130" s="26"/>
    </row>
    <row r="131" spans="2:13" x14ac:dyDescent="0.25">
      <c r="B131" s="941"/>
      <c r="C131" s="43" t="s">
        <v>7</v>
      </c>
      <c r="D131" s="101"/>
      <c r="E131" s="102"/>
      <c r="F131" s="103"/>
      <c r="G131" s="45"/>
      <c r="H131" s="102"/>
      <c r="I131" s="44"/>
      <c r="J131" s="44"/>
      <c r="K131" s="102"/>
      <c r="L131" s="44"/>
      <c r="M131" s="46"/>
    </row>
    <row r="132" spans="2:13" x14ac:dyDescent="0.25">
      <c r="B132" s="47" t="s">
        <v>77</v>
      </c>
      <c r="C132" s="48" t="s">
        <v>22</v>
      </c>
      <c r="D132" s="104"/>
      <c r="E132" s="105"/>
      <c r="F132" s="106"/>
      <c r="G132" s="50"/>
      <c r="H132" s="105"/>
      <c r="I132" s="49"/>
      <c r="J132" s="49">
        <v>12.3</v>
      </c>
      <c r="K132" s="105"/>
      <c r="L132" s="49"/>
      <c r="M132" s="51"/>
    </row>
    <row r="133" spans="2:13" ht="13.8" thickBot="1" x14ac:dyDescent="0.3">
      <c r="B133" s="47" t="s">
        <v>78</v>
      </c>
      <c r="C133" s="48" t="s">
        <v>7</v>
      </c>
      <c r="D133" s="104"/>
      <c r="E133" s="105"/>
      <c r="F133" s="106"/>
      <c r="G133" s="50"/>
      <c r="H133" s="119"/>
      <c r="I133" s="61"/>
      <c r="J133" s="61"/>
      <c r="K133" s="119"/>
      <c r="L133" s="61"/>
      <c r="M133" s="51"/>
    </row>
    <row r="134" spans="2:13" ht="14.4" thickTop="1" thickBot="1" x14ac:dyDescent="0.3">
      <c r="B134" s="946" t="s">
        <v>79</v>
      </c>
      <c r="C134" s="947"/>
      <c r="D134" s="113">
        <v>317483541.88</v>
      </c>
      <c r="E134" s="114">
        <v>21274383.909999967</v>
      </c>
      <c r="F134" s="115">
        <v>296209157.97000003</v>
      </c>
      <c r="G134" s="63">
        <v>158771.5</v>
      </c>
      <c r="H134" s="120"/>
      <c r="I134" s="62">
        <v>116241.5</v>
      </c>
      <c r="J134" s="62">
        <v>107105.42599999999</v>
      </c>
      <c r="K134" s="114">
        <v>59140847.659999996</v>
      </c>
      <c r="L134" s="64"/>
      <c r="M134" s="65">
        <v>63</v>
      </c>
    </row>
    <row r="135" spans="2:13" ht="14.4" thickTop="1" thickBot="1" x14ac:dyDescent="0.3">
      <c r="B135" s="944" t="s">
        <v>36</v>
      </c>
      <c r="C135" s="945"/>
      <c r="D135" s="116">
        <v>466174006.11000001</v>
      </c>
      <c r="E135" s="117">
        <v>22740595.560000002</v>
      </c>
      <c r="F135" s="118">
        <v>443433410.55000001</v>
      </c>
      <c r="G135" s="68">
        <v>158771.5</v>
      </c>
      <c r="H135" s="121"/>
      <c r="I135" s="66">
        <v>118016.5</v>
      </c>
      <c r="J135" s="66">
        <v>369422.84399999998</v>
      </c>
      <c r="K135" s="117">
        <v>259149768.66000012</v>
      </c>
      <c r="L135" s="67"/>
      <c r="M135" s="69">
        <v>63</v>
      </c>
    </row>
    <row r="136" spans="2:13" s="70" customFormat="1" ht="13.8" thickTop="1" x14ac:dyDescent="0.25">
      <c r="B136" s="71"/>
      <c r="C136" s="72"/>
      <c r="D136" s="73"/>
      <c r="E136" s="73"/>
      <c r="F136" s="73"/>
      <c r="G136" s="73"/>
      <c r="H136" s="73"/>
      <c r="I136" s="73"/>
      <c r="J136" s="73"/>
      <c r="K136" s="73"/>
      <c r="L136" s="73"/>
      <c r="M136" s="73"/>
    </row>
    <row r="137" spans="2:13" x14ac:dyDescent="0.25">
      <c r="B137" s="122" t="s">
        <v>104</v>
      </c>
    </row>
  </sheetData>
  <mergeCells count="26">
    <mergeCell ref="C3:C4"/>
    <mergeCell ref="B1:M1"/>
    <mergeCell ref="B7:B9"/>
    <mergeCell ref="B5:B6"/>
    <mergeCell ref="D3:F3"/>
    <mergeCell ref="G3:M3"/>
    <mergeCell ref="B3:B4"/>
    <mergeCell ref="B135:C135"/>
    <mergeCell ref="B63:B65"/>
    <mergeCell ref="B61:B62"/>
    <mergeCell ref="B76:B77"/>
    <mergeCell ref="B102:B109"/>
    <mergeCell ref="B134:C134"/>
    <mergeCell ref="B113:B115"/>
    <mergeCell ref="B122:B124"/>
    <mergeCell ref="B118:B121"/>
    <mergeCell ref="B126:B131"/>
    <mergeCell ref="B111:B112"/>
    <mergeCell ref="B53:B57"/>
    <mergeCell ref="B66:B69"/>
    <mergeCell ref="B82:B89"/>
    <mergeCell ref="B95:B98"/>
    <mergeCell ref="B10:B15"/>
    <mergeCell ref="B16:B27"/>
    <mergeCell ref="B29:B43"/>
    <mergeCell ref="B46:B52"/>
  </mergeCells>
  <phoneticPr fontId="0" type="noConversion"/>
  <pageMargins left="0" right="0" top="0" bottom="0" header="0" footer="0"/>
  <pageSetup paperSize="9" scale="10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A92F-4D5B-4F96-8AE0-411C6E71A650}">
  <dimension ref="A1:T97"/>
  <sheetViews>
    <sheetView zoomScaleNormal="100" workbookViewId="0">
      <selection activeCell="J92" sqref="J92"/>
    </sheetView>
  </sheetViews>
  <sheetFormatPr baseColWidth="10" defaultColWidth="12" defaultRowHeight="13.2" x14ac:dyDescent="0.25"/>
  <cols>
    <col min="1" max="1" width="2.7109375" style="184" customWidth="1"/>
    <col min="2" max="2" width="32.85546875" style="349" customWidth="1"/>
    <col min="3" max="3" width="30.7109375" style="189" bestFit="1" customWidth="1"/>
    <col min="4" max="4" width="23.28515625" style="189" customWidth="1"/>
    <col min="5" max="5" width="20.85546875" style="189" customWidth="1"/>
    <col min="6" max="6" width="23.28515625" style="189" customWidth="1"/>
    <col min="7" max="7" width="25.140625" style="189" customWidth="1"/>
    <col min="8" max="10" width="18.85546875" style="189" customWidth="1"/>
    <col min="11" max="11" width="21.7109375" style="189" customWidth="1"/>
    <col min="12" max="12" width="18.85546875" style="189" customWidth="1"/>
    <col min="13" max="13" width="26" style="189" bestFit="1" customWidth="1"/>
    <col min="14" max="14" width="23.28515625" style="189" customWidth="1"/>
    <col min="15" max="15" width="18.85546875" style="189" customWidth="1"/>
    <col min="16" max="18" width="31.7109375" style="184" bestFit="1" customWidth="1"/>
    <col min="19" max="19" width="20.7109375" style="184" bestFit="1" customWidth="1"/>
    <col min="20" max="20" width="16.28515625" style="184" bestFit="1" customWidth="1"/>
    <col min="21" max="21" width="20.28515625" style="184" bestFit="1" customWidth="1"/>
    <col min="22" max="22" width="16.7109375" style="184" bestFit="1" customWidth="1"/>
    <col min="23" max="23" width="20.28515625" style="184" bestFit="1" customWidth="1"/>
    <col min="24" max="24" width="16.7109375" style="184" bestFit="1" customWidth="1"/>
    <col min="25" max="25" width="20.28515625" style="184" bestFit="1" customWidth="1"/>
    <col min="26" max="26" width="16.7109375" style="184" bestFit="1" customWidth="1"/>
    <col min="27" max="27" width="20.7109375" style="184" bestFit="1" customWidth="1"/>
    <col min="28" max="28" width="17" style="184" bestFit="1" customWidth="1"/>
    <col min="29" max="29" width="20.28515625" style="184" bestFit="1" customWidth="1"/>
    <col min="30" max="30" width="16.7109375" style="184" bestFit="1" customWidth="1"/>
    <col min="31" max="31" width="20.28515625" style="184" bestFit="1" customWidth="1"/>
    <col min="32" max="32" width="16.7109375" style="184" bestFit="1" customWidth="1"/>
    <col min="33" max="33" width="18" style="184" bestFit="1" customWidth="1"/>
    <col min="34" max="34" width="14.42578125" style="184" bestFit="1" customWidth="1"/>
    <col min="35" max="35" width="17.7109375" style="184" bestFit="1" customWidth="1"/>
    <col min="36" max="36" width="14.140625" style="184" bestFit="1" customWidth="1"/>
    <col min="37" max="37" width="16.85546875" style="184" bestFit="1" customWidth="1"/>
    <col min="38" max="16384" width="12" style="184"/>
  </cols>
  <sheetData>
    <row r="1" spans="2:20" s="371" customFormat="1" x14ac:dyDescent="0.25">
      <c r="B1" s="855" t="s">
        <v>219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Q1" s="401"/>
      <c r="R1" s="401"/>
      <c r="S1" s="401"/>
      <c r="T1" s="401"/>
    </row>
    <row r="2" spans="2:20" ht="13.8" thickBot="1" x14ac:dyDescent="0.3">
      <c r="B2" s="348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2:20" ht="13.8" thickTop="1" x14ac:dyDescent="0.25">
      <c r="B3" s="856" t="s">
        <v>0</v>
      </c>
      <c r="C3" s="856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2"/>
      <c r="N3" s="862"/>
      <c r="O3" s="863"/>
    </row>
    <row r="4" spans="2:20" ht="126" customHeight="1" x14ac:dyDescent="0.25">
      <c r="B4" s="857"/>
      <c r="C4" s="857"/>
      <c r="D4" s="358" t="s">
        <v>4</v>
      </c>
      <c r="E4" s="351" t="s">
        <v>5</v>
      </c>
      <c r="F4" s="352" t="s">
        <v>52</v>
      </c>
      <c r="G4" s="353" t="s">
        <v>101</v>
      </c>
      <c r="H4" s="354" t="s">
        <v>102</v>
      </c>
      <c r="I4" s="354" t="s">
        <v>53</v>
      </c>
      <c r="J4" s="354" t="s">
        <v>54</v>
      </c>
      <c r="K4" s="354" t="s">
        <v>103</v>
      </c>
      <c r="L4" s="355" t="s">
        <v>146</v>
      </c>
      <c r="M4" s="355" t="s">
        <v>147</v>
      </c>
      <c r="N4" s="354" t="s">
        <v>55</v>
      </c>
      <c r="O4" s="356" t="s">
        <v>56</v>
      </c>
    </row>
    <row r="5" spans="2:20" x14ac:dyDescent="0.25">
      <c r="B5" s="430" t="s">
        <v>194</v>
      </c>
      <c r="C5" s="412" t="s">
        <v>22</v>
      </c>
      <c r="D5" s="520" t="s">
        <v>215</v>
      </c>
      <c r="E5" s="453" t="s">
        <v>215</v>
      </c>
      <c r="F5" s="586" t="s">
        <v>215</v>
      </c>
      <c r="G5" s="455">
        <v>0</v>
      </c>
      <c r="H5" s="453">
        <v>0</v>
      </c>
      <c r="I5" s="456">
        <v>0</v>
      </c>
      <c r="J5" s="456" t="s">
        <v>215</v>
      </c>
      <c r="K5" s="453" t="s">
        <v>215</v>
      </c>
      <c r="L5" s="456">
        <v>0</v>
      </c>
      <c r="M5" s="504" t="s">
        <v>215</v>
      </c>
      <c r="N5" s="456" t="s">
        <v>220</v>
      </c>
      <c r="O5" s="457">
        <v>0</v>
      </c>
    </row>
    <row r="6" spans="2:20" x14ac:dyDescent="0.25">
      <c r="B6" s="864" t="s">
        <v>199</v>
      </c>
      <c r="C6" s="733" t="s">
        <v>7</v>
      </c>
      <c r="D6" s="437" t="s">
        <v>215</v>
      </c>
      <c r="E6" s="438">
        <v>0</v>
      </c>
      <c r="F6" s="601" t="s">
        <v>215</v>
      </c>
      <c r="G6" s="440">
        <v>0</v>
      </c>
      <c r="H6" s="438">
        <v>0</v>
      </c>
      <c r="I6" s="441">
        <v>0</v>
      </c>
      <c r="J6" s="441">
        <v>0</v>
      </c>
      <c r="K6" s="438" t="s">
        <v>215</v>
      </c>
      <c r="L6" s="441">
        <v>0</v>
      </c>
      <c r="M6" s="500" t="s">
        <v>215</v>
      </c>
      <c r="N6" s="441" t="s">
        <v>220</v>
      </c>
      <c r="O6" s="442">
        <v>0</v>
      </c>
    </row>
    <row r="7" spans="2:20" x14ac:dyDescent="0.25">
      <c r="B7" s="865"/>
      <c r="C7" s="734" t="s">
        <v>9</v>
      </c>
      <c r="D7" s="518" t="s">
        <v>215</v>
      </c>
      <c r="E7" s="462">
        <v>0</v>
      </c>
      <c r="F7" s="505" t="s">
        <v>215</v>
      </c>
      <c r="G7" s="461">
        <v>0</v>
      </c>
      <c r="H7" s="462">
        <v>0</v>
      </c>
      <c r="I7" s="459">
        <v>0</v>
      </c>
      <c r="J7" s="459">
        <v>0</v>
      </c>
      <c r="K7" s="462" t="s">
        <v>215</v>
      </c>
      <c r="L7" s="459">
        <v>0</v>
      </c>
      <c r="M7" s="739" t="s">
        <v>215</v>
      </c>
      <c r="N7" s="459" t="s">
        <v>220</v>
      </c>
      <c r="O7" s="463">
        <v>0</v>
      </c>
    </row>
    <row r="8" spans="2:20" x14ac:dyDescent="0.25">
      <c r="B8" s="866"/>
      <c r="C8" s="735" t="s">
        <v>29</v>
      </c>
      <c r="D8" s="516" t="s">
        <v>215</v>
      </c>
      <c r="E8" s="443">
        <v>0</v>
      </c>
      <c r="F8" s="598" t="s">
        <v>215</v>
      </c>
      <c r="G8" s="445">
        <v>0</v>
      </c>
      <c r="H8" s="443">
        <v>0</v>
      </c>
      <c r="I8" s="446">
        <v>0</v>
      </c>
      <c r="J8" s="446">
        <v>0</v>
      </c>
      <c r="K8" s="443" t="s">
        <v>215</v>
      </c>
      <c r="L8" s="446">
        <v>0</v>
      </c>
      <c r="M8" s="501" t="s">
        <v>215</v>
      </c>
      <c r="N8" s="446" t="s">
        <v>220</v>
      </c>
      <c r="O8" s="452">
        <v>0</v>
      </c>
    </row>
    <row r="9" spans="2:20" x14ac:dyDescent="0.25">
      <c r="B9" s="430" t="s">
        <v>50</v>
      </c>
      <c r="C9" s="412" t="s">
        <v>7</v>
      </c>
      <c r="D9" s="520">
        <v>310.74</v>
      </c>
      <c r="E9" s="453">
        <v>0</v>
      </c>
      <c r="F9" s="586">
        <v>310.74</v>
      </c>
      <c r="G9" s="455">
        <v>0</v>
      </c>
      <c r="H9" s="453">
        <v>0</v>
      </c>
      <c r="I9" s="456">
        <v>0</v>
      </c>
      <c r="J9" s="456">
        <v>0</v>
      </c>
      <c r="K9" s="453">
        <v>204.8</v>
      </c>
      <c r="L9" s="456">
        <v>0</v>
      </c>
      <c r="M9" s="504">
        <v>204.8</v>
      </c>
      <c r="N9" s="456" t="s">
        <v>220</v>
      </c>
      <c r="O9" s="457">
        <v>0</v>
      </c>
    </row>
    <row r="10" spans="2:20" x14ac:dyDescent="0.25">
      <c r="B10" s="430" t="s">
        <v>170</v>
      </c>
      <c r="C10" s="412" t="s">
        <v>20</v>
      </c>
      <c r="D10" s="520" t="s">
        <v>215</v>
      </c>
      <c r="E10" s="453" t="s">
        <v>215</v>
      </c>
      <c r="F10" s="586">
        <v>0</v>
      </c>
      <c r="G10" s="455">
        <v>0</v>
      </c>
      <c r="H10" s="453">
        <v>0</v>
      </c>
      <c r="I10" s="456">
        <v>0</v>
      </c>
      <c r="J10" s="456" t="s">
        <v>215</v>
      </c>
      <c r="K10" s="453">
        <v>0</v>
      </c>
      <c r="L10" s="456">
        <v>0</v>
      </c>
      <c r="M10" s="504">
        <v>0</v>
      </c>
      <c r="N10" s="456" t="s">
        <v>220</v>
      </c>
      <c r="O10" s="457">
        <v>0</v>
      </c>
    </row>
    <row r="11" spans="2:20" x14ac:dyDescent="0.25">
      <c r="B11" s="430" t="s">
        <v>107</v>
      </c>
      <c r="C11" s="412" t="s">
        <v>20</v>
      </c>
      <c r="D11" s="520" t="s">
        <v>215</v>
      </c>
      <c r="E11" s="453" t="s">
        <v>215</v>
      </c>
      <c r="F11" s="586">
        <v>0</v>
      </c>
      <c r="G11" s="455">
        <v>0</v>
      </c>
      <c r="H11" s="453">
        <v>0</v>
      </c>
      <c r="I11" s="456">
        <v>0</v>
      </c>
      <c r="J11" s="456" t="s">
        <v>215</v>
      </c>
      <c r="K11" s="453">
        <v>0</v>
      </c>
      <c r="L11" s="456">
        <v>0</v>
      </c>
      <c r="M11" s="504">
        <v>0</v>
      </c>
      <c r="N11" s="456" t="s">
        <v>220</v>
      </c>
      <c r="O11" s="457">
        <v>0</v>
      </c>
    </row>
    <row r="12" spans="2:20" x14ac:dyDescent="0.25">
      <c r="B12" s="430" t="s">
        <v>203</v>
      </c>
      <c r="C12" s="412" t="s">
        <v>9</v>
      </c>
      <c r="D12" s="520" t="s">
        <v>215</v>
      </c>
      <c r="E12" s="453">
        <v>0</v>
      </c>
      <c r="F12" s="586" t="s">
        <v>215</v>
      </c>
      <c r="G12" s="455">
        <v>0</v>
      </c>
      <c r="H12" s="453">
        <v>0</v>
      </c>
      <c r="I12" s="456">
        <v>0</v>
      </c>
      <c r="J12" s="456">
        <v>0</v>
      </c>
      <c r="K12" s="453">
        <v>0</v>
      </c>
      <c r="L12" s="456">
        <v>0</v>
      </c>
      <c r="M12" s="504">
        <v>0</v>
      </c>
      <c r="N12" s="456" t="s">
        <v>215</v>
      </c>
      <c r="O12" s="447">
        <v>0</v>
      </c>
    </row>
    <row r="13" spans="2:20" x14ac:dyDescent="0.25">
      <c r="B13" s="430" t="s">
        <v>213</v>
      </c>
      <c r="C13" s="412" t="s">
        <v>19</v>
      </c>
      <c r="D13" s="520" t="s">
        <v>215</v>
      </c>
      <c r="E13" s="453" t="s">
        <v>215</v>
      </c>
      <c r="F13" s="586">
        <v>0</v>
      </c>
      <c r="G13" s="455">
        <v>0</v>
      </c>
      <c r="H13" s="453">
        <v>0</v>
      </c>
      <c r="I13" s="456" t="s">
        <v>215</v>
      </c>
      <c r="J13" s="456">
        <v>0</v>
      </c>
      <c r="K13" s="453">
        <v>0</v>
      </c>
      <c r="L13" s="456">
        <v>0</v>
      </c>
      <c r="M13" s="504">
        <v>0</v>
      </c>
      <c r="N13" s="456" t="s">
        <v>220</v>
      </c>
      <c r="O13" s="498">
        <v>0</v>
      </c>
    </row>
    <row r="14" spans="2:20" x14ac:dyDescent="0.25">
      <c r="B14" s="430" t="s">
        <v>222</v>
      </c>
      <c r="C14" s="412" t="s">
        <v>20</v>
      </c>
      <c r="D14" s="520" t="s">
        <v>215</v>
      </c>
      <c r="E14" s="453" t="s">
        <v>215</v>
      </c>
      <c r="F14" s="586">
        <v>0</v>
      </c>
      <c r="G14" s="455">
        <v>0</v>
      </c>
      <c r="H14" s="453">
        <v>0</v>
      </c>
      <c r="I14" s="456">
        <v>0</v>
      </c>
      <c r="J14" s="456" t="s">
        <v>215</v>
      </c>
      <c r="K14" s="453">
        <v>0</v>
      </c>
      <c r="L14" s="456">
        <v>0</v>
      </c>
      <c r="M14" s="504">
        <v>0</v>
      </c>
      <c r="N14" s="456" t="s">
        <v>220</v>
      </c>
      <c r="O14" s="457">
        <v>0</v>
      </c>
    </row>
    <row r="15" spans="2:20" x14ac:dyDescent="0.25">
      <c r="B15" s="430" t="s">
        <v>161</v>
      </c>
      <c r="C15" s="412" t="s">
        <v>20</v>
      </c>
      <c r="D15" s="520" t="s">
        <v>215</v>
      </c>
      <c r="E15" s="453" t="s">
        <v>215</v>
      </c>
      <c r="F15" s="586">
        <v>0</v>
      </c>
      <c r="G15" s="455">
        <v>0</v>
      </c>
      <c r="H15" s="453">
        <v>0</v>
      </c>
      <c r="I15" s="456">
        <v>0</v>
      </c>
      <c r="J15" s="456" t="s">
        <v>215</v>
      </c>
      <c r="K15" s="453">
        <v>0</v>
      </c>
      <c r="L15" s="456">
        <v>0</v>
      </c>
      <c r="M15" s="504">
        <v>0</v>
      </c>
      <c r="N15" s="456" t="s">
        <v>220</v>
      </c>
      <c r="O15" s="498">
        <v>0</v>
      </c>
    </row>
    <row r="16" spans="2:20" x14ac:dyDescent="0.25">
      <c r="B16" s="430" t="s">
        <v>162</v>
      </c>
      <c r="C16" s="412" t="s">
        <v>20</v>
      </c>
      <c r="D16" s="520" t="s">
        <v>215</v>
      </c>
      <c r="E16" s="456" t="s">
        <v>215</v>
      </c>
      <c r="F16" s="585">
        <v>0</v>
      </c>
      <c r="G16" s="455">
        <v>0</v>
      </c>
      <c r="H16" s="456">
        <v>0</v>
      </c>
      <c r="I16" s="453">
        <v>0</v>
      </c>
      <c r="J16" s="453" t="s">
        <v>215</v>
      </c>
      <c r="K16" s="456">
        <v>0</v>
      </c>
      <c r="L16" s="456">
        <v>0</v>
      </c>
      <c r="M16" s="456">
        <v>0</v>
      </c>
      <c r="N16" s="456" t="s">
        <v>220</v>
      </c>
      <c r="O16" s="457">
        <v>0</v>
      </c>
    </row>
    <row r="17" spans="2:15" x14ac:dyDescent="0.25">
      <c r="B17" s="430" t="s">
        <v>163</v>
      </c>
      <c r="C17" s="412" t="s">
        <v>20</v>
      </c>
      <c r="D17" s="520" t="s">
        <v>215</v>
      </c>
      <c r="E17" s="456" t="s">
        <v>215</v>
      </c>
      <c r="F17" s="585">
        <v>0</v>
      </c>
      <c r="G17" s="455">
        <v>0</v>
      </c>
      <c r="H17" s="456">
        <v>0</v>
      </c>
      <c r="I17" s="456">
        <v>0</v>
      </c>
      <c r="J17" s="453" t="s">
        <v>215</v>
      </c>
      <c r="K17" s="456">
        <v>0</v>
      </c>
      <c r="L17" s="456">
        <v>0</v>
      </c>
      <c r="M17" s="456">
        <v>0</v>
      </c>
      <c r="N17" s="456" t="s">
        <v>220</v>
      </c>
      <c r="O17" s="447">
        <v>0</v>
      </c>
    </row>
    <row r="18" spans="2:15" x14ac:dyDescent="0.25">
      <c r="B18" s="430" t="s">
        <v>41</v>
      </c>
      <c r="C18" s="412" t="s">
        <v>19</v>
      </c>
      <c r="D18" s="520" t="s">
        <v>215</v>
      </c>
      <c r="E18" s="456" t="s">
        <v>215</v>
      </c>
      <c r="F18" s="586">
        <v>0</v>
      </c>
      <c r="G18" s="455">
        <v>0</v>
      </c>
      <c r="H18" s="456">
        <v>0</v>
      </c>
      <c r="I18" s="453">
        <v>0</v>
      </c>
      <c r="J18" s="453">
        <v>0</v>
      </c>
      <c r="K18" s="453">
        <v>0</v>
      </c>
      <c r="L18" s="456">
        <v>0</v>
      </c>
      <c r="M18" s="453">
        <v>0</v>
      </c>
      <c r="N18" s="456" t="s">
        <v>220</v>
      </c>
      <c r="O18" s="457" t="s">
        <v>215</v>
      </c>
    </row>
    <row r="19" spans="2:15" x14ac:dyDescent="0.25">
      <c r="B19" s="430" t="s">
        <v>165</v>
      </c>
      <c r="C19" s="412" t="s">
        <v>20</v>
      </c>
      <c r="D19" s="520" t="s">
        <v>215</v>
      </c>
      <c r="E19" s="456" t="s">
        <v>215</v>
      </c>
      <c r="F19" s="585">
        <v>0</v>
      </c>
      <c r="G19" s="455">
        <v>0</v>
      </c>
      <c r="H19" s="456">
        <v>0</v>
      </c>
      <c r="I19" s="456">
        <v>0</v>
      </c>
      <c r="J19" s="453" t="s">
        <v>215</v>
      </c>
      <c r="K19" s="456">
        <v>0</v>
      </c>
      <c r="L19" s="456">
        <v>0</v>
      </c>
      <c r="M19" s="456">
        <v>0</v>
      </c>
      <c r="N19" s="456" t="s">
        <v>220</v>
      </c>
      <c r="O19" s="457">
        <v>0</v>
      </c>
    </row>
    <row r="20" spans="2:15" x14ac:dyDescent="0.25">
      <c r="B20" s="864" t="s">
        <v>31</v>
      </c>
      <c r="C20" s="733" t="s">
        <v>7</v>
      </c>
      <c r="D20" s="437">
        <v>2250</v>
      </c>
      <c r="E20" s="441">
        <v>0</v>
      </c>
      <c r="F20" s="605">
        <v>2250</v>
      </c>
      <c r="G20" s="440">
        <v>0</v>
      </c>
      <c r="H20" s="441">
        <v>0</v>
      </c>
      <c r="I20" s="441">
        <v>0</v>
      </c>
      <c r="J20" s="438">
        <v>0</v>
      </c>
      <c r="K20" s="441">
        <v>643.29</v>
      </c>
      <c r="L20" s="441">
        <v>0</v>
      </c>
      <c r="M20" s="441">
        <v>643.29</v>
      </c>
      <c r="N20" s="441" t="s">
        <v>220</v>
      </c>
      <c r="O20" s="442">
        <v>0</v>
      </c>
    </row>
    <row r="21" spans="2:15" x14ac:dyDescent="0.25">
      <c r="B21" s="865"/>
      <c r="C21" s="734" t="s">
        <v>22</v>
      </c>
      <c r="D21" s="518" t="s">
        <v>215</v>
      </c>
      <c r="E21" s="462">
        <v>0</v>
      </c>
      <c r="F21" s="508" t="s">
        <v>215</v>
      </c>
      <c r="G21" s="466">
        <v>0</v>
      </c>
      <c r="H21" s="459">
        <v>0</v>
      </c>
      <c r="I21" s="462">
        <v>0</v>
      </c>
      <c r="J21" s="462">
        <v>0</v>
      </c>
      <c r="K21" s="459" t="s">
        <v>215</v>
      </c>
      <c r="L21" s="459">
        <v>0</v>
      </c>
      <c r="M21" s="459" t="s">
        <v>215</v>
      </c>
      <c r="N21" s="462" t="s">
        <v>220</v>
      </c>
      <c r="O21" s="467">
        <v>0</v>
      </c>
    </row>
    <row r="22" spans="2:15" x14ac:dyDescent="0.25">
      <c r="B22" s="865"/>
      <c r="C22" s="734" t="s">
        <v>23</v>
      </c>
      <c r="D22" s="518" t="s">
        <v>215</v>
      </c>
      <c r="E22" s="459" t="s">
        <v>215</v>
      </c>
      <c r="F22" s="508">
        <v>0</v>
      </c>
      <c r="G22" s="461">
        <v>0</v>
      </c>
      <c r="H22" s="459">
        <v>0</v>
      </c>
      <c r="I22" s="462">
        <v>0</v>
      </c>
      <c r="J22" s="462" t="s">
        <v>215</v>
      </c>
      <c r="K22" s="459">
        <v>0</v>
      </c>
      <c r="L22" s="459">
        <v>0</v>
      </c>
      <c r="M22" s="459">
        <v>0</v>
      </c>
      <c r="N22" s="459" t="s">
        <v>220</v>
      </c>
      <c r="O22" s="463">
        <v>0</v>
      </c>
    </row>
    <row r="23" spans="2:15" x14ac:dyDescent="0.25">
      <c r="B23" s="866"/>
      <c r="C23" s="735" t="s">
        <v>29</v>
      </c>
      <c r="D23" s="516" t="s">
        <v>215</v>
      </c>
      <c r="E23" s="446" t="s">
        <v>215</v>
      </c>
      <c r="F23" s="740">
        <v>9493753.3000000007</v>
      </c>
      <c r="G23" s="445">
        <v>0</v>
      </c>
      <c r="H23" s="446">
        <v>0</v>
      </c>
      <c r="I23" s="446">
        <v>0</v>
      </c>
      <c r="J23" s="443" t="s">
        <v>215</v>
      </c>
      <c r="K23" s="446">
        <v>1801255.21</v>
      </c>
      <c r="L23" s="446">
        <v>0</v>
      </c>
      <c r="M23" s="446">
        <v>1801255.21</v>
      </c>
      <c r="N23" s="443" t="s">
        <v>220</v>
      </c>
      <c r="O23" s="452">
        <v>0</v>
      </c>
    </row>
    <row r="24" spans="2:15" x14ac:dyDescent="0.25">
      <c r="B24" s="864" t="s">
        <v>33</v>
      </c>
      <c r="C24" s="733" t="s">
        <v>7</v>
      </c>
      <c r="D24" s="437" t="s">
        <v>215</v>
      </c>
      <c r="E24" s="441" t="s">
        <v>215</v>
      </c>
      <c r="F24" s="605">
        <v>6589583.54</v>
      </c>
      <c r="G24" s="440">
        <v>0</v>
      </c>
      <c r="H24" s="441">
        <v>0</v>
      </c>
      <c r="I24" s="441">
        <v>0</v>
      </c>
      <c r="J24" s="438" t="s">
        <v>215</v>
      </c>
      <c r="K24" s="441">
        <v>875097.42</v>
      </c>
      <c r="L24" s="441">
        <v>196</v>
      </c>
      <c r="M24" s="441">
        <v>874901.42</v>
      </c>
      <c r="N24" s="441" t="s">
        <v>220</v>
      </c>
      <c r="O24" s="741">
        <v>0</v>
      </c>
    </row>
    <row r="25" spans="2:15" x14ac:dyDescent="0.25">
      <c r="B25" s="865"/>
      <c r="C25" s="734" t="s">
        <v>30</v>
      </c>
      <c r="D25" s="518">
        <v>8018071.4100000001</v>
      </c>
      <c r="E25" s="459">
        <v>0</v>
      </c>
      <c r="F25" s="505">
        <v>8018071.4100000001</v>
      </c>
      <c r="G25" s="461">
        <v>0</v>
      </c>
      <c r="H25" s="459">
        <v>0</v>
      </c>
      <c r="I25" s="459">
        <v>0</v>
      </c>
      <c r="J25" s="462">
        <v>0</v>
      </c>
      <c r="K25" s="462">
        <v>1524138</v>
      </c>
      <c r="L25" s="459">
        <v>0</v>
      </c>
      <c r="M25" s="462">
        <v>1524138</v>
      </c>
      <c r="N25" s="462" t="s">
        <v>220</v>
      </c>
      <c r="O25" s="463">
        <v>0</v>
      </c>
    </row>
    <row r="26" spans="2:15" x14ac:dyDescent="0.25">
      <c r="B26" s="865"/>
      <c r="C26" s="734" t="s">
        <v>9</v>
      </c>
      <c r="D26" s="518" t="s">
        <v>215</v>
      </c>
      <c r="E26" s="459">
        <v>0</v>
      </c>
      <c r="F26" s="505" t="s">
        <v>215</v>
      </c>
      <c r="G26" s="461">
        <v>0</v>
      </c>
      <c r="H26" s="459">
        <v>0</v>
      </c>
      <c r="I26" s="459">
        <v>0</v>
      </c>
      <c r="J26" s="462">
        <v>0</v>
      </c>
      <c r="K26" s="459" t="s">
        <v>215</v>
      </c>
      <c r="L26" s="459">
        <v>0</v>
      </c>
      <c r="M26" s="459" t="s">
        <v>215</v>
      </c>
      <c r="N26" s="462" t="s">
        <v>220</v>
      </c>
      <c r="O26" s="463">
        <v>0</v>
      </c>
    </row>
    <row r="27" spans="2:15" x14ac:dyDescent="0.25">
      <c r="B27" s="865"/>
      <c r="C27" s="734" t="s">
        <v>22</v>
      </c>
      <c r="D27" s="518" t="s">
        <v>215</v>
      </c>
      <c r="E27" s="459" t="s">
        <v>215</v>
      </c>
      <c r="F27" s="505">
        <v>46788175.270000003</v>
      </c>
      <c r="G27" s="461">
        <v>0</v>
      </c>
      <c r="H27" s="459">
        <v>0</v>
      </c>
      <c r="I27" s="459">
        <v>0</v>
      </c>
      <c r="J27" s="462" t="s">
        <v>215</v>
      </c>
      <c r="K27" s="459">
        <v>9444676.5399999991</v>
      </c>
      <c r="L27" s="459">
        <v>0</v>
      </c>
      <c r="M27" s="459">
        <v>9444676.5399999991</v>
      </c>
      <c r="N27" s="462" t="s">
        <v>220</v>
      </c>
      <c r="O27" s="463">
        <v>0</v>
      </c>
    </row>
    <row r="28" spans="2:15" x14ac:dyDescent="0.25">
      <c r="B28" s="865"/>
      <c r="C28" s="734" t="s">
        <v>23</v>
      </c>
      <c r="D28" s="518" t="s">
        <v>215</v>
      </c>
      <c r="E28" s="459" t="s">
        <v>215</v>
      </c>
      <c r="F28" s="508">
        <v>0</v>
      </c>
      <c r="G28" s="461">
        <v>0</v>
      </c>
      <c r="H28" s="459">
        <v>0</v>
      </c>
      <c r="I28" s="459">
        <v>0</v>
      </c>
      <c r="J28" s="462" t="s">
        <v>215</v>
      </c>
      <c r="K28" s="459">
        <v>0</v>
      </c>
      <c r="L28" s="459">
        <v>0</v>
      </c>
      <c r="M28" s="459">
        <v>0</v>
      </c>
      <c r="N28" s="462" t="s">
        <v>220</v>
      </c>
      <c r="O28" s="463">
        <v>0</v>
      </c>
    </row>
    <row r="29" spans="2:15" x14ac:dyDescent="0.25">
      <c r="B29" s="866"/>
      <c r="C29" s="735" t="s">
        <v>29</v>
      </c>
      <c r="D29" s="516">
        <v>2869105.54</v>
      </c>
      <c r="E29" s="446" t="s">
        <v>215</v>
      </c>
      <c r="F29" s="740" t="s">
        <v>215</v>
      </c>
      <c r="G29" s="445">
        <v>0</v>
      </c>
      <c r="H29" s="446">
        <v>0</v>
      </c>
      <c r="I29" s="446">
        <v>0</v>
      </c>
      <c r="J29" s="443" t="s">
        <v>215</v>
      </c>
      <c r="K29" s="446" t="s">
        <v>215</v>
      </c>
      <c r="L29" s="446">
        <v>0</v>
      </c>
      <c r="M29" s="446" t="s">
        <v>215</v>
      </c>
      <c r="N29" s="443" t="s">
        <v>220</v>
      </c>
      <c r="O29" s="742">
        <v>0</v>
      </c>
    </row>
    <row r="30" spans="2:15" x14ac:dyDescent="0.25">
      <c r="B30" s="864" t="s">
        <v>27</v>
      </c>
      <c r="C30" s="733" t="s">
        <v>22</v>
      </c>
      <c r="D30" s="437" t="s">
        <v>215</v>
      </c>
      <c r="E30" s="441" t="s">
        <v>215</v>
      </c>
      <c r="F30" s="605">
        <v>0</v>
      </c>
      <c r="G30" s="743">
        <v>0</v>
      </c>
      <c r="H30" s="441">
        <v>0</v>
      </c>
      <c r="I30" s="438">
        <v>0</v>
      </c>
      <c r="J30" s="438">
        <v>0</v>
      </c>
      <c r="K30" s="441">
        <v>0</v>
      </c>
      <c r="L30" s="441">
        <v>0</v>
      </c>
      <c r="M30" s="441">
        <v>0</v>
      </c>
      <c r="N30" s="438" t="s">
        <v>220</v>
      </c>
      <c r="O30" s="483" t="s">
        <v>215</v>
      </c>
    </row>
    <row r="31" spans="2:15" x14ac:dyDescent="0.25">
      <c r="B31" s="866"/>
      <c r="C31" s="735" t="s">
        <v>14</v>
      </c>
      <c r="D31" s="516" t="s">
        <v>215</v>
      </c>
      <c r="E31" s="446" t="s">
        <v>215</v>
      </c>
      <c r="F31" s="740">
        <v>0</v>
      </c>
      <c r="G31" s="445">
        <v>0</v>
      </c>
      <c r="H31" s="446">
        <v>0</v>
      </c>
      <c r="I31" s="446">
        <v>0</v>
      </c>
      <c r="J31" s="443" t="s">
        <v>215</v>
      </c>
      <c r="K31" s="446">
        <v>0</v>
      </c>
      <c r="L31" s="446">
        <v>0</v>
      </c>
      <c r="M31" s="446">
        <v>0</v>
      </c>
      <c r="N31" s="443" t="s">
        <v>220</v>
      </c>
      <c r="O31" s="452">
        <v>0</v>
      </c>
    </row>
    <row r="32" spans="2:15" x14ac:dyDescent="0.25">
      <c r="B32" s="864" t="s">
        <v>174</v>
      </c>
      <c r="C32" s="733" t="s">
        <v>7</v>
      </c>
      <c r="D32" s="437" t="s">
        <v>215</v>
      </c>
      <c r="E32" s="441" t="s">
        <v>215</v>
      </c>
      <c r="F32" s="605" t="s">
        <v>215</v>
      </c>
      <c r="G32" s="440">
        <v>0</v>
      </c>
      <c r="H32" s="441" t="s">
        <v>215</v>
      </c>
      <c r="I32" s="441">
        <v>0</v>
      </c>
      <c r="J32" s="438">
        <v>0</v>
      </c>
      <c r="K32" s="441" t="s">
        <v>215</v>
      </c>
      <c r="L32" s="441">
        <v>0</v>
      </c>
      <c r="M32" s="441" t="s">
        <v>215</v>
      </c>
      <c r="N32" s="438" t="s">
        <v>220</v>
      </c>
      <c r="O32" s="741">
        <v>0</v>
      </c>
    </row>
    <row r="33" spans="2:15" ht="26.4" x14ac:dyDescent="0.25">
      <c r="B33" s="866"/>
      <c r="C33" s="735" t="s">
        <v>15</v>
      </c>
      <c r="D33" s="516" t="s">
        <v>215</v>
      </c>
      <c r="E33" s="446">
        <v>0</v>
      </c>
      <c r="F33" s="598" t="s">
        <v>215</v>
      </c>
      <c r="G33" s="445">
        <v>0</v>
      </c>
      <c r="H33" s="446">
        <v>0</v>
      </c>
      <c r="I33" s="446">
        <v>0</v>
      </c>
      <c r="J33" s="446">
        <v>0</v>
      </c>
      <c r="K33" s="443" t="s">
        <v>215</v>
      </c>
      <c r="L33" s="446">
        <v>0</v>
      </c>
      <c r="M33" s="443" t="s">
        <v>215</v>
      </c>
      <c r="N33" s="446" t="s">
        <v>220</v>
      </c>
      <c r="O33" s="478">
        <v>0</v>
      </c>
    </row>
    <row r="34" spans="2:15" x14ac:dyDescent="0.25">
      <c r="B34" s="864" t="s">
        <v>140</v>
      </c>
      <c r="C34" s="736" t="s">
        <v>7</v>
      </c>
      <c r="D34" s="514" t="s">
        <v>215</v>
      </c>
      <c r="E34" s="480" t="s">
        <v>215</v>
      </c>
      <c r="F34" s="744">
        <v>0</v>
      </c>
      <c r="G34" s="608">
        <v>0</v>
      </c>
      <c r="H34" s="494" t="s">
        <v>215</v>
      </c>
      <c r="I34" s="480">
        <v>0</v>
      </c>
      <c r="J34" s="494">
        <v>0</v>
      </c>
      <c r="K34" s="494">
        <v>0</v>
      </c>
      <c r="L34" s="480">
        <v>0</v>
      </c>
      <c r="M34" s="494">
        <v>0</v>
      </c>
      <c r="N34" s="480" t="s">
        <v>220</v>
      </c>
      <c r="O34" s="495">
        <v>0</v>
      </c>
    </row>
    <row r="35" spans="2:15" x14ac:dyDescent="0.25">
      <c r="B35" s="866"/>
      <c r="C35" s="735" t="s">
        <v>9</v>
      </c>
      <c r="D35" s="516" t="s">
        <v>215</v>
      </c>
      <c r="E35" s="446">
        <v>0</v>
      </c>
      <c r="F35" s="598" t="s">
        <v>215</v>
      </c>
      <c r="G35" s="445">
        <v>0</v>
      </c>
      <c r="H35" s="446">
        <v>0</v>
      </c>
      <c r="I35" s="446">
        <v>0</v>
      </c>
      <c r="J35" s="446">
        <v>0</v>
      </c>
      <c r="K35" s="443" t="s">
        <v>215</v>
      </c>
      <c r="L35" s="446">
        <v>0</v>
      </c>
      <c r="M35" s="443" t="s">
        <v>215</v>
      </c>
      <c r="N35" s="446" t="s">
        <v>220</v>
      </c>
      <c r="O35" s="452">
        <v>0</v>
      </c>
    </row>
    <row r="36" spans="2:15" x14ac:dyDescent="0.25">
      <c r="B36" s="864" t="s">
        <v>186</v>
      </c>
      <c r="C36" s="733" t="s">
        <v>7</v>
      </c>
      <c r="D36" s="437" t="s">
        <v>215</v>
      </c>
      <c r="E36" s="441" t="s">
        <v>215</v>
      </c>
      <c r="F36" s="605" t="s">
        <v>215</v>
      </c>
      <c r="G36" s="440">
        <v>0</v>
      </c>
      <c r="H36" s="438" t="s">
        <v>215</v>
      </c>
      <c r="I36" s="441">
        <v>0</v>
      </c>
      <c r="J36" s="438">
        <v>0</v>
      </c>
      <c r="K36" s="438" t="s">
        <v>215</v>
      </c>
      <c r="L36" s="438">
        <v>0</v>
      </c>
      <c r="M36" s="438" t="s">
        <v>215</v>
      </c>
      <c r="N36" s="438" t="s">
        <v>220</v>
      </c>
      <c r="O36" s="442">
        <v>0</v>
      </c>
    </row>
    <row r="37" spans="2:15" x14ac:dyDescent="0.25">
      <c r="B37" s="865"/>
      <c r="C37" s="734" t="s">
        <v>17</v>
      </c>
      <c r="D37" s="518">
        <v>1031185.78</v>
      </c>
      <c r="E37" s="459" t="s">
        <v>215</v>
      </c>
      <c r="F37" s="505" t="s">
        <v>215</v>
      </c>
      <c r="G37" s="461">
        <v>0</v>
      </c>
      <c r="H37" s="462" t="s">
        <v>215</v>
      </c>
      <c r="I37" s="462">
        <v>0</v>
      </c>
      <c r="J37" s="462">
        <v>0</v>
      </c>
      <c r="K37" s="462" t="s">
        <v>215</v>
      </c>
      <c r="L37" s="459">
        <v>0</v>
      </c>
      <c r="M37" s="462" t="s">
        <v>215</v>
      </c>
      <c r="N37" s="459" t="s">
        <v>220</v>
      </c>
      <c r="O37" s="463" t="s">
        <v>215</v>
      </c>
    </row>
    <row r="38" spans="2:15" x14ac:dyDescent="0.25">
      <c r="B38" s="866"/>
      <c r="C38" s="735" t="s">
        <v>9</v>
      </c>
      <c r="D38" s="516">
        <v>447879.77</v>
      </c>
      <c r="E38" s="446" t="s">
        <v>215</v>
      </c>
      <c r="F38" s="598" t="s">
        <v>215</v>
      </c>
      <c r="G38" s="445">
        <v>0</v>
      </c>
      <c r="H38" s="446" t="s">
        <v>215</v>
      </c>
      <c r="I38" s="446">
        <v>0</v>
      </c>
      <c r="J38" s="446">
        <v>0</v>
      </c>
      <c r="K38" s="443" t="s">
        <v>215</v>
      </c>
      <c r="L38" s="446">
        <v>0</v>
      </c>
      <c r="M38" s="446" t="s">
        <v>215</v>
      </c>
      <c r="N38" s="446" t="s">
        <v>220</v>
      </c>
      <c r="O38" s="478">
        <v>0</v>
      </c>
    </row>
    <row r="39" spans="2:15" x14ac:dyDescent="0.25">
      <c r="B39" s="864" t="s">
        <v>48</v>
      </c>
      <c r="C39" s="733" t="s">
        <v>7</v>
      </c>
      <c r="D39" s="437" t="s">
        <v>215</v>
      </c>
      <c r="E39" s="441" t="s">
        <v>215</v>
      </c>
      <c r="F39" s="601">
        <v>0</v>
      </c>
      <c r="G39" s="440">
        <v>0</v>
      </c>
      <c r="H39" s="441">
        <v>0</v>
      </c>
      <c r="I39" s="441" t="s">
        <v>215</v>
      </c>
      <c r="J39" s="441">
        <v>0</v>
      </c>
      <c r="K39" s="438">
        <v>0</v>
      </c>
      <c r="L39" s="441">
        <v>0</v>
      </c>
      <c r="M39" s="441">
        <v>0</v>
      </c>
      <c r="N39" s="441" t="s">
        <v>220</v>
      </c>
      <c r="O39" s="495">
        <v>0</v>
      </c>
    </row>
    <row r="40" spans="2:15" x14ac:dyDescent="0.25">
      <c r="B40" s="866"/>
      <c r="C40" s="735" t="s">
        <v>22</v>
      </c>
      <c r="D40" s="516" t="s">
        <v>215</v>
      </c>
      <c r="E40" s="446" t="s">
        <v>215</v>
      </c>
      <c r="F40" s="598">
        <v>0</v>
      </c>
      <c r="G40" s="745">
        <v>0</v>
      </c>
      <c r="H40" s="443">
        <v>0</v>
      </c>
      <c r="I40" s="443">
        <v>0</v>
      </c>
      <c r="J40" s="443">
        <v>0</v>
      </c>
      <c r="K40" s="443">
        <v>0</v>
      </c>
      <c r="L40" s="446">
        <v>0</v>
      </c>
      <c r="M40" s="443">
        <v>0</v>
      </c>
      <c r="N40" s="446" t="s">
        <v>220</v>
      </c>
      <c r="O40" s="478" t="s">
        <v>215</v>
      </c>
    </row>
    <row r="41" spans="2:15" ht="12.75" customHeight="1" x14ac:dyDescent="0.25">
      <c r="B41" s="864" t="s">
        <v>196</v>
      </c>
      <c r="C41" s="733" t="s">
        <v>7</v>
      </c>
      <c r="D41" s="437">
        <v>2659521.56</v>
      </c>
      <c r="E41" s="438">
        <v>0</v>
      </c>
      <c r="F41" s="601">
        <v>2659521.56</v>
      </c>
      <c r="G41" s="440">
        <v>0</v>
      </c>
      <c r="H41" s="438">
        <v>0</v>
      </c>
      <c r="I41" s="441">
        <v>0</v>
      </c>
      <c r="J41" s="441">
        <v>0</v>
      </c>
      <c r="K41" s="438">
        <v>187466.38</v>
      </c>
      <c r="L41" s="441">
        <v>102.5</v>
      </c>
      <c r="M41" s="438">
        <v>187363.88</v>
      </c>
      <c r="N41" s="441" t="s">
        <v>220</v>
      </c>
      <c r="O41" s="495">
        <v>0</v>
      </c>
    </row>
    <row r="42" spans="2:15" x14ac:dyDescent="0.25">
      <c r="B42" s="866"/>
      <c r="C42" s="735" t="s">
        <v>11</v>
      </c>
      <c r="D42" s="516" t="s">
        <v>215</v>
      </c>
      <c r="E42" s="446" t="s">
        <v>215</v>
      </c>
      <c r="F42" s="598">
        <v>11883843.18</v>
      </c>
      <c r="G42" s="445">
        <v>0</v>
      </c>
      <c r="H42" s="446">
        <v>0</v>
      </c>
      <c r="I42" s="446" t="s">
        <v>215</v>
      </c>
      <c r="J42" s="446" t="s">
        <v>215</v>
      </c>
      <c r="K42" s="443">
        <v>894590.7</v>
      </c>
      <c r="L42" s="446">
        <v>0</v>
      </c>
      <c r="M42" s="443">
        <v>894590.7</v>
      </c>
      <c r="N42" s="446" t="s">
        <v>220</v>
      </c>
      <c r="O42" s="478">
        <v>0</v>
      </c>
    </row>
    <row r="43" spans="2:15" x14ac:dyDescent="0.25">
      <c r="B43" s="430" t="s">
        <v>223</v>
      </c>
      <c r="C43" s="412" t="s">
        <v>7</v>
      </c>
      <c r="D43" s="520" t="s">
        <v>215</v>
      </c>
      <c r="E43" s="456">
        <v>0</v>
      </c>
      <c r="F43" s="586" t="s">
        <v>215</v>
      </c>
      <c r="G43" s="455">
        <v>0</v>
      </c>
      <c r="H43" s="456">
        <v>0</v>
      </c>
      <c r="I43" s="456">
        <v>0</v>
      </c>
      <c r="J43" s="456">
        <v>0</v>
      </c>
      <c r="K43" s="453" t="s">
        <v>215</v>
      </c>
      <c r="L43" s="456">
        <v>0</v>
      </c>
      <c r="M43" s="453" t="s">
        <v>215</v>
      </c>
      <c r="N43" s="456" t="s">
        <v>220</v>
      </c>
      <c r="O43" s="498">
        <v>0</v>
      </c>
    </row>
    <row r="44" spans="2:15" x14ac:dyDescent="0.25">
      <c r="B44" s="864" t="s">
        <v>177</v>
      </c>
      <c r="C44" s="733" t="s">
        <v>7</v>
      </c>
      <c r="D44" s="437" t="s">
        <v>215</v>
      </c>
      <c r="E44" s="438" t="s">
        <v>215</v>
      </c>
      <c r="F44" s="601">
        <v>47687731.380000003</v>
      </c>
      <c r="G44" s="440">
        <v>0</v>
      </c>
      <c r="H44" s="441">
        <v>0</v>
      </c>
      <c r="I44" s="441">
        <v>0</v>
      </c>
      <c r="J44" s="438" t="s">
        <v>215</v>
      </c>
      <c r="K44" s="438">
        <v>4999651.21</v>
      </c>
      <c r="L44" s="441">
        <v>18</v>
      </c>
      <c r="M44" s="438">
        <v>4999633.21</v>
      </c>
      <c r="N44" s="441" t="s">
        <v>220</v>
      </c>
      <c r="O44" s="495">
        <v>0</v>
      </c>
    </row>
    <row r="45" spans="2:15" x14ac:dyDescent="0.25">
      <c r="B45" s="865"/>
      <c r="C45" s="734" t="s">
        <v>30</v>
      </c>
      <c r="D45" s="518">
        <v>48107971.939999998</v>
      </c>
      <c r="E45" s="459">
        <v>0</v>
      </c>
      <c r="F45" s="508">
        <v>48107971.939999998</v>
      </c>
      <c r="G45" s="461">
        <v>0</v>
      </c>
      <c r="H45" s="459">
        <v>0</v>
      </c>
      <c r="I45" s="459">
        <v>0</v>
      </c>
      <c r="J45" s="462">
        <v>0</v>
      </c>
      <c r="K45" s="459">
        <v>5369187</v>
      </c>
      <c r="L45" s="459">
        <v>0</v>
      </c>
      <c r="M45" s="459">
        <v>5369187</v>
      </c>
      <c r="N45" s="459" t="s">
        <v>220</v>
      </c>
      <c r="O45" s="463">
        <v>0</v>
      </c>
    </row>
    <row r="46" spans="2:15" x14ac:dyDescent="0.25">
      <c r="B46" s="865"/>
      <c r="C46" s="734" t="s">
        <v>9</v>
      </c>
      <c r="D46" s="518" t="s">
        <v>215</v>
      </c>
      <c r="E46" s="459">
        <v>0</v>
      </c>
      <c r="F46" s="508" t="s">
        <v>215</v>
      </c>
      <c r="G46" s="461">
        <v>0</v>
      </c>
      <c r="H46" s="459">
        <v>0</v>
      </c>
      <c r="I46" s="459">
        <v>0</v>
      </c>
      <c r="J46" s="462">
        <v>0</v>
      </c>
      <c r="K46" s="459" t="s">
        <v>215</v>
      </c>
      <c r="L46" s="459">
        <v>0</v>
      </c>
      <c r="M46" s="459" t="s">
        <v>215</v>
      </c>
      <c r="N46" s="459" t="s">
        <v>220</v>
      </c>
      <c r="O46" s="463">
        <v>0</v>
      </c>
    </row>
    <row r="47" spans="2:15" x14ac:dyDescent="0.25">
      <c r="B47" s="865"/>
      <c r="C47" s="734" t="s">
        <v>22</v>
      </c>
      <c r="D47" s="518" t="s">
        <v>215</v>
      </c>
      <c r="E47" s="459" t="s">
        <v>215</v>
      </c>
      <c r="F47" s="508">
        <v>40733448.469999999</v>
      </c>
      <c r="G47" s="461">
        <v>0</v>
      </c>
      <c r="H47" s="459">
        <v>0</v>
      </c>
      <c r="I47" s="462">
        <v>0</v>
      </c>
      <c r="J47" s="462" t="s">
        <v>215</v>
      </c>
      <c r="K47" s="462">
        <v>5616490.1699999999</v>
      </c>
      <c r="L47" s="459">
        <v>0</v>
      </c>
      <c r="M47" s="462">
        <v>5616490.1699999999</v>
      </c>
      <c r="N47" s="462" t="s">
        <v>220</v>
      </c>
      <c r="O47" s="467">
        <v>0</v>
      </c>
    </row>
    <row r="48" spans="2:15" x14ac:dyDescent="0.25">
      <c r="B48" s="865"/>
      <c r="C48" s="734" t="s">
        <v>23</v>
      </c>
      <c r="D48" s="518" t="s">
        <v>215</v>
      </c>
      <c r="E48" s="459" t="s">
        <v>215</v>
      </c>
      <c r="F48" s="508">
        <v>0</v>
      </c>
      <c r="G48" s="461">
        <v>0</v>
      </c>
      <c r="H48" s="459">
        <v>0</v>
      </c>
      <c r="I48" s="459">
        <v>0</v>
      </c>
      <c r="J48" s="459" t="s">
        <v>215</v>
      </c>
      <c r="K48" s="459">
        <v>0</v>
      </c>
      <c r="L48" s="459">
        <v>0</v>
      </c>
      <c r="M48" s="459">
        <v>0</v>
      </c>
      <c r="N48" s="462" t="s">
        <v>220</v>
      </c>
      <c r="O48" s="463">
        <v>0</v>
      </c>
    </row>
    <row r="49" spans="2:15" x14ac:dyDescent="0.25">
      <c r="B49" s="866"/>
      <c r="C49" s="735" t="s">
        <v>29</v>
      </c>
      <c r="D49" s="516" t="s">
        <v>215</v>
      </c>
      <c r="E49" s="446" t="s">
        <v>215</v>
      </c>
      <c r="F49" s="740">
        <v>58076952.789999999</v>
      </c>
      <c r="G49" s="445">
        <v>0</v>
      </c>
      <c r="H49" s="446">
        <v>0</v>
      </c>
      <c r="I49" s="446">
        <v>0</v>
      </c>
      <c r="J49" s="446" t="s">
        <v>215</v>
      </c>
      <c r="K49" s="446">
        <v>7578315.8399999999</v>
      </c>
      <c r="L49" s="446">
        <v>0</v>
      </c>
      <c r="M49" s="446">
        <v>7578315.8399999999</v>
      </c>
      <c r="N49" s="446" t="s">
        <v>220</v>
      </c>
      <c r="O49" s="742">
        <v>0</v>
      </c>
    </row>
    <row r="50" spans="2:15" x14ac:dyDescent="0.25">
      <c r="B50" s="430" t="s">
        <v>204</v>
      </c>
      <c r="C50" s="412" t="s">
        <v>7</v>
      </c>
      <c r="D50" s="520">
        <v>48642.07</v>
      </c>
      <c r="E50" s="456">
        <v>0</v>
      </c>
      <c r="F50" s="585">
        <v>48642.07</v>
      </c>
      <c r="G50" s="455">
        <v>0</v>
      </c>
      <c r="H50" s="456">
        <v>0</v>
      </c>
      <c r="I50" s="456">
        <v>0</v>
      </c>
      <c r="J50" s="456">
        <v>0</v>
      </c>
      <c r="K50" s="456">
        <v>13792.13</v>
      </c>
      <c r="L50" s="456">
        <v>0</v>
      </c>
      <c r="M50" s="456">
        <v>13792.13</v>
      </c>
      <c r="N50" s="456" t="s">
        <v>220</v>
      </c>
      <c r="O50" s="746">
        <v>0</v>
      </c>
    </row>
    <row r="51" spans="2:15" x14ac:dyDescent="0.25">
      <c r="B51" s="430" t="s">
        <v>224</v>
      </c>
      <c r="C51" s="412" t="s">
        <v>7</v>
      </c>
      <c r="D51" s="520" t="s">
        <v>215</v>
      </c>
      <c r="E51" s="456">
        <v>0</v>
      </c>
      <c r="F51" s="585" t="s">
        <v>215</v>
      </c>
      <c r="G51" s="455">
        <v>0</v>
      </c>
      <c r="H51" s="747">
        <v>0</v>
      </c>
      <c r="I51" s="453">
        <v>0</v>
      </c>
      <c r="J51" s="456">
        <v>0</v>
      </c>
      <c r="K51" s="456" t="s">
        <v>215</v>
      </c>
      <c r="L51" s="456">
        <v>0</v>
      </c>
      <c r="M51" s="456" t="s">
        <v>215</v>
      </c>
      <c r="N51" s="456" t="s">
        <v>220</v>
      </c>
      <c r="O51" s="498">
        <v>0</v>
      </c>
    </row>
    <row r="52" spans="2:15" x14ac:dyDescent="0.25">
      <c r="B52" s="430" t="s">
        <v>178</v>
      </c>
      <c r="C52" s="412" t="s">
        <v>7</v>
      </c>
      <c r="D52" s="520">
        <v>241475.05</v>
      </c>
      <c r="E52" s="456">
        <v>0</v>
      </c>
      <c r="F52" s="585">
        <v>241475.05</v>
      </c>
      <c r="G52" s="455">
        <v>0</v>
      </c>
      <c r="H52" s="747">
        <v>0</v>
      </c>
      <c r="I52" s="453">
        <v>0</v>
      </c>
      <c r="J52" s="456">
        <v>0</v>
      </c>
      <c r="K52" s="456">
        <v>39921.699999999997</v>
      </c>
      <c r="L52" s="456">
        <v>695.6</v>
      </c>
      <c r="M52" s="456">
        <v>39226.1</v>
      </c>
      <c r="N52" s="456" t="s">
        <v>220</v>
      </c>
      <c r="O52" s="498">
        <v>0</v>
      </c>
    </row>
    <row r="53" spans="2:15" x14ac:dyDescent="0.25">
      <c r="B53" s="430" t="s">
        <v>151</v>
      </c>
      <c r="C53" s="412" t="s">
        <v>20</v>
      </c>
      <c r="D53" s="520" t="s">
        <v>215</v>
      </c>
      <c r="E53" s="456" t="s">
        <v>215</v>
      </c>
      <c r="F53" s="585">
        <v>0</v>
      </c>
      <c r="G53" s="455">
        <v>0</v>
      </c>
      <c r="H53" s="456">
        <v>0</v>
      </c>
      <c r="I53" s="456">
        <v>0</v>
      </c>
      <c r="J53" s="456" t="s">
        <v>215</v>
      </c>
      <c r="K53" s="456">
        <v>0</v>
      </c>
      <c r="L53" s="456">
        <v>0</v>
      </c>
      <c r="M53" s="456">
        <v>0</v>
      </c>
      <c r="N53" s="456" t="s">
        <v>220</v>
      </c>
      <c r="O53" s="746">
        <v>0</v>
      </c>
    </row>
    <row r="54" spans="2:15" x14ac:dyDescent="0.25">
      <c r="B54" s="430" t="s">
        <v>57</v>
      </c>
      <c r="C54" s="412" t="s">
        <v>7</v>
      </c>
      <c r="D54" s="520" t="s">
        <v>215</v>
      </c>
      <c r="E54" s="456">
        <v>0</v>
      </c>
      <c r="F54" s="586" t="s">
        <v>215</v>
      </c>
      <c r="G54" s="455">
        <v>0</v>
      </c>
      <c r="H54" s="456">
        <v>0</v>
      </c>
      <c r="I54" s="456">
        <v>0</v>
      </c>
      <c r="J54" s="456">
        <v>0</v>
      </c>
      <c r="K54" s="453" t="s">
        <v>215</v>
      </c>
      <c r="L54" s="456">
        <v>0</v>
      </c>
      <c r="M54" s="453" t="s">
        <v>215</v>
      </c>
      <c r="N54" s="456" t="s">
        <v>220</v>
      </c>
      <c r="O54" s="498">
        <v>0</v>
      </c>
    </row>
    <row r="55" spans="2:15" x14ac:dyDescent="0.25">
      <c r="B55" s="864" t="s">
        <v>179</v>
      </c>
      <c r="C55" s="733" t="s">
        <v>7</v>
      </c>
      <c r="D55" s="437" t="s">
        <v>215</v>
      </c>
      <c r="E55" s="438" t="s">
        <v>215</v>
      </c>
      <c r="F55" s="601" t="s">
        <v>215</v>
      </c>
      <c r="G55" s="440">
        <v>0</v>
      </c>
      <c r="H55" s="441">
        <v>0</v>
      </c>
      <c r="I55" s="441">
        <v>0</v>
      </c>
      <c r="J55" s="438" t="s">
        <v>215</v>
      </c>
      <c r="K55" s="438" t="s">
        <v>215</v>
      </c>
      <c r="L55" s="441">
        <v>0</v>
      </c>
      <c r="M55" s="438" t="s">
        <v>215</v>
      </c>
      <c r="N55" s="441" t="s">
        <v>220</v>
      </c>
      <c r="O55" s="495">
        <v>0</v>
      </c>
    </row>
    <row r="56" spans="2:15" x14ac:dyDescent="0.25">
      <c r="B56" s="866"/>
      <c r="C56" s="735" t="s">
        <v>22</v>
      </c>
      <c r="D56" s="516" t="s">
        <v>215</v>
      </c>
      <c r="E56" s="443">
        <v>0</v>
      </c>
      <c r="F56" s="598" t="s">
        <v>215</v>
      </c>
      <c r="G56" s="445">
        <v>0</v>
      </c>
      <c r="H56" s="446">
        <v>0</v>
      </c>
      <c r="I56" s="446">
        <v>0</v>
      </c>
      <c r="J56" s="443">
        <v>0</v>
      </c>
      <c r="K56" s="443" t="s">
        <v>215</v>
      </c>
      <c r="L56" s="446">
        <v>0</v>
      </c>
      <c r="M56" s="443" t="s">
        <v>215</v>
      </c>
      <c r="N56" s="446" t="s">
        <v>220</v>
      </c>
      <c r="O56" s="452">
        <v>0</v>
      </c>
    </row>
    <row r="57" spans="2:15" x14ac:dyDescent="0.25">
      <c r="B57" s="864" t="s">
        <v>197</v>
      </c>
      <c r="C57" s="733" t="s">
        <v>17</v>
      </c>
      <c r="D57" s="437" t="s">
        <v>215</v>
      </c>
      <c r="E57" s="438" t="s">
        <v>215</v>
      </c>
      <c r="F57" s="605">
        <v>0</v>
      </c>
      <c r="G57" s="440" t="s">
        <v>215</v>
      </c>
      <c r="H57" s="441">
        <v>0</v>
      </c>
      <c r="I57" s="441" t="s">
        <v>215</v>
      </c>
      <c r="J57" s="438" t="s">
        <v>215</v>
      </c>
      <c r="K57" s="441">
        <v>0</v>
      </c>
      <c r="L57" s="441">
        <v>0</v>
      </c>
      <c r="M57" s="441">
        <v>0</v>
      </c>
      <c r="N57" s="441" t="s">
        <v>220</v>
      </c>
      <c r="O57" s="442" t="s">
        <v>215</v>
      </c>
    </row>
    <row r="58" spans="2:15" x14ac:dyDescent="0.25">
      <c r="B58" s="865"/>
      <c r="C58" s="734" t="s">
        <v>13</v>
      </c>
      <c r="D58" s="518" t="s">
        <v>215</v>
      </c>
      <c r="E58" s="462" t="s">
        <v>215</v>
      </c>
      <c r="F58" s="505">
        <v>0</v>
      </c>
      <c r="G58" s="461">
        <v>0</v>
      </c>
      <c r="H58" s="459">
        <v>0</v>
      </c>
      <c r="I58" s="459" t="s">
        <v>215</v>
      </c>
      <c r="J58" s="462">
        <v>0</v>
      </c>
      <c r="K58" s="462">
        <v>0</v>
      </c>
      <c r="L58" s="459">
        <v>0</v>
      </c>
      <c r="M58" s="462">
        <v>0</v>
      </c>
      <c r="N58" s="459" t="s">
        <v>220</v>
      </c>
      <c r="O58" s="463">
        <v>0</v>
      </c>
    </row>
    <row r="59" spans="2:15" x14ac:dyDescent="0.25">
      <c r="B59" s="865"/>
      <c r="C59" s="734" t="s">
        <v>19</v>
      </c>
      <c r="D59" s="518" t="s">
        <v>215</v>
      </c>
      <c r="E59" s="462" t="s">
        <v>215</v>
      </c>
      <c r="F59" s="508" t="s">
        <v>215</v>
      </c>
      <c r="G59" s="461">
        <v>0</v>
      </c>
      <c r="H59" s="459">
        <v>0</v>
      </c>
      <c r="I59" s="459">
        <v>0</v>
      </c>
      <c r="J59" s="462" t="s">
        <v>215</v>
      </c>
      <c r="K59" s="459">
        <v>0</v>
      </c>
      <c r="L59" s="459">
        <v>0</v>
      </c>
      <c r="M59" s="459">
        <v>0</v>
      </c>
      <c r="N59" s="459" t="s">
        <v>215</v>
      </c>
      <c r="O59" s="463">
        <v>0</v>
      </c>
    </row>
    <row r="60" spans="2:15" x14ac:dyDescent="0.25">
      <c r="B60" s="865"/>
      <c r="C60" s="734" t="s">
        <v>18</v>
      </c>
      <c r="D60" s="518" t="s">
        <v>215</v>
      </c>
      <c r="E60" s="462" t="s">
        <v>215</v>
      </c>
      <c r="F60" s="508">
        <v>0</v>
      </c>
      <c r="G60" s="461" t="s">
        <v>215</v>
      </c>
      <c r="H60" s="459">
        <v>0</v>
      </c>
      <c r="I60" s="459" t="s">
        <v>215</v>
      </c>
      <c r="J60" s="462" t="s">
        <v>215</v>
      </c>
      <c r="K60" s="459">
        <v>0</v>
      </c>
      <c r="L60" s="459">
        <v>0</v>
      </c>
      <c r="M60" s="459">
        <v>0</v>
      </c>
      <c r="N60" s="459" t="s">
        <v>220</v>
      </c>
      <c r="O60" s="463" t="s">
        <v>215</v>
      </c>
    </row>
    <row r="61" spans="2:15" x14ac:dyDescent="0.25">
      <c r="B61" s="865"/>
      <c r="C61" s="734" t="s">
        <v>9</v>
      </c>
      <c r="D61" s="518" t="s">
        <v>215</v>
      </c>
      <c r="E61" s="462" t="s">
        <v>215</v>
      </c>
      <c r="F61" s="508" t="s">
        <v>215</v>
      </c>
      <c r="G61" s="461">
        <v>0</v>
      </c>
      <c r="H61" s="459">
        <v>0</v>
      </c>
      <c r="I61" s="459" t="s">
        <v>215</v>
      </c>
      <c r="J61" s="462">
        <v>0</v>
      </c>
      <c r="K61" s="459">
        <v>0</v>
      </c>
      <c r="L61" s="459">
        <v>0</v>
      </c>
      <c r="M61" s="459">
        <v>0</v>
      </c>
      <c r="N61" s="459" t="s">
        <v>215</v>
      </c>
      <c r="O61" s="463">
        <v>0</v>
      </c>
    </row>
    <row r="62" spans="2:15" ht="26.4" x14ac:dyDescent="0.25">
      <c r="B62" s="865"/>
      <c r="C62" s="734" t="s">
        <v>15</v>
      </c>
      <c r="D62" s="518" t="s">
        <v>215</v>
      </c>
      <c r="E62" s="462" t="s">
        <v>215</v>
      </c>
      <c r="F62" s="508" t="s">
        <v>215</v>
      </c>
      <c r="G62" s="461">
        <v>0</v>
      </c>
      <c r="H62" s="459">
        <v>0</v>
      </c>
      <c r="I62" s="459">
        <v>0</v>
      </c>
      <c r="J62" s="462" t="s">
        <v>215</v>
      </c>
      <c r="K62" s="459">
        <v>0</v>
      </c>
      <c r="L62" s="459">
        <v>0</v>
      </c>
      <c r="M62" s="459">
        <v>0</v>
      </c>
      <c r="N62" s="459" t="s">
        <v>215</v>
      </c>
      <c r="O62" s="463">
        <v>0</v>
      </c>
    </row>
    <row r="63" spans="2:15" x14ac:dyDescent="0.25">
      <c r="B63" s="865"/>
      <c r="C63" s="734" t="s">
        <v>22</v>
      </c>
      <c r="D63" s="518" t="s">
        <v>215</v>
      </c>
      <c r="E63" s="462" t="s">
        <v>215</v>
      </c>
      <c r="F63" s="508">
        <v>0</v>
      </c>
      <c r="G63" s="461">
        <v>0</v>
      </c>
      <c r="H63" s="459">
        <v>0</v>
      </c>
      <c r="I63" s="459">
        <v>0</v>
      </c>
      <c r="J63" s="462" t="s">
        <v>215</v>
      </c>
      <c r="K63" s="459">
        <v>0</v>
      </c>
      <c r="L63" s="459">
        <v>0</v>
      </c>
      <c r="M63" s="459">
        <v>0</v>
      </c>
      <c r="N63" s="459" t="s">
        <v>220</v>
      </c>
      <c r="O63" s="463">
        <v>0</v>
      </c>
    </row>
    <row r="64" spans="2:15" x14ac:dyDescent="0.25">
      <c r="B64" s="865"/>
      <c r="C64" s="734" t="s">
        <v>20</v>
      </c>
      <c r="D64" s="518" t="s">
        <v>215</v>
      </c>
      <c r="E64" s="462" t="s">
        <v>215</v>
      </c>
      <c r="F64" s="508">
        <v>0</v>
      </c>
      <c r="G64" s="461">
        <v>0</v>
      </c>
      <c r="H64" s="459">
        <v>0</v>
      </c>
      <c r="I64" s="459">
        <v>0</v>
      </c>
      <c r="J64" s="462" t="s">
        <v>215</v>
      </c>
      <c r="K64" s="459">
        <v>0</v>
      </c>
      <c r="L64" s="459">
        <v>0</v>
      </c>
      <c r="M64" s="459">
        <v>0</v>
      </c>
      <c r="N64" s="459" t="s">
        <v>220</v>
      </c>
      <c r="O64" s="463">
        <v>0</v>
      </c>
    </row>
    <row r="65" spans="1:15" x14ac:dyDescent="0.25">
      <c r="B65" s="865"/>
      <c r="C65" s="734" t="s">
        <v>11</v>
      </c>
      <c r="D65" s="518" t="s">
        <v>215</v>
      </c>
      <c r="E65" s="462" t="s">
        <v>215</v>
      </c>
      <c r="F65" s="508" t="s">
        <v>215</v>
      </c>
      <c r="G65" s="461">
        <v>0</v>
      </c>
      <c r="H65" s="459">
        <v>0</v>
      </c>
      <c r="I65" s="459" t="s">
        <v>215</v>
      </c>
      <c r="J65" s="462" t="s">
        <v>215</v>
      </c>
      <c r="K65" s="459">
        <v>0</v>
      </c>
      <c r="L65" s="459">
        <v>0</v>
      </c>
      <c r="M65" s="459">
        <v>0</v>
      </c>
      <c r="N65" s="459" t="s">
        <v>215</v>
      </c>
      <c r="O65" s="463">
        <v>0</v>
      </c>
    </row>
    <row r="66" spans="1:15" x14ac:dyDescent="0.25">
      <c r="B66" s="865"/>
      <c r="C66" s="734" t="s">
        <v>16</v>
      </c>
      <c r="D66" s="518" t="s">
        <v>215</v>
      </c>
      <c r="E66" s="462" t="s">
        <v>215</v>
      </c>
      <c r="F66" s="505" t="s">
        <v>215</v>
      </c>
      <c r="G66" s="461">
        <v>0</v>
      </c>
      <c r="H66" s="459">
        <v>0</v>
      </c>
      <c r="I66" s="459">
        <v>0</v>
      </c>
      <c r="J66" s="462" t="s">
        <v>215</v>
      </c>
      <c r="K66" s="462">
        <v>0</v>
      </c>
      <c r="L66" s="459">
        <v>0</v>
      </c>
      <c r="M66" s="462">
        <v>0</v>
      </c>
      <c r="N66" s="459" t="s">
        <v>215</v>
      </c>
      <c r="O66" s="463" t="s">
        <v>215</v>
      </c>
    </row>
    <row r="67" spans="1:15" x14ac:dyDescent="0.25">
      <c r="B67" s="865"/>
      <c r="C67" s="734" t="s">
        <v>14</v>
      </c>
      <c r="D67" s="518" t="s">
        <v>215</v>
      </c>
      <c r="E67" s="459" t="s">
        <v>215</v>
      </c>
      <c r="F67" s="505">
        <v>0</v>
      </c>
      <c r="G67" s="461">
        <v>0</v>
      </c>
      <c r="H67" s="459">
        <v>0</v>
      </c>
      <c r="I67" s="459">
        <v>0</v>
      </c>
      <c r="J67" s="459" t="s">
        <v>215</v>
      </c>
      <c r="K67" s="462">
        <v>0</v>
      </c>
      <c r="L67" s="459">
        <v>0</v>
      </c>
      <c r="M67" s="462">
        <v>0</v>
      </c>
      <c r="N67" s="459" t="s">
        <v>220</v>
      </c>
      <c r="O67" s="463">
        <v>0</v>
      </c>
    </row>
    <row r="68" spans="1:15" x14ac:dyDescent="0.25">
      <c r="B68" s="866"/>
      <c r="C68" s="735" t="s">
        <v>12</v>
      </c>
      <c r="D68" s="516" t="s">
        <v>215</v>
      </c>
      <c r="E68" s="446" t="s">
        <v>215</v>
      </c>
      <c r="F68" s="598">
        <v>0</v>
      </c>
      <c r="G68" s="445" t="s">
        <v>215</v>
      </c>
      <c r="H68" s="446">
        <v>0</v>
      </c>
      <c r="I68" s="446" t="s">
        <v>215</v>
      </c>
      <c r="J68" s="446">
        <v>1252.3</v>
      </c>
      <c r="K68" s="443">
        <v>0</v>
      </c>
      <c r="L68" s="446">
        <v>0</v>
      </c>
      <c r="M68" s="443">
        <v>0</v>
      </c>
      <c r="N68" s="446" t="s">
        <v>220</v>
      </c>
      <c r="O68" s="452">
        <v>0</v>
      </c>
    </row>
    <row r="69" spans="1:15" x14ac:dyDescent="0.25">
      <c r="B69" s="430" t="s">
        <v>35</v>
      </c>
      <c r="C69" s="412" t="s">
        <v>11</v>
      </c>
      <c r="D69" s="520" t="s">
        <v>215</v>
      </c>
      <c r="E69" s="509" t="s">
        <v>215</v>
      </c>
      <c r="F69" s="748">
        <v>84331295.260000005</v>
      </c>
      <c r="G69" s="455">
        <v>0</v>
      </c>
      <c r="H69" s="456">
        <v>0</v>
      </c>
      <c r="I69" s="456" t="s">
        <v>215</v>
      </c>
      <c r="J69" s="511" t="s">
        <v>215</v>
      </c>
      <c r="K69" s="512">
        <v>9473826.8000000007</v>
      </c>
      <c r="L69" s="456">
        <v>0</v>
      </c>
      <c r="M69" s="513">
        <v>9473826.8000000007</v>
      </c>
      <c r="N69" s="496" t="s">
        <v>220</v>
      </c>
      <c r="O69" s="447">
        <v>0</v>
      </c>
    </row>
    <row r="70" spans="1:15" x14ac:dyDescent="0.25">
      <c r="B70" s="430" t="s">
        <v>180</v>
      </c>
      <c r="C70" s="412" t="s">
        <v>7</v>
      </c>
      <c r="D70" s="520" t="s">
        <v>215</v>
      </c>
      <c r="E70" s="456" t="s">
        <v>215</v>
      </c>
      <c r="F70" s="586">
        <v>0</v>
      </c>
      <c r="G70" s="455">
        <v>0</v>
      </c>
      <c r="H70" s="456">
        <v>0</v>
      </c>
      <c r="I70" s="456" t="s">
        <v>215</v>
      </c>
      <c r="J70" s="456">
        <v>0</v>
      </c>
      <c r="K70" s="453">
        <v>0</v>
      </c>
      <c r="L70" s="456">
        <v>0</v>
      </c>
      <c r="M70" s="453">
        <v>0</v>
      </c>
      <c r="N70" s="456" t="s">
        <v>220</v>
      </c>
      <c r="O70" s="457">
        <v>0</v>
      </c>
    </row>
    <row r="71" spans="1:15" x14ac:dyDescent="0.25">
      <c r="B71" s="864" t="s">
        <v>225</v>
      </c>
      <c r="C71" s="733" t="s">
        <v>13</v>
      </c>
      <c r="D71" s="437" t="s">
        <v>215</v>
      </c>
      <c r="E71" s="441" t="s">
        <v>215</v>
      </c>
      <c r="F71" s="605">
        <v>0</v>
      </c>
      <c r="G71" s="440" t="s">
        <v>215</v>
      </c>
      <c r="H71" s="441">
        <v>0</v>
      </c>
      <c r="I71" s="441" t="s">
        <v>215</v>
      </c>
      <c r="J71" s="438" t="s">
        <v>215</v>
      </c>
      <c r="K71" s="441">
        <v>0</v>
      </c>
      <c r="L71" s="441">
        <v>0</v>
      </c>
      <c r="M71" s="441">
        <v>0</v>
      </c>
      <c r="N71" s="441" t="s">
        <v>220</v>
      </c>
      <c r="O71" s="442">
        <v>0</v>
      </c>
    </row>
    <row r="72" spans="1:15" ht="26.4" x14ac:dyDescent="0.25">
      <c r="B72" s="865"/>
      <c r="C72" s="734" t="s">
        <v>15</v>
      </c>
      <c r="D72" s="518" t="s">
        <v>215</v>
      </c>
      <c r="E72" s="459" t="s">
        <v>215</v>
      </c>
      <c r="F72" s="505">
        <v>0</v>
      </c>
      <c r="G72" s="461">
        <v>0</v>
      </c>
      <c r="H72" s="459">
        <v>0</v>
      </c>
      <c r="I72" s="459">
        <v>0</v>
      </c>
      <c r="J72" s="462" t="s">
        <v>215</v>
      </c>
      <c r="K72" s="462">
        <v>0</v>
      </c>
      <c r="L72" s="462">
        <v>0</v>
      </c>
      <c r="M72" s="462">
        <v>0</v>
      </c>
      <c r="N72" s="462" t="s">
        <v>220</v>
      </c>
      <c r="O72" s="463">
        <v>0</v>
      </c>
    </row>
    <row r="73" spans="1:15" x14ac:dyDescent="0.25">
      <c r="B73" s="865"/>
      <c r="C73" s="734" t="s">
        <v>11</v>
      </c>
      <c r="D73" s="518" t="s">
        <v>215</v>
      </c>
      <c r="E73" s="462" t="s">
        <v>215</v>
      </c>
      <c r="F73" s="505">
        <v>0</v>
      </c>
      <c r="G73" s="461">
        <v>0</v>
      </c>
      <c r="H73" s="459">
        <v>0</v>
      </c>
      <c r="I73" s="459" t="s">
        <v>215</v>
      </c>
      <c r="J73" s="462" t="s">
        <v>215</v>
      </c>
      <c r="K73" s="462">
        <v>0</v>
      </c>
      <c r="L73" s="459">
        <v>0</v>
      </c>
      <c r="M73" s="462">
        <v>0</v>
      </c>
      <c r="N73" s="459" t="s">
        <v>220</v>
      </c>
      <c r="O73" s="463">
        <v>0</v>
      </c>
    </row>
    <row r="74" spans="1:15" x14ac:dyDescent="0.25">
      <c r="B74" s="865"/>
      <c r="C74" s="734" t="s">
        <v>14</v>
      </c>
      <c r="D74" s="518" t="s">
        <v>215</v>
      </c>
      <c r="E74" s="462" t="s">
        <v>215</v>
      </c>
      <c r="F74" s="505">
        <v>0</v>
      </c>
      <c r="G74" s="461">
        <v>0</v>
      </c>
      <c r="H74" s="459">
        <v>0</v>
      </c>
      <c r="I74" s="459">
        <v>0</v>
      </c>
      <c r="J74" s="462" t="s">
        <v>215</v>
      </c>
      <c r="K74" s="462">
        <v>0</v>
      </c>
      <c r="L74" s="459">
        <v>0</v>
      </c>
      <c r="M74" s="462">
        <v>0</v>
      </c>
      <c r="N74" s="459" t="s">
        <v>220</v>
      </c>
      <c r="O74" s="463">
        <v>0</v>
      </c>
    </row>
    <row r="75" spans="1:15" x14ac:dyDescent="0.25">
      <c r="B75" s="866"/>
      <c r="C75" s="735" t="s">
        <v>12</v>
      </c>
      <c r="D75" s="516" t="s">
        <v>215</v>
      </c>
      <c r="E75" s="443" t="s">
        <v>215</v>
      </c>
      <c r="F75" s="598">
        <v>0</v>
      </c>
      <c r="G75" s="445" t="s">
        <v>215</v>
      </c>
      <c r="H75" s="446">
        <v>0</v>
      </c>
      <c r="I75" s="446" t="s">
        <v>215</v>
      </c>
      <c r="J75" s="443">
        <v>315.76</v>
      </c>
      <c r="K75" s="443">
        <v>0</v>
      </c>
      <c r="L75" s="446">
        <v>0</v>
      </c>
      <c r="M75" s="446">
        <v>0</v>
      </c>
      <c r="N75" s="446" t="s">
        <v>220</v>
      </c>
      <c r="O75" s="452">
        <v>0</v>
      </c>
    </row>
    <row r="76" spans="1:15" x14ac:dyDescent="0.25">
      <c r="A76" s="185"/>
      <c r="B76" s="737" t="s">
        <v>182</v>
      </c>
      <c r="C76" s="357" t="s">
        <v>18</v>
      </c>
      <c r="D76" s="520" t="s">
        <v>215</v>
      </c>
      <c r="E76" s="453" t="s">
        <v>215</v>
      </c>
      <c r="F76" s="585">
        <v>0</v>
      </c>
      <c r="G76" s="455">
        <v>0</v>
      </c>
      <c r="H76" s="456">
        <v>0</v>
      </c>
      <c r="I76" s="456">
        <v>0</v>
      </c>
      <c r="J76" s="453" t="s">
        <v>215</v>
      </c>
      <c r="K76" s="453">
        <v>0</v>
      </c>
      <c r="L76" s="456">
        <v>0</v>
      </c>
      <c r="M76" s="456">
        <v>0</v>
      </c>
      <c r="N76" s="456" t="s">
        <v>220</v>
      </c>
      <c r="O76" s="447" t="s">
        <v>215</v>
      </c>
    </row>
    <row r="77" spans="1:15" x14ac:dyDescent="0.25">
      <c r="B77" s="430" t="s">
        <v>42</v>
      </c>
      <c r="C77" s="412" t="s">
        <v>22</v>
      </c>
      <c r="D77" s="520" t="s">
        <v>215</v>
      </c>
      <c r="E77" s="453" t="s">
        <v>215</v>
      </c>
      <c r="F77" s="585">
        <v>0</v>
      </c>
      <c r="G77" s="455">
        <v>0</v>
      </c>
      <c r="H77" s="456">
        <v>0</v>
      </c>
      <c r="I77" s="456">
        <v>0</v>
      </c>
      <c r="J77" s="453">
        <v>0</v>
      </c>
      <c r="K77" s="453">
        <v>0</v>
      </c>
      <c r="L77" s="456">
        <v>0</v>
      </c>
      <c r="M77" s="456">
        <v>0</v>
      </c>
      <c r="N77" s="456" t="s">
        <v>220</v>
      </c>
      <c r="O77" s="498" t="s">
        <v>215</v>
      </c>
    </row>
    <row r="78" spans="1:15" x14ac:dyDescent="0.25">
      <c r="B78" s="430" t="s">
        <v>32</v>
      </c>
      <c r="C78" s="412" t="s">
        <v>7</v>
      </c>
      <c r="D78" s="520">
        <v>1639.37</v>
      </c>
      <c r="E78" s="453">
        <v>0</v>
      </c>
      <c r="F78" s="585">
        <v>1639.37</v>
      </c>
      <c r="G78" s="455">
        <v>0</v>
      </c>
      <c r="H78" s="456">
        <v>0</v>
      </c>
      <c r="I78" s="456">
        <v>0</v>
      </c>
      <c r="J78" s="453">
        <v>0</v>
      </c>
      <c r="K78" s="456">
        <v>899.9</v>
      </c>
      <c r="L78" s="456">
        <v>0</v>
      </c>
      <c r="M78" s="456">
        <v>899.9</v>
      </c>
      <c r="N78" s="456" t="s">
        <v>220</v>
      </c>
      <c r="O78" s="498">
        <v>0</v>
      </c>
    </row>
    <row r="79" spans="1:15" x14ac:dyDescent="0.25">
      <c r="B79" s="430" t="s">
        <v>226</v>
      </c>
      <c r="C79" s="412" t="s">
        <v>7</v>
      </c>
      <c r="D79" s="520" t="s">
        <v>215</v>
      </c>
      <c r="E79" s="456">
        <v>0</v>
      </c>
      <c r="F79" s="585" t="s">
        <v>215</v>
      </c>
      <c r="G79" s="455">
        <v>0</v>
      </c>
      <c r="H79" s="456">
        <v>0</v>
      </c>
      <c r="I79" s="456">
        <v>0</v>
      </c>
      <c r="J79" s="453">
        <v>0</v>
      </c>
      <c r="K79" s="456" t="s">
        <v>215</v>
      </c>
      <c r="L79" s="456">
        <v>0</v>
      </c>
      <c r="M79" s="456" t="s">
        <v>215</v>
      </c>
      <c r="N79" s="456" t="s">
        <v>220</v>
      </c>
      <c r="O79" s="457">
        <v>0</v>
      </c>
    </row>
    <row r="80" spans="1:15" x14ac:dyDescent="0.25">
      <c r="B80" s="430" t="s">
        <v>24</v>
      </c>
      <c r="C80" s="412" t="s">
        <v>20</v>
      </c>
      <c r="D80" s="520" t="s">
        <v>215</v>
      </c>
      <c r="E80" s="456" t="s">
        <v>215</v>
      </c>
      <c r="F80" s="586">
        <v>64237.8</v>
      </c>
      <c r="G80" s="455">
        <v>0</v>
      </c>
      <c r="H80" s="456">
        <v>0</v>
      </c>
      <c r="I80" s="456" t="s">
        <v>215</v>
      </c>
      <c r="J80" s="456">
        <v>1400.34</v>
      </c>
      <c r="K80" s="453">
        <v>7111</v>
      </c>
      <c r="L80" s="456">
        <v>3027.78</v>
      </c>
      <c r="M80" s="453">
        <v>4083.22</v>
      </c>
      <c r="N80" s="456" t="s">
        <v>221</v>
      </c>
      <c r="O80" s="447" t="s">
        <v>215</v>
      </c>
    </row>
    <row r="81" spans="2:16" x14ac:dyDescent="0.25">
      <c r="B81" s="430" t="s">
        <v>198</v>
      </c>
      <c r="C81" s="412" t="s">
        <v>29</v>
      </c>
      <c r="D81" s="520" t="s">
        <v>215</v>
      </c>
      <c r="E81" s="456">
        <v>0</v>
      </c>
      <c r="F81" s="586" t="s">
        <v>215</v>
      </c>
      <c r="G81" s="455">
        <v>0</v>
      </c>
      <c r="H81" s="456">
        <v>0</v>
      </c>
      <c r="I81" s="456">
        <v>0</v>
      </c>
      <c r="J81" s="456">
        <v>0</v>
      </c>
      <c r="K81" s="453" t="s">
        <v>215</v>
      </c>
      <c r="L81" s="456">
        <v>0</v>
      </c>
      <c r="M81" s="453" t="s">
        <v>215</v>
      </c>
      <c r="N81" s="456" t="s">
        <v>220</v>
      </c>
      <c r="O81" s="498">
        <v>0</v>
      </c>
    </row>
    <row r="82" spans="2:16" ht="12.75" customHeight="1" x14ac:dyDescent="0.25">
      <c r="B82" s="864" t="s">
        <v>21</v>
      </c>
      <c r="C82" s="733" t="s">
        <v>7</v>
      </c>
      <c r="D82" s="437">
        <v>6204713.5099999998</v>
      </c>
      <c r="E82" s="441">
        <v>0</v>
      </c>
      <c r="F82" s="605">
        <v>6204713.5099999998</v>
      </c>
      <c r="G82" s="440">
        <v>0</v>
      </c>
      <c r="H82" s="441">
        <v>0</v>
      </c>
      <c r="I82" s="441">
        <v>0</v>
      </c>
      <c r="J82" s="438">
        <v>0</v>
      </c>
      <c r="K82" s="441">
        <v>1479920</v>
      </c>
      <c r="L82" s="441">
        <v>0</v>
      </c>
      <c r="M82" s="441">
        <v>1479920</v>
      </c>
      <c r="N82" s="441" t="s">
        <v>221</v>
      </c>
      <c r="O82" s="495">
        <v>0</v>
      </c>
    </row>
    <row r="83" spans="2:16" ht="12.75" customHeight="1" x14ac:dyDescent="0.25">
      <c r="B83" s="865"/>
      <c r="C83" s="734" t="s">
        <v>17</v>
      </c>
      <c r="D83" s="518" t="s">
        <v>215</v>
      </c>
      <c r="E83" s="459" t="s">
        <v>215</v>
      </c>
      <c r="F83" s="508">
        <v>7045071.5499999998</v>
      </c>
      <c r="G83" s="461" t="s">
        <v>215</v>
      </c>
      <c r="H83" s="459" t="s">
        <v>215</v>
      </c>
      <c r="I83" s="459">
        <v>0</v>
      </c>
      <c r="J83" s="462" t="s">
        <v>215</v>
      </c>
      <c r="K83" s="459">
        <v>1613544</v>
      </c>
      <c r="L83" s="459">
        <v>0</v>
      </c>
      <c r="M83" s="459">
        <v>1613544</v>
      </c>
      <c r="N83" s="459" t="s">
        <v>220</v>
      </c>
      <c r="O83" s="463">
        <v>0</v>
      </c>
    </row>
    <row r="84" spans="2:16" ht="12.75" customHeight="1" x14ac:dyDescent="0.25">
      <c r="B84" s="865"/>
      <c r="C84" s="734" t="s">
        <v>13</v>
      </c>
      <c r="D84" s="518">
        <v>647723.93000000005</v>
      </c>
      <c r="E84" s="459">
        <v>0</v>
      </c>
      <c r="F84" s="508">
        <v>647723.93000000005</v>
      </c>
      <c r="G84" s="461">
        <v>0</v>
      </c>
      <c r="H84" s="459">
        <v>0</v>
      </c>
      <c r="I84" s="459">
        <v>0</v>
      </c>
      <c r="J84" s="462">
        <v>0</v>
      </c>
      <c r="K84" s="459">
        <v>149223</v>
      </c>
      <c r="L84" s="459">
        <v>0</v>
      </c>
      <c r="M84" s="459">
        <v>149223</v>
      </c>
      <c r="N84" s="459" t="s">
        <v>220</v>
      </c>
      <c r="O84" s="463">
        <v>0</v>
      </c>
    </row>
    <row r="85" spans="2:16" x14ac:dyDescent="0.25">
      <c r="B85" s="865"/>
      <c r="C85" s="734" t="s">
        <v>19</v>
      </c>
      <c r="D85" s="518" t="s">
        <v>215</v>
      </c>
      <c r="E85" s="459" t="s">
        <v>215</v>
      </c>
      <c r="F85" s="505">
        <v>5534888.4699999997</v>
      </c>
      <c r="G85" s="461" t="s">
        <v>215</v>
      </c>
      <c r="H85" s="459" t="s">
        <v>215</v>
      </c>
      <c r="I85" s="459" t="s">
        <v>215</v>
      </c>
      <c r="J85" s="462" t="s">
        <v>215</v>
      </c>
      <c r="K85" s="462">
        <v>829310</v>
      </c>
      <c r="L85" s="459">
        <v>0</v>
      </c>
      <c r="M85" s="462">
        <v>829310</v>
      </c>
      <c r="N85" s="459" t="s">
        <v>221</v>
      </c>
      <c r="O85" s="467">
        <v>0</v>
      </c>
    </row>
    <row r="86" spans="2:16" x14ac:dyDescent="0.25">
      <c r="B86" s="865"/>
      <c r="C86" s="734" t="s">
        <v>18</v>
      </c>
      <c r="D86" s="518" t="s">
        <v>215</v>
      </c>
      <c r="E86" s="459" t="s">
        <v>215</v>
      </c>
      <c r="F86" s="505">
        <v>24190167.510000002</v>
      </c>
      <c r="G86" s="461">
        <v>0</v>
      </c>
      <c r="H86" s="459" t="s">
        <v>215</v>
      </c>
      <c r="I86" s="459">
        <v>0</v>
      </c>
      <c r="J86" s="462" t="s">
        <v>215</v>
      </c>
      <c r="K86" s="462">
        <v>4931152</v>
      </c>
      <c r="L86" s="459">
        <v>0</v>
      </c>
      <c r="M86" s="462">
        <v>4931152</v>
      </c>
      <c r="N86" s="459" t="s">
        <v>220</v>
      </c>
      <c r="O86" s="467">
        <v>0</v>
      </c>
    </row>
    <row r="87" spans="2:16" x14ac:dyDescent="0.25">
      <c r="B87" s="865"/>
      <c r="C87" s="734" t="s">
        <v>9</v>
      </c>
      <c r="D87" s="518" t="s">
        <v>215</v>
      </c>
      <c r="E87" s="459" t="s">
        <v>215</v>
      </c>
      <c r="F87" s="505">
        <v>10695350.050000001</v>
      </c>
      <c r="G87" s="461">
        <v>0</v>
      </c>
      <c r="H87" s="459" t="s">
        <v>215</v>
      </c>
      <c r="I87" s="459">
        <v>0</v>
      </c>
      <c r="J87" s="462" t="s">
        <v>215</v>
      </c>
      <c r="K87" s="462">
        <v>2547466</v>
      </c>
      <c r="L87" s="459">
        <v>0</v>
      </c>
      <c r="M87" s="462">
        <v>2547466</v>
      </c>
      <c r="N87" s="459" t="s">
        <v>220</v>
      </c>
      <c r="O87" s="467">
        <v>0</v>
      </c>
    </row>
    <row r="88" spans="2:16" ht="26.4" x14ac:dyDescent="0.25">
      <c r="B88" s="865"/>
      <c r="C88" s="734" t="s">
        <v>15</v>
      </c>
      <c r="D88" s="518">
        <v>4306861.2699999996</v>
      </c>
      <c r="E88" s="459">
        <v>0</v>
      </c>
      <c r="F88" s="505">
        <v>4306861.2699999996</v>
      </c>
      <c r="G88" s="461">
        <v>0</v>
      </c>
      <c r="H88" s="459">
        <v>0</v>
      </c>
      <c r="I88" s="459">
        <v>0</v>
      </c>
      <c r="J88" s="462">
        <v>0</v>
      </c>
      <c r="K88" s="462">
        <v>1057171</v>
      </c>
      <c r="L88" s="459">
        <v>0</v>
      </c>
      <c r="M88" s="462">
        <v>1057171</v>
      </c>
      <c r="N88" s="459" t="s">
        <v>220</v>
      </c>
      <c r="O88" s="467">
        <v>0</v>
      </c>
    </row>
    <row r="89" spans="2:16" x14ac:dyDescent="0.25">
      <c r="B89" s="865"/>
      <c r="C89" s="734" t="s">
        <v>11</v>
      </c>
      <c r="D89" s="518" t="s">
        <v>215</v>
      </c>
      <c r="E89" s="459" t="s">
        <v>215</v>
      </c>
      <c r="F89" s="505">
        <v>6647091.1699999999</v>
      </c>
      <c r="G89" s="461" t="s">
        <v>215</v>
      </c>
      <c r="H89" s="459" t="s">
        <v>215</v>
      </c>
      <c r="I89" s="462">
        <v>0</v>
      </c>
      <c r="J89" s="462">
        <v>2455.09</v>
      </c>
      <c r="K89" s="462">
        <v>1666757.46</v>
      </c>
      <c r="L89" s="459">
        <v>0</v>
      </c>
      <c r="M89" s="462">
        <v>1666757.46</v>
      </c>
      <c r="N89" s="459" t="s">
        <v>220</v>
      </c>
      <c r="O89" s="463" t="s">
        <v>215</v>
      </c>
    </row>
    <row r="90" spans="2:16" x14ac:dyDescent="0.25">
      <c r="B90" s="865"/>
      <c r="C90" s="734" t="s">
        <v>16</v>
      </c>
      <c r="D90" s="518" t="s">
        <v>215</v>
      </c>
      <c r="E90" s="459">
        <v>0</v>
      </c>
      <c r="F90" s="508" t="s">
        <v>215</v>
      </c>
      <c r="G90" s="461">
        <v>0</v>
      </c>
      <c r="H90" s="459">
        <v>0</v>
      </c>
      <c r="I90" s="459">
        <v>0</v>
      </c>
      <c r="J90" s="462">
        <v>0</v>
      </c>
      <c r="K90" s="459" t="s">
        <v>215</v>
      </c>
      <c r="L90" s="459">
        <v>0</v>
      </c>
      <c r="M90" s="459" t="s">
        <v>215</v>
      </c>
      <c r="N90" s="459" t="s">
        <v>220</v>
      </c>
      <c r="O90" s="463">
        <v>0</v>
      </c>
    </row>
    <row r="91" spans="2:16" x14ac:dyDescent="0.25">
      <c r="B91" s="865"/>
      <c r="C91" s="734" t="s">
        <v>14</v>
      </c>
      <c r="D91" s="518" t="s">
        <v>215</v>
      </c>
      <c r="E91" s="459" t="s">
        <v>215</v>
      </c>
      <c r="F91" s="508" t="s">
        <v>215</v>
      </c>
      <c r="G91" s="461">
        <v>0</v>
      </c>
      <c r="H91" s="459">
        <v>0</v>
      </c>
      <c r="I91" s="459">
        <v>0</v>
      </c>
      <c r="J91" s="462" t="s">
        <v>215</v>
      </c>
      <c r="K91" s="459">
        <v>0</v>
      </c>
      <c r="L91" s="459">
        <v>0</v>
      </c>
      <c r="M91" s="459">
        <v>0</v>
      </c>
      <c r="N91" s="459" t="s">
        <v>215</v>
      </c>
      <c r="O91" s="463">
        <v>0</v>
      </c>
    </row>
    <row r="92" spans="2:16" x14ac:dyDescent="0.25">
      <c r="B92" s="865"/>
      <c r="C92" s="734" t="s">
        <v>12</v>
      </c>
      <c r="D92" s="518">
        <v>5018108.8499999996</v>
      </c>
      <c r="E92" s="459">
        <v>104451</v>
      </c>
      <c r="F92" s="508">
        <v>4913657.8499999996</v>
      </c>
      <c r="G92" s="461">
        <v>0</v>
      </c>
      <c r="H92" s="459">
        <v>0</v>
      </c>
      <c r="I92" s="459">
        <v>0</v>
      </c>
      <c r="J92" s="462">
        <v>133.41999999999999</v>
      </c>
      <c r="K92" s="459">
        <v>1154500</v>
      </c>
      <c r="L92" s="459">
        <v>0</v>
      </c>
      <c r="M92" s="459">
        <v>1154500</v>
      </c>
      <c r="N92" s="459" t="s">
        <v>220</v>
      </c>
      <c r="O92" s="463">
        <v>0</v>
      </c>
    </row>
    <row r="93" spans="2:16" ht="13.8" thickBot="1" x14ac:dyDescent="0.3">
      <c r="B93" s="867"/>
      <c r="C93" s="738" t="s">
        <v>29</v>
      </c>
      <c r="D93" s="519" t="s">
        <v>215</v>
      </c>
      <c r="E93" s="469" t="s">
        <v>215</v>
      </c>
      <c r="F93" s="749" t="s">
        <v>215</v>
      </c>
      <c r="G93" s="471">
        <v>0</v>
      </c>
      <c r="H93" s="469">
        <v>0</v>
      </c>
      <c r="I93" s="469">
        <v>0</v>
      </c>
      <c r="J93" s="472" t="s">
        <v>215</v>
      </c>
      <c r="K93" s="469">
        <v>0</v>
      </c>
      <c r="L93" s="469">
        <v>0</v>
      </c>
      <c r="M93" s="469">
        <v>0</v>
      </c>
      <c r="N93" s="469" t="s">
        <v>215</v>
      </c>
      <c r="O93" s="750">
        <v>0</v>
      </c>
    </row>
    <row r="94" spans="2:16" ht="14.4" thickTop="1" thickBot="1" x14ac:dyDescent="0.3">
      <c r="B94" s="853" t="s">
        <v>79</v>
      </c>
      <c r="C94" s="854"/>
      <c r="D94" s="751">
        <v>710618152.29999995</v>
      </c>
      <c r="E94" s="725">
        <v>54791844.06000001</v>
      </c>
      <c r="F94" s="752">
        <v>655826308.23999989</v>
      </c>
      <c r="G94" s="753">
        <v>405649.7</v>
      </c>
      <c r="H94" s="529">
        <v>55210.51</v>
      </c>
      <c r="I94" s="725">
        <v>27437.449999999997</v>
      </c>
      <c r="J94" s="529">
        <v>107308.38999999998</v>
      </c>
      <c r="K94" s="725">
        <v>84436310.329999998</v>
      </c>
      <c r="L94" s="725">
        <v>4039.88</v>
      </c>
      <c r="M94" s="754">
        <v>84432270.450000003</v>
      </c>
      <c r="N94" s="754">
        <v>0</v>
      </c>
      <c r="O94" s="529">
        <v>55.319999999999993</v>
      </c>
      <c r="P94" s="186"/>
    </row>
    <row r="95" spans="2:16" ht="14.4" thickTop="1" thickBot="1" x14ac:dyDescent="0.3">
      <c r="B95" s="847" t="s">
        <v>36</v>
      </c>
      <c r="C95" s="848"/>
      <c r="D95" s="755">
        <v>865600301.62</v>
      </c>
      <c r="E95" s="756">
        <v>59299492</v>
      </c>
      <c r="F95" s="757">
        <v>806300809.62</v>
      </c>
      <c r="G95" s="533">
        <v>405649.7</v>
      </c>
      <c r="H95" s="534">
        <v>55210.51</v>
      </c>
      <c r="I95" s="534">
        <v>179196.35</v>
      </c>
      <c r="J95" s="534">
        <v>431317.674</v>
      </c>
      <c r="K95" s="534">
        <v>243098296.55000001</v>
      </c>
      <c r="L95" s="534">
        <v>9932.0851000000002</v>
      </c>
      <c r="M95" s="534">
        <v>243088364.46490002</v>
      </c>
      <c r="N95" s="534">
        <v>973.78700000000003</v>
      </c>
      <c r="O95" s="535">
        <v>101.57899999999999</v>
      </c>
    </row>
    <row r="96" spans="2:16" ht="13.8" thickTop="1" x14ac:dyDescent="0.25">
      <c r="B96" s="347"/>
      <c r="C96" s="187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</row>
    <row r="97" spans="2:15" x14ac:dyDescent="0.25">
      <c r="B97" s="402" t="s">
        <v>113</v>
      </c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</row>
  </sheetData>
  <mergeCells count="21">
    <mergeCell ref="B82:B93"/>
    <mergeCell ref="B94:C94"/>
    <mergeCell ref="B95:C95"/>
    <mergeCell ref="B39:B40"/>
    <mergeCell ref="B41:B42"/>
    <mergeCell ref="B44:B49"/>
    <mergeCell ref="B55:B56"/>
    <mergeCell ref="B57:B68"/>
    <mergeCell ref="B71:B75"/>
    <mergeCell ref="B20:B23"/>
    <mergeCell ref="B24:B29"/>
    <mergeCell ref="B30:B31"/>
    <mergeCell ref="B32:B33"/>
    <mergeCell ref="B34:B35"/>
    <mergeCell ref="B36:B38"/>
    <mergeCell ref="B1:O1"/>
    <mergeCell ref="B3:B4"/>
    <mergeCell ref="C3:C4"/>
    <mergeCell ref="D3:F3"/>
    <mergeCell ref="G3:O3"/>
    <mergeCell ref="B6:B8"/>
  </mergeCells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DA4CC-1B9A-42AC-8305-06019AFD81C0}">
  <dimension ref="B1:T87"/>
  <sheetViews>
    <sheetView zoomScale="80" zoomScaleNormal="80" workbookViewId="0"/>
  </sheetViews>
  <sheetFormatPr baseColWidth="10" defaultColWidth="12" defaultRowHeight="13.2" x14ac:dyDescent="0.25"/>
  <cols>
    <col min="1" max="1" width="2.7109375" style="184" customWidth="1"/>
    <col min="2" max="2" width="32.85546875" style="349" customWidth="1"/>
    <col min="3" max="3" width="30.7109375" style="189" bestFit="1" customWidth="1"/>
    <col min="4" max="4" width="23.28515625" style="189" customWidth="1"/>
    <col min="5" max="5" width="20.85546875" style="189" customWidth="1"/>
    <col min="6" max="6" width="23.28515625" style="189" customWidth="1"/>
    <col min="7" max="7" width="25.140625" style="189" customWidth="1"/>
    <col min="8" max="10" width="18.85546875" style="189" customWidth="1"/>
    <col min="11" max="11" width="21.7109375" style="189" customWidth="1"/>
    <col min="12" max="12" width="18.85546875" style="189" customWidth="1"/>
    <col min="13" max="13" width="26" style="189" bestFit="1" customWidth="1"/>
    <col min="14" max="14" width="23.28515625" style="189" customWidth="1"/>
    <col min="15" max="15" width="18.85546875" style="189" customWidth="1"/>
    <col min="16" max="18" width="31.7109375" style="184" bestFit="1" customWidth="1"/>
    <col min="19" max="19" width="20.7109375" style="184" bestFit="1" customWidth="1"/>
    <col min="20" max="20" width="16.28515625" style="184" bestFit="1" customWidth="1"/>
    <col min="21" max="21" width="20.28515625" style="184" bestFit="1" customWidth="1"/>
    <col min="22" max="22" width="16.7109375" style="184" bestFit="1" customWidth="1"/>
    <col min="23" max="23" width="20.28515625" style="184" bestFit="1" customWidth="1"/>
    <col min="24" max="24" width="16.7109375" style="184" bestFit="1" customWidth="1"/>
    <col min="25" max="25" width="20.28515625" style="184" bestFit="1" customWidth="1"/>
    <col min="26" max="26" width="16.7109375" style="184" bestFit="1" customWidth="1"/>
    <col min="27" max="27" width="20.7109375" style="184" bestFit="1" customWidth="1"/>
    <col min="28" max="28" width="17" style="184" bestFit="1" customWidth="1"/>
    <col min="29" max="29" width="20.28515625" style="184" bestFit="1" customWidth="1"/>
    <col min="30" max="30" width="16.7109375" style="184" bestFit="1" customWidth="1"/>
    <col min="31" max="31" width="20.28515625" style="184" bestFit="1" customWidth="1"/>
    <col min="32" max="32" width="16.7109375" style="184" bestFit="1" customWidth="1"/>
    <col min="33" max="33" width="18" style="184" bestFit="1" customWidth="1"/>
    <col min="34" max="34" width="14.42578125" style="184" bestFit="1" customWidth="1"/>
    <col min="35" max="35" width="17.7109375" style="184" bestFit="1" customWidth="1"/>
    <col min="36" max="36" width="14.140625" style="184" bestFit="1" customWidth="1"/>
    <col min="37" max="37" width="16.85546875" style="184" bestFit="1" customWidth="1"/>
    <col min="38" max="16384" width="12" style="184"/>
  </cols>
  <sheetData>
    <row r="1" spans="2:20" s="371" customFormat="1" x14ac:dyDescent="0.25">
      <c r="B1" s="855" t="s">
        <v>210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Q1" s="401"/>
      <c r="R1" s="401"/>
      <c r="S1" s="401"/>
      <c r="T1" s="401"/>
    </row>
    <row r="2" spans="2:20" ht="13.8" thickBot="1" x14ac:dyDescent="0.3">
      <c r="B2" s="348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2:20" ht="13.8" thickTop="1" x14ac:dyDescent="0.25">
      <c r="B3" s="856" t="s">
        <v>0</v>
      </c>
      <c r="C3" s="856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2"/>
      <c r="N3" s="862"/>
      <c r="O3" s="863"/>
    </row>
    <row r="4" spans="2:20" ht="126" customHeight="1" thickBot="1" x14ac:dyDescent="0.3">
      <c r="B4" s="868"/>
      <c r="C4" s="869"/>
      <c r="D4" s="358" t="s">
        <v>4</v>
      </c>
      <c r="E4" s="351" t="s">
        <v>5</v>
      </c>
      <c r="F4" s="352" t="s">
        <v>52</v>
      </c>
      <c r="G4" s="353" t="s">
        <v>101</v>
      </c>
      <c r="H4" s="354" t="s">
        <v>102</v>
      </c>
      <c r="I4" s="354" t="s">
        <v>53</v>
      </c>
      <c r="J4" s="354" t="s">
        <v>54</v>
      </c>
      <c r="K4" s="354" t="s">
        <v>103</v>
      </c>
      <c r="L4" s="355" t="s">
        <v>146</v>
      </c>
      <c r="M4" s="355" t="s">
        <v>147</v>
      </c>
      <c r="N4" s="354" t="s">
        <v>55</v>
      </c>
      <c r="O4" s="356" t="s">
        <v>56</v>
      </c>
    </row>
    <row r="5" spans="2:20" ht="13.8" thickTop="1" x14ac:dyDescent="0.25">
      <c r="B5" s="870" t="s">
        <v>174</v>
      </c>
      <c r="C5" s="429" t="s">
        <v>7</v>
      </c>
      <c r="D5" s="514" t="s">
        <v>214</v>
      </c>
      <c r="E5" s="583" t="s">
        <v>214</v>
      </c>
      <c r="F5" s="584" t="s">
        <v>214</v>
      </c>
      <c r="G5" s="583">
        <v>0</v>
      </c>
      <c r="H5" s="494" t="s">
        <v>214</v>
      </c>
      <c r="I5" s="480">
        <v>0</v>
      </c>
      <c r="J5" s="480">
        <v>0</v>
      </c>
      <c r="K5" s="494" t="s">
        <v>214</v>
      </c>
      <c r="L5" s="480">
        <v>0</v>
      </c>
      <c r="M5" s="494" t="s">
        <v>214</v>
      </c>
      <c r="N5" s="480">
        <v>0</v>
      </c>
      <c r="O5" s="448">
        <v>0</v>
      </c>
    </row>
    <row r="6" spans="2:20" ht="26.4" x14ac:dyDescent="0.25">
      <c r="B6" s="865"/>
      <c r="C6" s="429" t="s">
        <v>15</v>
      </c>
      <c r="D6" s="522" t="s">
        <v>214</v>
      </c>
      <c r="E6" s="603">
        <v>0</v>
      </c>
      <c r="F6" s="604" t="s">
        <v>214</v>
      </c>
      <c r="G6" s="603">
        <v>0</v>
      </c>
      <c r="H6" s="491">
        <v>0</v>
      </c>
      <c r="I6" s="484">
        <v>0</v>
      </c>
      <c r="J6" s="484">
        <v>0</v>
      </c>
      <c r="K6" s="491" t="s">
        <v>214</v>
      </c>
      <c r="L6" s="446">
        <v>0</v>
      </c>
      <c r="M6" s="491" t="s">
        <v>214</v>
      </c>
      <c r="N6" s="446">
        <v>0</v>
      </c>
      <c r="O6" s="588">
        <v>0</v>
      </c>
    </row>
    <row r="7" spans="2:20" x14ac:dyDescent="0.25">
      <c r="B7" s="864" t="s">
        <v>175</v>
      </c>
      <c r="C7" s="577" t="s">
        <v>17</v>
      </c>
      <c r="D7" s="514" t="s">
        <v>214</v>
      </c>
      <c r="E7" s="583" t="s">
        <v>214</v>
      </c>
      <c r="F7" s="584" t="s">
        <v>214</v>
      </c>
      <c r="G7" s="583">
        <v>0</v>
      </c>
      <c r="H7" s="583" t="s">
        <v>214</v>
      </c>
      <c r="I7" s="583">
        <v>0</v>
      </c>
      <c r="J7" s="583">
        <v>0</v>
      </c>
      <c r="K7" s="583" t="s">
        <v>214</v>
      </c>
      <c r="L7" s="583">
        <v>0</v>
      </c>
      <c r="M7" s="583" t="s">
        <v>214</v>
      </c>
      <c r="N7" s="583">
        <v>0</v>
      </c>
      <c r="O7" s="607" t="s">
        <v>214</v>
      </c>
    </row>
    <row r="8" spans="2:20" x14ac:dyDescent="0.25">
      <c r="B8" s="865"/>
      <c r="C8" s="577" t="s">
        <v>9</v>
      </c>
      <c r="D8" s="518" t="s">
        <v>214</v>
      </c>
      <c r="E8" s="441" t="s">
        <v>214</v>
      </c>
      <c r="F8" s="605" t="s">
        <v>214</v>
      </c>
      <c r="G8" s="606">
        <v>0</v>
      </c>
      <c r="H8" s="606" t="s">
        <v>214</v>
      </c>
      <c r="I8" s="606">
        <v>0</v>
      </c>
      <c r="J8" s="606">
        <v>0</v>
      </c>
      <c r="K8" s="606" t="s">
        <v>214</v>
      </c>
      <c r="L8" s="606">
        <v>0</v>
      </c>
      <c r="M8" s="606" t="s">
        <v>214</v>
      </c>
      <c r="N8" s="606">
        <v>0</v>
      </c>
      <c r="O8" s="592">
        <v>0</v>
      </c>
    </row>
    <row r="9" spans="2:20" x14ac:dyDescent="0.25">
      <c r="B9" s="865"/>
      <c r="C9" s="577" t="s">
        <v>7</v>
      </c>
      <c r="D9" s="522" t="s">
        <v>214</v>
      </c>
      <c r="E9" s="603" t="s">
        <v>214</v>
      </c>
      <c r="F9" s="604" t="s">
        <v>214</v>
      </c>
      <c r="G9" s="603">
        <v>0</v>
      </c>
      <c r="H9" s="603" t="s">
        <v>214</v>
      </c>
      <c r="I9" s="603">
        <v>0</v>
      </c>
      <c r="J9" s="603">
        <v>0</v>
      </c>
      <c r="K9" s="603" t="s">
        <v>214</v>
      </c>
      <c r="L9" s="603">
        <v>0</v>
      </c>
      <c r="M9" s="603" t="s">
        <v>214</v>
      </c>
      <c r="N9" s="603">
        <v>0</v>
      </c>
      <c r="O9" s="588">
        <v>0</v>
      </c>
    </row>
    <row r="10" spans="2:20" x14ac:dyDescent="0.25">
      <c r="B10" s="431" t="s">
        <v>140</v>
      </c>
      <c r="C10" s="577" t="s">
        <v>9</v>
      </c>
      <c r="D10" s="520" t="s">
        <v>214</v>
      </c>
      <c r="E10" s="578">
        <v>0</v>
      </c>
      <c r="F10" s="585" t="s">
        <v>214</v>
      </c>
      <c r="G10" s="578">
        <v>0</v>
      </c>
      <c r="H10" s="578">
        <v>0</v>
      </c>
      <c r="I10" s="578">
        <v>0</v>
      </c>
      <c r="J10" s="578">
        <v>0</v>
      </c>
      <c r="K10" s="578" t="s">
        <v>214</v>
      </c>
      <c r="L10" s="578">
        <v>0</v>
      </c>
      <c r="M10" s="578" t="s">
        <v>214</v>
      </c>
      <c r="N10" s="578">
        <v>0</v>
      </c>
      <c r="O10" s="589">
        <v>0</v>
      </c>
    </row>
    <row r="11" spans="2:20" x14ac:dyDescent="0.25">
      <c r="B11" s="864" t="s">
        <v>181</v>
      </c>
      <c r="C11" s="429" t="s">
        <v>13</v>
      </c>
      <c r="D11" s="514">
        <f t="shared" ref="D11:D66" si="0">SUM(E11:F11)</f>
        <v>0</v>
      </c>
      <c r="E11" s="480">
        <v>0</v>
      </c>
      <c r="F11" s="584">
        <v>0</v>
      </c>
      <c r="G11" s="608" t="s">
        <v>214</v>
      </c>
      <c r="H11" s="480">
        <v>0</v>
      </c>
      <c r="I11" s="494" t="s">
        <v>214</v>
      </c>
      <c r="J11" s="494" t="s">
        <v>214</v>
      </c>
      <c r="K11" s="480">
        <v>0</v>
      </c>
      <c r="L11" s="480">
        <v>0</v>
      </c>
      <c r="M11" s="480">
        <v>0</v>
      </c>
      <c r="N11" s="480">
        <v>0</v>
      </c>
      <c r="O11" s="448">
        <v>0</v>
      </c>
    </row>
    <row r="12" spans="2:20" ht="26.4" x14ac:dyDescent="0.25">
      <c r="B12" s="865"/>
      <c r="C12" s="429" t="s">
        <v>15</v>
      </c>
      <c r="D12" s="518">
        <f t="shared" si="0"/>
        <v>0</v>
      </c>
      <c r="E12" s="459">
        <v>0</v>
      </c>
      <c r="F12" s="508">
        <v>0</v>
      </c>
      <c r="G12" s="461">
        <v>0</v>
      </c>
      <c r="H12" s="459">
        <v>0</v>
      </c>
      <c r="I12" s="459">
        <v>0</v>
      </c>
      <c r="J12" s="462" t="s">
        <v>214</v>
      </c>
      <c r="K12" s="459">
        <v>0</v>
      </c>
      <c r="L12" s="459">
        <v>0</v>
      </c>
      <c r="M12" s="459">
        <v>0</v>
      </c>
      <c r="N12" s="459">
        <v>0</v>
      </c>
      <c r="O12" s="592">
        <v>0</v>
      </c>
    </row>
    <row r="13" spans="2:20" x14ac:dyDescent="0.25">
      <c r="B13" s="865"/>
      <c r="C13" s="429" t="s">
        <v>11</v>
      </c>
      <c r="D13" s="518">
        <f t="shared" si="0"/>
        <v>0</v>
      </c>
      <c r="E13" s="459">
        <v>0</v>
      </c>
      <c r="F13" s="505">
        <v>0</v>
      </c>
      <c r="G13" s="461">
        <v>0</v>
      </c>
      <c r="H13" s="459">
        <v>0</v>
      </c>
      <c r="I13" s="462">
        <v>0</v>
      </c>
      <c r="J13" s="462" t="s">
        <v>214</v>
      </c>
      <c r="K13" s="462">
        <v>0</v>
      </c>
      <c r="L13" s="459">
        <v>0</v>
      </c>
      <c r="M13" s="462">
        <v>0</v>
      </c>
      <c r="N13" s="459">
        <v>0</v>
      </c>
      <c r="O13" s="592">
        <v>0</v>
      </c>
    </row>
    <row r="14" spans="2:20" x14ac:dyDescent="0.25">
      <c r="B14" s="865"/>
      <c r="C14" s="429" t="s">
        <v>14</v>
      </c>
      <c r="D14" s="518">
        <f t="shared" si="0"/>
        <v>0</v>
      </c>
      <c r="E14" s="459">
        <v>0</v>
      </c>
      <c r="F14" s="508">
        <v>0</v>
      </c>
      <c r="G14" s="461">
        <v>0</v>
      </c>
      <c r="H14" s="459">
        <v>0</v>
      </c>
      <c r="I14" s="459">
        <v>0</v>
      </c>
      <c r="J14" s="462" t="s">
        <v>214</v>
      </c>
      <c r="K14" s="459">
        <v>0</v>
      </c>
      <c r="L14" s="459">
        <v>0</v>
      </c>
      <c r="M14" s="459">
        <v>0</v>
      </c>
      <c r="N14" s="459">
        <v>0</v>
      </c>
      <c r="O14" s="611">
        <v>0</v>
      </c>
      <c r="P14" s="186"/>
    </row>
    <row r="15" spans="2:20" x14ac:dyDescent="0.25">
      <c r="B15" s="866"/>
      <c r="C15" s="429" t="s">
        <v>12</v>
      </c>
      <c r="D15" s="522">
        <f t="shared" si="0"/>
        <v>0</v>
      </c>
      <c r="E15" s="484">
        <v>0</v>
      </c>
      <c r="F15" s="604">
        <v>0</v>
      </c>
      <c r="G15" s="486">
        <v>0</v>
      </c>
      <c r="H15" s="484">
        <v>0</v>
      </c>
      <c r="I15" s="491" t="s">
        <v>214</v>
      </c>
      <c r="J15" s="491">
        <v>361.76</v>
      </c>
      <c r="K15" s="484">
        <v>0</v>
      </c>
      <c r="L15" s="484">
        <v>0</v>
      </c>
      <c r="M15" s="484">
        <v>0</v>
      </c>
      <c r="N15" s="484">
        <v>0</v>
      </c>
      <c r="O15" s="588">
        <v>0</v>
      </c>
    </row>
    <row r="16" spans="2:20" x14ac:dyDescent="0.25">
      <c r="B16" s="864" t="s">
        <v>197</v>
      </c>
      <c r="C16" s="412" t="s">
        <v>7</v>
      </c>
      <c r="D16" s="613">
        <f t="shared" si="0"/>
        <v>0</v>
      </c>
      <c r="E16" s="494">
        <v>0</v>
      </c>
      <c r="F16" s="584">
        <v>0</v>
      </c>
      <c r="G16" s="608">
        <v>0</v>
      </c>
      <c r="H16" s="480">
        <v>0</v>
      </c>
      <c r="I16" s="494" t="s">
        <v>214</v>
      </c>
      <c r="J16" s="494">
        <v>0</v>
      </c>
      <c r="K16" s="480">
        <v>0</v>
      </c>
      <c r="L16" s="480">
        <v>0</v>
      </c>
      <c r="M16" s="480">
        <v>0</v>
      </c>
      <c r="N16" s="438">
        <v>0</v>
      </c>
      <c r="O16" s="591">
        <v>0</v>
      </c>
    </row>
    <row r="17" spans="2:15" x14ac:dyDescent="0.25">
      <c r="B17" s="865"/>
      <c r="C17" s="412" t="s">
        <v>17</v>
      </c>
      <c r="D17" s="616">
        <f t="shared" si="0"/>
        <v>0</v>
      </c>
      <c r="E17" s="459">
        <v>0</v>
      </c>
      <c r="F17" s="508">
        <v>0</v>
      </c>
      <c r="G17" s="466" t="s">
        <v>214</v>
      </c>
      <c r="H17" s="438" t="s">
        <v>214</v>
      </c>
      <c r="I17" s="438" t="s">
        <v>214</v>
      </c>
      <c r="J17" s="438" t="s">
        <v>214</v>
      </c>
      <c r="K17" s="441">
        <v>0</v>
      </c>
      <c r="L17" s="441">
        <v>0</v>
      </c>
      <c r="M17" s="441">
        <v>0</v>
      </c>
      <c r="N17" s="459">
        <v>0</v>
      </c>
      <c r="O17" s="591" t="s">
        <v>214</v>
      </c>
    </row>
    <row r="18" spans="2:15" x14ac:dyDescent="0.25">
      <c r="B18" s="865"/>
      <c r="C18" s="412" t="s">
        <v>13</v>
      </c>
      <c r="D18" s="616">
        <f t="shared" si="0"/>
        <v>0</v>
      </c>
      <c r="E18" s="459">
        <v>0</v>
      </c>
      <c r="F18" s="508">
        <v>0</v>
      </c>
      <c r="G18" s="606">
        <v>0</v>
      </c>
      <c r="H18" s="459">
        <v>0</v>
      </c>
      <c r="I18" s="438" t="s">
        <v>214</v>
      </c>
      <c r="J18" s="462">
        <v>0</v>
      </c>
      <c r="K18" s="459">
        <v>0</v>
      </c>
      <c r="L18" s="459">
        <v>0</v>
      </c>
      <c r="M18" s="459">
        <v>0</v>
      </c>
      <c r="N18" s="462">
        <v>0</v>
      </c>
      <c r="O18" s="592">
        <v>0</v>
      </c>
    </row>
    <row r="19" spans="2:15" x14ac:dyDescent="0.25">
      <c r="B19" s="865"/>
      <c r="C19" s="412" t="s">
        <v>19</v>
      </c>
      <c r="D19" s="616">
        <f t="shared" si="0"/>
        <v>0</v>
      </c>
      <c r="E19" s="459">
        <v>0</v>
      </c>
      <c r="F19" s="508">
        <v>0</v>
      </c>
      <c r="G19" s="580">
        <v>0</v>
      </c>
      <c r="H19" s="459">
        <v>21000</v>
      </c>
      <c r="I19" s="459">
        <v>0</v>
      </c>
      <c r="J19" s="438" t="s">
        <v>214</v>
      </c>
      <c r="K19" s="459">
        <v>0</v>
      </c>
      <c r="L19" s="459">
        <v>0</v>
      </c>
      <c r="M19" s="459">
        <v>0</v>
      </c>
      <c r="N19" s="438" t="s">
        <v>214</v>
      </c>
      <c r="O19" s="590">
        <v>0</v>
      </c>
    </row>
    <row r="20" spans="2:15" x14ac:dyDescent="0.25">
      <c r="B20" s="865"/>
      <c r="C20" s="412" t="s">
        <v>18</v>
      </c>
      <c r="D20" s="616">
        <f t="shared" si="0"/>
        <v>0</v>
      </c>
      <c r="E20" s="459">
        <v>0</v>
      </c>
      <c r="F20" s="505">
        <v>0</v>
      </c>
      <c r="G20" s="579" t="s">
        <v>214</v>
      </c>
      <c r="H20" s="438" t="s">
        <v>214</v>
      </c>
      <c r="I20" s="438" t="s">
        <v>214</v>
      </c>
      <c r="J20" s="438" t="s">
        <v>214</v>
      </c>
      <c r="K20" s="462">
        <v>0</v>
      </c>
      <c r="L20" s="459">
        <v>0</v>
      </c>
      <c r="M20" s="462">
        <v>0</v>
      </c>
      <c r="N20" s="462">
        <v>0</v>
      </c>
      <c r="O20" s="591" t="s">
        <v>214</v>
      </c>
    </row>
    <row r="21" spans="2:15" x14ac:dyDescent="0.25">
      <c r="B21" s="865"/>
      <c r="C21" s="412" t="s">
        <v>9</v>
      </c>
      <c r="D21" s="616" t="s">
        <v>214</v>
      </c>
      <c r="E21" s="459">
        <v>0</v>
      </c>
      <c r="F21" s="505" t="s">
        <v>214</v>
      </c>
      <c r="G21" s="580">
        <v>0</v>
      </c>
      <c r="H21" s="459">
        <v>21400</v>
      </c>
      <c r="I21" s="438" t="s">
        <v>214</v>
      </c>
      <c r="J21" s="462">
        <v>0</v>
      </c>
      <c r="K21" s="459">
        <v>0</v>
      </c>
      <c r="L21" s="459">
        <v>0</v>
      </c>
      <c r="M21" s="459">
        <v>0</v>
      </c>
      <c r="N21" s="438" t="s">
        <v>214</v>
      </c>
      <c r="O21" s="592">
        <v>0</v>
      </c>
    </row>
    <row r="22" spans="2:15" ht="26.4" x14ac:dyDescent="0.25">
      <c r="B22" s="865"/>
      <c r="C22" s="412" t="s">
        <v>168</v>
      </c>
      <c r="D22" s="616">
        <f t="shared" si="0"/>
        <v>0</v>
      </c>
      <c r="E22" s="459">
        <v>0</v>
      </c>
      <c r="F22" s="505">
        <v>0</v>
      </c>
      <c r="G22" s="580">
        <v>0</v>
      </c>
      <c r="H22" s="459">
        <v>0</v>
      </c>
      <c r="I22" s="459">
        <v>0</v>
      </c>
      <c r="J22" s="462">
        <v>0</v>
      </c>
      <c r="K22" s="459">
        <v>0</v>
      </c>
      <c r="L22" s="459">
        <v>0</v>
      </c>
      <c r="M22" s="459">
        <v>0</v>
      </c>
      <c r="N22" s="438" t="s">
        <v>214</v>
      </c>
      <c r="O22" s="592">
        <v>0</v>
      </c>
    </row>
    <row r="23" spans="2:15" x14ac:dyDescent="0.25">
      <c r="B23" s="865"/>
      <c r="C23" s="412" t="s">
        <v>22</v>
      </c>
      <c r="D23" s="616" t="s">
        <v>214</v>
      </c>
      <c r="E23" s="462" t="s">
        <v>214</v>
      </c>
      <c r="F23" s="508">
        <v>0</v>
      </c>
      <c r="G23" s="580">
        <v>0</v>
      </c>
      <c r="H23" s="459">
        <v>0</v>
      </c>
      <c r="I23" s="459">
        <v>0</v>
      </c>
      <c r="J23" s="438" t="s">
        <v>214</v>
      </c>
      <c r="K23" s="459">
        <v>0</v>
      </c>
      <c r="L23" s="459">
        <v>0</v>
      </c>
      <c r="M23" s="459">
        <v>0</v>
      </c>
      <c r="N23" s="462">
        <v>0</v>
      </c>
      <c r="O23" s="592">
        <v>0</v>
      </c>
    </row>
    <row r="24" spans="2:15" x14ac:dyDescent="0.25">
      <c r="B24" s="865"/>
      <c r="C24" s="412" t="s">
        <v>20</v>
      </c>
      <c r="D24" s="616">
        <f t="shared" si="0"/>
        <v>0</v>
      </c>
      <c r="E24" s="459">
        <v>0</v>
      </c>
      <c r="F24" s="508">
        <v>0</v>
      </c>
      <c r="G24" s="580">
        <v>0</v>
      </c>
      <c r="H24" s="459">
        <v>0</v>
      </c>
      <c r="I24" s="459">
        <v>0</v>
      </c>
      <c r="J24" s="438" t="s">
        <v>214</v>
      </c>
      <c r="K24" s="459">
        <v>0</v>
      </c>
      <c r="L24" s="459">
        <v>0</v>
      </c>
      <c r="M24" s="459">
        <v>0</v>
      </c>
      <c r="N24" s="462">
        <v>0</v>
      </c>
      <c r="O24" s="590">
        <v>0</v>
      </c>
    </row>
    <row r="25" spans="2:15" x14ac:dyDescent="0.25">
      <c r="B25" s="865"/>
      <c r="C25" s="412" t="s">
        <v>11</v>
      </c>
      <c r="D25" s="616">
        <f t="shared" si="0"/>
        <v>0</v>
      </c>
      <c r="E25" s="459">
        <v>0</v>
      </c>
      <c r="F25" s="508">
        <v>0</v>
      </c>
      <c r="G25" s="581">
        <v>0</v>
      </c>
      <c r="H25" s="459">
        <v>8219</v>
      </c>
      <c r="I25" s="462">
        <v>0</v>
      </c>
      <c r="J25" s="438" t="s">
        <v>214</v>
      </c>
      <c r="K25" s="459">
        <v>0</v>
      </c>
      <c r="L25" s="459">
        <v>0</v>
      </c>
      <c r="M25" s="459">
        <v>0</v>
      </c>
      <c r="N25" s="462">
        <v>0</v>
      </c>
      <c r="O25" s="590">
        <v>0</v>
      </c>
    </row>
    <row r="26" spans="2:15" x14ac:dyDescent="0.25">
      <c r="B26" s="865"/>
      <c r="C26" s="412" t="s">
        <v>16</v>
      </c>
      <c r="D26" s="616">
        <f t="shared" si="0"/>
        <v>0</v>
      </c>
      <c r="E26" s="459">
        <v>0</v>
      </c>
      <c r="F26" s="508">
        <v>0</v>
      </c>
      <c r="G26" s="579" t="s">
        <v>214</v>
      </c>
      <c r="H26" s="459">
        <v>0</v>
      </c>
      <c r="I26" s="438" t="s">
        <v>214</v>
      </c>
      <c r="J26" s="438" t="s">
        <v>214</v>
      </c>
      <c r="K26" s="459">
        <v>0</v>
      </c>
      <c r="L26" s="459">
        <v>0</v>
      </c>
      <c r="M26" s="459">
        <v>0</v>
      </c>
      <c r="N26" s="438" t="s">
        <v>214</v>
      </c>
      <c r="O26" s="591" t="s">
        <v>214</v>
      </c>
    </row>
    <row r="27" spans="2:15" ht="13.8" thickBot="1" x14ac:dyDescent="0.3">
      <c r="B27" s="865"/>
      <c r="C27" s="394" t="s">
        <v>12</v>
      </c>
      <c r="D27" s="619">
        <f t="shared" si="0"/>
        <v>0</v>
      </c>
      <c r="E27" s="609">
        <v>0</v>
      </c>
      <c r="F27" s="610">
        <v>0</v>
      </c>
      <c r="G27" s="582">
        <v>0</v>
      </c>
      <c r="H27" s="469">
        <v>0</v>
      </c>
      <c r="I27" s="587" t="s">
        <v>214</v>
      </c>
      <c r="J27" s="472">
        <v>1267.8</v>
      </c>
      <c r="K27" s="469">
        <v>0</v>
      </c>
      <c r="L27" s="469">
        <v>0</v>
      </c>
      <c r="M27" s="469">
        <v>0</v>
      </c>
      <c r="N27" s="472">
        <v>0</v>
      </c>
      <c r="O27" s="593">
        <v>0</v>
      </c>
    </row>
    <row r="28" spans="2:15" ht="13.8" thickTop="1" x14ac:dyDescent="0.25">
      <c r="B28" s="864" t="s">
        <v>21</v>
      </c>
      <c r="C28" s="412" t="s">
        <v>7</v>
      </c>
      <c r="D28" s="515">
        <f t="shared" si="0"/>
        <v>6570941.7800000003</v>
      </c>
      <c r="E28" s="441">
        <v>0</v>
      </c>
      <c r="F28" s="439">
        <v>6570941.7800000003</v>
      </c>
      <c r="G28" s="440">
        <v>0</v>
      </c>
      <c r="H28" s="441">
        <v>0</v>
      </c>
      <c r="I28" s="441">
        <v>0</v>
      </c>
      <c r="J28" s="441">
        <v>0</v>
      </c>
      <c r="K28" s="438">
        <v>1490389.9900000002</v>
      </c>
      <c r="L28" s="441">
        <v>0</v>
      </c>
      <c r="M28" s="438">
        <v>1490389.9900000002</v>
      </c>
      <c r="N28" s="441">
        <v>22.05</v>
      </c>
      <c r="O28" s="442">
        <v>0</v>
      </c>
    </row>
    <row r="29" spans="2:15" x14ac:dyDescent="0.25">
      <c r="B29" s="865"/>
      <c r="C29" s="412" t="s">
        <v>17</v>
      </c>
      <c r="D29" s="616">
        <f t="shared" si="0"/>
        <v>9148341.7800000012</v>
      </c>
      <c r="E29" s="459">
        <v>4708329.7200000007</v>
      </c>
      <c r="F29" s="464">
        <v>4440012.0600000005</v>
      </c>
      <c r="G29" s="466">
        <v>153011</v>
      </c>
      <c r="H29" s="462">
        <v>0</v>
      </c>
      <c r="I29" s="438" t="s">
        <v>214</v>
      </c>
      <c r="J29" s="438" t="s">
        <v>214</v>
      </c>
      <c r="K29" s="462">
        <v>1277749.5</v>
      </c>
      <c r="L29" s="459">
        <v>0</v>
      </c>
      <c r="M29" s="462">
        <v>1277749.5</v>
      </c>
      <c r="N29" s="459">
        <v>0</v>
      </c>
      <c r="O29" s="463">
        <v>0</v>
      </c>
    </row>
    <row r="30" spans="2:15" x14ac:dyDescent="0.25">
      <c r="B30" s="865"/>
      <c r="C30" s="412" t="s">
        <v>13</v>
      </c>
      <c r="D30" s="616">
        <f t="shared" si="0"/>
        <v>692727</v>
      </c>
      <c r="E30" s="459">
        <v>0</v>
      </c>
      <c r="F30" s="464">
        <v>692727</v>
      </c>
      <c r="G30" s="461">
        <v>0</v>
      </c>
      <c r="H30" s="459">
        <v>0</v>
      </c>
      <c r="I30" s="459">
        <v>0</v>
      </c>
      <c r="J30" s="459">
        <v>0</v>
      </c>
      <c r="K30" s="462">
        <v>159045</v>
      </c>
      <c r="L30" s="459">
        <v>287.27999999999997</v>
      </c>
      <c r="M30" s="462">
        <v>158757.72</v>
      </c>
      <c r="N30" s="459">
        <v>0</v>
      </c>
      <c r="O30" s="463">
        <v>0</v>
      </c>
    </row>
    <row r="31" spans="2:15" x14ac:dyDescent="0.25">
      <c r="B31" s="865"/>
      <c r="C31" s="412" t="s">
        <v>19</v>
      </c>
      <c r="D31" s="515">
        <f t="shared" si="0"/>
        <v>3227381.6999999997</v>
      </c>
      <c r="E31" s="459">
        <v>750441.17</v>
      </c>
      <c r="F31" s="460">
        <v>2476940.5299999998</v>
      </c>
      <c r="G31" s="438" t="s">
        <v>214</v>
      </c>
      <c r="H31" s="462">
        <v>0</v>
      </c>
      <c r="I31" s="438" t="s">
        <v>214</v>
      </c>
      <c r="J31" s="462">
        <v>1911.79</v>
      </c>
      <c r="K31" s="462">
        <v>317200.00000000006</v>
      </c>
      <c r="L31" s="462">
        <v>0</v>
      </c>
      <c r="M31" s="462">
        <v>317200.00000000006</v>
      </c>
      <c r="N31" s="462">
        <v>404.52</v>
      </c>
      <c r="O31" s="463">
        <v>0</v>
      </c>
    </row>
    <row r="32" spans="2:15" x14ac:dyDescent="0.25">
      <c r="B32" s="865"/>
      <c r="C32" s="412" t="s">
        <v>18</v>
      </c>
      <c r="D32" s="618">
        <f t="shared" si="0"/>
        <v>16382098.929999998</v>
      </c>
      <c r="E32" s="459">
        <v>652999.73</v>
      </c>
      <c r="F32" s="464">
        <v>15729099.199999997</v>
      </c>
      <c r="G32" s="461">
        <v>0</v>
      </c>
      <c r="H32" s="462">
        <v>0</v>
      </c>
      <c r="I32" s="462">
        <v>0</v>
      </c>
      <c r="J32" s="438" t="s">
        <v>214</v>
      </c>
      <c r="K32" s="462">
        <v>4699169.0000000009</v>
      </c>
      <c r="L32" s="459">
        <v>0</v>
      </c>
      <c r="M32" s="462">
        <v>4699169.0000000009</v>
      </c>
      <c r="N32" s="459">
        <v>0</v>
      </c>
      <c r="O32" s="463">
        <v>0</v>
      </c>
    </row>
    <row r="33" spans="2:15" x14ac:dyDescent="0.25">
      <c r="B33" s="865"/>
      <c r="C33" s="412" t="s">
        <v>9</v>
      </c>
      <c r="D33" s="618">
        <f t="shared" si="0"/>
        <v>9297109.1799999997</v>
      </c>
      <c r="E33" s="459">
        <v>535000</v>
      </c>
      <c r="F33" s="464">
        <v>8762109.1799999997</v>
      </c>
      <c r="G33" s="461">
        <v>0</v>
      </c>
      <c r="H33" s="459">
        <v>0</v>
      </c>
      <c r="I33" s="459">
        <v>0</v>
      </c>
      <c r="J33" s="459">
        <v>0</v>
      </c>
      <c r="K33" s="462">
        <v>2078678.55</v>
      </c>
      <c r="L33" s="459">
        <v>0</v>
      </c>
      <c r="M33" s="459">
        <v>2078678.55</v>
      </c>
      <c r="N33" s="459">
        <v>0</v>
      </c>
      <c r="O33" s="463">
        <v>0</v>
      </c>
    </row>
    <row r="34" spans="2:15" ht="26.4" x14ac:dyDescent="0.25">
      <c r="B34" s="865"/>
      <c r="C34" s="412" t="s">
        <v>15</v>
      </c>
      <c r="D34" s="618">
        <f t="shared" si="0"/>
        <v>4279384.2</v>
      </c>
      <c r="E34" s="459">
        <v>0</v>
      </c>
      <c r="F34" s="464">
        <v>4279384.2</v>
      </c>
      <c r="G34" s="461">
        <v>0</v>
      </c>
      <c r="H34" s="459">
        <v>0</v>
      </c>
      <c r="I34" s="459">
        <v>0</v>
      </c>
      <c r="J34" s="459">
        <v>0</v>
      </c>
      <c r="K34" s="462">
        <v>1145681</v>
      </c>
      <c r="L34" s="459">
        <v>0</v>
      </c>
      <c r="M34" s="459">
        <v>1145681</v>
      </c>
      <c r="N34" s="459">
        <v>66.5</v>
      </c>
      <c r="O34" s="463">
        <v>0</v>
      </c>
    </row>
    <row r="35" spans="2:15" x14ac:dyDescent="0.25">
      <c r="B35" s="865"/>
      <c r="C35" s="412" t="s">
        <v>11</v>
      </c>
      <c r="D35" s="618">
        <f t="shared" si="0"/>
        <v>14167407.360002</v>
      </c>
      <c r="E35" s="459">
        <v>5977061.5299999993</v>
      </c>
      <c r="F35" s="464">
        <v>8190345.8300020015</v>
      </c>
      <c r="G35" s="438" t="s">
        <v>214</v>
      </c>
      <c r="H35" s="462">
        <v>0</v>
      </c>
      <c r="I35" s="462">
        <v>0</v>
      </c>
      <c r="J35" s="462">
        <v>3007.2719999999999</v>
      </c>
      <c r="K35" s="462">
        <v>2341374.6700000004</v>
      </c>
      <c r="L35" s="459">
        <v>0</v>
      </c>
      <c r="M35" s="462">
        <v>2341374.6700000004</v>
      </c>
      <c r="N35" s="459">
        <v>0</v>
      </c>
      <c r="O35" s="463">
        <v>0</v>
      </c>
    </row>
    <row r="36" spans="2:15" x14ac:dyDescent="0.25">
      <c r="B36" s="865"/>
      <c r="C36" s="412" t="s">
        <v>16</v>
      </c>
      <c r="D36" s="616" t="s">
        <v>214</v>
      </c>
      <c r="E36" s="462">
        <v>0</v>
      </c>
      <c r="F36" s="438" t="s">
        <v>214</v>
      </c>
      <c r="G36" s="461">
        <v>0</v>
      </c>
      <c r="H36" s="462">
        <v>0</v>
      </c>
      <c r="I36" s="459">
        <v>0</v>
      </c>
      <c r="J36" s="459">
        <v>0</v>
      </c>
      <c r="K36" s="438" t="s">
        <v>214</v>
      </c>
      <c r="L36" s="459">
        <v>0</v>
      </c>
      <c r="M36" s="438" t="s">
        <v>214</v>
      </c>
      <c r="N36" s="459">
        <v>0</v>
      </c>
      <c r="O36" s="463">
        <v>0</v>
      </c>
    </row>
    <row r="37" spans="2:15" x14ac:dyDescent="0.25">
      <c r="B37" s="865"/>
      <c r="C37" s="412" t="s">
        <v>14</v>
      </c>
      <c r="D37" s="616">
        <f t="shared" si="0"/>
        <v>0</v>
      </c>
      <c r="E37" s="459">
        <v>0</v>
      </c>
      <c r="F37" s="464">
        <v>0</v>
      </c>
      <c r="G37" s="461">
        <v>0</v>
      </c>
      <c r="H37" s="459">
        <v>0</v>
      </c>
      <c r="I37" s="459">
        <v>0</v>
      </c>
      <c r="J37" s="438" t="s">
        <v>214</v>
      </c>
      <c r="K37" s="462">
        <v>0</v>
      </c>
      <c r="L37" s="459">
        <v>0</v>
      </c>
      <c r="M37" s="462">
        <v>0</v>
      </c>
      <c r="N37" s="459">
        <v>0</v>
      </c>
      <c r="O37" s="463">
        <v>0</v>
      </c>
    </row>
    <row r="38" spans="2:15" x14ac:dyDescent="0.25">
      <c r="B38" s="865"/>
      <c r="C38" s="412" t="s">
        <v>29</v>
      </c>
      <c r="D38" s="616">
        <f t="shared" si="0"/>
        <v>0</v>
      </c>
      <c r="E38" s="474">
        <v>0</v>
      </c>
      <c r="F38" s="475">
        <v>0</v>
      </c>
      <c r="G38" s="476">
        <v>0</v>
      </c>
      <c r="H38" s="474">
        <v>0</v>
      </c>
      <c r="I38" s="474">
        <v>0</v>
      </c>
      <c r="J38" s="474">
        <v>0</v>
      </c>
      <c r="K38" s="477">
        <v>0</v>
      </c>
      <c r="L38" s="474">
        <v>0</v>
      </c>
      <c r="M38" s="477">
        <v>0</v>
      </c>
      <c r="N38" s="438" t="s">
        <v>214</v>
      </c>
      <c r="O38" s="478">
        <v>0</v>
      </c>
    </row>
    <row r="39" spans="2:15" x14ac:dyDescent="0.25">
      <c r="B39" s="866"/>
      <c r="C39" s="412" t="s">
        <v>12</v>
      </c>
      <c r="D39" s="542" t="s">
        <v>214</v>
      </c>
      <c r="E39" s="438" t="s">
        <v>214</v>
      </c>
      <c r="F39" s="444">
        <v>4757531.95</v>
      </c>
      <c r="G39" s="445">
        <v>0</v>
      </c>
      <c r="H39" s="446">
        <v>0</v>
      </c>
      <c r="I39" s="446">
        <v>0</v>
      </c>
      <c r="J39" s="438" t="s">
        <v>214</v>
      </c>
      <c r="K39" s="443">
        <v>1108861</v>
      </c>
      <c r="L39" s="446">
        <v>0</v>
      </c>
      <c r="M39" s="443">
        <v>1108861</v>
      </c>
      <c r="N39" s="446">
        <v>0</v>
      </c>
      <c r="O39" s="452">
        <v>0</v>
      </c>
    </row>
    <row r="40" spans="2:15" x14ac:dyDescent="0.25">
      <c r="B40" s="431" t="s">
        <v>182</v>
      </c>
      <c r="C40" s="412" t="s">
        <v>18</v>
      </c>
      <c r="D40" s="517">
        <f t="shared" si="0"/>
        <v>0</v>
      </c>
      <c r="E40" s="456">
        <v>0</v>
      </c>
      <c r="F40" s="479">
        <v>0</v>
      </c>
      <c r="G40" s="455">
        <v>0</v>
      </c>
      <c r="H40" s="456">
        <v>0</v>
      </c>
      <c r="I40" s="456">
        <v>0</v>
      </c>
      <c r="J40" s="453">
        <v>0</v>
      </c>
      <c r="K40" s="456">
        <v>0</v>
      </c>
      <c r="L40" s="456">
        <v>0</v>
      </c>
      <c r="M40" s="456">
        <v>0</v>
      </c>
      <c r="N40" s="453" t="s">
        <v>214</v>
      </c>
      <c r="O40" s="596" t="s">
        <v>214</v>
      </c>
    </row>
    <row r="41" spans="2:15" x14ac:dyDescent="0.25">
      <c r="B41" s="864" t="s">
        <v>24</v>
      </c>
      <c r="C41" s="412" t="s">
        <v>17</v>
      </c>
      <c r="D41" s="613">
        <f t="shared" si="0"/>
        <v>0</v>
      </c>
      <c r="E41" s="441">
        <v>0</v>
      </c>
      <c r="F41" s="458">
        <v>0</v>
      </c>
      <c r="G41" s="482">
        <v>0</v>
      </c>
      <c r="H41" s="480">
        <v>0</v>
      </c>
      <c r="I41" s="480">
        <v>0</v>
      </c>
      <c r="J41" s="494" t="s">
        <v>214</v>
      </c>
      <c r="K41" s="480">
        <v>0</v>
      </c>
      <c r="L41" s="480">
        <v>0</v>
      </c>
      <c r="M41" s="480">
        <v>0</v>
      </c>
      <c r="N41" s="480">
        <v>0</v>
      </c>
      <c r="O41" s="594" t="s">
        <v>214</v>
      </c>
    </row>
    <row r="42" spans="2:15" x14ac:dyDescent="0.25">
      <c r="B42" s="866"/>
      <c r="C42" s="412" t="s">
        <v>20</v>
      </c>
      <c r="D42" s="612">
        <f t="shared" si="0"/>
        <v>96823.09</v>
      </c>
      <c r="E42" s="446">
        <v>53100.73</v>
      </c>
      <c r="F42" s="465">
        <v>43722.359999999993</v>
      </c>
      <c r="G42" s="445">
        <v>0</v>
      </c>
      <c r="H42" s="446">
        <v>0</v>
      </c>
      <c r="I42" s="443">
        <v>0</v>
      </c>
      <c r="J42" s="443">
        <v>1134.0709999999999</v>
      </c>
      <c r="K42" s="443">
        <v>6213.9999999999991</v>
      </c>
      <c r="L42" s="446">
        <v>1949.97</v>
      </c>
      <c r="M42" s="443">
        <v>4264.0299999999988</v>
      </c>
      <c r="N42" s="443">
        <v>5</v>
      </c>
      <c r="O42" s="597" t="s">
        <v>214</v>
      </c>
    </row>
    <row r="43" spans="2:15" x14ac:dyDescent="0.25">
      <c r="B43" s="430" t="s">
        <v>41</v>
      </c>
      <c r="C43" s="412" t="s">
        <v>19</v>
      </c>
      <c r="D43" s="517">
        <f t="shared" si="0"/>
        <v>0</v>
      </c>
      <c r="E43" s="456">
        <v>0</v>
      </c>
      <c r="F43" s="479">
        <v>0</v>
      </c>
      <c r="G43" s="486">
        <v>0</v>
      </c>
      <c r="H43" s="484">
        <v>0</v>
      </c>
      <c r="I43" s="438" t="s">
        <v>214</v>
      </c>
      <c r="J43" s="484">
        <v>0</v>
      </c>
      <c r="K43" s="484">
        <v>0</v>
      </c>
      <c r="L43" s="484">
        <v>0</v>
      </c>
      <c r="M43" s="484">
        <v>0</v>
      </c>
      <c r="N43" s="491">
        <v>0</v>
      </c>
      <c r="O43" s="591" t="s">
        <v>214</v>
      </c>
    </row>
    <row r="44" spans="2:15" x14ac:dyDescent="0.25">
      <c r="B44" s="864" t="s">
        <v>27</v>
      </c>
      <c r="C44" s="412" t="s">
        <v>14</v>
      </c>
      <c r="D44" s="613">
        <f t="shared" si="0"/>
        <v>0</v>
      </c>
      <c r="E44" s="480">
        <v>0</v>
      </c>
      <c r="F44" s="481">
        <v>0</v>
      </c>
      <c r="G44" s="482">
        <v>0</v>
      </c>
      <c r="H44" s="480">
        <v>0</v>
      </c>
      <c r="I44" s="480">
        <v>0</v>
      </c>
      <c r="J44" s="438" t="s">
        <v>214</v>
      </c>
      <c r="K44" s="480">
        <v>0</v>
      </c>
      <c r="L44" s="480">
        <v>0</v>
      </c>
      <c r="M44" s="480">
        <v>0</v>
      </c>
      <c r="N44" s="480">
        <v>0</v>
      </c>
      <c r="O44" s="594">
        <v>0</v>
      </c>
    </row>
    <row r="45" spans="2:15" x14ac:dyDescent="0.25">
      <c r="B45" s="866"/>
      <c r="C45" s="412" t="s">
        <v>22</v>
      </c>
      <c r="D45" s="542">
        <f t="shared" si="0"/>
        <v>0</v>
      </c>
      <c r="E45" s="484">
        <v>0</v>
      </c>
      <c r="F45" s="485">
        <v>0</v>
      </c>
      <c r="G45" s="486">
        <v>0</v>
      </c>
      <c r="H45" s="484">
        <v>0</v>
      </c>
      <c r="I45" s="484">
        <v>0</v>
      </c>
      <c r="J45" s="484">
        <v>0</v>
      </c>
      <c r="K45" s="484">
        <v>0</v>
      </c>
      <c r="L45" s="484">
        <v>0</v>
      </c>
      <c r="M45" s="484">
        <v>0</v>
      </c>
      <c r="N45" s="446">
        <v>0</v>
      </c>
      <c r="O45" s="597" t="s">
        <v>214</v>
      </c>
    </row>
    <row r="46" spans="2:15" x14ac:dyDescent="0.25">
      <c r="B46" s="864" t="s">
        <v>48</v>
      </c>
      <c r="C46" s="412" t="s">
        <v>7</v>
      </c>
      <c r="D46" s="613">
        <f t="shared" si="0"/>
        <v>0</v>
      </c>
      <c r="E46" s="441">
        <v>0</v>
      </c>
      <c r="F46" s="458">
        <v>0</v>
      </c>
      <c r="G46" s="440">
        <v>0</v>
      </c>
      <c r="H46" s="487">
        <v>0</v>
      </c>
      <c r="I46" s="438">
        <v>0</v>
      </c>
      <c r="J46" s="438" t="s">
        <v>214</v>
      </c>
      <c r="K46" s="441">
        <v>0</v>
      </c>
      <c r="L46" s="441">
        <v>0</v>
      </c>
      <c r="M46" s="441">
        <v>0</v>
      </c>
      <c r="N46" s="441">
        <v>0</v>
      </c>
      <c r="O46" s="448">
        <v>0</v>
      </c>
    </row>
    <row r="47" spans="2:15" x14ac:dyDescent="0.25">
      <c r="B47" s="866"/>
      <c r="C47" s="412" t="s">
        <v>22</v>
      </c>
      <c r="D47" s="542">
        <f t="shared" si="0"/>
        <v>0</v>
      </c>
      <c r="E47" s="451">
        <v>0</v>
      </c>
      <c r="F47" s="488">
        <v>0</v>
      </c>
      <c r="G47" s="450">
        <v>0</v>
      </c>
      <c r="H47" s="489">
        <v>0</v>
      </c>
      <c r="I47" s="449">
        <v>0</v>
      </c>
      <c r="J47" s="451">
        <v>0</v>
      </c>
      <c r="K47" s="451">
        <v>0</v>
      </c>
      <c r="L47" s="451">
        <v>0</v>
      </c>
      <c r="M47" s="451">
        <v>0</v>
      </c>
      <c r="N47" s="451">
        <v>0</v>
      </c>
      <c r="O47" s="597" t="s">
        <v>214</v>
      </c>
    </row>
    <row r="48" spans="2:15" x14ac:dyDescent="0.25">
      <c r="B48" s="430" t="s">
        <v>42</v>
      </c>
      <c r="C48" s="412" t="s">
        <v>22</v>
      </c>
      <c r="D48" s="517">
        <f t="shared" si="0"/>
        <v>0</v>
      </c>
      <c r="E48" s="456">
        <v>0</v>
      </c>
      <c r="F48" s="479">
        <v>0</v>
      </c>
      <c r="G48" s="455">
        <v>0</v>
      </c>
      <c r="H48" s="456">
        <v>0</v>
      </c>
      <c r="I48" s="456">
        <v>0</v>
      </c>
      <c r="J48" s="456">
        <v>0</v>
      </c>
      <c r="K48" s="456">
        <v>0</v>
      </c>
      <c r="L48" s="456">
        <v>0</v>
      </c>
      <c r="M48" s="456">
        <v>0</v>
      </c>
      <c r="N48" s="456">
        <v>0</v>
      </c>
      <c r="O48" s="596" t="s">
        <v>214</v>
      </c>
    </row>
    <row r="49" spans="2:15" x14ac:dyDescent="0.25">
      <c r="B49" s="430" t="s">
        <v>178</v>
      </c>
      <c r="C49" s="412" t="s">
        <v>7</v>
      </c>
      <c r="D49" s="517">
        <f t="shared" si="0"/>
        <v>195685.18999999997</v>
      </c>
      <c r="E49" s="484">
        <v>0</v>
      </c>
      <c r="F49" s="490">
        <v>195685.18999999997</v>
      </c>
      <c r="G49" s="486">
        <v>0</v>
      </c>
      <c r="H49" s="484">
        <v>0</v>
      </c>
      <c r="I49" s="484">
        <v>0</v>
      </c>
      <c r="J49" s="484">
        <v>0</v>
      </c>
      <c r="K49" s="491">
        <v>48672.100000000006</v>
      </c>
      <c r="L49" s="484">
        <v>315</v>
      </c>
      <c r="M49" s="491">
        <v>48357.100000000006</v>
      </c>
      <c r="N49" s="484">
        <v>0</v>
      </c>
      <c r="O49" s="588">
        <v>0</v>
      </c>
    </row>
    <row r="50" spans="2:15" x14ac:dyDescent="0.25">
      <c r="B50" s="864" t="s">
        <v>177</v>
      </c>
      <c r="C50" s="412" t="s">
        <v>7</v>
      </c>
      <c r="D50" s="617">
        <f t="shared" si="0"/>
        <v>55707288.190000005</v>
      </c>
      <c r="E50" s="438">
        <v>3949799.94</v>
      </c>
      <c r="F50" s="439">
        <v>51757488.250000007</v>
      </c>
      <c r="G50" s="440">
        <v>0</v>
      </c>
      <c r="H50" s="441">
        <v>0</v>
      </c>
      <c r="I50" s="441">
        <v>0</v>
      </c>
      <c r="J50" s="438">
        <v>18636.691000000003</v>
      </c>
      <c r="K50" s="438">
        <v>6056543.5899999989</v>
      </c>
      <c r="L50" s="441">
        <v>23</v>
      </c>
      <c r="M50" s="438">
        <v>6056520.5899999989</v>
      </c>
      <c r="N50" s="441">
        <v>0</v>
      </c>
      <c r="O50" s="595">
        <v>0</v>
      </c>
    </row>
    <row r="51" spans="2:15" x14ac:dyDescent="0.25">
      <c r="B51" s="865"/>
      <c r="C51" s="412" t="s">
        <v>30</v>
      </c>
      <c r="D51" s="618">
        <f t="shared" si="0"/>
        <v>42568582.129999995</v>
      </c>
      <c r="E51" s="438">
        <v>0</v>
      </c>
      <c r="F51" s="439">
        <v>42568582.129999995</v>
      </c>
      <c r="G51" s="440">
        <v>0</v>
      </c>
      <c r="H51" s="441">
        <v>0</v>
      </c>
      <c r="I51" s="441">
        <v>0</v>
      </c>
      <c r="J51" s="438">
        <v>0</v>
      </c>
      <c r="K51" s="438">
        <v>4948346.16</v>
      </c>
      <c r="L51" s="441">
        <v>0</v>
      </c>
      <c r="M51" s="438">
        <v>4948346.16</v>
      </c>
      <c r="N51" s="441">
        <v>0</v>
      </c>
      <c r="O51" s="442">
        <v>0</v>
      </c>
    </row>
    <row r="52" spans="2:15" x14ac:dyDescent="0.25">
      <c r="B52" s="865"/>
      <c r="C52" s="412" t="s">
        <v>9</v>
      </c>
      <c r="D52" s="616" t="s">
        <v>214</v>
      </c>
      <c r="E52" s="462">
        <v>0</v>
      </c>
      <c r="F52" s="438" t="s">
        <v>214</v>
      </c>
      <c r="G52" s="461">
        <v>0</v>
      </c>
      <c r="H52" s="459">
        <v>0</v>
      </c>
      <c r="I52" s="459">
        <v>0</v>
      </c>
      <c r="J52" s="462">
        <v>0</v>
      </c>
      <c r="K52" s="438" t="s">
        <v>214</v>
      </c>
      <c r="L52" s="459">
        <v>0</v>
      </c>
      <c r="M52" s="438" t="s">
        <v>214</v>
      </c>
      <c r="N52" s="459">
        <v>0</v>
      </c>
      <c r="O52" s="463">
        <v>0</v>
      </c>
    </row>
    <row r="53" spans="2:15" x14ac:dyDescent="0.25">
      <c r="B53" s="865"/>
      <c r="C53" s="412" t="s">
        <v>22</v>
      </c>
      <c r="D53" s="616" t="s">
        <v>214</v>
      </c>
      <c r="E53" s="438" t="s">
        <v>214</v>
      </c>
      <c r="F53" s="464">
        <v>36722725.240000002</v>
      </c>
      <c r="G53" s="461">
        <v>0</v>
      </c>
      <c r="H53" s="459">
        <v>0</v>
      </c>
      <c r="I53" s="459">
        <v>0</v>
      </c>
      <c r="J53" s="438" t="s">
        <v>214</v>
      </c>
      <c r="K53" s="462">
        <v>5831343.8600000003</v>
      </c>
      <c r="L53" s="459">
        <v>0</v>
      </c>
      <c r="M53" s="462">
        <v>5831343.8600000003</v>
      </c>
      <c r="N53" s="459">
        <v>0</v>
      </c>
      <c r="O53" s="463">
        <v>0</v>
      </c>
    </row>
    <row r="54" spans="2:15" x14ac:dyDescent="0.25">
      <c r="B54" s="865"/>
      <c r="C54" s="412" t="s">
        <v>139</v>
      </c>
      <c r="D54" s="515" t="s">
        <v>214</v>
      </c>
      <c r="E54" s="438" t="s">
        <v>214</v>
      </c>
      <c r="F54" s="460">
        <v>0</v>
      </c>
      <c r="G54" s="461">
        <v>0</v>
      </c>
      <c r="H54" s="459">
        <v>0</v>
      </c>
      <c r="I54" s="459">
        <v>0</v>
      </c>
      <c r="J54" s="438" t="s">
        <v>214</v>
      </c>
      <c r="K54" s="459">
        <v>0</v>
      </c>
      <c r="L54" s="459">
        <v>0</v>
      </c>
      <c r="M54" s="459">
        <v>0</v>
      </c>
      <c r="N54" s="459">
        <v>0</v>
      </c>
      <c r="O54" s="478">
        <v>0</v>
      </c>
    </row>
    <row r="55" spans="2:15" x14ac:dyDescent="0.25">
      <c r="B55" s="866"/>
      <c r="C55" s="412" t="s">
        <v>166</v>
      </c>
      <c r="D55" s="612">
        <f t="shared" si="0"/>
        <v>50138239.93</v>
      </c>
      <c r="E55" s="491">
        <v>0</v>
      </c>
      <c r="F55" s="485">
        <v>50138239.93</v>
      </c>
      <c r="G55" s="486">
        <v>0</v>
      </c>
      <c r="H55" s="484">
        <v>0</v>
      </c>
      <c r="I55" s="484">
        <v>0</v>
      </c>
      <c r="J55" s="491">
        <v>0</v>
      </c>
      <c r="K55" s="484">
        <v>7110481.4399999995</v>
      </c>
      <c r="L55" s="484">
        <v>0</v>
      </c>
      <c r="M55" s="484">
        <v>7110481.4399999995</v>
      </c>
      <c r="N55" s="484">
        <v>0</v>
      </c>
      <c r="O55" s="493">
        <v>0</v>
      </c>
    </row>
    <row r="56" spans="2:15" x14ac:dyDescent="0.25">
      <c r="B56" s="864" t="s">
        <v>179</v>
      </c>
      <c r="C56" s="412" t="s">
        <v>7</v>
      </c>
      <c r="D56" s="613" t="s">
        <v>214</v>
      </c>
      <c r="E56" s="438" t="s">
        <v>214</v>
      </c>
      <c r="F56" s="481">
        <v>0</v>
      </c>
      <c r="G56" s="482">
        <v>0</v>
      </c>
      <c r="H56" s="480">
        <v>0</v>
      </c>
      <c r="I56" s="480">
        <v>0</v>
      </c>
      <c r="J56" s="494" t="s">
        <v>214</v>
      </c>
      <c r="K56" s="480">
        <v>0</v>
      </c>
      <c r="L56" s="480">
        <v>0</v>
      </c>
      <c r="M56" s="480">
        <v>0</v>
      </c>
      <c r="N56" s="480">
        <v>0</v>
      </c>
      <c r="O56" s="495">
        <v>0</v>
      </c>
    </row>
    <row r="57" spans="2:15" x14ac:dyDescent="0.25">
      <c r="B57" s="865"/>
      <c r="C57" s="412" t="s">
        <v>22</v>
      </c>
      <c r="D57" s="614" t="s">
        <v>214</v>
      </c>
      <c r="E57" s="462">
        <v>0</v>
      </c>
      <c r="F57" s="438" t="s">
        <v>214</v>
      </c>
      <c r="G57" s="461">
        <v>0</v>
      </c>
      <c r="H57" s="459">
        <v>0</v>
      </c>
      <c r="I57" s="459">
        <v>0</v>
      </c>
      <c r="J57" s="462">
        <v>0</v>
      </c>
      <c r="K57" s="462" t="s">
        <v>214</v>
      </c>
      <c r="L57" s="459">
        <v>0</v>
      </c>
      <c r="M57" s="462" t="s">
        <v>214</v>
      </c>
      <c r="N57" s="459">
        <v>0</v>
      </c>
      <c r="O57" s="463">
        <v>0</v>
      </c>
    </row>
    <row r="58" spans="2:15" x14ac:dyDescent="0.25">
      <c r="B58" s="866"/>
      <c r="C58" s="412" t="s">
        <v>29</v>
      </c>
      <c r="D58" s="542" t="s">
        <v>214</v>
      </c>
      <c r="E58" s="491">
        <v>0</v>
      </c>
      <c r="F58" s="598" t="s">
        <v>214</v>
      </c>
      <c r="G58" s="445">
        <v>0</v>
      </c>
      <c r="H58" s="446">
        <v>0</v>
      </c>
      <c r="I58" s="446">
        <v>0</v>
      </c>
      <c r="J58" s="443">
        <v>0</v>
      </c>
      <c r="K58" s="443" t="s">
        <v>214</v>
      </c>
      <c r="L58" s="446">
        <v>0</v>
      </c>
      <c r="M58" s="443" t="s">
        <v>214</v>
      </c>
      <c r="N58" s="446">
        <v>0</v>
      </c>
      <c r="O58" s="452">
        <v>0</v>
      </c>
    </row>
    <row r="59" spans="2:15" x14ac:dyDescent="0.25">
      <c r="B59" s="864" t="s">
        <v>31</v>
      </c>
      <c r="C59" s="412" t="s">
        <v>7</v>
      </c>
      <c r="D59" s="614">
        <f t="shared" si="0"/>
        <v>85303.08</v>
      </c>
      <c r="E59" s="494">
        <v>0</v>
      </c>
      <c r="F59" s="600">
        <v>85303.08</v>
      </c>
      <c r="G59" s="482">
        <v>0</v>
      </c>
      <c r="H59" s="480">
        <v>0</v>
      </c>
      <c r="I59" s="480">
        <v>0</v>
      </c>
      <c r="J59" s="494">
        <v>0</v>
      </c>
      <c r="K59" s="494">
        <v>24926.21</v>
      </c>
      <c r="L59" s="480">
        <v>0</v>
      </c>
      <c r="M59" s="494">
        <v>24926.21</v>
      </c>
      <c r="N59" s="480">
        <v>0</v>
      </c>
      <c r="O59" s="448">
        <v>0</v>
      </c>
    </row>
    <row r="60" spans="2:15" x14ac:dyDescent="0.25">
      <c r="B60" s="865"/>
      <c r="C60" s="412" t="s">
        <v>22</v>
      </c>
      <c r="D60" s="614" t="s">
        <v>214</v>
      </c>
      <c r="E60" s="459">
        <v>0</v>
      </c>
      <c r="F60" s="601" t="s">
        <v>214</v>
      </c>
      <c r="G60" s="461">
        <v>0</v>
      </c>
      <c r="H60" s="459">
        <v>0</v>
      </c>
      <c r="I60" s="459">
        <v>0</v>
      </c>
      <c r="J60" s="459">
        <v>0</v>
      </c>
      <c r="K60" s="438" t="s">
        <v>214</v>
      </c>
      <c r="L60" s="459">
        <v>0</v>
      </c>
      <c r="M60" s="438" t="s">
        <v>214</v>
      </c>
      <c r="N60" s="459">
        <v>0</v>
      </c>
      <c r="O60" s="463">
        <v>0</v>
      </c>
    </row>
    <row r="61" spans="2:15" x14ac:dyDescent="0.25">
      <c r="B61" s="865"/>
      <c r="C61" s="433" t="s">
        <v>166</v>
      </c>
      <c r="D61" s="515" t="s">
        <v>214</v>
      </c>
      <c r="E61" s="491" t="s">
        <v>214</v>
      </c>
      <c r="F61" s="602" t="s">
        <v>214</v>
      </c>
      <c r="G61" s="445">
        <v>0</v>
      </c>
      <c r="H61" s="446">
        <v>0</v>
      </c>
      <c r="I61" s="446">
        <v>0</v>
      </c>
      <c r="J61" s="491" t="s">
        <v>214</v>
      </c>
      <c r="K61" s="491" t="s">
        <v>214</v>
      </c>
      <c r="L61" s="446">
        <v>0</v>
      </c>
      <c r="M61" s="491" t="s">
        <v>214</v>
      </c>
      <c r="N61" s="446">
        <v>0</v>
      </c>
      <c r="O61" s="452">
        <v>0</v>
      </c>
    </row>
    <row r="62" spans="2:15" x14ac:dyDescent="0.25">
      <c r="B62" s="431" t="s">
        <v>194</v>
      </c>
      <c r="C62" s="345" t="s">
        <v>22</v>
      </c>
      <c r="D62" s="520" t="s">
        <v>214</v>
      </c>
      <c r="E62" s="453" t="s">
        <v>214</v>
      </c>
      <c r="F62" s="586" t="s">
        <v>214</v>
      </c>
      <c r="G62" s="486">
        <v>0</v>
      </c>
      <c r="H62" s="484">
        <v>0</v>
      </c>
      <c r="I62" s="484">
        <v>0</v>
      </c>
      <c r="J62" s="438" t="s">
        <v>214</v>
      </c>
      <c r="K62" s="438" t="s">
        <v>214</v>
      </c>
      <c r="L62" s="484">
        <v>0</v>
      </c>
      <c r="M62" s="438" t="s">
        <v>214</v>
      </c>
      <c r="N62" s="599">
        <v>0</v>
      </c>
      <c r="O62" s="492">
        <v>0</v>
      </c>
    </row>
    <row r="63" spans="2:15" x14ac:dyDescent="0.25">
      <c r="B63" s="430" t="s">
        <v>50</v>
      </c>
      <c r="C63" s="345" t="s">
        <v>7</v>
      </c>
      <c r="D63" s="542">
        <f t="shared" si="0"/>
        <v>688.61</v>
      </c>
      <c r="E63" s="484">
        <v>0</v>
      </c>
      <c r="F63" s="490">
        <v>688.61</v>
      </c>
      <c r="G63" s="486">
        <v>0</v>
      </c>
      <c r="H63" s="484">
        <v>0</v>
      </c>
      <c r="I63" s="484">
        <v>0</v>
      </c>
      <c r="J63" s="484">
        <v>0</v>
      </c>
      <c r="K63" s="491">
        <v>393.37000000000006</v>
      </c>
      <c r="L63" s="484">
        <v>0</v>
      </c>
      <c r="M63" s="491">
        <v>393.37000000000006</v>
      </c>
      <c r="N63" s="456">
        <v>0</v>
      </c>
      <c r="O63" s="457">
        <v>0</v>
      </c>
    </row>
    <row r="64" spans="2:15" x14ac:dyDescent="0.25">
      <c r="B64" s="430" t="s">
        <v>107</v>
      </c>
      <c r="C64" s="412" t="s">
        <v>20</v>
      </c>
      <c r="D64" s="517">
        <f t="shared" si="0"/>
        <v>0</v>
      </c>
      <c r="E64" s="456">
        <v>0</v>
      </c>
      <c r="F64" s="479">
        <v>0</v>
      </c>
      <c r="G64" s="455">
        <v>0</v>
      </c>
      <c r="H64" s="456">
        <v>0</v>
      </c>
      <c r="I64" s="456">
        <v>0</v>
      </c>
      <c r="J64" s="438" t="s">
        <v>214</v>
      </c>
      <c r="K64" s="456">
        <v>0</v>
      </c>
      <c r="L64" s="456">
        <v>0</v>
      </c>
      <c r="M64" s="456">
        <v>0</v>
      </c>
      <c r="N64" s="456">
        <v>0</v>
      </c>
      <c r="O64" s="457">
        <v>0</v>
      </c>
    </row>
    <row r="65" spans="2:15" x14ac:dyDescent="0.25">
      <c r="B65" s="430" t="s">
        <v>32</v>
      </c>
      <c r="C65" s="412" t="s">
        <v>7</v>
      </c>
      <c r="D65" s="517">
        <f t="shared" si="0"/>
        <v>1904.5700000000002</v>
      </c>
      <c r="E65" s="456">
        <v>0</v>
      </c>
      <c r="F65" s="454">
        <v>1904.5700000000002</v>
      </c>
      <c r="G65" s="455">
        <v>0</v>
      </c>
      <c r="H65" s="456">
        <v>0</v>
      </c>
      <c r="I65" s="456">
        <v>0</v>
      </c>
      <c r="J65" s="453">
        <v>0</v>
      </c>
      <c r="K65" s="453">
        <v>1133.0899999999999</v>
      </c>
      <c r="L65" s="453">
        <v>0</v>
      </c>
      <c r="M65" s="453">
        <v>1133.0899999999999</v>
      </c>
      <c r="N65" s="453">
        <v>0</v>
      </c>
      <c r="O65" s="457">
        <v>0</v>
      </c>
    </row>
    <row r="66" spans="2:15" x14ac:dyDescent="0.25">
      <c r="B66" s="864" t="s">
        <v>33</v>
      </c>
      <c r="C66" s="412" t="s">
        <v>7</v>
      </c>
      <c r="D66" s="613">
        <f t="shared" si="0"/>
        <v>10213460.9</v>
      </c>
      <c r="E66" s="438">
        <v>2874156.8500000006</v>
      </c>
      <c r="F66" s="439">
        <v>7339304.0499999998</v>
      </c>
      <c r="G66" s="440">
        <v>0</v>
      </c>
      <c r="H66" s="441">
        <v>0</v>
      </c>
      <c r="I66" s="441">
        <v>0</v>
      </c>
      <c r="J66" s="438">
        <v>12171.441999999999</v>
      </c>
      <c r="K66" s="438">
        <v>864929.34000000008</v>
      </c>
      <c r="L66" s="441">
        <v>19</v>
      </c>
      <c r="M66" s="438">
        <v>864910.34000000008</v>
      </c>
      <c r="N66" s="441">
        <v>0</v>
      </c>
      <c r="O66" s="442">
        <v>0</v>
      </c>
    </row>
    <row r="67" spans="2:15" x14ac:dyDescent="0.25">
      <c r="B67" s="865"/>
      <c r="C67" s="412" t="s">
        <v>30</v>
      </c>
      <c r="D67" s="614">
        <f t="shared" ref="D67:D83" si="1">SUM(E67:F67)</f>
        <v>3774970.42</v>
      </c>
      <c r="E67" s="438">
        <v>0</v>
      </c>
      <c r="F67" s="439">
        <v>3774970.42</v>
      </c>
      <c r="G67" s="440">
        <v>0</v>
      </c>
      <c r="H67" s="441">
        <v>0</v>
      </c>
      <c r="I67" s="441">
        <v>0</v>
      </c>
      <c r="J67" s="438">
        <v>0</v>
      </c>
      <c r="K67" s="438">
        <v>709323.00000000012</v>
      </c>
      <c r="L67" s="441">
        <v>0</v>
      </c>
      <c r="M67" s="438">
        <v>709323.00000000012</v>
      </c>
      <c r="N67" s="441">
        <v>0</v>
      </c>
      <c r="O67" s="442">
        <v>0</v>
      </c>
    </row>
    <row r="68" spans="2:15" x14ac:dyDescent="0.25">
      <c r="B68" s="865"/>
      <c r="C68" s="412" t="s">
        <v>22</v>
      </c>
      <c r="D68" s="614" t="s">
        <v>214</v>
      </c>
      <c r="E68" s="438" t="s">
        <v>214</v>
      </c>
      <c r="F68" s="464">
        <v>28808914.439999998</v>
      </c>
      <c r="G68" s="461">
        <v>0</v>
      </c>
      <c r="H68" s="459">
        <v>0</v>
      </c>
      <c r="I68" s="459">
        <v>0</v>
      </c>
      <c r="J68" s="438" t="s">
        <v>214</v>
      </c>
      <c r="K68" s="462">
        <v>5715111.8899999997</v>
      </c>
      <c r="L68" s="459">
        <v>0</v>
      </c>
      <c r="M68" s="459">
        <v>5715111.8899999997</v>
      </c>
      <c r="N68" s="459">
        <v>0</v>
      </c>
      <c r="O68" s="463">
        <v>0</v>
      </c>
    </row>
    <row r="69" spans="2:15" x14ac:dyDescent="0.25">
      <c r="B69" s="865"/>
      <c r="C69" s="412" t="s">
        <v>139</v>
      </c>
      <c r="D69" s="614" t="s">
        <v>214</v>
      </c>
      <c r="E69" s="438" t="s">
        <v>214</v>
      </c>
      <c r="F69" s="460">
        <v>0</v>
      </c>
      <c r="G69" s="461">
        <v>0</v>
      </c>
      <c r="H69" s="459">
        <v>0</v>
      </c>
      <c r="I69" s="459">
        <v>0</v>
      </c>
      <c r="J69" s="438" t="s">
        <v>214</v>
      </c>
      <c r="K69" s="462">
        <v>0</v>
      </c>
      <c r="L69" s="459">
        <v>0</v>
      </c>
      <c r="M69" s="459">
        <v>0</v>
      </c>
      <c r="N69" s="459">
        <v>0</v>
      </c>
      <c r="O69" s="463">
        <v>0</v>
      </c>
    </row>
    <row r="70" spans="2:15" x14ac:dyDescent="0.25">
      <c r="B70" s="865"/>
      <c r="C70" s="412" t="s">
        <v>9</v>
      </c>
      <c r="D70" s="614" t="s">
        <v>214</v>
      </c>
      <c r="E70" s="477">
        <v>0</v>
      </c>
      <c r="F70" s="438" t="s">
        <v>214</v>
      </c>
      <c r="G70" s="476">
        <v>0</v>
      </c>
      <c r="H70" s="474">
        <v>0</v>
      </c>
      <c r="I70" s="474">
        <v>0</v>
      </c>
      <c r="J70" s="477">
        <v>0</v>
      </c>
      <c r="K70" s="438" t="s">
        <v>214</v>
      </c>
      <c r="L70" s="474">
        <v>0</v>
      </c>
      <c r="M70" s="438" t="s">
        <v>214</v>
      </c>
      <c r="N70" s="474">
        <v>0</v>
      </c>
      <c r="O70" s="478">
        <v>0</v>
      </c>
    </row>
    <row r="71" spans="2:15" x14ac:dyDescent="0.25">
      <c r="B71" s="865"/>
      <c r="C71" s="412" t="s">
        <v>29</v>
      </c>
      <c r="D71" s="542" t="s">
        <v>214</v>
      </c>
      <c r="E71" s="443">
        <v>0</v>
      </c>
      <c r="F71" s="438" t="s">
        <v>214</v>
      </c>
      <c r="G71" s="445">
        <v>0</v>
      </c>
      <c r="H71" s="446">
        <v>0</v>
      </c>
      <c r="I71" s="446">
        <v>0</v>
      </c>
      <c r="J71" s="443">
        <v>0</v>
      </c>
      <c r="K71" s="438" t="s">
        <v>214</v>
      </c>
      <c r="L71" s="446">
        <v>0</v>
      </c>
      <c r="M71" s="438" t="s">
        <v>214</v>
      </c>
      <c r="N71" s="446">
        <v>0</v>
      </c>
      <c r="O71" s="452">
        <v>0</v>
      </c>
    </row>
    <row r="72" spans="2:15" x14ac:dyDescent="0.25">
      <c r="B72" s="430" t="s">
        <v>170</v>
      </c>
      <c r="C72" s="412" t="s">
        <v>20</v>
      </c>
      <c r="D72" s="517">
        <f t="shared" si="1"/>
        <v>0</v>
      </c>
      <c r="E72" s="456">
        <v>0</v>
      </c>
      <c r="F72" s="479">
        <v>0</v>
      </c>
      <c r="G72" s="455">
        <v>0</v>
      </c>
      <c r="H72" s="456">
        <v>0</v>
      </c>
      <c r="I72" s="456">
        <v>0</v>
      </c>
      <c r="J72" s="453" t="s">
        <v>214</v>
      </c>
      <c r="K72" s="456">
        <v>0</v>
      </c>
      <c r="L72" s="456">
        <v>0</v>
      </c>
      <c r="M72" s="456">
        <v>0</v>
      </c>
      <c r="N72" s="456">
        <v>0</v>
      </c>
      <c r="O72" s="457">
        <v>0</v>
      </c>
    </row>
    <row r="73" spans="2:15" x14ac:dyDescent="0.25">
      <c r="B73" s="864" t="s">
        <v>199</v>
      </c>
      <c r="C73" s="345" t="s">
        <v>9</v>
      </c>
      <c r="D73" s="613" t="s">
        <v>214</v>
      </c>
      <c r="E73" s="441">
        <v>0</v>
      </c>
      <c r="F73" s="438" t="s">
        <v>214</v>
      </c>
      <c r="G73" s="440">
        <v>0</v>
      </c>
      <c r="H73" s="441">
        <v>0</v>
      </c>
      <c r="I73" s="441">
        <v>0</v>
      </c>
      <c r="J73" s="441">
        <v>0</v>
      </c>
      <c r="K73" s="438" t="s">
        <v>214</v>
      </c>
      <c r="L73" s="441">
        <v>0</v>
      </c>
      <c r="M73" s="438" t="s">
        <v>214</v>
      </c>
      <c r="N73" s="441">
        <v>0</v>
      </c>
      <c r="O73" s="442">
        <v>0</v>
      </c>
    </row>
    <row r="74" spans="2:15" x14ac:dyDescent="0.25">
      <c r="B74" s="865"/>
      <c r="C74" s="615" t="s">
        <v>29</v>
      </c>
      <c r="D74" s="542" t="s">
        <v>214</v>
      </c>
      <c r="E74" s="459">
        <v>0</v>
      </c>
      <c r="F74" s="438" t="s">
        <v>214</v>
      </c>
      <c r="G74" s="461">
        <v>0</v>
      </c>
      <c r="H74" s="459">
        <v>0</v>
      </c>
      <c r="I74" s="459">
        <v>0</v>
      </c>
      <c r="J74" s="459">
        <v>0</v>
      </c>
      <c r="K74" s="438" t="s">
        <v>214</v>
      </c>
      <c r="L74" s="459">
        <v>0</v>
      </c>
      <c r="M74" s="438" t="s">
        <v>214</v>
      </c>
      <c r="N74" s="459">
        <v>0</v>
      </c>
      <c r="O74" s="463">
        <v>0</v>
      </c>
    </row>
    <row r="75" spans="2:15" x14ac:dyDescent="0.25">
      <c r="B75" s="864" t="s">
        <v>196</v>
      </c>
      <c r="C75" s="412" t="s">
        <v>7</v>
      </c>
      <c r="D75" s="613">
        <f t="shared" si="1"/>
        <v>4831917.88</v>
      </c>
      <c r="E75" s="480">
        <v>0</v>
      </c>
      <c r="F75" s="481">
        <v>4831917.88</v>
      </c>
      <c r="G75" s="482">
        <v>0</v>
      </c>
      <c r="H75" s="480">
        <v>0</v>
      </c>
      <c r="I75" s="480">
        <v>0</v>
      </c>
      <c r="J75" s="494">
        <v>0</v>
      </c>
      <c r="K75" s="480">
        <v>362877.88999999996</v>
      </c>
      <c r="L75" s="480">
        <v>0</v>
      </c>
      <c r="M75" s="480">
        <v>362877.88999999996</v>
      </c>
      <c r="N75" s="497">
        <v>0</v>
      </c>
      <c r="O75" s="498">
        <v>0</v>
      </c>
    </row>
    <row r="76" spans="2:15" x14ac:dyDescent="0.25">
      <c r="B76" s="866"/>
      <c r="C76" s="412" t="s">
        <v>11</v>
      </c>
      <c r="D76" s="542" t="s">
        <v>214</v>
      </c>
      <c r="E76" s="491" t="s">
        <v>214</v>
      </c>
      <c r="F76" s="490">
        <v>10429065</v>
      </c>
      <c r="G76" s="486">
        <v>0</v>
      </c>
      <c r="H76" s="484">
        <v>0</v>
      </c>
      <c r="I76" s="491" t="s">
        <v>214</v>
      </c>
      <c r="J76" s="491" t="s">
        <v>214</v>
      </c>
      <c r="K76" s="491">
        <v>828772</v>
      </c>
      <c r="L76" s="484">
        <v>0</v>
      </c>
      <c r="M76" s="491">
        <v>828772</v>
      </c>
      <c r="N76" s="446">
        <v>0</v>
      </c>
      <c r="O76" s="499">
        <v>0</v>
      </c>
    </row>
    <row r="77" spans="2:15" x14ac:dyDescent="0.25">
      <c r="B77" s="432" t="s">
        <v>35</v>
      </c>
      <c r="C77" s="412" t="s">
        <v>11</v>
      </c>
      <c r="D77" s="517" t="s">
        <v>214</v>
      </c>
      <c r="E77" s="438" t="s">
        <v>214</v>
      </c>
      <c r="F77" s="490">
        <v>76003447.950000003</v>
      </c>
      <c r="G77" s="486">
        <v>0</v>
      </c>
      <c r="H77" s="484">
        <v>0</v>
      </c>
      <c r="I77" s="438" t="s">
        <v>214</v>
      </c>
      <c r="J77" s="449" t="s">
        <v>214</v>
      </c>
      <c r="K77" s="491">
        <v>8702114.5</v>
      </c>
      <c r="L77" s="484">
        <v>0</v>
      </c>
      <c r="M77" s="491">
        <v>8702114.5</v>
      </c>
      <c r="N77" s="484">
        <v>0</v>
      </c>
      <c r="O77" s="492">
        <v>0</v>
      </c>
    </row>
    <row r="78" spans="2:15" x14ac:dyDescent="0.25">
      <c r="B78" s="430" t="s">
        <v>180</v>
      </c>
      <c r="C78" s="412" t="s">
        <v>7</v>
      </c>
      <c r="D78" s="517">
        <f t="shared" si="1"/>
        <v>0</v>
      </c>
      <c r="E78" s="456">
        <v>0</v>
      </c>
      <c r="F78" s="479">
        <v>0</v>
      </c>
      <c r="G78" s="455">
        <v>0</v>
      </c>
      <c r="H78" s="456">
        <v>0</v>
      </c>
      <c r="I78" s="456">
        <v>0</v>
      </c>
      <c r="J78" s="453" t="s">
        <v>214</v>
      </c>
      <c r="K78" s="456">
        <v>0</v>
      </c>
      <c r="L78" s="456">
        <v>0</v>
      </c>
      <c r="M78" s="456">
        <v>0</v>
      </c>
      <c r="N78" s="456">
        <v>0</v>
      </c>
      <c r="O78" s="457">
        <v>0</v>
      </c>
    </row>
    <row r="79" spans="2:15" x14ac:dyDescent="0.25">
      <c r="B79" s="430" t="s">
        <v>151</v>
      </c>
      <c r="C79" s="412" t="s">
        <v>20</v>
      </c>
      <c r="D79" s="517">
        <f t="shared" si="1"/>
        <v>0</v>
      </c>
      <c r="E79" s="456">
        <v>0</v>
      </c>
      <c r="F79" s="479">
        <v>0</v>
      </c>
      <c r="G79" s="455">
        <v>0</v>
      </c>
      <c r="H79" s="456">
        <v>0</v>
      </c>
      <c r="I79" s="456">
        <v>0</v>
      </c>
      <c r="J79" s="453" t="s">
        <v>214</v>
      </c>
      <c r="K79" s="456">
        <v>0</v>
      </c>
      <c r="L79" s="456">
        <v>0</v>
      </c>
      <c r="M79" s="456">
        <v>0</v>
      </c>
      <c r="N79" s="456">
        <v>0</v>
      </c>
      <c r="O79" s="457">
        <v>0</v>
      </c>
    </row>
    <row r="80" spans="2:15" x14ac:dyDescent="0.25">
      <c r="B80" s="430" t="s">
        <v>161</v>
      </c>
      <c r="C80" s="412" t="s">
        <v>20</v>
      </c>
      <c r="D80" s="517">
        <f t="shared" si="1"/>
        <v>0</v>
      </c>
      <c r="E80" s="456">
        <v>0</v>
      </c>
      <c r="F80" s="479">
        <v>0</v>
      </c>
      <c r="G80" s="455">
        <v>0</v>
      </c>
      <c r="H80" s="456">
        <v>0</v>
      </c>
      <c r="I80" s="456">
        <v>0</v>
      </c>
      <c r="J80" s="491" t="s">
        <v>214</v>
      </c>
      <c r="K80" s="456">
        <v>0</v>
      </c>
      <c r="L80" s="456">
        <v>0</v>
      </c>
      <c r="M80" s="456">
        <v>0</v>
      </c>
      <c r="N80" s="456">
        <v>0</v>
      </c>
      <c r="O80" s="457">
        <v>0</v>
      </c>
    </row>
    <row r="81" spans="2:16" x14ac:dyDescent="0.25">
      <c r="B81" s="430" t="s">
        <v>162</v>
      </c>
      <c r="C81" s="412" t="s">
        <v>20</v>
      </c>
      <c r="D81" s="517">
        <f t="shared" si="1"/>
        <v>0</v>
      </c>
      <c r="E81" s="456">
        <v>0</v>
      </c>
      <c r="F81" s="479">
        <v>0</v>
      </c>
      <c r="G81" s="455">
        <v>0</v>
      </c>
      <c r="H81" s="456">
        <v>0</v>
      </c>
      <c r="I81" s="456">
        <v>0</v>
      </c>
      <c r="J81" s="438" t="s">
        <v>214</v>
      </c>
      <c r="K81" s="456">
        <v>0</v>
      </c>
      <c r="L81" s="456">
        <v>0</v>
      </c>
      <c r="M81" s="456">
        <v>0</v>
      </c>
      <c r="N81" s="456">
        <v>0</v>
      </c>
      <c r="O81" s="457">
        <v>0</v>
      </c>
    </row>
    <row r="82" spans="2:16" x14ac:dyDescent="0.25">
      <c r="B82" s="430" t="s">
        <v>213</v>
      </c>
      <c r="C82" s="412" t="s">
        <v>19</v>
      </c>
      <c r="D82" s="517">
        <f t="shared" si="1"/>
        <v>0</v>
      </c>
      <c r="E82" s="456">
        <v>0</v>
      </c>
      <c r="F82" s="479">
        <v>0</v>
      </c>
      <c r="G82" s="455">
        <v>0</v>
      </c>
      <c r="H82" s="456">
        <v>0</v>
      </c>
      <c r="I82" s="438" t="s">
        <v>214</v>
      </c>
      <c r="J82" s="453">
        <v>0</v>
      </c>
      <c r="K82" s="456">
        <v>0</v>
      </c>
      <c r="L82" s="456">
        <v>0</v>
      </c>
      <c r="M82" s="456">
        <v>0</v>
      </c>
      <c r="N82" s="456">
        <v>0</v>
      </c>
      <c r="O82" s="457">
        <v>0</v>
      </c>
    </row>
    <row r="83" spans="2:16" x14ac:dyDescent="0.25">
      <c r="B83" s="430" t="s">
        <v>203</v>
      </c>
      <c r="C83" s="412" t="s">
        <v>9</v>
      </c>
      <c r="D83" s="517">
        <f t="shared" si="1"/>
        <v>0</v>
      </c>
      <c r="E83" s="456">
        <v>0</v>
      </c>
      <c r="F83" s="479">
        <v>0</v>
      </c>
      <c r="G83" s="455">
        <v>0</v>
      </c>
      <c r="H83" s="456">
        <v>0</v>
      </c>
      <c r="I83" s="456">
        <v>0</v>
      </c>
      <c r="J83" s="453">
        <v>0</v>
      </c>
      <c r="K83" s="456">
        <v>0</v>
      </c>
      <c r="L83" s="456">
        <v>0</v>
      </c>
      <c r="M83" s="456">
        <v>0</v>
      </c>
      <c r="N83" s="438" t="s">
        <v>214</v>
      </c>
      <c r="O83" s="457">
        <v>0</v>
      </c>
    </row>
    <row r="84" spans="2:16" ht="13.8" thickBot="1" x14ac:dyDescent="0.3">
      <c r="B84" s="853" t="s">
        <v>79</v>
      </c>
      <c r="C84" s="854"/>
      <c r="D84" s="525" t="s">
        <v>214</v>
      </c>
      <c r="E84" s="526" t="s">
        <v>214</v>
      </c>
      <c r="F84" s="729">
        <v>633921355.60000205</v>
      </c>
      <c r="G84" s="730">
        <v>509985.43</v>
      </c>
      <c r="H84" s="434">
        <v>77866.649999999994</v>
      </c>
      <c r="I84" s="436">
        <v>27676.07</v>
      </c>
      <c r="J84" s="529" t="s">
        <v>214</v>
      </c>
      <c r="K84" s="436">
        <v>78021303.689999998</v>
      </c>
      <c r="L84" s="436">
        <v>2594.25</v>
      </c>
      <c r="M84" s="435">
        <v>78018709.439999998</v>
      </c>
      <c r="N84" s="435">
        <v>1117.5170000000001</v>
      </c>
      <c r="O84" s="434">
        <v>45.786000000000008</v>
      </c>
      <c r="P84" s="186"/>
    </row>
    <row r="85" spans="2:16" ht="14.4" thickTop="1" thickBot="1" x14ac:dyDescent="0.3">
      <c r="B85" s="847" t="s">
        <v>36</v>
      </c>
      <c r="C85" s="848"/>
      <c r="D85" s="163">
        <v>868786243.79000008</v>
      </c>
      <c r="E85" s="163">
        <v>59434421.579999998</v>
      </c>
      <c r="F85" s="731">
        <v>809351822.21000004</v>
      </c>
      <c r="G85" s="732">
        <v>509985.43</v>
      </c>
      <c r="H85" s="137">
        <v>77866.649999999994</v>
      </c>
      <c r="I85" s="137">
        <v>55687.45</v>
      </c>
      <c r="J85" s="137">
        <v>379216.35</v>
      </c>
      <c r="K85" s="137">
        <v>272985706.63999999</v>
      </c>
      <c r="L85" s="137">
        <v>2702.25</v>
      </c>
      <c r="M85" s="137">
        <v>272983004.38999999</v>
      </c>
      <c r="N85" s="137">
        <v>1117.52</v>
      </c>
      <c r="O85" s="139">
        <v>77.98</v>
      </c>
    </row>
    <row r="86" spans="2:16" ht="13.8" thickTop="1" x14ac:dyDescent="0.25">
      <c r="B86" s="347"/>
      <c r="C86" s="187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</row>
    <row r="87" spans="2:16" x14ac:dyDescent="0.25">
      <c r="B87" s="402" t="s">
        <v>113</v>
      </c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</row>
  </sheetData>
  <mergeCells count="21">
    <mergeCell ref="B85:C85"/>
    <mergeCell ref="B44:B45"/>
    <mergeCell ref="B50:B55"/>
    <mergeCell ref="B56:B58"/>
    <mergeCell ref="B59:B61"/>
    <mergeCell ref="B66:B71"/>
    <mergeCell ref="B73:B74"/>
    <mergeCell ref="B46:B47"/>
    <mergeCell ref="B75:B76"/>
    <mergeCell ref="B7:B9"/>
    <mergeCell ref="B11:B15"/>
    <mergeCell ref="B16:B27"/>
    <mergeCell ref="B84:C84"/>
    <mergeCell ref="B28:B39"/>
    <mergeCell ref="B41:B42"/>
    <mergeCell ref="B1:O1"/>
    <mergeCell ref="B3:B4"/>
    <mergeCell ref="C3:C4"/>
    <mergeCell ref="D3:F3"/>
    <mergeCell ref="G3:O3"/>
    <mergeCell ref="B5:B6"/>
  </mergeCells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247C0-FE91-443F-A8B2-4192D1B01D6D}">
  <dimension ref="B1:T90"/>
  <sheetViews>
    <sheetView topLeftCell="A46" zoomScale="80" zoomScaleNormal="80" workbookViewId="0">
      <selection activeCell="O89" sqref="O89"/>
    </sheetView>
  </sheetViews>
  <sheetFormatPr baseColWidth="10" defaultColWidth="12" defaultRowHeight="13.2" x14ac:dyDescent="0.25"/>
  <cols>
    <col min="1" max="1" width="2.7109375" style="184" customWidth="1"/>
    <col min="2" max="2" width="32.85546875" style="349" customWidth="1"/>
    <col min="3" max="3" width="30.7109375" style="189" bestFit="1" customWidth="1"/>
    <col min="4" max="4" width="23.28515625" style="189" customWidth="1"/>
    <col min="5" max="5" width="20.85546875" style="189" customWidth="1"/>
    <col min="6" max="6" width="23.28515625" style="189" customWidth="1"/>
    <col min="7" max="7" width="25.140625" style="189" customWidth="1"/>
    <col min="8" max="10" width="18.85546875" style="189" customWidth="1"/>
    <col min="11" max="11" width="21.7109375" style="189" customWidth="1"/>
    <col min="12" max="12" width="18.85546875" style="189" customWidth="1"/>
    <col min="13" max="13" width="26" style="189" bestFit="1" customWidth="1"/>
    <col min="14" max="14" width="23.28515625" style="189" customWidth="1"/>
    <col min="15" max="15" width="18.85546875" style="189" customWidth="1"/>
    <col min="16" max="18" width="31.7109375" style="184" bestFit="1" customWidth="1"/>
    <col min="19" max="19" width="20.7109375" style="184" bestFit="1" customWidth="1"/>
    <col min="20" max="20" width="16.28515625" style="184" bestFit="1" customWidth="1"/>
    <col min="21" max="21" width="20.28515625" style="184" bestFit="1" customWidth="1"/>
    <col min="22" max="22" width="16.7109375" style="184" bestFit="1" customWidth="1"/>
    <col min="23" max="23" width="20.28515625" style="184" bestFit="1" customWidth="1"/>
    <col min="24" max="24" width="16.7109375" style="184" bestFit="1" customWidth="1"/>
    <col min="25" max="25" width="20.28515625" style="184" bestFit="1" customWidth="1"/>
    <col min="26" max="26" width="16.7109375" style="184" bestFit="1" customWidth="1"/>
    <col min="27" max="27" width="20.7109375" style="184" bestFit="1" customWidth="1"/>
    <col min="28" max="28" width="17" style="184" bestFit="1" customWidth="1"/>
    <col min="29" max="29" width="20.28515625" style="184" bestFit="1" customWidth="1"/>
    <col min="30" max="30" width="16.7109375" style="184" bestFit="1" customWidth="1"/>
    <col min="31" max="31" width="20.28515625" style="184" bestFit="1" customWidth="1"/>
    <col min="32" max="32" width="16.7109375" style="184" bestFit="1" customWidth="1"/>
    <col min="33" max="33" width="18" style="184" bestFit="1" customWidth="1"/>
    <col min="34" max="34" width="14.42578125" style="184" bestFit="1" customWidth="1"/>
    <col min="35" max="35" width="17.7109375" style="184" bestFit="1" customWidth="1"/>
    <col min="36" max="36" width="14.140625" style="184" bestFit="1" customWidth="1"/>
    <col min="37" max="37" width="16.85546875" style="184" bestFit="1" customWidth="1"/>
    <col min="38" max="16384" width="12" style="184"/>
  </cols>
  <sheetData>
    <row r="1" spans="2:20" s="371" customFormat="1" x14ac:dyDescent="0.25">
      <c r="B1" s="855" t="s">
        <v>206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Q1" s="401"/>
      <c r="R1" s="401"/>
      <c r="S1" s="401"/>
      <c r="T1" s="401"/>
    </row>
    <row r="2" spans="2:20" ht="13.8" thickBot="1" x14ac:dyDescent="0.3">
      <c r="B2" s="348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2:20" ht="13.8" thickTop="1" x14ac:dyDescent="0.25">
      <c r="B3" s="856" t="s">
        <v>0</v>
      </c>
      <c r="C3" s="856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2"/>
      <c r="N3" s="862"/>
      <c r="O3" s="863"/>
    </row>
    <row r="4" spans="2:20" ht="126" customHeight="1" thickBot="1" x14ac:dyDescent="0.3">
      <c r="B4" s="868"/>
      <c r="C4" s="868"/>
      <c r="D4" s="422" t="s">
        <v>4</v>
      </c>
      <c r="E4" s="423" t="s">
        <v>5</v>
      </c>
      <c r="F4" s="424" t="s">
        <v>52</v>
      </c>
      <c r="G4" s="425" t="s">
        <v>101</v>
      </c>
      <c r="H4" s="426" t="s">
        <v>102</v>
      </c>
      <c r="I4" s="426" t="s">
        <v>53</v>
      </c>
      <c r="J4" s="426" t="s">
        <v>54</v>
      </c>
      <c r="K4" s="426" t="s">
        <v>103</v>
      </c>
      <c r="L4" s="427" t="s">
        <v>146</v>
      </c>
      <c r="M4" s="427" t="s">
        <v>147</v>
      </c>
      <c r="N4" s="426" t="s">
        <v>55</v>
      </c>
      <c r="O4" s="428" t="s">
        <v>56</v>
      </c>
    </row>
    <row r="5" spans="2:20" ht="13.8" thickTop="1" x14ac:dyDescent="0.25">
      <c r="B5" s="870" t="s">
        <v>174</v>
      </c>
      <c r="C5" s="357" t="s">
        <v>7</v>
      </c>
      <c r="D5" s="437" t="s">
        <v>215</v>
      </c>
      <c r="E5" s="438" t="s">
        <v>215</v>
      </c>
      <c r="F5" s="439" t="s">
        <v>215</v>
      </c>
      <c r="G5" s="440">
        <v>0</v>
      </c>
      <c r="H5" s="438" t="s">
        <v>215</v>
      </c>
      <c r="I5" s="441">
        <v>0</v>
      </c>
      <c r="J5" s="441">
        <v>0</v>
      </c>
      <c r="K5" s="438" t="s">
        <v>215</v>
      </c>
      <c r="L5" s="441">
        <v>0</v>
      </c>
      <c r="M5" s="500" t="s">
        <v>215</v>
      </c>
      <c r="N5" s="441">
        <v>0</v>
      </c>
      <c r="O5" s="442">
        <v>0</v>
      </c>
    </row>
    <row r="6" spans="2:20" ht="26.4" x14ac:dyDescent="0.25">
      <c r="B6" s="865"/>
      <c r="C6" s="357" t="s">
        <v>15</v>
      </c>
      <c r="D6" s="437" t="s">
        <v>215</v>
      </c>
      <c r="E6" s="443">
        <v>0</v>
      </c>
      <c r="F6" s="444" t="s">
        <v>215</v>
      </c>
      <c r="G6" s="445">
        <v>0</v>
      </c>
      <c r="H6" s="443">
        <v>0</v>
      </c>
      <c r="I6" s="446">
        <v>0</v>
      </c>
      <c r="J6" s="446">
        <v>0</v>
      </c>
      <c r="K6" s="443" t="s">
        <v>215</v>
      </c>
      <c r="L6" s="446">
        <v>0</v>
      </c>
      <c r="M6" s="501" t="s">
        <v>215</v>
      </c>
      <c r="N6" s="446">
        <v>0</v>
      </c>
      <c r="O6" s="447">
        <v>0</v>
      </c>
    </row>
    <row r="7" spans="2:20" x14ac:dyDescent="0.25">
      <c r="B7" s="864" t="s">
        <v>175</v>
      </c>
      <c r="C7" s="412" t="s">
        <v>17</v>
      </c>
      <c r="D7" s="514" t="s">
        <v>215</v>
      </c>
      <c r="E7" s="438" t="s">
        <v>215</v>
      </c>
      <c r="F7" s="439" t="s">
        <v>215</v>
      </c>
      <c r="G7" s="440">
        <v>0</v>
      </c>
      <c r="H7" s="438">
        <v>0</v>
      </c>
      <c r="I7" s="441">
        <v>0</v>
      </c>
      <c r="J7" s="441" t="s">
        <v>215</v>
      </c>
      <c r="K7" s="438" t="s">
        <v>215</v>
      </c>
      <c r="L7" s="441">
        <v>0</v>
      </c>
      <c r="M7" s="500" t="s">
        <v>215</v>
      </c>
      <c r="N7" s="441">
        <v>0</v>
      </c>
      <c r="O7" s="448" t="s">
        <v>215</v>
      </c>
    </row>
    <row r="8" spans="2:20" x14ac:dyDescent="0.25">
      <c r="B8" s="865"/>
      <c r="C8" s="412" t="s">
        <v>9</v>
      </c>
      <c r="D8" s="515" t="s">
        <v>215</v>
      </c>
      <c r="E8" s="449" t="s">
        <v>215</v>
      </c>
      <c r="F8" s="502" t="s">
        <v>215</v>
      </c>
      <c r="G8" s="450">
        <v>0</v>
      </c>
      <c r="H8" s="449" t="s">
        <v>215</v>
      </c>
      <c r="I8" s="451">
        <v>0</v>
      </c>
      <c r="J8" s="451">
        <v>0</v>
      </c>
      <c r="K8" s="449" t="s">
        <v>215</v>
      </c>
      <c r="L8" s="451">
        <v>0</v>
      </c>
      <c r="M8" s="503" t="s">
        <v>215</v>
      </c>
      <c r="N8" s="451">
        <v>0</v>
      </c>
      <c r="O8" s="447">
        <v>0</v>
      </c>
    </row>
    <row r="9" spans="2:20" x14ac:dyDescent="0.25">
      <c r="B9" s="865"/>
      <c r="C9" s="412" t="s">
        <v>7</v>
      </c>
      <c r="D9" s="516" t="s">
        <v>215</v>
      </c>
      <c r="E9" s="443" t="s">
        <v>215</v>
      </c>
      <c r="F9" s="444" t="s">
        <v>215</v>
      </c>
      <c r="G9" s="445">
        <v>0</v>
      </c>
      <c r="H9" s="443" t="s">
        <v>215</v>
      </c>
      <c r="I9" s="446">
        <v>0</v>
      </c>
      <c r="J9" s="446">
        <v>0</v>
      </c>
      <c r="K9" s="443" t="s">
        <v>215</v>
      </c>
      <c r="L9" s="446">
        <v>0</v>
      </c>
      <c r="M9" s="501" t="s">
        <v>215</v>
      </c>
      <c r="N9" s="446">
        <v>0</v>
      </c>
      <c r="O9" s="452">
        <v>0</v>
      </c>
    </row>
    <row r="10" spans="2:20" ht="13.5" customHeight="1" x14ac:dyDescent="0.25">
      <c r="B10" s="431" t="s">
        <v>140</v>
      </c>
      <c r="C10" s="412" t="s">
        <v>9</v>
      </c>
      <c r="D10" s="517" t="s">
        <v>215</v>
      </c>
      <c r="E10" s="453">
        <v>0</v>
      </c>
      <c r="F10" s="454" t="s">
        <v>215</v>
      </c>
      <c r="G10" s="455">
        <v>0</v>
      </c>
      <c r="H10" s="453">
        <v>0</v>
      </c>
      <c r="I10" s="456">
        <v>0</v>
      </c>
      <c r="J10" s="456">
        <v>0</v>
      </c>
      <c r="K10" s="453" t="s">
        <v>215</v>
      </c>
      <c r="L10" s="456">
        <v>0</v>
      </c>
      <c r="M10" s="504" t="s">
        <v>215</v>
      </c>
      <c r="N10" s="456">
        <v>0</v>
      </c>
      <c r="O10" s="457">
        <v>0</v>
      </c>
    </row>
    <row r="11" spans="2:20" x14ac:dyDescent="0.25">
      <c r="B11" s="431" t="s">
        <v>141</v>
      </c>
      <c r="C11" s="357" t="s">
        <v>7</v>
      </c>
      <c r="D11" s="520" t="s">
        <v>215</v>
      </c>
      <c r="E11" s="453" t="s">
        <v>215</v>
      </c>
      <c r="F11" s="454" t="s">
        <v>215</v>
      </c>
      <c r="G11" s="455">
        <v>0</v>
      </c>
      <c r="H11" s="453" t="s">
        <v>215</v>
      </c>
      <c r="I11" s="456">
        <v>0</v>
      </c>
      <c r="J11" s="456">
        <v>0</v>
      </c>
      <c r="K11" s="453" t="s">
        <v>215</v>
      </c>
      <c r="L11" s="456">
        <v>0</v>
      </c>
      <c r="M11" s="504" t="s">
        <v>215</v>
      </c>
      <c r="N11" s="456">
        <v>0</v>
      </c>
      <c r="O11" s="457" t="s">
        <v>215</v>
      </c>
    </row>
    <row r="12" spans="2:20" x14ac:dyDescent="0.25">
      <c r="B12" s="864" t="s">
        <v>181</v>
      </c>
      <c r="C12" s="357" t="s">
        <v>13</v>
      </c>
      <c r="D12" s="437">
        <f t="shared" ref="D12:D68" si="0">SUM(E12:F12)</f>
        <v>0</v>
      </c>
      <c r="E12" s="441">
        <v>0</v>
      </c>
      <c r="F12" s="458">
        <v>0</v>
      </c>
      <c r="G12" s="440">
        <v>10</v>
      </c>
      <c r="H12" s="441">
        <v>0</v>
      </c>
      <c r="I12" s="438">
        <v>44.8</v>
      </c>
      <c r="J12" s="438">
        <v>104</v>
      </c>
      <c r="K12" s="441">
        <v>0</v>
      </c>
      <c r="L12" s="441">
        <v>0</v>
      </c>
      <c r="M12" s="441">
        <v>0</v>
      </c>
      <c r="N12" s="441">
        <v>0</v>
      </c>
      <c r="O12" s="442">
        <v>0</v>
      </c>
    </row>
    <row r="13" spans="2:20" ht="26.4" x14ac:dyDescent="0.25">
      <c r="B13" s="865"/>
      <c r="C13" s="357" t="s">
        <v>15</v>
      </c>
      <c r="D13" s="518">
        <f t="shared" si="0"/>
        <v>0</v>
      </c>
      <c r="E13" s="459">
        <v>0</v>
      </c>
      <c r="F13" s="460">
        <v>0</v>
      </c>
      <c r="G13" s="461">
        <v>0</v>
      </c>
      <c r="H13" s="459">
        <v>0</v>
      </c>
      <c r="I13" s="459">
        <v>0</v>
      </c>
      <c r="J13" s="462" t="s">
        <v>215</v>
      </c>
      <c r="K13" s="459">
        <v>0</v>
      </c>
      <c r="L13" s="459">
        <v>0</v>
      </c>
      <c r="M13" s="459">
        <v>0</v>
      </c>
      <c r="N13" s="459">
        <v>0</v>
      </c>
      <c r="O13" s="463">
        <v>0</v>
      </c>
    </row>
    <row r="14" spans="2:20" x14ac:dyDescent="0.25">
      <c r="B14" s="865"/>
      <c r="C14" s="357" t="s">
        <v>11</v>
      </c>
      <c r="D14" s="518">
        <f t="shared" si="0"/>
        <v>0</v>
      </c>
      <c r="E14" s="459">
        <v>0</v>
      </c>
      <c r="F14" s="464">
        <v>0</v>
      </c>
      <c r="G14" s="461">
        <v>0</v>
      </c>
      <c r="H14" s="459">
        <v>0</v>
      </c>
      <c r="I14" s="462">
        <v>0</v>
      </c>
      <c r="J14" s="462">
        <v>100.6</v>
      </c>
      <c r="K14" s="462">
        <v>0</v>
      </c>
      <c r="L14" s="459">
        <v>0</v>
      </c>
      <c r="M14" s="462">
        <v>0</v>
      </c>
      <c r="N14" s="459">
        <v>0</v>
      </c>
      <c r="O14" s="463">
        <v>0</v>
      </c>
    </row>
    <row r="15" spans="2:20" x14ac:dyDescent="0.25">
      <c r="B15" s="865"/>
      <c r="C15" s="357" t="s">
        <v>14</v>
      </c>
      <c r="D15" s="518">
        <f t="shared" si="0"/>
        <v>0</v>
      </c>
      <c r="E15" s="459">
        <v>0</v>
      </c>
      <c r="F15" s="460">
        <v>0</v>
      </c>
      <c r="G15" s="461">
        <v>0</v>
      </c>
      <c r="H15" s="459">
        <v>0</v>
      </c>
      <c r="I15" s="459">
        <v>0</v>
      </c>
      <c r="J15" s="462">
        <v>58.817</v>
      </c>
      <c r="K15" s="459">
        <v>0</v>
      </c>
      <c r="L15" s="459">
        <v>0</v>
      </c>
      <c r="M15" s="459">
        <v>0</v>
      </c>
      <c r="N15" s="459">
        <v>0</v>
      </c>
      <c r="O15" s="463">
        <v>0</v>
      </c>
    </row>
    <row r="16" spans="2:20" x14ac:dyDescent="0.25">
      <c r="B16" s="866"/>
      <c r="C16" s="357" t="s">
        <v>12</v>
      </c>
      <c r="D16" s="516">
        <f t="shared" si="0"/>
        <v>0</v>
      </c>
      <c r="E16" s="446">
        <v>0</v>
      </c>
      <c r="F16" s="465">
        <v>0</v>
      </c>
      <c r="G16" s="445">
        <v>0</v>
      </c>
      <c r="H16" s="446">
        <v>0</v>
      </c>
      <c r="I16" s="446" t="s">
        <v>215</v>
      </c>
      <c r="J16" s="443" t="s">
        <v>215</v>
      </c>
      <c r="K16" s="446">
        <v>0</v>
      </c>
      <c r="L16" s="446">
        <v>0</v>
      </c>
      <c r="M16" s="446">
        <v>0</v>
      </c>
      <c r="N16" s="446">
        <v>0</v>
      </c>
      <c r="O16" s="452">
        <v>0</v>
      </c>
    </row>
    <row r="17" spans="2:15" x14ac:dyDescent="0.25">
      <c r="B17" s="864" t="s">
        <v>197</v>
      </c>
      <c r="C17" s="357" t="s">
        <v>17</v>
      </c>
      <c r="D17" s="518">
        <f t="shared" si="0"/>
        <v>0</v>
      </c>
      <c r="E17" s="462">
        <v>0</v>
      </c>
      <c r="F17" s="460">
        <v>0</v>
      </c>
      <c r="G17" s="466">
        <v>1741.1399999999999</v>
      </c>
      <c r="H17" s="459">
        <v>0</v>
      </c>
      <c r="I17" s="462">
        <v>277.25</v>
      </c>
      <c r="J17" s="462">
        <v>3.2060000000000004</v>
      </c>
      <c r="K17" s="459">
        <v>0</v>
      </c>
      <c r="L17" s="459">
        <v>0</v>
      </c>
      <c r="M17" s="459">
        <v>0</v>
      </c>
      <c r="N17" s="462">
        <v>0</v>
      </c>
      <c r="O17" s="467">
        <v>0.39700000000000002</v>
      </c>
    </row>
    <row r="18" spans="2:15" x14ac:dyDescent="0.25">
      <c r="B18" s="865"/>
      <c r="C18" s="357" t="s">
        <v>13</v>
      </c>
      <c r="D18" s="518">
        <f t="shared" si="0"/>
        <v>0</v>
      </c>
      <c r="E18" s="459">
        <v>0</v>
      </c>
      <c r="F18" s="460">
        <v>0</v>
      </c>
      <c r="G18" s="461">
        <v>0</v>
      </c>
      <c r="H18" s="459">
        <v>0</v>
      </c>
      <c r="I18" s="462" t="s">
        <v>215</v>
      </c>
      <c r="J18" s="462">
        <v>16.734999999999999</v>
      </c>
      <c r="K18" s="459">
        <v>0</v>
      </c>
      <c r="L18" s="459">
        <v>0</v>
      </c>
      <c r="M18" s="459">
        <v>0</v>
      </c>
      <c r="N18" s="459">
        <v>0</v>
      </c>
      <c r="O18" s="463">
        <v>0</v>
      </c>
    </row>
    <row r="19" spans="2:15" x14ac:dyDescent="0.25">
      <c r="B19" s="865"/>
      <c r="C19" s="357" t="s">
        <v>19</v>
      </c>
      <c r="D19" s="518">
        <f t="shared" si="0"/>
        <v>0</v>
      </c>
      <c r="E19" s="459">
        <v>0</v>
      </c>
      <c r="F19" s="460">
        <v>0</v>
      </c>
      <c r="G19" s="461">
        <v>0</v>
      </c>
      <c r="H19" s="459">
        <v>0</v>
      </c>
      <c r="I19" s="459">
        <v>0</v>
      </c>
      <c r="J19" s="462">
        <v>58.871000000000002</v>
      </c>
      <c r="K19" s="459">
        <v>0</v>
      </c>
      <c r="L19" s="459">
        <v>0</v>
      </c>
      <c r="M19" s="459">
        <v>0</v>
      </c>
      <c r="N19" s="462">
        <v>26.451000000000001</v>
      </c>
      <c r="O19" s="463">
        <v>0</v>
      </c>
    </row>
    <row r="20" spans="2:15" x14ac:dyDescent="0.25">
      <c r="B20" s="865"/>
      <c r="C20" s="357" t="s">
        <v>18</v>
      </c>
      <c r="D20" s="518">
        <f t="shared" si="0"/>
        <v>0</v>
      </c>
      <c r="E20" s="459">
        <v>0</v>
      </c>
      <c r="F20" s="460">
        <v>0</v>
      </c>
      <c r="G20" s="461">
        <v>0</v>
      </c>
      <c r="H20" s="459">
        <v>0</v>
      </c>
      <c r="I20" s="459">
        <v>1600</v>
      </c>
      <c r="J20" s="462">
        <v>11</v>
      </c>
      <c r="K20" s="459">
        <v>0</v>
      </c>
      <c r="L20" s="459">
        <v>0</v>
      </c>
      <c r="M20" s="459">
        <v>0</v>
      </c>
      <c r="N20" s="459">
        <v>0</v>
      </c>
      <c r="O20" s="467">
        <v>8</v>
      </c>
    </row>
    <row r="21" spans="2:15" x14ac:dyDescent="0.25">
      <c r="B21" s="865"/>
      <c r="C21" s="357" t="s">
        <v>9</v>
      </c>
      <c r="D21" s="518" t="s">
        <v>215</v>
      </c>
      <c r="E21" s="459">
        <v>1100</v>
      </c>
      <c r="F21" s="468" t="s">
        <v>215</v>
      </c>
      <c r="G21" s="461">
        <v>0</v>
      </c>
      <c r="H21" s="459">
        <v>0</v>
      </c>
      <c r="I21" s="459">
        <v>640</v>
      </c>
      <c r="J21" s="462" t="s">
        <v>215</v>
      </c>
      <c r="K21" s="462">
        <v>0</v>
      </c>
      <c r="L21" s="459">
        <v>0</v>
      </c>
      <c r="M21" s="462">
        <v>0</v>
      </c>
      <c r="N21" s="462" t="s">
        <v>215</v>
      </c>
      <c r="O21" s="463">
        <v>0</v>
      </c>
    </row>
    <row r="22" spans="2:15" ht="26.4" x14ac:dyDescent="0.25">
      <c r="B22" s="865"/>
      <c r="C22" s="357" t="s">
        <v>15</v>
      </c>
      <c r="D22" s="518">
        <f t="shared" si="0"/>
        <v>0</v>
      </c>
      <c r="E22" s="459">
        <v>0</v>
      </c>
      <c r="F22" s="505" t="s">
        <v>215</v>
      </c>
      <c r="G22" s="461">
        <v>0</v>
      </c>
      <c r="H22" s="459">
        <v>0</v>
      </c>
      <c r="I22" s="459">
        <v>0</v>
      </c>
      <c r="J22" s="462">
        <v>229.15199999999999</v>
      </c>
      <c r="K22" s="459">
        <v>0</v>
      </c>
      <c r="L22" s="459">
        <v>0</v>
      </c>
      <c r="M22" s="459">
        <v>0</v>
      </c>
      <c r="N22" s="462" t="s">
        <v>215</v>
      </c>
      <c r="O22" s="463">
        <v>0</v>
      </c>
    </row>
    <row r="23" spans="2:15" x14ac:dyDescent="0.25">
      <c r="B23" s="865"/>
      <c r="C23" s="357" t="s">
        <v>22</v>
      </c>
      <c r="D23" s="518">
        <f t="shared" si="0"/>
        <v>1150</v>
      </c>
      <c r="E23" s="459">
        <v>1150</v>
      </c>
      <c r="F23" s="468">
        <v>0</v>
      </c>
      <c r="G23" s="461">
        <v>0</v>
      </c>
      <c r="H23" s="459">
        <v>0</v>
      </c>
      <c r="I23" s="459">
        <v>0</v>
      </c>
      <c r="J23" s="462">
        <v>7.28</v>
      </c>
      <c r="K23" s="459">
        <v>0</v>
      </c>
      <c r="L23" s="459">
        <v>0</v>
      </c>
      <c r="M23" s="459">
        <v>0</v>
      </c>
      <c r="N23" s="462">
        <v>0</v>
      </c>
      <c r="O23" s="463">
        <v>0</v>
      </c>
    </row>
    <row r="24" spans="2:15" x14ac:dyDescent="0.25">
      <c r="B24" s="865"/>
      <c r="C24" s="357" t="s">
        <v>20</v>
      </c>
      <c r="D24" s="518">
        <f t="shared" si="0"/>
        <v>0</v>
      </c>
      <c r="E24" s="459">
        <v>0</v>
      </c>
      <c r="F24" s="460">
        <v>0</v>
      </c>
      <c r="G24" s="461">
        <v>0</v>
      </c>
      <c r="H24" s="459">
        <v>0</v>
      </c>
      <c r="I24" s="459">
        <v>0</v>
      </c>
      <c r="J24" s="462">
        <v>24</v>
      </c>
      <c r="K24" s="459">
        <v>0</v>
      </c>
      <c r="L24" s="459">
        <v>0</v>
      </c>
      <c r="M24" s="459">
        <v>0</v>
      </c>
      <c r="N24" s="462">
        <v>0</v>
      </c>
      <c r="O24" s="463">
        <v>0</v>
      </c>
    </row>
    <row r="25" spans="2:15" x14ac:dyDescent="0.25">
      <c r="B25" s="865"/>
      <c r="C25" s="357" t="s">
        <v>11</v>
      </c>
      <c r="D25" s="518">
        <f t="shared" si="0"/>
        <v>0</v>
      </c>
      <c r="E25" s="459">
        <v>0</v>
      </c>
      <c r="F25" s="460">
        <v>0</v>
      </c>
      <c r="G25" s="461">
        <v>0</v>
      </c>
      <c r="H25" s="459">
        <v>0</v>
      </c>
      <c r="I25" s="459">
        <v>0</v>
      </c>
      <c r="J25" s="462">
        <v>62.8</v>
      </c>
      <c r="K25" s="459">
        <v>0</v>
      </c>
      <c r="L25" s="459">
        <v>0</v>
      </c>
      <c r="M25" s="459">
        <v>0</v>
      </c>
      <c r="N25" s="462">
        <v>5.923</v>
      </c>
      <c r="O25" s="467">
        <v>0</v>
      </c>
    </row>
    <row r="26" spans="2:15" x14ac:dyDescent="0.25">
      <c r="B26" s="865"/>
      <c r="C26" s="357" t="s">
        <v>16</v>
      </c>
      <c r="D26" s="518">
        <f t="shared" si="0"/>
        <v>0</v>
      </c>
      <c r="E26" s="459">
        <v>0</v>
      </c>
      <c r="F26" s="460">
        <v>0</v>
      </c>
      <c r="G26" s="466">
        <v>100</v>
      </c>
      <c r="H26" s="459">
        <v>0</v>
      </c>
      <c r="I26" s="462">
        <v>100</v>
      </c>
      <c r="J26" s="462">
        <v>150</v>
      </c>
      <c r="K26" s="459">
        <v>0</v>
      </c>
      <c r="L26" s="459">
        <v>0</v>
      </c>
      <c r="M26" s="459">
        <v>0</v>
      </c>
      <c r="N26" s="462">
        <v>39</v>
      </c>
      <c r="O26" s="467">
        <v>20</v>
      </c>
    </row>
    <row r="27" spans="2:15" x14ac:dyDescent="0.25">
      <c r="B27" s="865"/>
      <c r="C27" s="357" t="s">
        <v>169</v>
      </c>
      <c r="D27" s="518">
        <f t="shared" si="0"/>
        <v>0</v>
      </c>
      <c r="E27" s="459">
        <v>0</v>
      </c>
      <c r="F27" s="460">
        <v>0</v>
      </c>
      <c r="G27" s="461">
        <v>0</v>
      </c>
      <c r="H27" s="459">
        <v>0</v>
      </c>
      <c r="I27" s="459">
        <v>0</v>
      </c>
      <c r="J27" s="462">
        <v>6.2249999999999996</v>
      </c>
      <c r="K27" s="459">
        <v>0</v>
      </c>
      <c r="L27" s="459">
        <v>0</v>
      </c>
      <c r="M27" s="459">
        <v>0</v>
      </c>
      <c r="N27" s="462">
        <v>0</v>
      </c>
      <c r="O27" s="463">
        <v>0</v>
      </c>
    </row>
    <row r="28" spans="2:15" ht="13.8" thickBot="1" x14ac:dyDescent="0.3">
      <c r="B28" s="865"/>
      <c r="C28" s="394" t="s">
        <v>12</v>
      </c>
      <c r="D28" s="519">
        <f t="shared" si="0"/>
        <v>0</v>
      </c>
      <c r="E28" s="469">
        <v>0</v>
      </c>
      <c r="F28" s="470">
        <v>0</v>
      </c>
      <c r="G28" s="471">
        <v>0</v>
      </c>
      <c r="H28" s="469">
        <v>0</v>
      </c>
      <c r="I28" s="469" t="s">
        <v>215</v>
      </c>
      <c r="J28" s="472">
        <v>1126.8</v>
      </c>
      <c r="K28" s="469">
        <v>0</v>
      </c>
      <c r="L28" s="469">
        <v>0</v>
      </c>
      <c r="M28" s="469">
        <v>0</v>
      </c>
      <c r="N28" s="472">
        <v>0</v>
      </c>
      <c r="O28" s="473">
        <v>0</v>
      </c>
    </row>
    <row r="29" spans="2:15" ht="13.8" thickTop="1" x14ac:dyDescent="0.25">
      <c r="B29" s="864" t="s">
        <v>21</v>
      </c>
      <c r="C29" s="357" t="s">
        <v>7</v>
      </c>
      <c r="D29" s="437">
        <f t="shared" si="0"/>
        <v>6077034.0999999996</v>
      </c>
      <c r="E29" s="441">
        <v>0</v>
      </c>
      <c r="F29" s="439">
        <v>6077034.0999999996</v>
      </c>
      <c r="G29" s="440">
        <v>0</v>
      </c>
      <c r="H29" s="441">
        <v>0</v>
      </c>
      <c r="I29" s="441">
        <v>0</v>
      </c>
      <c r="J29" s="441">
        <v>0</v>
      </c>
      <c r="K29" s="438">
        <v>1565822.29</v>
      </c>
      <c r="L29" s="441">
        <v>0</v>
      </c>
      <c r="M29" s="438">
        <v>1565822.29</v>
      </c>
      <c r="N29" s="441">
        <v>38.840000000000003</v>
      </c>
      <c r="O29" s="442">
        <v>0</v>
      </c>
    </row>
    <row r="30" spans="2:15" x14ac:dyDescent="0.25">
      <c r="B30" s="865"/>
      <c r="C30" s="357" t="s">
        <v>17</v>
      </c>
      <c r="D30" s="518" t="s">
        <v>215</v>
      </c>
      <c r="E30" s="459">
        <v>4608083.3499999996</v>
      </c>
      <c r="F30" s="464" t="s">
        <v>215</v>
      </c>
      <c r="G30" s="466">
        <v>137240</v>
      </c>
      <c r="H30" s="462">
        <v>24136.379999999997</v>
      </c>
      <c r="I30" s="459">
        <v>0</v>
      </c>
      <c r="J30" s="462" t="s">
        <v>215</v>
      </c>
      <c r="K30" s="462" t="s">
        <v>215</v>
      </c>
      <c r="L30" s="459">
        <v>0</v>
      </c>
      <c r="M30" s="462" t="s">
        <v>215</v>
      </c>
      <c r="N30" s="459">
        <v>0</v>
      </c>
      <c r="O30" s="463" t="s">
        <v>215</v>
      </c>
    </row>
    <row r="31" spans="2:15" x14ac:dyDescent="0.25">
      <c r="B31" s="865"/>
      <c r="C31" s="357" t="s">
        <v>13</v>
      </c>
      <c r="D31" s="518">
        <f t="shared" si="0"/>
        <v>602966</v>
      </c>
      <c r="E31" s="459">
        <v>0</v>
      </c>
      <c r="F31" s="464">
        <v>602966</v>
      </c>
      <c r="G31" s="461">
        <v>0</v>
      </c>
      <c r="H31" s="459">
        <v>0</v>
      </c>
      <c r="I31" s="459">
        <v>0</v>
      </c>
      <c r="J31" s="459">
        <v>0</v>
      </c>
      <c r="K31" s="462">
        <v>156972</v>
      </c>
      <c r="L31" s="459">
        <v>0</v>
      </c>
      <c r="M31" s="462">
        <v>156972</v>
      </c>
      <c r="N31" s="459">
        <v>0</v>
      </c>
      <c r="O31" s="463">
        <v>0</v>
      </c>
    </row>
    <row r="32" spans="2:15" x14ac:dyDescent="0.25">
      <c r="B32" s="865"/>
      <c r="C32" s="357" t="s">
        <v>19</v>
      </c>
      <c r="D32" s="518">
        <f t="shared" si="0"/>
        <v>6474430</v>
      </c>
      <c r="E32" s="459">
        <v>939324</v>
      </c>
      <c r="F32" s="460">
        <v>5535106</v>
      </c>
      <c r="G32" s="461" t="s">
        <v>215</v>
      </c>
      <c r="H32" s="462" t="s">
        <v>215</v>
      </c>
      <c r="I32" s="459" t="s">
        <v>215</v>
      </c>
      <c r="J32" s="462">
        <v>3674.3430000000003</v>
      </c>
      <c r="K32" s="462">
        <v>826791.89</v>
      </c>
      <c r="L32" s="462">
        <v>0</v>
      </c>
      <c r="M32" s="462">
        <v>826791.89</v>
      </c>
      <c r="N32" s="462">
        <v>486.04200000000003</v>
      </c>
      <c r="O32" s="463" t="s">
        <v>215</v>
      </c>
    </row>
    <row r="33" spans="2:15" x14ac:dyDescent="0.25">
      <c r="B33" s="865"/>
      <c r="C33" s="357" t="s">
        <v>18</v>
      </c>
      <c r="D33" s="518">
        <f t="shared" si="0"/>
        <v>17880503.27</v>
      </c>
      <c r="E33" s="459">
        <v>749249.27</v>
      </c>
      <c r="F33" s="464">
        <v>17131254</v>
      </c>
      <c r="G33" s="461">
        <v>0</v>
      </c>
      <c r="H33" s="462" t="s">
        <v>215</v>
      </c>
      <c r="I33" s="462">
        <v>33782</v>
      </c>
      <c r="J33" s="462" t="s">
        <v>215</v>
      </c>
      <c r="K33" s="462">
        <v>6107120</v>
      </c>
      <c r="L33" s="459">
        <v>0</v>
      </c>
      <c r="M33" s="462">
        <v>6107120</v>
      </c>
      <c r="N33" s="459">
        <v>0</v>
      </c>
      <c r="O33" s="463" t="s">
        <v>215</v>
      </c>
    </row>
    <row r="34" spans="2:15" x14ac:dyDescent="0.25">
      <c r="B34" s="865"/>
      <c r="C34" s="357" t="s">
        <v>9</v>
      </c>
      <c r="D34" s="518" t="s">
        <v>215</v>
      </c>
      <c r="E34" s="459" t="s">
        <v>215</v>
      </c>
      <c r="F34" s="464">
        <v>6657924.1200000001</v>
      </c>
      <c r="G34" s="461">
        <v>0</v>
      </c>
      <c r="H34" s="459" t="s">
        <v>215</v>
      </c>
      <c r="I34" s="459">
        <v>0</v>
      </c>
      <c r="J34" s="459" t="s">
        <v>215</v>
      </c>
      <c r="K34" s="462">
        <v>1727106</v>
      </c>
      <c r="L34" s="459">
        <v>0</v>
      </c>
      <c r="M34" s="459">
        <v>1727106</v>
      </c>
      <c r="N34" s="459">
        <v>0</v>
      </c>
      <c r="O34" s="463">
        <v>0</v>
      </c>
    </row>
    <row r="35" spans="2:15" ht="26.4" x14ac:dyDescent="0.25">
      <c r="B35" s="865"/>
      <c r="C35" s="357" t="s">
        <v>15</v>
      </c>
      <c r="D35" s="518">
        <f t="shared" si="0"/>
        <v>3838034.45</v>
      </c>
      <c r="E35" s="459">
        <v>0</v>
      </c>
      <c r="F35" s="464">
        <v>3838034.45</v>
      </c>
      <c r="G35" s="461">
        <v>0</v>
      </c>
      <c r="H35" s="459">
        <v>0</v>
      </c>
      <c r="I35" s="459">
        <v>0</v>
      </c>
      <c r="J35" s="459">
        <v>0</v>
      </c>
      <c r="K35" s="462">
        <v>1189748</v>
      </c>
      <c r="L35" s="459">
        <v>0</v>
      </c>
      <c r="M35" s="459">
        <v>1189748</v>
      </c>
      <c r="N35" s="459">
        <v>7.8</v>
      </c>
      <c r="O35" s="463">
        <v>0</v>
      </c>
    </row>
    <row r="36" spans="2:15" x14ac:dyDescent="0.25">
      <c r="B36" s="865"/>
      <c r="C36" s="357" t="s">
        <v>11</v>
      </c>
      <c r="D36" s="518">
        <f t="shared" si="0"/>
        <v>11942595.669999998</v>
      </c>
      <c r="E36" s="459">
        <v>5119998.79</v>
      </c>
      <c r="F36" s="464">
        <v>6822596.879999999</v>
      </c>
      <c r="G36" s="466">
        <v>321451.7</v>
      </c>
      <c r="H36" s="462">
        <v>8569</v>
      </c>
      <c r="I36" s="462" t="s">
        <v>215</v>
      </c>
      <c r="J36" s="462">
        <v>7619.2259999999997</v>
      </c>
      <c r="K36" s="462">
        <v>1958304</v>
      </c>
      <c r="L36" s="459">
        <v>0</v>
      </c>
      <c r="M36" s="462">
        <v>1958304</v>
      </c>
      <c r="N36" s="459">
        <v>0</v>
      </c>
      <c r="O36" s="463" t="s">
        <v>215</v>
      </c>
    </row>
    <row r="37" spans="2:15" x14ac:dyDescent="0.25">
      <c r="B37" s="865"/>
      <c r="C37" s="357" t="s">
        <v>16</v>
      </c>
      <c r="D37" s="518">
        <f t="shared" si="0"/>
        <v>6876458</v>
      </c>
      <c r="E37" s="462">
        <v>0</v>
      </c>
      <c r="F37" s="464">
        <v>6876458</v>
      </c>
      <c r="G37" s="461">
        <v>0</v>
      </c>
      <c r="H37" s="462">
        <v>0</v>
      </c>
      <c r="I37" s="459">
        <v>0</v>
      </c>
      <c r="J37" s="459">
        <v>0</v>
      </c>
      <c r="K37" s="462">
        <v>2046980</v>
      </c>
      <c r="L37" s="459">
        <v>0</v>
      </c>
      <c r="M37" s="462">
        <v>2046980</v>
      </c>
      <c r="N37" s="459">
        <v>0</v>
      </c>
      <c r="O37" s="463">
        <v>0</v>
      </c>
    </row>
    <row r="38" spans="2:15" x14ac:dyDescent="0.25">
      <c r="B38" s="865"/>
      <c r="C38" s="357" t="s">
        <v>14</v>
      </c>
      <c r="D38" s="518" t="s">
        <v>215</v>
      </c>
      <c r="E38" s="459">
        <v>0</v>
      </c>
      <c r="F38" s="464" t="s">
        <v>215</v>
      </c>
      <c r="G38" s="461">
        <v>0</v>
      </c>
      <c r="H38" s="459">
        <v>0</v>
      </c>
      <c r="I38" s="459">
        <v>0</v>
      </c>
      <c r="J38" s="459">
        <v>7.5</v>
      </c>
      <c r="K38" s="462" t="s">
        <v>215</v>
      </c>
      <c r="L38" s="459">
        <v>0</v>
      </c>
      <c r="M38" s="462" t="s">
        <v>215</v>
      </c>
      <c r="N38" s="459">
        <v>0</v>
      </c>
      <c r="O38" s="463">
        <v>0</v>
      </c>
    </row>
    <row r="39" spans="2:15" x14ac:dyDescent="0.25">
      <c r="B39" s="865"/>
      <c r="C39" s="357" t="s">
        <v>29</v>
      </c>
      <c r="D39" s="518">
        <f t="shared" si="0"/>
        <v>0</v>
      </c>
      <c r="E39" s="474">
        <v>0</v>
      </c>
      <c r="F39" s="475">
        <v>0</v>
      </c>
      <c r="G39" s="476">
        <v>0</v>
      </c>
      <c r="H39" s="474">
        <v>0</v>
      </c>
      <c r="I39" s="474">
        <v>0</v>
      </c>
      <c r="J39" s="474">
        <v>0</v>
      </c>
      <c r="K39" s="477">
        <v>0</v>
      </c>
      <c r="L39" s="474">
        <v>0</v>
      </c>
      <c r="M39" s="477">
        <v>0</v>
      </c>
      <c r="N39" s="474">
        <v>18</v>
      </c>
      <c r="O39" s="478">
        <v>0</v>
      </c>
    </row>
    <row r="40" spans="2:15" x14ac:dyDescent="0.25">
      <c r="B40" s="866"/>
      <c r="C40" s="357" t="s">
        <v>12</v>
      </c>
      <c r="D40" s="516" t="s">
        <v>215</v>
      </c>
      <c r="E40" s="443" t="s">
        <v>215</v>
      </c>
      <c r="F40" s="444">
        <v>4487913.0200000005</v>
      </c>
      <c r="G40" s="445">
        <v>0</v>
      </c>
      <c r="H40" s="446">
        <v>0</v>
      </c>
      <c r="I40" s="446" t="s">
        <v>215</v>
      </c>
      <c r="J40" s="443" t="s">
        <v>215</v>
      </c>
      <c r="K40" s="443">
        <v>1074676</v>
      </c>
      <c r="L40" s="446">
        <v>0</v>
      </c>
      <c r="M40" s="443">
        <v>1074676</v>
      </c>
      <c r="N40" s="446">
        <v>0</v>
      </c>
      <c r="O40" s="452">
        <v>0</v>
      </c>
    </row>
    <row r="41" spans="2:15" x14ac:dyDescent="0.25">
      <c r="B41" s="864" t="s">
        <v>182</v>
      </c>
      <c r="C41" s="357" t="s">
        <v>7</v>
      </c>
      <c r="D41" s="514">
        <f t="shared" si="0"/>
        <v>0</v>
      </c>
      <c r="E41" s="480" t="s">
        <v>215</v>
      </c>
      <c r="F41" s="481" t="s">
        <v>215</v>
      </c>
      <c r="G41" s="482">
        <v>0</v>
      </c>
      <c r="H41" s="480" t="s">
        <v>215</v>
      </c>
      <c r="I41" s="480">
        <v>0</v>
      </c>
      <c r="J41" s="494">
        <v>0</v>
      </c>
      <c r="K41" s="480" t="s">
        <v>215</v>
      </c>
      <c r="L41" s="480">
        <v>0</v>
      </c>
      <c r="M41" s="480" t="s">
        <v>215</v>
      </c>
      <c r="N41" s="480">
        <v>0</v>
      </c>
      <c r="O41" s="495">
        <v>0</v>
      </c>
    </row>
    <row r="42" spans="2:15" x14ac:dyDescent="0.25">
      <c r="B42" s="866"/>
      <c r="C42" s="357" t="s">
        <v>18</v>
      </c>
      <c r="D42" s="522">
        <f t="shared" si="0"/>
        <v>0</v>
      </c>
      <c r="E42" s="484">
        <v>0</v>
      </c>
      <c r="F42" s="485">
        <v>0</v>
      </c>
      <c r="G42" s="486">
        <v>0</v>
      </c>
      <c r="H42" s="484">
        <v>0</v>
      </c>
      <c r="I42" s="484">
        <v>0</v>
      </c>
      <c r="J42" s="491">
        <v>0.106</v>
      </c>
      <c r="K42" s="484">
        <v>0</v>
      </c>
      <c r="L42" s="484">
        <v>0</v>
      </c>
      <c r="M42" s="484">
        <v>0</v>
      </c>
      <c r="N42" s="484">
        <v>0.86199999999999999</v>
      </c>
      <c r="O42" s="492">
        <v>1.042</v>
      </c>
    </row>
    <row r="43" spans="2:15" x14ac:dyDescent="0.25">
      <c r="B43" s="864" t="s">
        <v>24</v>
      </c>
      <c r="C43" s="357" t="s">
        <v>17</v>
      </c>
      <c r="D43" s="437">
        <f t="shared" si="0"/>
        <v>0</v>
      </c>
      <c r="E43" s="441">
        <v>0</v>
      </c>
      <c r="F43" s="458">
        <v>0</v>
      </c>
      <c r="G43" s="440">
        <v>0</v>
      </c>
      <c r="H43" s="441">
        <v>0</v>
      </c>
      <c r="I43" s="441">
        <v>0</v>
      </c>
      <c r="J43" s="438">
        <v>3</v>
      </c>
      <c r="K43" s="441">
        <v>0</v>
      </c>
      <c r="L43" s="441">
        <v>0</v>
      </c>
      <c r="M43" s="441">
        <v>0</v>
      </c>
      <c r="N43" s="441">
        <v>0</v>
      </c>
      <c r="O43" s="442">
        <v>0</v>
      </c>
    </row>
    <row r="44" spans="2:15" x14ac:dyDescent="0.25">
      <c r="B44" s="866"/>
      <c r="C44" s="357" t="s">
        <v>20</v>
      </c>
      <c r="D44" s="516">
        <f t="shared" si="0"/>
        <v>82686.06</v>
      </c>
      <c r="E44" s="446">
        <v>52914</v>
      </c>
      <c r="F44" s="465">
        <v>29772.06</v>
      </c>
      <c r="G44" s="445">
        <v>0</v>
      </c>
      <c r="H44" s="446">
        <v>0</v>
      </c>
      <c r="I44" s="443">
        <v>0</v>
      </c>
      <c r="J44" s="443">
        <v>1338.1880000000001</v>
      </c>
      <c r="K44" s="443">
        <v>6889.4999999999991</v>
      </c>
      <c r="L44" s="446">
        <v>4216.0999999999995</v>
      </c>
      <c r="M44" s="443">
        <v>2673.3999999999996</v>
      </c>
      <c r="N44" s="443">
        <v>30.053000000000001</v>
      </c>
      <c r="O44" s="506" t="s">
        <v>215</v>
      </c>
    </row>
    <row r="45" spans="2:15" x14ac:dyDescent="0.25">
      <c r="B45" s="430" t="s">
        <v>41</v>
      </c>
      <c r="C45" s="357" t="s">
        <v>19</v>
      </c>
      <c r="D45" s="520">
        <f t="shared" si="0"/>
        <v>0</v>
      </c>
      <c r="E45" s="456">
        <v>0</v>
      </c>
      <c r="F45" s="479">
        <v>0</v>
      </c>
      <c r="G45" s="455">
        <v>0</v>
      </c>
      <c r="H45" s="456">
        <v>0</v>
      </c>
      <c r="I45" s="456">
        <v>0</v>
      </c>
      <c r="J45" s="456">
        <v>0</v>
      </c>
      <c r="K45" s="456">
        <v>0</v>
      </c>
      <c r="L45" s="456">
        <v>0</v>
      </c>
      <c r="M45" s="456">
        <v>0</v>
      </c>
      <c r="N45" s="453">
        <v>0.126</v>
      </c>
      <c r="O45" s="457">
        <v>0</v>
      </c>
    </row>
    <row r="46" spans="2:15" x14ac:dyDescent="0.25">
      <c r="B46" s="864" t="s">
        <v>27</v>
      </c>
      <c r="C46" s="412" t="s">
        <v>14</v>
      </c>
      <c r="D46" s="620">
        <f t="shared" si="0"/>
        <v>0</v>
      </c>
      <c r="E46" s="480">
        <v>0</v>
      </c>
      <c r="F46" s="481">
        <v>0</v>
      </c>
      <c r="G46" s="482">
        <v>0</v>
      </c>
      <c r="H46" s="480">
        <v>0</v>
      </c>
      <c r="I46" s="480">
        <v>0</v>
      </c>
      <c r="J46" s="480">
        <v>0.64800000000000002</v>
      </c>
      <c r="K46" s="480">
        <v>0</v>
      </c>
      <c r="L46" s="480">
        <v>0</v>
      </c>
      <c r="M46" s="480">
        <v>0</v>
      </c>
      <c r="N46" s="480">
        <v>0</v>
      </c>
      <c r="O46" s="483">
        <v>0</v>
      </c>
    </row>
    <row r="47" spans="2:15" x14ac:dyDescent="0.25">
      <c r="B47" s="866"/>
      <c r="C47" s="357" t="s">
        <v>22</v>
      </c>
      <c r="D47" s="516">
        <f t="shared" si="0"/>
        <v>0</v>
      </c>
      <c r="E47" s="484">
        <v>0</v>
      </c>
      <c r="F47" s="485">
        <v>0</v>
      </c>
      <c r="G47" s="486">
        <v>0</v>
      </c>
      <c r="H47" s="484">
        <v>0</v>
      </c>
      <c r="I47" s="484">
        <v>0</v>
      </c>
      <c r="J47" s="484">
        <v>0</v>
      </c>
      <c r="K47" s="484">
        <v>0</v>
      </c>
      <c r="L47" s="484">
        <v>0</v>
      </c>
      <c r="M47" s="484">
        <v>0</v>
      </c>
      <c r="N47" s="446">
        <v>0</v>
      </c>
      <c r="O47" s="506">
        <v>0.84599999999999997</v>
      </c>
    </row>
    <row r="48" spans="2:15" x14ac:dyDescent="0.25">
      <c r="B48" s="431" t="s">
        <v>48</v>
      </c>
      <c r="C48" s="357" t="s">
        <v>22</v>
      </c>
      <c r="D48" s="437">
        <f t="shared" si="0"/>
        <v>0</v>
      </c>
      <c r="E48" s="441">
        <v>0</v>
      </c>
      <c r="F48" s="458">
        <v>0</v>
      </c>
      <c r="G48" s="440">
        <v>0</v>
      </c>
      <c r="H48" s="487">
        <v>0</v>
      </c>
      <c r="I48" s="438">
        <v>0</v>
      </c>
      <c r="J48" s="441">
        <v>0</v>
      </c>
      <c r="K48" s="441">
        <v>0</v>
      </c>
      <c r="L48" s="441">
        <v>0</v>
      </c>
      <c r="M48" s="441">
        <v>0</v>
      </c>
      <c r="N48" s="441">
        <v>0</v>
      </c>
      <c r="O48" s="442">
        <v>7.3</v>
      </c>
    </row>
    <row r="49" spans="2:15" x14ac:dyDescent="0.25">
      <c r="B49" s="430" t="s">
        <v>42</v>
      </c>
      <c r="C49" s="357" t="s">
        <v>22</v>
      </c>
      <c r="D49" s="520">
        <f t="shared" si="0"/>
        <v>0</v>
      </c>
      <c r="E49" s="456">
        <v>0</v>
      </c>
      <c r="F49" s="479">
        <v>0</v>
      </c>
      <c r="G49" s="455">
        <v>0</v>
      </c>
      <c r="H49" s="456">
        <v>0</v>
      </c>
      <c r="I49" s="456">
        <v>0</v>
      </c>
      <c r="J49" s="456">
        <v>0</v>
      </c>
      <c r="K49" s="456">
        <v>0</v>
      </c>
      <c r="L49" s="456">
        <v>0</v>
      </c>
      <c r="M49" s="456">
        <v>0</v>
      </c>
      <c r="N49" s="456">
        <v>0</v>
      </c>
      <c r="O49" s="507">
        <v>3.496</v>
      </c>
    </row>
    <row r="50" spans="2:15" x14ac:dyDescent="0.25">
      <c r="B50" s="430" t="s">
        <v>178</v>
      </c>
      <c r="C50" s="357" t="s">
        <v>7</v>
      </c>
      <c r="D50" s="522">
        <f t="shared" si="0"/>
        <v>214339.30000000002</v>
      </c>
      <c r="E50" s="484">
        <v>0</v>
      </c>
      <c r="F50" s="490">
        <v>214339.30000000002</v>
      </c>
      <c r="G50" s="486">
        <v>0</v>
      </c>
      <c r="H50" s="484">
        <v>0</v>
      </c>
      <c r="I50" s="484">
        <v>0</v>
      </c>
      <c r="J50" s="484">
        <v>0</v>
      </c>
      <c r="K50" s="491">
        <v>58061.96</v>
      </c>
      <c r="L50" s="484">
        <v>1028.7</v>
      </c>
      <c r="M50" s="491">
        <v>57033.26</v>
      </c>
      <c r="N50" s="484">
        <v>0</v>
      </c>
      <c r="O50" s="492">
        <v>0</v>
      </c>
    </row>
    <row r="51" spans="2:15" x14ac:dyDescent="0.25">
      <c r="B51" s="864" t="s">
        <v>177</v>
      </c>
      <c r="C51" s="357" t="s">
        <v>7</v>
      </c>
      <c r="D51" s="437">
        <f t="shared" si="0"/>
        <v>52586941.139999993</v>
      </c>
      <c r="E51" s="438">
        <v>3414947.1</v>
      </c>
      <c r="F51" s="439">
        <v>49171994.039999992</v>
      </c>
      <c r="G51" s="440">
        <v>0</v>
      </c>
      <c r="H51" s="441">
        <v>0</v>
      </c>
      <c r="I51" s="441">
        <v>0</v>
      </c>
      <c r="J51" s="438">
        <v>17924.222999999998</v>
      </c>
      <c r="K51" s="438">
        <v>7312269.5799999982</v>
      </c>
      <c r="L51" s="441">
        <v>135</v>
      </c>
      <c r="M51" s="438">
        <v>7312134.5799999982</v>
      </c>
      <c r="N51" s="441">
        <v>0</v>
      </c>
      <c r="O51" s="442">
        <v>0</v>
      </c>
    </row>
    <row r="52" spans="2:15" x14ac:dyDescent="0.25">
      <c r="B52" s="865"/>
      <c r="C52" s="357" t="s">
        <v>30</v>
      </c>
      <c r="D52" s="437">
        <f t="shared" si="0"/>
        <v>34535655.320000008</v>
      </c>
      <c r="E52" s="438">
        <v>0</v>
      </c>
      <c r="F52" s="439">
        <v>34535655.320000008</v>
      </c>
      <c r="G52" s="440">
        <v>0</v>
      </c>
      <c r="H52" s="441">
        <v>0</v>
      </c>
      <c r="I52" s="441">
        <v>0</v>
      </c>
      <c r="J52" s="438">
        <v>0</v>
      </c>
      <c r="K52" s="438">
        <v>4057084.9999999995</v>
      </c>
      <c r="L52" s="441">
        <v>0</v>
      </c>
      <c r="M52" s="438">
        <v>4057084.9999999995</v>
      </c>
      <c r="N52" s="441">
        <v>0</v>
      </c>
      <c r="O52" s="442">
        <v>0</v>
      </c>
    </row>
    <row r="53" spans="2:15" x14ac:dyDescent="0.25">
      <c r="B53" s="865"/>
      <c r="C53" s="357" t="s">
        <v>13</v>
      </c>
      <c r="D53" s="518" t="s">
        <v>215</v>
      </c>
      <c r="E53" s="462" t="s">
        <v>215</v>
      </c>
      <c r="F53" s="460">
        <v>0</v>
      </c>
      <c r="G53" s="461">
        <v>0</v>
      </c>
      <c r="H53" s="459">
        <v>0</v>
      </c>
      <c r="I53" s="459">
        <v>0</v>
      </c>
      <c r="J53" s="462" t="s">
        <v>215</v>
      </c>
      <c r="K53" s="459">
        <v>0</v>
      </c>
      <c r="L53" s="459">
        <v>0</v>
      </c>
      <c r="M53" s="459">
        <v>0</v>
      </c>
      <c r="N53" s="459">
        <v>0</v>
      </c>
      <c r="O53" s="463">
        <v>0</v>
      </c>
    </row>
    <row r="54" spans="2:15" x14ac:dyDescent="0.25">
      <c r="B54" s="865"/>
      <c r="C54" s="357" t="s">
        <v>9</v>
      </c>
      <c r="D54" s="518" t="s">
        <v>215</v>
      </c>
      <c r="E54" s="462">
        <v>0</v>
      </c>
      <c r="F54" s="460" t="s">
        <v>215</v>
      </c>
      <c r="G54" s="461">
        <v>0</v>
      </c>
      <c r="H54" s="459">
        <v>0</v>
      </c>
      <c r="I54" s="459">
        <v>0</v>
      </c>
      <c r="J54" s="462">
        <v>0</v>
      </c>
      <c r="K54" s="459" t="s">
        <v>215</v>
      </c>
      <c r="L54" s="459">
        <v>0</v>
      </c>
      <c r="M54" s="459" t="s">
        <v>215</v>
      </c>
      <c r="N54" s="459">
        <v>0</v>
      </c>
      <c r="O54" s="463">
        <v>0</v>
      </c>
    </row>
    <row r="55" spans="2:15" x14ac:dyDescent="0.25">
      <c r="B55" s="865"/>
      <c r="C55" s="357" t="s">
        <v>22</v>
      </c>
      <c r="D55" s="518">
        <f t="shared" si="0"/>
        <v>23071226.469999999</v>
      </c>
      <c r="E55" s="462" t="s">
        <v>215</v>
      </c>
      <c r="F55" s="464">
        <v>23071226.469999999</v>
      </c>
      <c r="G55" s="461">
        <v>0</v>
      </c>
      <c r="H55" s="459">
        <v>0</v>
      </c>
      <c r="I55" s="459">
        <v>0</v>
      </c>
      <c r="J55" s="462" t="s">
        <v>215</v>
      </c>
      <c r="K55" s="462">
        <v>4379239</v>
      </c>
      <c r="L55" s="459">
        <v>0</v>
      </c>
      <c r="M55" s="462">
        <v>4379239</v>
      </c>
      <c r="N55" s="459">
        <v>0</v>
      </c>
      <c r="O55" s="463">
        <v>0</v>
      </c>
    </row>
    <row r="56" spans="2:15" x14ac:dyDescent="0.25">
      <c r="B56" s="865"/>
      <c r="C56" s="357" t="s">
        <v>139</v>
      </c>
      <c r="D56" s="518" t="s">
        <v>215</v>
      </c>
      <c r="E56" s="462" t="s">
        <v>215</v>
      </c>
      <c r="F56" s="460">
        <v>0</v>
      </c>
      <c r="G56" s="461">
        <v>0</v>
      </c>
      <c r="H56" s="459">
        <v>0</v>
      </c>
      <c r="I56" s="459">
        <v>0</v>
      </c>
      <c r="J56" s="462" t="s">
        <v>215</v>
      </c>
      <c r="K56" s="459">
        <v>0</v>
      </c>
      <c r="L56" s="459">
        <v>0</v>
      </c>
      <c r="M56" s="459">
        <v>0</v>
      </c>
      <c r="N56" s="459">
        <v>0</v>
      </c>
      <c r="O56" s="478">
        <v>0</v>
      </c>
    </row>
    <row r="57" spans="2:15" x14ac:dyDescent="0.25">
      <c r="B57" s="866"/>
      <c r="C57" s="357" t="s">
        <v>166</v>
      </c>
      <c r="D57" s="522">
        <f t="shared" si="0"/>
        <v>45155912.670000002</v>
      </c>
      <c r="E57" s="491">
        <v>0</v>
      </c>
      <c r="F57" s="485">
        <v>45155912.670000002</v>
      </c>
      <c r="G57" s="486">
        <v>0</v>
      </c>
      <c r="H57" s="484">
        <v>0</v>
      </c>
      <c r="I57" s="484">
        <v>0</v>
      </c>
      <c r="J57" s="491">
        <v>0</v>
      </c>
      <c r="K57" s="484">
        <v>7181699</v>
      </c>
      <c r="L57" s="484">
        <v>0</v>
      </c>
      <c r="M57" s="484">
        <v>7181699</v>
      </c>
      <c r="N57" s="484">
        <v>0</v>
      </c>
      <c r="O57" s="493">
        <v>0</v>
      </c>
    </row>
    <row r="58" spans="2:15" x14ac:dyDescent="0.25">
      <c r="B58" s="864" t="s">
        <v>179</v>
      </c>
      <c r="C58" s="429" t="s">
        <v>7</v>
      </c>
      <c r="D58" s="514" t="s">
        <v>215</v>
      </c>
      <c r="E58" s="494" t="s">
        <v>215</v>
      </c>
      <c r="F58" s="481">
        <v>0</v>
      </c>
      <c r="G58" s="482">
        <v>0</v>
      </c>
      <c r="H58" s="480">
        <v>0</v>
      </c>
      <c r="I58" s="480">
        <v>0</v>
      </c>
      <c r="J58" s="494" t="s">
        <v>215</v>
      </c>
      <c r="K58" s="480">
        <v>0</v>
      </c>
      <c r="L58" s="480">
        <v>0</v>
      </c>
      <c r="M58" s="480">
        <v>0</v>
      </c>
      <c r="N58" s="480">
        <v>0</v>
      </c>
      <c r="O58" s="495">
        <v>0</v>
      </c>
    </row>
    <row r="59" spans="2:15" x14ac:dyDescent="0.25">
      <c r="B59" s="865"/>
      <c r="C59" s="429" t="s">
        <v>22</v>
      </c>
      <c r="D59" s="518" t="s">
        <v>215</v>
      </c>
      <c r="E59" s="462">
        <v>0</v>
      </c>
      <c r="F59" s="508" t="s">
        <v>215</v>
      </c>
      <c r="G59" s="461">
        <v>0</v>
      </c>
      <c r="H59" s="459">
        <v>0</v>
      </c>
      <c r="I59" s="459">
        <v>0</v>
      </c>
      <c r="J59" s="462">
        <v>0</v>
      </c>
      <c r="K59" s="459" t="s">
        <v>215</v>
      </c>
      <c r="L59" s="459">
        <v>0</v>
      </c>
      <c r="M59" s="459" t="s">
        <v>215</v>
      </c>
      <c r="N59" s="459">
        <v>0</v>
      </c>
      <c r="O59" s="463">
        <v>0</v>
      </c>
    </row>
    <row r="60" spans="2:15" x14ac:dyDescent="0.25">
      <c r="B60" s="866"/>
      <c r="C60" s="429" t="s">
        <v>29</v>
      </c>
      <c r="D60" s="522" t="s">
        <v>215</v>
      </c>
      <c r="E60" s="491">
        <v>0</v>
      </c>
      <c r="F60" s="485" t="s">
        <v>215</v>
      </c>
      <c r="G60" s="486">
        <v>0</v>
      </c>
      <c r="H60" s="484">
        <v>0</v>
      </c>
      <c r="I60" s="484">
        <v>0</v>
      </c>
      <c r="J60" s="491">
        <v>0</v>
      </c>
      <c r="K60" s="484" t="s">
        <v>215</v>
      </c>
      <c r="L60" s="484">
        <v>0</v>
      </c>
      <c r="M60" s="484" t="s">
        <v>215</v>
      </c>
      <c r="N60" s="484">
        <v>0</v>
      </c>
      <c r="O60" s="447">
        <v>0</v>
      </c>
    </row>
    <row r="61" spans="2:15" x14ac:dyDescent="0.25">
      <c r="B61" s="864" t="s">
        <v>31</v>
      </c>
      <c r="C61" s="357" t="s">
        <v>7</v>
      </c>
      <c r="D61" s="437" t="s">
        <v>215</v>
      </c>
      <c r="E61" s="438" t="s">
        <v>215</v>
      </c>
      <c r="F61" s="439">
        <v>27067.069999999992</v>
      </c>
      <c r="G61" s="440">
        <v>0</v>
      </c>
      <c r="H61" s="441">
        <v>0</v>
      </c>
      <c r="I61" s="441">
        <v>0</v>
      </c>
      <c r="J61" s="438" t="s">
        <v>215</v>
      </c>
      <c r="K61" s="438">
        <v>4253.9400000000005</v>
      </c>
      <c r="L61" s="441">
        <v>0</v>
      </c>
      <c r="M61" s="438">
        <v>4253.9400000000005</v>
      </c>
      <c r="N61" s="441">
        <v>0</v>
      </c>
      <c r="O61" s="448">
        <v>0</v>
      </c>
    </row>
    <row r="62" spans="2:15" x14ac:dyDescent="0.25">
      <c r="B62" s="865"/>
      <c r="C62" s="412" t="s">
        <v>22</v>
      </c>
      <c r="D62" s="518" t="s">
        <v>215</v>
      </c>
      <c r="E62" s="459">
        <v>0</v>
      </c>
      <c r="F62" s="464" t="s">
        <v>215</v>
      </c>
      <c r="G62" s="461">
        <v>0</v>
      </c>
      <c r="H62" s="459">
        <v>0</v>
      </c>
      <c r="I62" s="459">
        <v>0</v>
      </c>
      <c r="J62" s="459">
        <v>0</v>
      </c>
      <c r="K62" s="462" t="s">
        <v>215</v>
      </c>
      <c r="L62" s="459">
        <v>0</v>
      </c>
      <c r="M62" s="462" t="s">
        <v>215</v>
      </c>
      <c r="N62" s="459">
        <v>0</v>
      </c>
      <c r="O62" s="463">
        <v>0</v>
      </c>
    </row>
    <row r="63" spans="2:15" x14ac:dyDescent="0.25">
      <c r="B63" s="865"/>
      <c r="C63" s="433" t="s">
        <v>166</v>
      </c>
      <c r="D63" s="523" t="s">
        <v>215</v>
      </c>
      <c r="E63" s="474" t="s">
        <v>215</v>
      </c>
      <c r="F63" s="475">
        <v>1346151.62</v>
      </c>
      <c r="G63" s="476">
        <v>0</v>
      </c>
      <c r="H63" s="474">
        <v>0</v>
      </c>
      <c r="I63" s="474">
        <v>0</v>
      </c>
      <c r="J63" s="474" t="s">
        <v>215</v>
      </c>
      <c r="K63" s="477">
        <v>304164.73</v>
      </c>
      <c r="L63" s="474">
        <v>0</v>
      </c>
      <c r="M63" s="477">
        <v>304164.73</v>
      </c>
      <c r="N63" s="474">
        <v>0</v>
      </c>
      <c r="O63" s="478">
        <v>0</v>
      </c>
    </row>
    <row r="64" spans="2:15" x14ac:dyDescent="0.25">
      <c r="B64" s="431" t="s">
        <v>194</v>
      </c>
      <c r="C64" s="345" t="s">
        <v>22</v>
      </c>
      <c r="D64" s="520" t="s">
        <v>215</v>
      </c>
      <c r="E64" s="509" t="s">
        <v>215</v>
      </c>
      <c r="F64" s="510" t="s">
        <v>215</v>
      </c>
      <c r="G64" s="455">
        <v>0</v>
      </c>
      <c r="H64" s="456">
        <v>0</v>
      </c>
      <c r="I64" s="456">
        <v>0</v>
      </c>
      <c r="J64" s="511" t="s">
        <v>215</v>
      </c>
      <c r="K64" s="512" t="s">
        <v>215</v>
      </c>
      <c r="L64" s="456">
        <v>0</v>
      </c>
      <c r="M64" s="513" t="s">
        <v>215</v>
      </c>
      <c r="N64" s="496">
        <v>0</v>
      </c>
      <c r="O64" s="457">
        <v>0</v>
      </c>
    </row>
    <row r="65" spans="2:15" x14ac:dyDescent="0.25">
      <c r="B65" s="430" t="s">
        <v>50</v>
      </c>
      <c r="C65" s="340" t="s">
        <v>7</v>
      </c>
      <c r="D65" s="520">
        <f t="shared" si="0"/>
        <v>2806.04</v>
      </c>
      <c r="E65" s="484">
        <v>0</v>
      </c>
      <c r="F65" s="490">
        <v>2806.04</v>
      </c>
      <c r="G65" s="486">
        <v>0</v>
      </c>
      <c r="H65" s="484">
        <v>0</v>
      </c>
      <c r="I65" s="484">
        <v>0</v>
      </c>
      <c r="J65" s="484">
        <v>0</v>
      </c>
      <c r="K65" s="491">
        <v>1459.2600000000002</v>
      </c>
      <c r="L65" s="484">
        <v>0</v>
      </c>
      <c r="M65" s="491">
        <v>1459.2600000000002</v>
      </c>
      <c r="N65" s="456">
        <v>0</v>
      </c>
      <c r="O65" s="457">
        <v>0</v>
      </c>
    </row>
    <row r="66" spans="2:15" x14ac:dyDescent="0.25">
      <c r="B66" s="430" t="s">
        <v>107</v>
      </c>
      <c r="C66" s="412" t="s">
        <v>20</v>
      </c>
      <c r="D66" s="520">
        <f t="shared" si="0"/>
        <v>0</v>
      </c>
      <c r="E66" s="456">
        <v>0</v>
      </c>
      <c r="F66" s="479">
        <v>0</v>
      </c>
      <c r="G66" s="455">
        <v>0</v>
      </c>
      <c r="H66" s="456">
        <v>0</v>
      </c>
      <c r="I66" s="456">
        <v>0</v>
      </c>
      <c r="J66" s="453">
        <v>31</v>
      </c>
      <c r="K66" s="456">
        <v>0</v>
      </c>
      <c r="L66" s="456">
        <v>0</v>
      </c>
      <c r="M66" s="456">
        <v>0</v>
      </c>
      <c r="N66" s="456">
        <v>0</v>
      </c>
      <c r="O66" s="457">
        <v>0</v>
      </c>
    </row>
    <row r="67" spans="2:15" x14ac:dyDescent="0.25">
      <c r="B67" s="430" t="s">
        <v>32</v>
      </c>
      <c r="C67" s="412" t="s">
        <v>7</v>
      </c>
      <c r="D67" s="520">
        <f t="shared" si="0"/>
        <v>8046.8100000000013</v>
      </c>
      <c r="E67" s="456">
        <v>0</v>
      </c>
      <c r="F67" s="454">
        <v>8046.8100000000013</v>
      </c>
      <c r="G67" s="455">
        <v>0</v>
      </c>
      <c r="H67" s="456">
        <v>0</v>
      </c>
      <c r="I67" s="456">
        <v>0</v>
      </c>
      <c r="J67" s="453">
        <v>0</v>
      </c>
      <c r="K67" s="453">
        <v>4153.7700000000004</v>
      </c>
      <c r="L67" s="453">
        <v>173</v>
      </c>
      <c r="M67" s="453">
        <v>3980.7700000000004</v>
      </c>
      <c r="N67" s="453">
        <v>0</v>
      </c>
      <c r="O67" s="457">
        <v>0</v>
      </c>
    </row>
    <row r="68" spans="2:15" x14ac:dyDescent="0.25">
      <c r="B68" s="864" t="s">
        <v>33</v>
      </c>
      <c r="C68" s="412" t="s">
        <v>7</v>
      </c>
      <c r="D68" s="437">
        <f t="shared" si="0"/>
        <v>11696227.820000002</v>
      </c>
      <c r="E68" s="438">
        <v>2501977.4</v>
      </c>
      <c r="F68" s="439">
        <v>9194250.4200000018</v>
      </c>
      <c r="G68" s="440">
        <v>0</v>
      </c>
      <c r="H68" s="441">
        <v>0</v>
      </c>
      <c r="I68" s="441">
        <v>0</v>
      </c>
      <c r="J68" s="438">
        <v>8473.3469999999998</v>
      </c>
      <c r="K68" s="438">
        <v>1074882</v>
      </c>
      <c r="L68" s="441">
        <v>462.2</v>
      </c>
      <c r="M68" s="438">
        <v>1074419.8</v>
      </c>
      <c r="N68" s="441">
        <v>0</v>
      </c>
      <c r="O68" s="442">
        <v>0</v>
      </c>
    </row>
    <row r="69" spans="2:15" x14ac:dyDescent="0.25">
      <c r="B69" s="865"/>
      <c r="C69" s="412" t="s">
        <v>30</v>
      </c>
      <c r="D69" s="437">
        <f t="shared" ref="D69:D86" si="1">SUM(E69:F69)</f>
        <v>2252844.77</v>
      </c>
      <c r="E69" s="438">
        <v>0</v>
      </c>
      <c r="F69" s="439">
        <v>2252844.77</v>
      </c>
      <c r="G69" s="440">
        <v>0</v>
      </c>
      <c r="H69" s="441">
        <v>0</v>
      </c>
      <c r="I69" s="441">
        <v>0</v>
      </c>
      <c r="J69" s="438">
        <v>0</v>
      </c>
      <c r="K69" s="438">
        <v>440905</v>
      </c>
      <c r="L69" s="441">
        <v>0</v>
      </c>
      <c r="M69" s="438">
        <v>440905</v>
      </c>
      <c r="N69" s="441">
        <v>0</v>
      </c>
      <c r="O69" s="442">
        <v>0</v>
      </c>
    </row>
    <row r="70" spans="2:15" x14ac:dyDescent="0.25">
      <c r="B70" s="865"/>
      <c r="C70" s="412" t="s">
        <v>22</v>
      </c>
      <c r="D70" s="437" t="s">
        <v>215</v>
      </c>
      <c r="E70" s="462" t="s">
        <v>215</v>
      </c>
      <c r="F70" s="464">
        <v>25103695.57</v>
      </c>
      <c r="G70" s="461">
        <v>0</v>
      </c>
      <c r="H70" s="459">
        <v>0</v>
      </c>
      <c r="I70" s="459">
        <v>0</v>
      </c>
      <c r="J70" s="462" t="s">
        <v>215</v>
      </c>
      <c r="K70" s="462">
        <v>5186459.5</v>
      </c>
      <c r="L70" s="459">
        <v>0</v>
      </c>
      <c r="M70" s="459">
        <v>5186459.5</v>
      </c>
      <c r="N70" s="459">
        <v>0</v>
      </c>
      <c r="O70" s="463">
        <v>0</v>
      </c>
    </row>
    <row r="71" spans="2:15" x14ac:dyDescent="0.25">
      <c r="B71" s="865"/>
      <c r="C71" s="412" t="s">
        <v>139</v>
      </c>
      <c r="D71" s="518" t="s">
        <v>215</v>
      </c>
      <c r="E71" s="462" t="s">
        <v>215</v>
      </c>
      <c r="F71" s="460">
        <v>0</v>
      </c>
      <c r="G71" s="461">
        <v>0</v>
      </c>
      <c r="H71" s="459">
        <v>0</v>
      </c>
      <c r="I71" s="459">
        <v>0</v>
      </c>
      <c r="J71" s="462" t="s">
        <v>215</v>
      </c>
      <c r="K71" s="462">
        <v>0</v>
      </c>
      <c r="L71" s="459">
        <v>0</v>
      </c>
      <c r="M71" s="459">
        <v>0</v>
      </c>
      <c r="N71" s="459">
        <v>0</v>
      </c>
      <c r="O71" s="463">
        <v>0</v>
      </c>
    </row>
    <row r="72" spans="2:15" x14ac:dyDescent="0.25">
      <c r="B72" s="865"/>
      <c r="C72" s="412" t="s">
        <v>29</v>
      </c>
      <c r="D72" s="516" t="s">
        <v>215</v>
      </c>
      <c r="E72" s="443" t="s">
        <v>215</v>
      </c>
      <c r="F72" s="465">
        <v>4872091.93</v>
      </c>
      <c r="G72" s="445">
        <v>0</v>
      </c>
      <c r="H72" s="446">
        <v>0</v>
      </c>
      <c r="I72" s="446">
        <v>0</v>
      </c>
      <c r="J72" s="443" t="s">
        <v>215</v>
      </c>
      <c r="K72" s="446">
        <v>1120999.3199999998</v>
      </c>
      <c r="L72" s="446">
        <v>0</v>
      </c>
      <c r="M72" s="446">
        <v>1120999.3199999998</v>
      </c>
      <c r="N72" s="446">
        <v>0</v>
      </c>
      <c r="O72" s="452">
        <v>0</v>
      </c>
    </row>
    <row r="73" spans="2:15" x14ac:dyDescent="0.25">
      <c r="B73" s="430" t="s">
        <v>170</v>
      </c>
      <c r="C73" s="412" t="s">
        <v>20</v>
      </c>
      <c r="D73" s="520">
        <f t="shared" si="1"/>
        <v>0</v>
      </c>
      <c r="E73" s="456">
        <v>0</v>
      </c>
      <c r="F73" s="479">
        <v>0</v>
      </c>
      <c r="G73" s="455">
        <v>0</v>
      </c>
      <c r="H73" s="456">
        <v>0</v>
      </c>
      <c r="I73" s="456">
        <v>0</v>
      </c>
      <c r="J73" s="453">
        <v>36.165999999999997</v>
      </c>
      <c r="K73" s="456">
        <v>0</v>
      </c>
      <c r="L73" s="456">
        <v>0</v>
      </c>
      <c r="M73" s="456">
        <v>0</v>
      </c>
      <c r="N73" s="456">
        <v>0</v>
      </c>
      <c r="O73" s="457">
        <v>0</v>
      </c>
    </row>
    <row r="74" spans="2:15" x14ac:dyDescent="0.25">
      <c r="B74" s="864" t="s">
        <v>199</v>
      </c>
      <c r="C74" s="345" t="s">
        <v>9</v>
      </c>
      <c r="D74" s="437" t="s">
        <v>215</v>
      </c>
      <c r="E74" s="441">
        <v>0</v>
      </c>
      <c r="F74" s="439" t="s">
        <v>215</v>
      </c>
      <c r="G74" s="440">
        <v>0</v>
      </c>
      <c r="H74" s="441">
        <v>0</v>
      </c>
      <c r="I74" s="441">
        <v>0</v>
      </c>
      <c r="J74" s="441">
        <v>0</v>
      </c>
      <c r="K74" s="438" t="s">
        <v>215</v>
      </c>
      <c r="L74" s="441">
        <v>0</v>
      </c>
      <c r="M74" s="438" t="s">
        <v>215</v>
      </c>
      <c r="N74" s="441">
        <v>0</v>
      </c>
      <c r="O74" s="442">
        <v>0</v>
      </c>
    </row>
    <row r="75" spans="2:15" x14ac:dyDescent="0.25">
      <c r="B75" s="865"/>
      <c r="C75" s="339" t="s">
        <v>29</v>
      </c>
      <c r="D75" s="518" t="s">
        <v>215</v>
      </c>
      <c r="E75" s="459">
        <v>0</v>
      </c>
      <c r="F75" s="464" t="s">
        <v>215</v>
      </c>
      <c r="G75" s="461">
        <v>0</v>
      </c>
      <c r="H75" s="459">
        <v>0</v>
      </c>
      <c r="I75" s="459">
        <v>0</v>
      </c>
      <c r="J75" s="459">
        <v>0</v>
      </c>
      <c r="K75" s="462" t="s">
        <v>215</v>
      </c>
      <c r="L75" s="459">
        <v>0</v>
      </c>
      <c r="M75" s="462" t="s">
        <v>215</v>
      </c>
      <c r="N75" s="459">
        <v>0</v>
      </c>
      <c r="O75" s="463">
        <v>0</v>
      </c>
    </row>
    <row r="76" spans="2:15" x14ac:dyDescent="0.25">
      <c r="B76" s="864" t="s">
        <v>196</v>
      </c>
      <c r="C76" s="429" t="s">
        <v>7</v>
      </c>
      <c r="D76" s="514">
        <f t="shared" si="1"/>
        <v>3348262.43</v>
      </c>
      <c r="E76" s="480">
        <v>0</v>
      </c>
      <c r="F76" s="481">
        <v>3348262.43</v>
      </c>
      <c r="G76" s="482">
        <v>0</v>
      </c>
      <c r="H76" s="480">
        <v>0</v>
      </c>
      <c r="I76" s="480">
        <v>0</v>
      </c>
      <c r="J76" s="494">
        <v>0</v>
      </c>
      <c r="K76" s="480">
        <v>287364.01</v>
      </c>
      <c r="L76" s="480">
        <v>288</v>
      </c>
      <c r="M76" s="480">
        <v>287076.01</v>
      </c>
      <c r="N76" s="497">
        <v>0</v>
      </c>
      <c r="O76" s="498">
        <v>0</v>
      </c>
    </row>
    <row r="77" spans="2:15" x14ac:dyDescent="0.25">
      <c r="B77" s="866"/>
      <c r="C77" s="429" t="s">
        <v>11</v>
      </c>
      <c r="D77" s="522" t="s">
        <v>215</v>
      </c>
      <c r="E77" s="484" t="s">
        <v>215</v>
      </c>
      <c r="F77" s="490">
        <v>7598302</v>
      </c>
      <c r="G77" s="486">
        <v>0</v>
      </c>
      <c r="H77" s="484">
        <v>0</v>
      </c>
      <c r="I77" s="484" t="s">
        <v>215</v>
      </c>
      <c r="J77" s="491" t="s">
        <v>215</v>
      </c>
      <c r="K77" s="491">
        <v>674874</v>
      </c>
      <c r="L77" s="484">
        <v>0</v>
      </c>
      <c r="M77" s="491">
        <v>674874</v>
      </c>
      <c r="N77" s="446">
        <v>0</v>
      </c>
      <c r="O77" s="499">
        <v>0</v>
      </c>
    </row>
    <row r="78" spans="2:15" x14ac:dyDescent="0.25">
      <c r="B78" s="432" t="s">
        <v>35</v>
      </c>
      <c r="C78" s="357" t="s">
        <v>11</v>
      </c>
      <c r="D78" s="516">
        <f t="shared" si="1"/>
        <v>74290173.710000008</v>
      </c>
      <c r="E78" s="446">
        <v>4114703.6299999994</v>
      </c>
      <c r="F78" s="444">
        <v>70175470.080000013</v>
      </c>
      <c r="G78" s="445">
        <v>0</v>
      </c>
      <c r="H78" s="446">
        <v>0</v>
      </c>
      <c r="I78" s="443" t="s">
        <v>215</v>
      </c>
      <c r="J78" s="443">
        <v>4433.7359999999999</v>
      </c>
      <c r="K78" s="443">
        <v>8538140</v>
      </c>
      <c r="L78" s="446">
        <v>0</v>
      </c>
      <c r="M78" s="443">
        <v>8538140</v>
      </c>
      <c r="N78" s="446">
        <v>0</v>
      </c>
      <c r="O78" s="452">
        <v>0</v>
      </c>
    </row>
    <row r="79" spans="2:15" x14ac:dyDescent="0.25">
      <c r="B79" s="430" t="s">
        <v>150</v>
      </c>
      <c r="C79" s="357" t="s">
        <v>20</v>
      </c>
      <c r="D79" s="520">
        <f t="shared" si="1"/>
        <v>0</v>
      </c>
      <c r="E79" s="456">
        <v>0</v>
      </c>
      <c r="F79" s="479">
        <v>0</v>
      </c>
      <c r="G79" s="455">
        <v>0</v>
      </c>
      <c r="H79" s="456">
        <v>0</v>
      </c>
      <c r="I79" s="456">
        <v>0</v>
      </c>
      <c r="J79" s="453">
        <v>8.2000000000000003E-2</v>
      </c>
      <c r="K79" s="456">
        <v>0</v>
      </c>
      <c r="L79" s="456">
        <v>0</v>
      </c>
      <c r="M79" s="456">
        <v>0</v>
      </c>
      <c r="N79" s="456">
        <v>0</v>
      </c>
      <c r="O79" s="457">
        <v>0</v>
      </c>
    </row>
    <row r="80" spans="2:15" x14ac:dyDescent="0.25">
      <c r="B80" s="430" t="s">
        <v>151</v>
      </c>
      <c r="C80" s="357" t="s">
        <v>20</v>
      </c>
      <c r="D80" s="520">
        <f t="shared" si="1"/>
        <v>0</v>
      </c>
      <c r="E80" s="456">
        <v>0</v>
      </c>
      <c r="F80" s="479">
        <v>0</v>
      </c>
      <c r="G80" s="455">
        <v>0</v>
      </c>
      <c r="H80" s="456">
        <v>0</v>
      </c>
      <c r="I80" s="456">
        <v>0</v>
      </c>
      <c r="J80" s="453">
        <v>2.1589999999999998</v>
      </c>
      <c r="K80" s="456">
        <v>0</v>
      </c>
      <c r="L80" s="456">
        <v>0</v>
      </c>
      <c r="M80" s="456">
        <v>0</v>
      </c>
      <c r="N80" s="456">
        <v>0</v>
      </c>
      <c r="O80" s="457">
        <v>0</v>
      </c>
    </row>
    <row r="81" spans="2:16" x14ac:dyDescent="0.25">
      <c r="B81" s="430" t="s">
        <v>161</v>
      </c>
      <c r="C81" s="357" t="s">
        <v>20</v>
      </c>
      <c r="D81" s="520">
        <f t="shared" si="1"/>
        <v>0</v>
      </c>
      <c r="E81" s="456">
        <v>0</v>
      </c>
      <c r="F81" s="479">
        <v>0</v>
      </c>
      <c r="G81" s="455">
        <v>0</v>
      </c>
      <c r="H81" s="456">
        <v>0</v>
      </c>
      <c r="I81" s="456">
        <v>0</v>
      </c>
      <c r="J81" s="453">
        <v>50.666000000000004</v>
      </c>
      <c r="K81" s="456">
        <v>0</v>
      </c>
      <c r="L81" s="456">
        <v>0</v>
      </c>
      <c r="M81" s="456">
        <v>0</v>
      </c>
      <c r="N81" s="456">
        <v>0</v>
      </c>
      <c r="O81" s="457">
        <v>0</v>
      </c>
    </row>
    <row r="82" spans="2:16" x14ac:dyDescent="0.25">
      <c r="B82" s="430" t="s">
        <v>162</v>
      </c>
      <c r="C82" s="357" t="s">
        <v>20</v>
      </c>
      <c r="D82" s="520">
        <f t="shared" si="1"/>
        <v>0</v>
      </c>
      <c r="E82" s="456">
        <v>0</v>
      </c>
      <c r="F82" s="479">
        <v>0</v>
      </c>
      <c r="G82" s="455">
        <v>0</v>
      </c>
      <c r="H82" s="456">
        <v>0</v>
      </c>
      <c r="I82" s="456">
        <v>0</v>
      </c>
      <c r="J82" s="453">
        <v>50.66</v>
      </c>
      <c r="K82" s="456">
        <v>0</v>
      </c>
      <c r="L82" s="456">
        <v>0</v>
      </c>
      <c r="M82" s="456">
        <v>0</v>
      </c>
      <c r="N82" s="456">
        <v>0</v>
      </c>
      <c r="O82" s="457">
        <v>0</v>
      </c>
    </row>
    <row r="83" spans="2:16" x14ac:dyDescent="0.25">
      <c r="B83" s="430" t="s">
        <v>57</v>
      </c>
      <c r="C83" s="357" t="s">
        <v>7</v>
      </c>
      <c r="D83" s="520" t="s">
        <v>215</v>
      </c>
      <c r="E83" s="456">
        <v>0</v>
      </c>
      <c r="F83" s="479" t="s">
        <v>215</v>
      </c>
      <c r="G83" s="455">
        <v>0</v>
      </c>
      <c r="H83" s="456">
        <v>0</v>
      </c>
      <c r="I83" s="456">
        <v>0</v>
      </c>
      <c r="J83" s="453">
        <v>0</v>
      </c>
      <c r="K83" s="456" t="s">
        <v>215</v>
      </c>
      <c r="L83" s="456">
        <v>0</v>
      </c>
      <c r="M83" s="456" t="s">
        <v>215</v>
      </c>
      <c r="N83" s="456">
        <v>0</v>
      </c>
      <c r="O83" s="457">
        <v>0</v>
      </c>
    </row>
    <row r="84" spans="2:16" x14ac:dyDescent="0.25">
      <c r="B84" s="430" t="s">
        <v>205</v>
      </c>
      <c r="C84" s="357" t="s">
        <v>14</v>
      </c>
      <c r="D84" s="520" t="s">
        <v>215</v>
      </c>
      <c r="E84" s="456">
        <v>0</v>
      </c>
      <c r="F84" s="479" t="s">
        <v>215</v>
      </c>
      <c r="G84" s="455">
        <v>0</v>
      </c>
      <c r="H84" s="456">
        <v>0</v>
      </c>
      <c r="I84" s="456">
        <v>0</v>
      </c>
      <c r="J84" s="453">
        <v>0</v>
      </c>
      <c r="K84" s="456" t="s">
        <v>215</v>
      </c>
      <c r="L84" s="456">
        <v>0</v>
      </c>
      <c r="M84" s="456" t="s">
        <v>215</v>
      </c>
      <c r="N84" s="456">
        <v>0</v>
      </c>
      <c r="O84" s="457">
        <v>0</v>
      </c>
    </row>
    <row r="85" spans="2:16" x14ac:dyDescent="0.25">
      <c r="B85" s="430" t="s">
        <v>172</v>
      </c>
      <c r="C85" s="357" t="s">
        <v>17</v>
      </c>
      <c r="D85" s="520">
        <f t="shared" si="1"/>
        <v>0</v>
      </c>
      <c r="E85" s="456">
        <v>0</v>
      </c>
      <c r="F85" s="479">
        <v>0</v>
      </c>
      <c r="G85" s="455">
        <v>0</v>
      </c>
      <c r="H85" s="456">
        <v>0</v>
      </c>
      <c r="I85" s="456">
        <v>0</v>
      </c>
      <c r="J85" s="453">
        <v>0.3</v>
      </c>
      <c r="K85" s="456">
        <v>0</v>
      </c>
      <c r="L85" s="456">
        <v>0</v>
      </c>
      <c r="M85" s="456">
        <v>0</v>
      </c>
      <c r="N85" s="456">
        <v>0</v>
      </c>
      <c r="O85" s="457">
        <v>0</v>
      </c>
    </row>
    <row r="86" spans="2:16" x14ac:dyDescent="0.25">
      <c r="B86" s="430" t="s">
        <v>209</v>
      </c>
      <c r="C86" s="357" t="s">
        <v>7</v>
      </c>
      <c r="D86" s="520">
        <f t="shared" si="1"/>
        <v>0</v>
      </c>
      <c r="E86" s="456">
        <v>0</v>
      </c>
      <c r="F86" s="479">
        <v>0</v>
      </c>
      <c r="G86" s="455">
        <v>0</v>
      </c>
      <c r="H86" s="456">
        <v>0</v>
      </c>
      <c r="I86" s="456">
        <v>0</v>
      </c>
      <c r="J86" s="453">
        <v>0</v>
      </c>
      <c r="K86" s="456">
        <v>0</v>
      </c>
      <c r="L86" s="456">
        <v>0</v>
      </c>
      <c r="M86" s="456">
        <v>0</v>
      </c>
      <c r="N86" s="456">
        <v>0</v>
      </c>
      <c r="O86" s="457" t="s">
        <v>215</v>
      </c>
    </row>
    <row r="87" spans="2:16" ht="13.8" thickBot="1" x14ac:dyDescent="0.3">
      <c r="B87" s="853" t="s">
        <v>79</v>
      </c>
      <c r="C87" s="854"/>
      <c r="D87" s="525">
        <v>540405426.94999993</v>
      </c>
      <c r="E87" s="526">
        <v>49186653.680000007</v>
      </c>
      <c r="F87" s="527">
        <v>491218773.26999998</v>
      </c>
      <c r="G87" s="528">
        <v>461090.84</v>
      </c>
      <c r="H87" s="529">
        <v>82645.179999999993</v>
      </c>
      <c r="I87" s="526" t="s">
        <v>215</v>
      </c>
      <c r="J87" s="529" t="s">
        <v>215</v>
      </c>
      <c r="K87" s="526">
        <v>70288428.75</v>
      </c>
      <c r="L87" s="526">
        <v>6302.9999999999991</v>
      </c>
      <c r="M87" s="530">
        <v>70282125.75</v>
      </c>
      <c r="N87" s="530">
        <v>812.36599999999999</v>
      </c>
      <c r="O87" s="529" t="s">
        <v>215</v>
      </c>
      <c r="P87" s="186"/>
    </row>
    <row r="88" spans="2:16" ht="14.4" thickTop="1" thickBot="1" x14ac:dyDescent="0.3">
      <c r="B88" s="847" t="s">
        <v>36</v>
      </c>
      <c r="C88" s="848"/>
      <c r="D88" s="531">
        <v>706225671.04999995</v>
      </c>
      <c r="E88" s="531">
        <v>53052956.689999998</v>
      </c>
      <c r="F88" s="532">
        <v>653172714.36000001</v>
      </c>
      <c r="G88" s="533">
        <v>461090.84</v>
      </c>
      <c r="H88" s="534">
        <v>82645.179999999993</v>
      </c>
      <c r="I88" s="534">
        <v>90135.37</v>
      </c>
      <c r="J88" s="534">
        <v>481167.38</v>
      </c>
      <c r="K88" s="534">
        <v>276914052.76999998</v>
      </c>
      <c r="L88" s="534">
        <v>8385.9699999999993</v>
      </c>
      <c r="M88" s="534">
        <v>276905666.80248153</v>
      </c>
      <c r="N88" s="534">
        <v>812.67</v>
      </c>
      <c r="O88" s="535" t="s">
        <v>215</v>
      </c>
    </row>
    <row r="89" spans="2:16" ht="13.8" thickTop="1" x14ac:dyDescent="0.25">
      <c r="B89" s="347"/>
      <c r="C89" s="187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</row>
    <row r="90" spans="2:16" x14ac:dyDescent="0.25">
      <c r="B90" s="402" t="s">
        <v>113</v>
      </c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</row>
  </sheetData>
  <mergeCells count="21">
    <mergeCell ref="B76:B77"/>
    <mergeCell ref="B87:C87"/>
    <mergeCell ref="B88:C88"/>
    <mergeCell ref="B46:B47"/>
    <mergeCell ref="B51:B57"/>
    <mergeCell ref="B58:B60"/>
    <mergeCell ref="B61:B63"/>
    <mergeCell ref="B68:B72"/>
    <mergeCell ref="B74:B75"/>
    <mergeCell ref="B7:B9"/>
    <mergeCell ref="B12:B16"/>
    <mergeCell ref="B17:B28"/>
    <mergeCell ref="B29:B40"/>
    <mergeCell ref="B41:B42"/>
    <mergeCell ref="B43:B44"/>
    <mergeCell ref="B1:O1"/>
    <mergeCell ref="B3:B4"/>
    <mergeCell ref="C3:C4"/>
    <mergeCell ref="D3:F3"/>
    <mergeCell ref="G3:O3"/>
    <mergeCell ref="B5:B6"/>
  </mergeCell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E7E8D-36E9-44BF-8F60-3D94E3798553}">
  <dimension ref="B1:T93"/>
  <sheetViews>
    <sheetView zoomScale="75" zoomScaleNormal="75" workbookViewId="0">
      <pane ySplit="4" topLeftCell="A68" activePane="bottomLeft" state="frozen"/>
      <selection activeCell="E87" sqref="E87"/>
      <selection pane="bottomLeft" activeCell="P92" sqref="P92"/>
    </sheetView>
  </sheetViews>
  <sheetFormatPr baseColWidth="10" defaultColWidth="12" defaultRowHeight="13.2" x14ac:dyDescent="0.25"/>
  <cols>
    <col min="1" max="1" width="2.7109375" style="184" customWidth="1"/>
    <col min="2" max="2" width="32.85546875" style="349" customWidth="1"/>
    <col min="3" max="3" width="30.7109375" style="189" bestFit="1" customWidth="1"/>
    <col min="4" max="4" width="23.28515625" style="189" customWidth="1"/>
    <col min="5" max="5" width="20.85546875" style="189" customWidth="1"/>
    <col min="6" max="6" width="23.28515625" style="189" customWidth="1"/>
    <col min="7" max="7" width="25.140625" style="189" customWidth="1"/>
    <col min="8" max="10" width="18.85546875" style="189" customWidth="1"/>
    <col min="11" max="11" width="21.7109375" style="189" customWidth="1"/>
    <col min="12" max="12" width="18.85546875" style="189" customWidth="1"/>
    <col min="13" max="13" width="26" style="189" bestFit="1" customWidth="1"/>
    <col min="14" max="14" width="23.28515625" style="189" customWidth="1"/>
    <col min="15" max="15" width="18.85546875" style="189" customWidth="1"/>
    <col min="16" max="18" width="31.7109375" style="184" bestFit="1" customWidth="1"/>
    <col min="19" max="19" width="20.7109375" style="184" bestFit="1" customWidth="1"/>
    <col min="20" max="20" width="16.28515625" style="184" bestFit="1" customWidth="1"/>
    <col min="21" max="21" width="20.28515625" style="184" bestFit="1" customWidth="1"/>
    <col min="22" max="22" width="16.7109375" style="184" bestFit="1" customWidth="1"/>
    <col min="23" max="23" width="20.28515625" style="184" bestFit="1" customWidth="1"/>
    <col min="24" max="24" width="16.7109375" style="184" bestFit="1" customWidth="1"/>
    <col min="25" max="25" width="20.28515625" style="184" bestFit="1" customWidth="1"/>
    <col min="26" max="26" width="16.7109375" style="184" bestFit="1" customWidth="1"/>
    <col min="27" max="27" width="20.7109375" style="184" bestFit="1" customWidth="1"/>
    <col min="28" max="28" width="17" style="184" bestFit="1" customWidth="1"/>
    <col min="29" max="29" width="20.28515625" style="184" bestFit="1" customWidth="1"/>
    <col min="30" max="30" width="16.7109375" style="184" bestFit="1" customWidth="1"/>
    <col min="31" max="31" width="20.28515625" style="184" bestFit="1" customWidth="1"/>
    <col min="32" max="32" width="16.7109375" style="184" bestFit="1" customWidth="1"/>
    <col min="33" max="33" width="18" style="184" bestFit="1" customWidth="1"/>
    <col min="34" max="34" width="14.42578125" style="184" bestFit="1" customWidth="1"/>
    <col min="35" max="35" width="17.7109375" style="184" bestFit="1" customWidth="1"/>
    <col min="36" max="36" width="14.140625" style="184" bestFit="1" customWidth="1"/>
    <col min="37" max="37" width="16.85546875" style="184" bestFit="1" customWidth="1"/>
    <col min="38" max="16384" width="12" style="184"/>
  </cols>
  <sheetData>
    <row r="1" spans="2:20" s="371" customFormat="1" x14ac:dyDescent="0.25">
      <c r="B1" s="855" t="s">
        <v>200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Q1" s="401"/>
      <c r="R1" s="401"/>
      <c r="S1" s="401"/>
      <c r="T1" s="401"/>
    </row>
    <row r="2" spans="2:20" ht="13.8" thickBot="1" x14ac:dyDescent="0.3">
      <c r="B2" s="348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2:20" ht="13.8" thickTop="1" x14ac:dyDescent="0.25">
      <c r="B3" s="856" t="s">
        <v>0</v>
      </c>
      <c r="C3" s="856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2"/>
      <c r="N3" s="862"/>
      <c r="O3" s="863"/>
    </row>
    <row r="4" spans="2:20" ht="126" customHeight="1" thickBot="1" x14ac:dyDescent="0.3">
      <c r="B4" s="868"/>
      <c r="C4" s="868"/>
      <c r="D4" s="422" t="s">
        <v>4</v>
      </c>
      <c r="E4" s="423" t="s">
        <v>5</v>
      </c>
      <c r="F4" s="424" t="s">
        <v>52</v>
      </c>
      <c r="G4" s="425" t="s">
        <v>101</v>
      </c>
      <c r="H4" s="426" t="s">
        <v>102</v>
      </c>
      <c r="I4" s="426" t="s">
        <v>53</v>
      </c>
      <c r="J4" s="426" t="s">
        <v>54</v>
      </c>
      <c r="K4" s="426" t="s">
        <v>103</v>
      </c>
      <c r="L4" s="427" t="s">
        <v>146</v>
      </c>
      <c r="M4" s="427" t="s">
        <v>147</v>
      </c>
      <c r="N4" s="426" t="s">
        <v>55</v>
      </c>
      <c r="O4" s="428" t="s">
        <v>56</v>
      </c>
    </row>
    <row r="5" spans="2:20" ht="13.8" thickTop="1" x14ac:dyDescent="0.25">
      <c r="B5" s="870" t="s">
        <v>174</v>
      </c>
      <c r="C5" s="357" t="s">
        <v>7</v>
      </c>
      <c r="D5" s="437" t="s">
        <v>215</v>
      </c>
      <c r="E5" s="438" t="s">
        <v>215</v>
      </c>
      <c r="F5" s="439" t="s">
        <v>215</v>
      </c>
      <c r="G5" s="440">
        <v>0</v>
      </c>
      <c r="H5" s="438" t="s">
        <v>215</v>
      </c>
      <c r="I5" s="441">
        <v>0</v>
      </c>
      <c r="J5" s="441">
        <v>0</v>
      </c>
      <c r="K5" s="438" t="s">
        <v>215</v>
      </c>
      <c r="L5" s="441">
        <v>0</v>
      </c>
      <c r="M5" s="500" t="s">
        <v>215</v>
      </c>
      <c r="N5" s="441">
        <v>0</v>
      </c>
      <c r="O5" s="442">
        <v>0</v>
      </c>
    </row>
    <row r="6" spans="2:20" ht="26.4" x14ac:dyDescent="0.25">
      <c r="B6" s="865"/>
      <c r="C6" s="357" t="s">
        <v>15</v>
      </c>
      <c r="D6" s="437" t="s">
        <v>215</v>
      </c>
      <c r="E6" s="449">
        <v>0</v>
      </c>
      <c r="F6" s="502" t="s">
        <v>215</v>
      </c>
      <c r="G6" s="450">
        <v>0</v>
      </c>
      <c r="H6" s="449">
        <v>0</v>
      </c>
      <c r="I6" s="451">
        <v>0</v>
      </c>
      <c r="J6" s="451">
        <v>0</v>
      </c>
      <c r="K6" s="449" t="s">
        <v>215</v>
      </c>
      <c r="L6" s="451">
        <v>0</v>
      </c>
      <c r="M6" s="503" t="s">
        <v>215</v>
      </c>
      <c r="N6" s="451">
        <v>0</v>
      </c>
      <c r="O6" s="447">
        <v>0</v>
      </c>
    </row>
    <row r="7" spans="2:20" x14ac:dyDescent="0.25">
      <c r="B7" s="866"/>
      <c r="C7" s="357" t="s">
        <v>9</v>
      </c>
      <c r="D7" s="437" t="s">
        <v>215</v>
      </c>
      <c r="E7" s="443">
        <v>0</v>
      </c>
      <c r="F7" s="444" t="s">
        <v>215</v>
      </c>
      <c r="G7" s="445">
        <v>0</v>
      </c>
      <c r="H7" s="443">
        <v>0</v>
      </c>
      <c r="I7" s="446">
        <v>0</v>
      </c>
      <c r="J7" s="446">
        <v>0</v>
      </c>
      <c r="K7" s="443" t="s">
        <v>215</v>
      </c>
      <c r="L7" s="446">
        <v>0</v>
      </c>
      <c r="M7" s="501" t="s">
        <v>215</v>
      </c>
      <c r="N7" s="446">
        <v>0</v>
      </c>
      <c r="O7" s="452">
        <v>0</v>
      </c>
    </row>
    <row r="8" spans="2:20" x14ac:dyDescent="0.25">
      <c r="B8" s="864" t="s">
        <v>175</v>
      </c>
      <c r="C8" s="412" t="s">
        <v>17</v>
      </c>
      <c r="D8" s="514" t="s">
        <v>215</v>
      </c>
      <c r="E8" s="438" t="s">
        <v>215</v>
      </c>
      <c r="F8" s="439" t="s">
        <v>215</v>
      </c>
      <c r="G8" s="440">
        <v>0</v>
      </c>
      <c r="H8" s="438">
        <v>0</v>
      </c>
      <c r="I8" s="441">
        <v>0</v>
      </c>
      <c r="J8" s="441">
        <v>0</v>
      </c>
      <c r="K8" s="438" t="s">
        <v>215</v>
      </c>
      <c r="L8" s="441">
        <v>0</v>
      </c>
      <c r="M8" s="500" t="s">
        <v>215</v>
      </c>
      <c r="N8" s="441">
        <v>0</v>
      </c>
      <c r="O8" s="442" t="s">
        <v>215</v>
      </c>
    </row>
    <row r="9" spans="2:20" x14ac:dyDescent="0.25">
      <c r="B9" s="865"/>
      <c r="C9" s="412" t="s">
        <v>9</v>
      </c>
      <c r="D9" s="515" t="s">
        <v>215</v>
      </c>
      <c r="E9" s="449" t="s">
        <v>215</v>
      </c>
      <c r="F9" s="502" t="s">
        <v>215</v>
      </c>
      <c r="G9" s="450">
        <v>0</v>
      </c>
      <c r="H9" s="449" t="s">
        <v>215</v>
      </c>
      <c r="I9" s="451">
        <v>0</v>
      </c>
      <c r="J9" s="451">
        <v>0</v>
      </c>
      <c r="K9" s="449" t="s">
        <v>215</v>
      </c>
      <c r="L9" s="451">
        <v>0</v>
      </c>
      <c r="M9" s="503" t="s">
        <v>215</v>
      </c>
      <c r="N9" s="451">
        <v>0</v>
      </c>
      <c r="O9" s="447">
        <v>0</v>
      </c>
    </row>
    <row r="10" spans="2:20" x14ac:dyDescent="0.25">
      <c r="B10" s="865"/>
      <c r="C10" s="412" t="s">
        <v>7</v>
      </c>
      <c r="D10" s="516" t="s">
        <v>215</v>
      </c>
      <c r="E10" s="443">
        <v>0</v>
      </c>
      <c r="F10" s="444" t="s">
        <v>215</v>
      </c>
      <c r="G10" s="445">
        <v>0</v>
      </c>
      <c r="H10" s="443">
        <v>0</v>
      </c>
      <c r="I10" s="446">
        <v>0</v>
      </c>
      <c r="J10" s="446">
        <v>0</v>
      </c>
      <c r="K10" s="443" t="s">
        <v>215</v>
      </c>
      <c r="L10" s="446">
        <v>0</v>
      </c>
      <c r="M10" s="501" t="s">
        <v>215</v>
      </c>
      <c r="N10" s="446">
        <v>0</v>
      </c>
      <c r="O10" s="452">
        <v>0</v>
      </c>
    </row>
    <row r="11" spans="2:20" x14ac:dyDescent="0.25">
      <c r="B11" s="431" t="s">
        <v>140</v>
      </c>
      <c r="C11" s="412" t="s">
        <v>9</v>
      </c>
      <c r="D11" s="517" t="s">
        <v>215</v>
      </c>
      <c r="E11" s="453">
        <v>0</v>
      </c>
      <c r="F11" s="454" t="s">
        <v>215</v>
      </c>
      <c r="G11" s="455">
        <v>0</v>
      </c>
      <c r="H11" s="453">
        <v>0</v>
      </c>
      <c r="I11" s="456">
        <v>0</v>
      </c>
      <c r="J11" s="456">
        <v>0</v>
      </c>
      <c r="K11" s="453" t="s">
        <v>215</v>
      </c>
      <c r="L11" s="456">
        <v>0</v>
      </c>
      <c r="M11" s="504" t="s">
        <v>215</v>
      </c>
      <c r="N11" s="456">
        <v>0</v>
      </c>
      <c r="O11" s="457">
        <v>0</v>
      </c>
    </row>
    <row r="12" spans="2:20" x14ac:dyDescent="0.25">
      <c r="B12" s="864" t="s">
        <v>181</v>
      </c>
      <c r="C12" s="357" t="s">
        <v>13</v>
      </c>
      <c r="D12" s="437">
        <f t="shared" ref="D12:D68" si="0">SUM(E12:F12)</f>
        <v>0</v>
      </c>
      <c r="E12" s="441">
        <v>0</v>
      </c>
      <c r="F12" s="458">
        <v>0</v>
      </c>
      <c r="G12" s="440">
        <v>10</v>
      </c>
      <c r="H12" s="441">
        <v>0</v>
      </c>
      <c r="I12" s="438">
        <v>24.4</v>
      </c>
      <c r="J12" s="438">
        <v>128</v>
      </c>
      <c r="K12" s="441">
        <v>0</v>
      </c>
      <c r="L12" s="441">
        <v>0</v>
      </c>
      <c r="M12" s="441">
        <v>0</v>
      </c>
      <c r="N12" s="441">
        <v>0</v>
      </c>
      <c r="O12" s="442">
        <v>0</v>
      </c>
    </row>
    <row r="13" spans="2:20" ht="26.4" x14ac:dyDescent="0.25">
      <c r="B13" s="865"/>
      <c r="C13" s="357" t="s">
        <v>15</v>
      </c>
      <c r="D13" s="518">
        <f t="shared" si="0"/>
        <v>0</v>
      </c>
      <c r="E13" s="459">
        <v>0</v>
      </c>
      <c r="F13" s="460">
        <v>0</v>
      </c>
      <c r="G13" s="461">
        <v>0</v>
      </c>
      <c r="H13" s="459">
        <v>0</v>
      </c>
      <c r="I13" s="459">
        <v>0</v>
      </c>
      <c r="J13" s="462">
        <v>110.36</v>
      </c>
      <c r="K13" s="459">
        <v>0</v>
      </c>
      <c r="L13" s="459">
        <v>0</v>
      </c>
      <c r="M13" s="459">
        <v>0</v>
      </c>
      <c r="N13" s="459">
        <v>0</v>
      </c>
      <c r="O13" s="463">
        <v>0</v>
      </c>
    </row>
    <row r="14" spans="2:20" x14ac:dyDescent="0.25">
      <c r="B14" s="865"/>
      <c r="C14" s="357" t="s">
        <v>11</v>
      </c>
      <c r="D14" s="518" t="s">
        <v>215</v>
      </c>
      <c r="E14" s="459">
        <v>0</v>
      </c>
      <c r="F14" s="464" t="s">
        <v>215</v>
      </c>
      <c r="G14" s="461">
        <v>0</v>
      </c>
      <c r="H14" s="459">
        <v>0</v>
      </c>
      <c r="I14" s="462">
        <v>0</v>
      </c>
      <c r="J14" s="462">
        <v>114.52</v>
      </c>
      <c r="K14" s="462" t="s">
        <v>215</v>
      </c>
      <c r="L14" s="459">
        <v>0</v>
      </c>
      <c r="M14" s="462" t="s">
        <v>215</v>
      </c>
      <c r="N14" s="459">
        <v>0</v>
      </c>
      <c r="O14" s="463">
        <v>0</v>
      </c>
    </row>
    <row r="15" spans="2:20" x14ac:dyDescent="0.25">
      <c r="B15" s="865"/>
      <c r="C15" s="357" t="s">
        <v>14</v>
      </c>
      <c r="D15" s="518">
        <f t="shared" si="0"/>
        <v>0</v>
      </c>
      <c r="E15" s="459">
        <v>0</v>
      </c>
      <c r="F15" s="460">
        <v>0</v>
      </c>
      <c r="G15" s="461">
        <v>0</v>
      </c>
      <c r="H15" s="459">
        <v>0</v>
      </c>
      <c r="I15" s="459">
        <v>0</v>
      </c>
      <c r="J15" s="462">
        <v>18.690000000000001</v>
      </c>
      <c r="K15" s="459">
        <v>0</v>
      </c>
      <c r="L15" s="459">
        <v>0</v>
      </c>
      <c r="M15" s="459">
        <v>0</v>
      </c>
      <c r="N15" s="459">
        <v>0</v>
      </c>
      <c r="O15" s="463">
        <v>0</v>
      </c>
    </row>
    <row r="16" spans="2:20" x14ac:dyDescent="0.25">
      <c r="B16" s="866"/>
      <c r="C16" s="357" t="s">
        <v>12</v>
      </c>
      <c r="D16" s="516">
        <f t="shared" si="0"/>
        <v>0</v>
      </c>
      <c r="E16" s="446">
        <v>0</v>
      </c>
      <c r="F16" s="465">
        <v>0</v>
      </c>
      <c r="G16" s="445">
        <v>0</v>
      </c>
      <c r="H16" s="446">
        <v>0</v>
      </c>
      <c r="I16" s="446" t="s">
        <v>215</v>
      </c>
      <c r="J16" s="443" t="s">
        <v>215</v>
      </c>
      <c r="K16" s="446">
        <v>0</v>
      </c>
      <c r="L16" s="446">
        <v>0</v>
      </c>
      <c r="M16" s="446">
        <v>0</v>
      </c>
      <c r="N16" s="446">
        <v>0</v>
      </c>
      <c r="O16" s="452">
        <v>0</v>
      </c>
    </row>
    <row r="17" spans="2:15" x14ac:dyDescent="0.25">
      <c r="B17" s="864" t="s">
        <v>197</v>
      </c>
      <c r="C17" s="357" t="s">
        <v>17</v>
      </c>
      <c r="D17" s="518">
        <f t="shared" si="0"/>
        <v>0</v>
      </c>
      <c r="E17" s="462">
        <v>0</v>
      </c>
      <c r="F17" s="460">
        <v>0</v>
      </c>
      <c r="G17" s="466">
        <v>1605.95</v>
      </c>
      <c r="H17" s="459">
        <v>0</v>
      </c>
      <c r="I17" s="462">
        <v>469.93</v>
      </c>
      <c r="J17" s="462">
        <v>17.71</v>
      </c>
      <c r="K17" s="459">
        <v>0</v>
      </c>
      <c r="L17" s="459">
        <v>0</v>
      </c>
      <c r="M17" s="459">
        <v>0</v>
      </c>
      <c r="N17" s="462">
        <v>0</v>
      </c>
      <c r="O17" s="467">
        <v>0.44</v>
      </c>
    </row>
    <row r="18" spans="2:15" x14ac:dyDescent="0.25">
      <c r="B18" s="865"/>
      <c r="C18" s="357" t="s">
        <v>13</v>
      </c>
      <c r="D18" s="518">
        <f t="shared" si="0"/>
        <v>0</v>
      </c>
      <c r="E18" s="459">
        <v>0</v>
      </c>
      <c r="F18" s="460">
        <v>0</v>
      </c>
      <c r="G18" s="461">
        <v>40.5</v>
      </c>
      <c r="H18" s="459">
        <v>0</v>
      </c>
      <c r="I18" s="462" t="s">
        <v>215</v>
      </c>
      <c r="J18" s="462">
        <v>25</v>
      </c>
      <c r="K18" s="459">
        <v>0</v>
      </c>
      <c r="L18" s="459">
        <v>0</v>
      </c>
      <c r="M18" s="459">
        <v>0</v>
      </c>
      <c r="N18" s="459">
        <v>0</v>
      </c>
      <c r="O18" s="463">
        <v>0</v>
      </c>
    </row>
    <row r="19" spans="2:15" x14ac:dyDescent="0.25">
      <c r="B19" s="865"/>
      <c r="C19" s="357" t="s">
        <v>19</v>
      </c>
      <c r="D19" s="518">
        <f t="shared" si="0"/>
        <v>0</v>
      </c>
      <c r="E19" s="459">
        <v>0</v>
      </c>
      <c r="F19" s="460">
        <v>0</v>
      </c>
      <c r="G19" s="461">
        <v>0</v>
      </c>
      <c r="H19" s="459">
        <v>0</v>
      </c>
      <c r="I19" s="459">
        <v>0</v>
      </c>
      <c r="J19" s="462">
        <v>121.62</v>
      </c>
      <c r="K19" s="459">
        <v>0</v>
      </c>
      <c r="L19" s="459">
        <v>0</v>
      </c>
      <c r="M19" s="459">
        <v>0</v>
      </c>
      <c r="N19" s="462">
        <v>16.170000000000002</v>
      </c>
      <c r="O19" s="463">
        <v>0</v>
      </c>
    </row>
    <row r="20" spans="2:15" x14ac:dyDescent="0.25">
      <c r="B20" s="865"/>
      <c r="C20" s="357" t="s">
        <v>18</v>
      </c>
      <c r="D20" s="518">
        <f t="shared" si="0"/>
        <v>0</v>
      </c>
      <c r="E20" s="459">
        <v>0</v>
      </c>
      <c r="F20" s="460">
        <v>0</v>
      </c>
      <c r="G20" s="461">
        <v>0</v>
      </c>
      <c r="H20" s="459">
        <v>0</v>
      </c>
      <c r="I20" s="459">
        <v>1400</v>
      </c>
      <c r="J20" s="462">
        <v>110</v>
      </c>
      <c r="K20" s="459">
        <v>0</v>
      </c>
      <c r="L20" s="459">
        <v>0</v>
      </c>
      <c r="M20" s="459">
        <v>0</v>
      </c>
      <c r="N20" s="459">
        <v>2</v>
      </c>
      <c r="O20" s="467">
        <v>0</v>
      </c>
    </row>
    <row r="21" spans="2:15" x14ac:dyDescent="0.25">
      <c r="B21" s="865"/>
      <c r="C21" s="357" t="s">
        <v>9</v>
      </c>
      <c r="D21" s="518" t="s">
        <v>215</v>
      </c>
      <c r="E21" s="459" t="s">
        <v>215</v>
      </c>
      <c r="F21" s="468" t="s">
        <v>215</v>
      </c>
      <c r="G21" s="461">
        <v>0</v>
      </c>
      <c r="H21" s="459">
        <v>0</v>
      </c>
      <c r="I21" s="459">
        <v>0</v>
      </c>
      <c r="J21" s="462" t="s">
        <v>215</v>
      </c>
      <c r="K21" s="462">
        <v>0</v>
      </c>
      <c r="L21" s="459">
        <v>0</v>
      </c>
      <c r="M21" s="462">
        <v>0</v>
      </c>
      <c r="N21" s="462" t="s">
        <v>215</v>
      </c>
      <c r="O21" s="463">
        <v>0</v>
      </c>
    </row>
    <row r="22" spans="2:15" ht="26.4" x14ac:dyDescent="0.25">
      <c r="B22" s="865"/>
      <c r="C22" s="357" t="s">
        <v>168</v>
      </c>
      <c r="D22" s="518" t="s">
        <v>215</v>
      </c>
      <c r="E22" s="459">
        <v>0</v>
      </c>
      <c r="F22" s="505" t="s">
        <v>215</v>
      </c>
      <c r="G22" s="461">
        <v>0</v>
      </c>
      <c r="H22" s="459">
        <v>0</v>
      </c>
      <c r="I22" s="459">
        <v>0</v>
      </c>
      <c r="J22" s="462">
        <v>275.95</v>
      </c>
      <c r="K22" s="459">
        <v>0</v>
      </c>
      <c r="L22" s="459">
        <v>0</v>
      </c>
      <c r="M22" s="459">
        <v>0</v>
      </c>
      <c r="N22" s="462" t="s">
        <v>215</v>
      </c>
      <c r="O22" s="463">
        <v>0</v>
      </c>
    </row>
    <row r="23" spans="2:15" x14ac:dyDescent="0.25">
      <c r="B23" s="865"/>
      <c r="C23" s="357" t="s">
        <v>22</v>
      </c>
      <c r="D23" s="518">
        <f t="shared" si="0"/>
        <v>0</v>
      </c>
      <c r="E23" s="459">
        <v>0</v>
      </c>
      <c r="F23" s="468">
        <v>0</v>
      </c>
      <c r="G23" s="461">
        <v>0</v>
      </c>
      <c r="H23" s="459">
        <v>0</v>
      </c>
      <c r="I23" s="459">
        <v>4.57</v>
      </c>
      <c r="J23" s="462">
        <v>0</v>
      </c>
      <c r="K23" s="459">
        <v>0</v>
      </c>
      <c r="L23" s="459">
        <v>0</v>
      </c>
      <c r="M23" s="459">
        <v>0</v>
      </c>
      <c r="N23" s="462">
        <v>0</v>
      </c>
      <c r="O23" s="463">
        <v>0</v>
      </c>
    </row>
    <row r="24" spans="2:15" x14ac:dyDescent="0.25">
      <c r="B24" s="865"/>
      <c r="C24" s="357" t="s">
        <v>20</v>
      </c>
      <c r="D24" s="518">
        <f t="shared" si="0"/>
        <v>0</v>
      </c>
      <c r="E24" s="459">
        <v>0</v>
      </c>
      <c r="F24" s="460">
        <v>0</v>
      </c>
      <c r="G24" s="461">
        <v>0</v>
      </c>
      <c r="H24" s="459">
        <v>0</v>
      </c>
      <c r="I24" s="459">
        <v>0</v>
      </c>
      <c r="J24" s="462">
        <v>24</v>
      </c>
      <c r="K24" s="459">
        <v>0</v>
      </c>
      <c r="L24" s="459">
        <v>0</v>
      </c>
      <c r="M24" s="459">
        <v>0</v>
      </c>
      <c r="N24" s="462">
        <v>0</v>
      </c>
      <c r="O24" s="463">
        <v>0</v>
      </c>
    </row>
    <row r="25" spans="2:15" x14ac:dyDescent="0.25">
      <c r="B25" s="865"/>
      <c r="C25" s="357" t="s">
        <v>11</v>
      </c>
      <c r="D25" s="518">
        <f t="shared" si="0"/>
        <v>0</v>
      </c>
      <c r="E25" s="459">
        <v>0</v>
      </c>
      <c r="F25" s="460">
        <v>0</v>
      </c>
      <c r="G25" s="461">
        <v>0</v>
      </c>
      <c r="H25" s="459">
        <v>0</v>
      </c>
      <c r="I25" s="459">
        <v>0</v>
      </c>
      <c r="J25" s="462">
        <v>159.65</v>
      </c>
      <c r="K25" s="459">
        <v>0</v>
      </c>
      <c r="L25" s="459">
        <v>0</v>
      </c>
      <c r="M25" s="459">
        <v>0</v>
      </c>
      <c r="N25" s="462">
        <v>0</v>
      </c>
      <c r="O25" s="467">
        <v>0</v>
      </c>
    </row>
    <row r="26" spans="2:15" x14ac:dyDescent="0.25">
      <c r="B26" s="865"/>
      <c r="C26" s="357" t="s">
        <v>16</v>
      </c>
      <c r="D26" s="518">
        <f t="shared" si="0"/>
        <v>0</v>
      </c>
      <c r="E26" s="459">
        <v>0</v>
      </c>
      <c r="F26" s="460">
        <v>0</v>
      </c>
      <c r="G26" s="466">
        <v>100</v>
      </c>
      <c r="H26" s="459">
        <v>0</v>
      </c>
      <c r="I26" s="462">
        <v>314</v>
      </c>
      <c r="J26" s="462">
        <v>150</v>
      </c>
      <c r="K26" s="459">
        <v>0</v>
      </c>
      <c r="L26" s="459">
        <v>0</v>
      </c>
      <c r="M26" s="459">
        <v>0</v>
      </c>
      <c r="N26" s="462">
        <v>25</v>
      </c>
      <c r="O26" s="467">
        <v>2.5</v>
      </c>
    </row>
    <row r="27" spans="2:15" x14ac:dyDescent="0.25">
      <c r="B27" s="865"/>
      <c r="C27" s="357" t="s">
        <v>169</v>
      </c>
      <c r="D27" s="518">
        <f t="shared" si="0"/>
        <v>0</v>
      </c>
      <c r="E27" s="459">
        <v>0</v>
      </c>
      <c r="F27" s="460">
        <v>0</v>
      </c>
      <c r="G27" s="461">
        <v>0</v>
      </c>
      <c r="H27" s="459">
        <v>0</v>
      </c>
      <c r="I27" s="459">
        <v>0</v>
      </c>
      <c r="J27" s="462">
        <v>6.34</v>
      </c>
      <c r="K27" s="459">
        <v>0</v>
      </c>
      <c r="L27" s="459">
        <v>0</v>
      </c>
      <c r="M27" s="459">
        <v>0</v>
      </c>
      <c r="N27" s="462">
        <v>6.5</v>
      </c>
      <c r="O27" s="463">
        <v>0</v>
      </c>
    </row>
    <row r="28" spans="2:15" ht="13.8" thickBot="1" x14ac:dyDescent="0.3">
      <c r="B28" s="865"/>
      <c r="C28" s="394" t="s">
        <v>12</v>
      </c>
      <c r="D28" s="519">
        <f t="shared" si="0"/>
        <v>0</v>
      </c>
      <c r="E28" s="469">
        <v>0</v>
      </c>
      <c r="F28" s="470">
        <v>0</v>
      </c>
      <c r="G28" s="471">
        <v>0</v>
      </c>
      <c r="H28" s="469">
        <v>0</v>
      </c>
      <c r="I28" s="469" t="s">
        <v>215</v>
      </c>
      <c r="J28" s="472">
        <v>2357.8000000000002</v>
      </c>
      <c r="K28" s="469">
        <v>0</v>
      </c>
      <c r="L28" s="469">
        <v>0</v>
      </c>
      <c r="M28" s="469">
        <v>0</v>
      </c>
      <c r="N28" s="472">
        <v>0</v>
      </c>
      <c r="O28" s="473">
        <v>0</v>
      </c>
    </row>
    <row r="29" spans="2:15" ht="13.8" thickTop="1" x14ac:dyDescent="0.25">
      <c r="B29" s="864" t="s">
        <v>21</v>
      </c>
      <c r="C29" s="357" t="s">
        <v>7</v>
      </c>
      <c r="D29" s="437">
        <f t="shared" si="0"/>
        <v>6104267.3200000003</v>
      </c>
      <c r="E29" s="441">
        <v>0</v>
      </c>
      <c r="F29" s="439">
        <v>6104267.3200000003</v>
      </c>
      <c r="G29" s="440">
        <v>0</v>
      </c>
      <c r="H29" s="441">
        <v>0</v>
      </c>
      <c r="I29" s="441">
        <v>0</v>
      </c>
      <c r="J29" s="441">
        <v>0</v>
      </c>
      <c r="K29" s="438">
        <v>1571327</v>
      </c>
      <c r="L29" s="441">
        <v>0</v>
      </c>
      <c r="M29" s="438">
        <v>1571327</v>
      </c>
      <c r="N29" s="441">
        <v>74.7</v>
      </c>
      <c r="O29" s="442">
        <v>0</v>
      </c>
    </row>
    <row r="30" spans="2:15" x14ac:dyDescent="0.25">
      <c r="B30" s="865"/>
      <c r="C30" s="357" t="s">
        <v>17</v>
      </c>
      <c r="D30" s="518" t="s">
        <v>215</v>
      </c>
      <c r="E30" s="459" t="s">
        <v>215</v>
      </c>
      <c r="F30" s="464">
        <v>3799779.56</v>
      </c>
      <c r="G30" s="466">
        <v>93992.8</v>
      </c>
      <c r="H30" s="462">
        <v>12470.23</v>
      </c>
      <c r="I30" s="459">
        <v>0</v>
      </c>
      <c r="J30" s="462" t="s">
        <v>215</v>
      </c>
      <c r="K30" s="462">
        <v>1242906.8799999999</v>
      </c>
      <c r="L30" s="459">
        <v>0</v>
      </c>
      <c r="M30" s="462">
        <v>1242906.8799999999</v>
      </c>
      <c r="N30" s="459">
        <v>2.4</v>
      </c>
      <c r="O30" s="463">
        <v>0</v>
      </c>
    </row>
    <row r="31" spans="2:15" x14ac:dyDescent="0.25">
      <c r="B31" s="865"/>
      <c r="C31" s="357" t="s">
        <v>13</v>
      </c>
      <c r="D31" s="518">
        <f t="shared" si="0"/>
        <v>493620.62</v>
      </c>
      <c r="E31" s="459">
        <v>0</v>
      </c>
      <c r="F31" s="464">
        <v>493620.62</v>
      </c>
      <c r="G31" s="461">
        <v>0</v>
      </c>
      <c r="H31" s="459">
        <v>0</v>
      </c>
      <c r="I31" s="459">
        <v>0</v>
      </c>
      <c r="J31" s="459">
        <v>0</v>
      </c>
      <c r="K31" s="462">
        <v>131371</v>
      </c>
      <c r="L31" s="459">
        <v>0</v>
      </c>
      <c r="M31" s="462">
        <v>131371</v>
      </c>
      <c r="N31" s="459">
        <v>0</v>
      </c>
      <c r="O31" s="463">
        <v>0</v>
      </c>
    </row>
    <row r="32" spans="2:15" x14ac:dyDescent="0.25">
      <c r="B32" s="865"/>
      <c r="C32" s="357" t="s">
        <v>19</v>
      </c>
      <c r="D32" s="518" t="s">
        <v>215</v>
      </c>
      <c r="E32" s="459" t="s">
        <v>215</v>
      </c>
      <c r="F32" s="460">
        <v>3648616</v>
      </c>
      <c r="G32" s="461" t="s">
        <v>215</v>
      </c>
      <c r="H32" s="462" t="s">
        <v>215</v>
      </c>
      <c r="I32" s="459" t="s">
        <v>215</v>
      </c>
      <c r="J32" s="462" t="s">
        <v>215</v>
      </c>
      <c r="K32" s="462">
        <v>564455</v>
      </c>
      <c r="L32" s="462">
        <v>0</v>
      </c>
      <c r="M32" s="462">
        <v>564455</v>
      </c>
      <c r="N32" s="462">
        <v>348.5</v>
      </c>
      <c r="O32" s="463">
        <v>0</v>
      </c>
    </row>
    <row r="33" spans="2:15" x14ac:dyDescent="0.25">
      <c r="B33" s="865"/>
      <c r="C33" s="357" t="s">
        <v>18</v>
      </c>
      <c r="D33" s="518" t="s">
        <v>215</v>
      </c>
      <c r="E33" s="459" t="s">
        <v>215</v>
      </c>
      <c r="F33" s="464">
        <v>14880604.039999999</v>
      </c>
      <c r="G33" s="461">
        <v>1900</v>
      </c>
      <c r="H33" s="462" t="s">
        <v>215</v>
      </c>
      <c r="I33" s="462">
        <v>0</v>
      </c>
      <c r="J33" s="462" t="s">
        <v>215</v>
      </c>
      <c r="K33" s="462">
        <v>5510757</v>
      </c>
      <c r="L33" s="459">
        <v>0</v>
      </c>
      <c r="M33" s="462">
        <v>5510757</v>
      </c>
      <c r="N33" s="459">
        <v>0</v>
      </c>
      <c r="O33" s="463">
        <v>0</v>
      </c>
    </row>
    <row r="34" spans="2:15" x14ac:dyDescent="0.25">
      <c r="B34" s="865"/>
      <c r="C34" s="357" t="s">
        <v>9</v>
      </c>
      <c r="D34" s="518" t="s">
        <v>215</v>
      </c>
      <c r="E34" s="459" t="s">
        <v>215</v>
      </c>
      <c r="F34" s="464">
        <v>4836550.5</v>
      </c>
      <c r="G34" s="461">
        <v>0</v>
      </c>
      <c r="H34" s="459" t="s">
        <v>215</v>
      </c>
      <c r="I34" s="459">
        <v>0</v>
      </c>
      <c r="J34" s="459" t="s">
        <v>215</v>
      </c>
      <c r="K34" s="462">
        <v>1668023</v>
      </c>
      <c r="L34" s="459">
        <v>0</v>
      </c>
      <c r="M34" s="459">
        <v>1668023</v>
      </c>
      <c r="N34" s="459">
        <v>0</v>
      </c>
      <c r="O34" s="463">
        <v>0</v>
      </c>
    </row>
    <row r="35" spans="2:15" ht="26.4" x14ac:dyDescent="0.25">
      <c r="B35" s="865"/>
      <c r="C35" s="357" t="s">
        <v>15</v>
      </c>
      <c r="D35" s="518" t="s">
        <v>215</v>
      </c>
      <c r="E35" s="459" t="s">
        <v>215</v>
      </c>
      <c r="F35" s="464">
        <v>2111766.25</v>
      </c>
      <c r="G35" s="461">
        <v>0</v>
      </c>
      <c r="H35" s="459" t="s">
        <v>215</v>
      </c>
      <c r="I35" s="459">
        <v>0</v>
      </c>
      <c r="J35" s="459">
        <v>0</v>
      </c>
      <c r="K35" s="462">
        <v>649919</v>
      </c>
      <c r="L35" s="459">
        <v>0</v>
      </c>
      <c r="M35" s="459">
        <v>649919</v>
      </c>
      <c r="N35" s="459">
        <v>0</v>
      </c>
      <c r="O35" s="463">
        <v>0</v>
      </c>
    </row>
    <row r="36" spans="2:15" x14ac:dyDescent="0.25">
      <c r="B36" s="865"/>
      <c r="C36" s="357" t="s">
        <v>11</v>
      </c>
      <c r="D36" s="518" t="s">
        <v>215</v>
      </c>
      <c r="E36" s="459" t="s">
        <v>215</v>
      </c>
      <c r="F36" s="464">
        <v>5480018.5499999998</v>
      </c>
      <c r="G36" s="466">
        <v>228128.6</v>
      </c>
      <c r="H36" s="462">
        <v>5354.5</v>
      </c>
      <c r="I36" s="462" t="s">
        <v>215</v>
      </c>
      <c r="J36" s="462">
        <v>4862.2</v>
      </c>
      <c r="K36" s="462">
        <v>1456319.35</v>
      </c>
      <c r="L36" s="459">
        <v>1650.92</v>
      </c>
      <c r="M36" s="462">
        <v>1454668.44</v>
      </c>
      <c r="N36" s="459">
        <v>0</v>
      </c>
      <c r="O36" s="463" t="s">
        <v>215</v>
      </c>
    </row>
    <row r="37" spans="2:15" x14ac:dyDescent="0.25">
      <c r="B37" s="865"/>
      <c r="C37" s="357" t="s">
        <v>16</v>
      </c>
      <c r="D37" s="518" t="s">
        <v>215</v>
      </c>
      <c r="E37" s="462" t="s">
        <v>215</v>
      </c>
      <c r="F37" s="464">
        <v>6304639</v>
      </c>
      <c r="G37" s="461">
        <v>0</v>
      </c>
      <c r="H37" s="462" t="s">
        <v>215</v>
      </c>
      <c r="I37" s="459">
        <v>0</v>
      </c>
      <c r="J37" s="459" t="s">
        <v>215</v>
      </c>
      <c r="K37" s="462">
        <v>1864990</v>
      </c>
      <c r="L37" s="459">
        <v>0</v>
      </c>
      <c r="M37" s="462">
        <v>1864990</v>
      </c>
      <c r="N37" s="459">
        <v>0</v>
      </c>
      <c r="O37" s="463">
        <v>0</v>
      </c>
    </row>
    <row r="38" spans="2:15" x14ac:dyDescent="0.25">
      <c r="B38" s="865"/>
      <c r="C38" s="357" t="s">
        <v>14</v>
      </c>
      <c r="D38" s="518" t="s">
        <v>215</v>
      </c>
      <c r="E38" s="459">
        <v>0</v>
      </c>
      <c r="F38" s="464" t="s">
        <v>215</v>
      </c>
      <c r="G38" s="461">
        <v>0</v>
      </c>
      <c r="H38" s="459">
        <v>0</v>
      </c>
      <c r="I38" s="459">
        <v>0</v>
      </c>
      <c r="J38" s="459">
        <v>0</v>
      </c>
      <c r="K38" s="462" t="s">
        <v>215</v>
      </c>
      <c r="L38" s="459">
        <v>0</v>
      </c>
      <c r="M38" s="462" t="s">
        <v>215</v>
      </c>
      <c r="N38" s="459">
        <v>0</v>
      </c>
      <c r="O38" s="463">
        <v>0</v>
      </c>
    </row>
    <row r="39" spans="2:15" x14ac:dyDescent="0.25">
      <c r="B39" s="865"/>
      <c r="C39" s="357" t="s">
        <v>166</v>
      </c>
      <c r="D39" s="518">
        <f t="shared" si="0"/>
        <v>0</v>
      </c>
      <c r="E39" s="474">
        <v>0</v>
      </c>
      <c r="F39" s="475">
        <v>0</v>
      </c>
      <c r="G39" s="476">
        <v>0</v>
      </c>
      <c r="H39" s="474">
        <v>0</v>
      </c>
      <c r="I39" s="474">
        <v>0</v>
      </c>
      <c r="J39" s="474">
        <v>0</v>
      </c>
      <c r="K39" s="477">
        <v>0</v>
      </c>
      <c r="L39" s="474">
        <v>0</v>
      </c>
      <c r="M39" s="477">
        <v>0</v>
      </c>
      <c r="N39" s="474">
        <v>18</v>
      </c>
      <c r="O39" s="478">
        <v>0</v>
      </c>
    </row>
    <row r="40" spans="2:15" x14ac:dyDescent="0.25">
      <c r="B40" s="866"/>
      <c r="C40" s="357" t="s">
        <v>12</v>
      </c>
      <c r="D40" s="516" t="s">
        <v>215</v>
      </c>
      <c r="E40" s="443" t="s">
        <v>215</v>
      </c>
      <c r="F40" s="444">
        <v>3991435.91</v>
      </c>
      <c r="G40" s="445">
        <v>0</v>
      </c>
      <c r="H40" s="446">
        <v>0</v>
      </c>
      <c r="I40" s="446" t="s">
        <v>215</v>
      </c>
      <c r="J40" s="443">
        <v>149.91</v>
      </c>
      <c r="K40" s="443">
        <v>1079817</v>
      </c>
      <c r="L40" s="446">
        <v>0</v>
      </c>
      <c r="M40" s="443">
        <v>1079817</v>
      </c>
      <c r="N40" s="446">
        <v>0</v>
      </c>
      <c r="O40" s="452">
        <v>0</v>
      </c>
    </row>
    <row r="41" spans="2:15" x14ac:dyDescent="0.25">
      <c r="B41" s="432" t="s">
        <v>182</v>
      </c>
      <c r="C41" s="357" t="s">
        <v>18</v>
      </c>
      <c r="D41" s="516">
        <f t="shared" si="0"/>
        <v>0</v>
      </c>
      <c r="E41" s="484">
        <v>0</v>
      </c>
      <c r="F41" s="485">
        <v>0</v>
      </c>
      <c r="G41" s="486">
        <v>0</v>
      </c>
      <c r="H41" s="484">
        <v>0</v>
      </c>
      <c r="I41" s="484">
        <v>0</v>
      </c>
      <c r="J41" s="491">
        <v>0.46</v>
      </c>
      <c r="K41" s="484">
        <v>0</v>
      </c>
      <c r="L41" s="484">
        <v>0</v>
      </c>
      <c r="M41" s="484">
        <v>0</v>
      </c>
      <c r="N41" s="484">
        <v>0.31</v>
      </c>
      <c r="O41" s="492">
        <v>0.21</v>
      </c>
    </row>
    <row r="42" spans="2:15" x14ac:dyDescent="0.25">
      <c r="B42" s="864" t="s">
        <v>24</v>
      </c>
      <c r="C42" s="357" t="s">
        <v>17</v>
      </c>
      <c r="D42" s="437">
        <f t="shared" si="0"/>
        <v>0</v>
      </c>
      <c r="E42" s="441">
        <v>0</v>
      </c>
      <c r="F42" s="458">
        <v>0</v>
      </c>
      <c r="G42" s="440">
        <v>0</v>
      </c>
      <c r="H42" s="441">
        <v>0</v>
      </c>
      <c r="I42" s="441">
        <v>0</v>
      </c>
      <c r="J42" s="438">
        <v>2.12</v>
      </c>
      <c r="K42" s="441">
        <v>0</v>
      </c>
      <c r="L42" s="441">
        <v>0</v>
      </c>
      <c r="M42" s="441">
        <v>0</v>
      </c>
      <c r="N42" s="441">
        <v>0</v>
      </c>
      <c r="O42" s="442">
        <v>0</v>
      </c>
    </row>
    <row r="43" spans="2:15" x14ac:dyDescent="0.25">
      <c r="B43" s="866"/>
      <c r="C43" s="357" t="s">
        <v>20</v>
      </c>
      <c r="D43" s="516">
        <f t="shared" si="0"/>
        <v>84987.64</v>
      </c>
      <c r="E43" s="446">
        <v>9117</v>
      </c>
      <c r="F43" s="465">
        <v>75870.64</v>
      </c>
      <c r="G43" s="445">
        <v>0</v>
      </c>
      <c r="H43" s="446">
        <v>0</v>
      </c>
      <c r="I43" s="443">
        <v>0</v>
      </c>
      <c r="J43" s="443">
        <v>1519.26</v>
      </c>
      <c r="K43" s="443">
        <v>7125</v>
      </c>
      <c r="L43" s="446">
        <v>2989</v>
      </c>
      <c r="M43" s="443">
        <v>4136</v>
      </c>
      <c r="N43" s="443">
        <v>58.72</v>
      </c>
      <c r="O43" s="506">
        <v>0</v>
      </c>
    </row>
    <row r="44" spans="2:15" x14ac:dyDescent="0.25">
      <c r="B44" s="430" t="s">
        <v>41</v>
      </c>
      <c r="C44" s="357" t="s">
        <v>19</v>
      </c>
      <c r="D44" s="520">
        <f t="shared" si="0"/>
        <v>0</v>
      </c>
      <c r="E44" s="456">
        <v>0</v>
      </c>
      <c r="F44" s="479">
        <v>0</v>
      </c>
      <c r="G44" s="455">
        <v>0</v>
      </c>
      <c r="H44" s="456">
        <v>0</v>
      </c>
      <c r="I44" s="456">
        <v>0</v>
      </c>
      <c r="J44" s="456">
        <v>0</v>
      </c>
      <c r="K44" s="456">
        <v>0</v>
      </c>
      <c r="L44" s="456">
        <v>0</v>
      </c>
      <c r="M44" s="456">
        <v>0</v>
      </c>
      <c r="N44" s="453">
        <v>0.06</v>
      </c>
      <c r="O44" s="457">
        <v>0</v>
      </c>
    </row>
    <row r="45" spans="2:15" x14ac:dyDescent="0.25">
      <c r="B45" s="431" t="s">
        <v>27</v>
      </c>
      <c r="C45" s="412" t="s">
        <v>22</v>
      </c>
      <c r="D45" s="520">
        <f t="shared" si="0"/>
        <v>0</v>
      </c>
      <c r="E45" s="480">
        <v>0</v>
      </c>
      <c r="F45" s="481">
        <v>0</v>
      </c>
      <c r="G45" s="482">
        <v>0</v>
      </c>
      <c r="H45" s="480">
        <v>0</v>
      </c>
      <c r="I45" s="480">
        <v>0</v>
      </c>
      <c r="J45" s="480">
        <v>0</v>
      </c>
      <c r="K45" s="480">
        <v>0</v>
      </c>
      <c r="L45" s="480">
        <v>0</v>
      </c>
      <c r="M45" s="480">
        <v>0</v>
      </c>
      <c r="N45" s="480">
        <v>0</v>
      </c>
      <c r="O45" s="483">
        <v>2.11</v>
      </c>
    </row>
    <row r="46" spans="2:15" x14ac:dyDescent="0.25">
      <c r="B46" s="864" t="s">
        <v>48</v>
      </c>
      <c r="C46" s="357" t="s">
        <v>7</v>
      </c>
      <c r="D46" s="437">
        <f t="shared" si="0"/>
        <v>0</v>
      </c>
      <c r="E46" s="441">
        <v>0</v>
      </c>
      <c r="F46" s="458">
        <v>0</v>
      </c>
      <c r="G46" s="440">
        <v>0</v>
      </c>
      <c r="H46" s="487">
        <v>0</v>
      </c>
      <c r="I46" s="438">
        <v>50</v>
      </c>
      <c r="J46" s="441">
        <v>0</v>
      </c>
      <c r="K46" s="441">
        <v>0</v>
      </c>
      <c r="L46" s="441">
        <v>0</v>
      </c>
      <c r="M46" s="441">
        <v>0</v>
      </c>
      <c r="N46" s="441">
        <v>0</v>
      </c>
      <c r="O46" s="442">
        <v>0</v>
      </c>
    </row>
    <row r="47" spans="2:15" x14ac:dyDescent="0.25">
      <c r="B47" s="866"/>
      <c r="C47" s="357" t="s">
        <v>22</v>
      </c>
      <c r="D47" s="516">
        <f t="shared" si="0"/>
        <v>0</v>
      </c>
      <c r="E47" s="446">
        <v>0</v>
      </c>
      <c r="F47" s="465">
        <v>0</v>
      </c>
      <c r="G47" s="445">
        <v>0</v>
      </c>
      <c r="H47" s="521">
        <v>0</v>
      </c>
      <c r="I47" s="446">
        <v>0</v>
      </c>
      <c r="J47" s="446">
        <v>0</v>
      </c>
      <c r="K47" s="446">
        <v>0</v>
      </c>
      <c r="L47" s="446">
        <v>0</v>
      </c>
      <c r="M47" s="446">
        <v>0</v>
      </c>
      <c r="N47" s="446">
        <v>0</v>
      </c>
      <c r="O47" s="506">
        <v>4.8499999999999996</v>
      </c>
    </row>
    <row r="48" spans="2:15" x14ac:dyDescent="0.25">
      <c r="B48" s="430" t="s">
        <v>42</v>
      </c>
      <c r="C48" s="357" t="s">
        <v>22</v>
      </c>
      <c r="D48" s="520">
        <f t="shared" si="0"/>
        <v>0</v>
      </c>
      <c r="E48" s="456">
        <v>0</v>
      </c>
      <c r="F48" s="479">
        <v>0</v>
      </c>
      <c r="G48" s="455">
        <v>0</v>
      </c>
      <c r="H48" s="456">
        <v>0</v>
      </c>
      <c r="I48" s="456">
        <v>0</v>
      </c>
      <c r="J48" s="456">
        <v>0</v>
      </c>
      <c r="K48" s="456">
        <v>0</v>
      </c>
      <c r="L48" s="456">
        <v>0</v>
      </c>
      <c r="M48" s="456">
        <v>0</v>
      </c>
      <c r="N48" s="456">
        <v>0</v>
      </c>
      <c r="O48" s="507">
        <v>2.2999999999999998</v>
      </c>
    </row>
    <row r="49" spans="2:15" x14ac:dyDescent="0.25">
      <c r="B49" s="430" t="s">
        <v>178</v>
      </c>
      <c r="C49" s="357" t="s">
        <v>7</v>
      </c>
      <c r="D49" s="522">
        <f t="shared" si="0"/>
        <v>117565</v>
      </c>
      <c r="E49" s="484">
        <v>0</v>
      </c>
      <c r="F49" s="490">
        <v>117565</v>
      </c>
      <c r="G49" s="486">
        <v>0</v>
      </c>
      <c r="H49" s="484">
        <v>0</v>
      </c>
      <c r="I49" s="484">
        <v>0</v>
      </c>
      <c r="J49" s="484">
        <v>0</v>
      </c>
      <c r="K49" s="491">
        <v>45578.1</v>
      </c>
      <c r="L49" s="484">
        <v>878.5</v>
      </c>
      <c r="M49" s="491">
        <v>44699.6</v>
      </c>
      <c r="N49" s="484">
        <v>0</v>
      </c>
      <c r="O49" s="492">
        <v>0</v>
      </c>
    </row>
    <row r="50" spans="2:15" x14ac:dyDescent="0.25">
      <c r="B50" s="864" t="s">
        <v>177</v>
      </c>
      <c r="C50" s="357" t="s">
        <v>7</v>
      </c>
      <c r="D50" s="437">
        <f t="shared" si="0"/>
        <v>33208407.340000004</v>
      </c>
      <c r="E50" s="438">
        <v>4985591.1500000004</v>
      </c>
      <c r="F50" s="439">
        <v>28222816.190000001</v>
      </c>
      <c r="G50" s="440">
        <v>0</v>
      </c>
      <c r="H50" s="441">
        <v>0</v>
      </c>
      <c r="I50" s="441">
        <v>0</v>
      </c>
      <c r="J50" s="438">
        <v>21407.919999999998</v>
      </c>
      <c r="K50" s="438">
        <v>3727861.7</v>
      </c>
      <c r="L50" s="441">
        <v>120</v>
      </c>
      <c r="M50" s="438">
        <v>3727741.7</v>
      </c>
      <c r="N50" s="441">
        <v>0</v>
      </c>
      <c r="O50" s="442">
        <v>0</v>
      </c>
    </row>
    <row r="51" spans="2:15" x14ac:dyDescent="0.25">
      <c r="B51" s="865"/>
      <c r="C51" s="357" t="s">
        <v>30</v>
      </c>
      <c r="D51" s="437">
        <f t="shared" si="0"/>
        <v>34856668.780000001</v>
      </c>
      <c r="E51" s="438">
        <v>0</v>
      </c>
      <c r="F51" s="439">
        <v>34856668.780000001</v>
      </c>
      <c r="G51" s="440">
        <v>0</v>
      </c>
      <c r="H51" s="441">
        <v>0</v>
      </c>
      <c r="I51" s="441">
        <v>0</v>
      </c>
      <c r="J51" s="438">
        <v>0</v>
      </c>
      <c r="K51" s="438">
        <v>5127194</v>
      </c>
      <c r="L51" s="441">
        <v>0</v>
      </c>
      <c r="M51" s="438">
        <v>5127194</v>
      </c>
      <c r="N51" s="441">
        <v>0</v>
      </c>
      <c r="O51" s="442">
        <v>0</v>
      </c>
    </row>
    <row r="52" spans="2:15" x14ac:dyDescent="0.25">
      <c r="B52" s="865"/>
      <c r="C52" s="357" t="s">
        <v>13</v>
      </c>
      <c r="D52" s="518" t="s">
        <v>215</v>
      </c>
      <c r="E52" s="462" t="s">
        <v>215</v>
      </c>
      <c r="F52" s="460">
        <v>0</v>
      </c>
      <c r="G52" s="461">
        <v>0</v>
      </c>
      <c r="H52" s="459">
        <v>0</v>
      </c>
      <c r="I52" s="459">
        <v>0</v>
      </c>
      <c r="J52" s="462" t="s">
        <v>215</v>
      </c>
      <c r="K52" s="459">
        <v>0</v>
      </c>
      <c r="L52" s="459">
        <v>0</v>
      </c>
      <c r="M52" s="459">
        <v>0</v>
      </c>
      <c r="N52" s="459">
        <v>0</v>
      </c>
      <c r="O52" s="463">
        <v>0</v>
      </c>
    </row>
    <row r="53" spans="2:15" x14ac:dyDescent="0.25">
      <c r="B53" s="865"/>
      <c r="C53" s="357" t="s">
        <v>9</v>
      </c>
      <c r="D53" s="518">
        <f t="shared" si="0"/>
        <v>861981.04</v>
      </c>
      <c r="E53" s="462">
        <v>0</v>
      </c>
      <c r="F53" s="460">
        <v>861981.04</v>
      </c>
      <c r="G53" s="461">
        <v>0</v>
      </c>
      <c r="H53" s="459">
        <v>0</v>
      </c>
      <c r="I53" s="459">
        <v>0</v>
      </c>
      <c r="J53" s="462">
        <v>0</v>
      </c>
      <c r="K53" s="459">
        <v>99877.45</v>
      </c>
      <c r="L53" s="459">
        <v>0</v>
      </c>
      <c r="M53" s="459">
        <v>99877.45</v>
      </c>
      <c r="N53" s="459">
        <v>0</v>
      </c>
      <c r="O53" s="463">
        <v>0</v>
      </c>
    </row>
    <row r="54" spans="2:15" x14ac:dyDescent="0.25">
      <c r="B54" s="865"/>
      <c r="C54" s="357" t="s">
        <v>22</v>
      </c>
      <c r="D54" s="518" t="s">
        <v>215</v>
      </c>
      <c r="E54" s="462" t="s">
        <v>215</v>
      </c>
      <c r="F54" s="464">
        <v>47392364.82</v>
      </c>
      <c r="G54" s="461">
        <v>0</v>
      </c>
      <c r="H54" s="459">
        <v>0</v>
      </c>
      <c r="I54" s="459">
        <v>0</v>
      </c>
      <c r="J54" s="462" t="s">
        <v>215</v>
      </c>
      <c r="K54" s="462">
        <v>8959489.8000000007</v>
      </c>
      <c r="L54" s="459">
        <v>0</v>
      </c>
      <c r="M54" s="462">
        <v>8959489.8000000007</v>
      </c>
      <c r="N54" s="459">
        <v>0</v>
      </c>
      <c r="O54" s="463">
        <v>0</v>
      </c>
    </row>
    <row r="55" spans="2:15" x14ac:dyDescent="0.25">
      <c r="B55" s="865"/>
      <c r="C55" s="357" t="s">
        <v>139</v>
      </c>
      <c r="D55" s="518" t="s">
        <v>215</v>
      </c>
      <c r="E55" s="462" t="s">
        <v>215</v>
      </c>
      <c r="F55" s="460">
        <v>0</v>
      </c>
      <c r="G55" s="461">
        <v>0</v>
      </c>
      <c r="H55" s="459">
        <v>0</v>
      </c>
      <c r="I55" s="459">
        <v>0</v>
      </c>
      <c r="J55" s="462" t="s">
        <v>215</v>
      </c>
      <c r="K55" s="459">
        <v>0</v>
      </c>
      <c r="L55" s="459">
        <v>0</v>
      </c>
      <c r="M55" s="459">
        <v>0</v>
      </c>
      <c r="N55" s="459">
        <v>0</v>
      </c>
      <c r="O55" s="478">
        <v>0</v>
      </c>
    </row>
    <row r="56" spans="2:15" x14ac:dyDescent="0.25">
      <c r="B56" s="866"/>
      <c r="C56" s="357" t="s">
        <v>166</v>
      </c>
      <c r="D56" s="522">
        <f t="shared" si="0"/>
        <v>22097823.02</v>
      </c>
      <c r="E56" s="491">
        <v>0</v>
      </c>
      <c r="F56" s="485">
        <v>22097823.02</v>
      </c>
      <c r="G56" s="486">
        <v>0</v>
      </c>
      <c r="H56" s="484">
        <v>0</v>
      </c>
      <c r="I56" s="484">
        <v>0</v>
      </c>
      <c r="J56" s="491">
        <v>0</v>
      </c>
      <c r="K56" s="484">
        <v>3591813</v>
      </c>
      <c r="L56" s="484">
        <v>0</v>
      </c>
      <c r="M56" s="484">
        <v>3591813</v>
      </c>
      <c r="N56" s="484">
        <v>0</v>
      </c>
      <c r="O56" s="493">
        <v>0</v>
      </c>
    </row>
    <row r="57" spans="2:15" x14ac:dyDescent="0.25">
      <c r="B57" s="864" t="s">
        <v>179</v>
      </c>
      <c r="C57" s="429" t="s">
        <v>7</v>
      </c>
      <c r="D57" s="514" t="s">
        <v>215</v>
      </c>
      <c r="E57" s="494" t="s">
        <v>215</v>
      </c>
      <c r="F57" s="481">
        <v>0</v>
      </c>
      <c r="G57" s="482">
        <v>0</v>
      </c>
      <c r="H57" s="480">
        <v>0</v>
      </c>
      <c r="I57" s="480">
        <v>0</v>
      </c>
      <c r="J57" s="494" t="s">
        <v>215</v>
      </c>
      <c r="K57" s="480">
        <v>0</v>
      </c>
      <c r="L57" s="480">
        <v>0</v>
      </c>
      <c r="M57" s="480">
        <v>0</v>
      </c>
      <c r="N57" s="480">
        <v>0</v>
      </c>
      <c r="O57" s="495">
        <v>0</v>
      </c>
    </row>
    <row r="58" spans="2:15" x14ac:dyDescent="0.25">
      <c r="B58" s="866"/>
      <c r="C58" s="429" t="s">
        <v>22</v>
      </c>
      <c r="D58" s="516" t="s">
        <v>215</v>
      </c>
      <c r="E58" s="491">
        <v>0</v>
      </c>
      <c r="F58" s="485" t="s">
        <v>215</v>
      </c>
      <c r="G58" s="486">
        <v>0</v>
      </c>
      <c r="H58" s="484">
        <v>0</v>
      </c>
      <c r="I58" s="484">
        <v>0</v>
      </c>
      <c r="J58" s="491">
        <v>0</v>
      </c>
      <c r="K58" s="484" t="s">
        <v>215</v>
      </c>
      <c r="L58" s="484">
        <v>0</v>
      </c>
      <c r="M58" s="484" t="s">
        <v>215</v>
      </c>
      <c r="N58" s="446">
        <v>0</v>
      </c>
      <c r="O58" s="447">
        <v>0</v>
      </c>
    </row>
    <row r="59" spans="2:15" x14ac:dyDescent="0.25">
      <c r="B59" s="864" t="s">
        <v>31</v>
      </c>
      <c r="C59" s="357" t="s">
        <v>7</v>
      </c>
      <c r="D59" s="437" t="s">
        <v>215</v>
      </c>
      <c r="E59" s="438" t="s">
        <v>215</v>
      </c>
      <c r="F59" s="439">
        <v>95945.41</v>
      </c>
      <c r="G59" s="440">
        <v>0</v>
      </c>
      <c r="H59" s="441">
        <v>0</v>
      </c>
      <c r="I59" s="441">
        <v>0</v>
      </c>
      <c r="J59" s="438" t="s">
        <v>215</v>
      </c>
      <c r="K59" s="438">
        <v>14718.2</v>
      </c>
      <c r="L59" s="441">
        <v>0</v>
      </c>
      <c r="M59" s="438">
        <v>14718.2</v>
      </c>
      <c r="N59" s="441">
        <v>0</v>
      </c>
      <c r="O59" s="448">
        <v>0</v>
      </c>
    </row>
    <row r="60" spans="2:15" x14ac:dyDescent="0.25">
      <c r="B60" s="865"/>
      <c r="C60" s="412" t="s">
        <v>22</v>
      </c>
      <c r="D60" s="518" t="s">
        <v>215</v>
      </c>
      <c r="E60" s="459">
        <v>0</v>
      </c>
      <c r="F60" s="464" t="s">
        <v>215</v>
      </c>
      <c r="G60" s="461">
        <v>0</v>
      </c>
      <c r="H60" s="459">
        <v>0</v>
      </c>
      <c r="I60" s="459">
        <v>0</v>
      </c>
      <c r="J60" s="459">
        <v>0</v>
      </c>
      <c r="K60" s="462" t="s">
        <v>215</v>
      </c>
      <c r="L60" s="459">
        <v>0</v>
      </c>
      <c r="M60" s="462" t="s">
        <v>215</v>
      </c>
      <c r="N60" s="459">
        <v>0</v>
      </c>
      <c r="O60" s="463">
        <v>0</v>
      </c>
    </row>
    <row r="61" spans="2:15" x14ac:dyDescent="0.25">
      <c r="B61" s="865"/>
      <c r="C61" s="433" t="s">
        <v>166</v>
      </c>
      <c r="D61" s="523" t="s">
        <v>215</v>
      </c>
      <c r="E61" s="474" t="s">
        <v>215</v>
      </c>
      <c r="F61" s="475" t="s">
        <v>215</v>
      </c>
      <c r="G61" s="476">
        <v>0</v>
      </c>
      <c r="H61" s="474">
        <v>0</v>
      </c>
      <c r="I61" s="474">
        <v>0</v>
      </c>
      <c r="J61" s="474" t="s">
        <v>215</v>
      </c>
      <c r="K61" s="477" t="s">
        <v>215</v>
      </c>
      <c r="L61" s="474">
        <v>0</v>
      </c>
      <c r="M61" s="477" t="s">
        <v>215</v>
      </c>
      <c r="N61" s="474">
        <v>0</v>
      </c>
      <c r="O61" s="478">
        <v>0</v>
      </c>
    </row>
    <row r="62" spans="2:15" x14ac:dyDescent="0.25">
      <c r="B62" s="865"/>
      <c r="C62" s="433" t="s">
        <v>139</v>
      </c>
      <c r="D62" s="523" t="s">
        <v>215</v>
      </c>
      <c r="E62" s="477" t="s">
        <v>215</v>
      </c>
      <c r="F62" s="524">
        <v>0</v>
      </c>
      <c r="G62" s="476">
        <v>0</v>
      </c>
      <c r="H62" s="474">
        <v>0</v>
      </c>
      <c r="I62" s="474">
        <v>0</v>
      </c>
      <c r="J62" s="477" t="s">
        <v>215</v>
      </c>
      <c r="K62" s="474">
        <v>0</v>
      </c>
      <c r="L62" s="474">
        <v>0</v>
      </c>
      <c r="M62" s="474">
        <v>0</v>
      </c>
      <c r="N62" s="474">
        <v>0</v>
      </c>
      <c r="O62" s="478">
        <v>0</v>
      </c>
    </row>
    <row r="63" spans="2:15" x14ac:dyDescent="0.25">
      <c r="B63" s="431" t="s">
        <v>194</v>
      </c>
      <c r="C63" s="345" t="s">
        <v>22</v>
      </c>
      <c r="D63" s="520" t="s">
        <v>215</v>
      </c>
      <c r="E63" s="509" t="s">
        <v>215</v>
      </c>
      <c r="F63" s="510" t="s">
        <v>215</v>
      </c>
      <c r="G63" s="455">
        <v>0</v>
      </c>
      <c r="H63" s="456">
        <v>0</v>
      </c>
      <c r="I63" s="456">
        <v>0</v>
      </c>
      <c r="J63" s="511" t="s">
        <v>215</v>
      </c>
      <c r="K63" s="512" t="s">
        <v>215</v>
      </c>
      <c r="L63" s="456">
        <v>0</v>
      </c>
      <c r="M63" s="513" t="s">
        <v>215</v>
      </c>
      <c r="N63" s="496">
        <v>0</v>
      </c>
      <c r="O63" s="457">
        <v>0</v>
      </c>
    </row>
    <row r="64" spans="2:15" x14ac:dyDescent="0.25">
      <c r="B64" s="430" t="s">
        <v>50</v>
      </c>
      <c r="C64" s="340" t="s">
        <v>7</v>
      </c>
      <c r="D64" s="520">
        <f t="shared" si="0"/>
        <v>1479.9</v>
      </c>
      <c r="E64" s="484">
        <v>0</v>
      </c>
      <c r="F64" s="490">
        <v>1479.9</v>
      </c>
      <c r="G64" s="486">
        <v>0</v>
      </c>
      <c r="H64" s="484">
        <v>0</v>
      </c>
      <c r="I64" s="484">
        <v>0</v>
      </c>
      <c r="J64" s="484">
        <v>0</v>
      </c>
      <c r="K64" s="491">
        <v>767.5</v>
      </c>
      <c r="L64" s="484">
        <v>0</v>
      </c>
      <c r="M64" s="491">
        <v>767.5</v>
      </c>
      <c r="N64" s="456">
        <v>0</v>
      </c>
      <c r="O64" s="457">
        <v>0</v>
      </c>
    </row>
    <row r="65" spans="2:15" x14ac:dyDescent="0.25">
      <c r="B65" s="430" t="s">
        <v>107</v>
      </c>
      <c r="C65" s="412" t="s">
        <v>20</v>
      </c>
      <c r="D65" s="520">
        <f t="shared" si="0"/>
        <v>0</v>
      </c>
      <c r="E65" s="456">
        <v>0</v>
      </c>
      <c r="F65" s="479">
        <v>0</v>
      </c>
      <c r="G65" s="455">
        <v>0</v>
      </c>
      <c r="H65" s="456">
        <v>0</v>
      </c>
      <c r="I65" s="456">
        <v>0</v>
      </c>
      <c r="J65" s="453">
        <v>3.8</v>
      </c>
      <c r="K65" s="456">
        <v>0</v>
      </c>
      <c r="L65" s="456">
        <v>0</v>
      </c>
      <c r="M65" s="456">
        <v>0</v>
      </c>
      <c r="N65" s="456">
        <v>0</v>
      </c>
      <c r="O65" s="457">
        <v>0</v>
      </c>
    </row>
    <row r="66" spans="2:15" x14ac:dyDescent="0.25">
      <c r="B66" s="430" t="s">
        <v>176</v>
      </c>
      <c r="C66" s="412" t="s">
        <v>7</v>
      </c>
      <c r="D66" s="520">
        <f t="shared" si="0"/>
        <v>0</v>
      </c>
      <c r="E66" s="456">
        <v>0</v>
      </c>
      <c r="F66" s="479">
        <v>0</v>
      </c>
      <c r="G66" s="455">
        <v>0</v>
      </c>
      <c r="H66" s="456">
        <v>0</v>
      </c>
      <c r="I66" s="456">
        <v>100</v>
      </c>
      <c r="J66" s="453">
        <v>0</v>
      </c>
      <c r="K66" s="456">
        <v>0</v>
      </c>
      <c r="L66" s="456">
        <v>0</v>
      </c>
      <c r="M66" s="456">
        <v>0</v>
      </c>
      <c r="N66" s="453">
        <v>0</v>
      </c>
      <c r="O66" s="507">
        <v>0</v>
      </c>
    </row>
    <row r="67" spans="2:15" x14ac:dyDescent="0.25">
      <c r="B67" s="431" t="s">
        <v>195</v>
      </c>
      <c r="C67" s="412" t="s">
        <v>20</v>
      </c>
      <c r="D67" s="437">
        <f t="shared" si="0"/>
        <v>0</v>
      </c>
      <c r="E67" s="441">
        <v>0</v>
      </c>
      <c r="F67" s="458">
        <v>0</v>
      </c>
      <c r="G67" s="440">
        <v>0</v>
      </c>
      <c r="H67" s="441">
        <v>0</v>
      </c>
      <c r="I67" s="441">
        <v>0</v>
      </c>
      <c r="J67" s="441">
        <v>0</v>
      </c>
      <c r="K67" s="438" t="s">
        <v>215</v>
      </c>
      <c r="L67" s="439" t="s">
        <v>215</v>
      </c>
      <c r="M67" s="441">
        <v>0</v>
      </c>
      <c r="N67" s="441">
        <v>0</v>
      </c>
      <c r="O67" s="442">
        <v>0</v>
      </c>
    </row>
    <row r="68" spans="2:15" x14ac:dyDescent="0.25">
      <c r="B68" s="430" t="s">
        <v>32</v>
      </c>
      <c r="C68" s="412" t="s">
        <v>7</v>
      </c>
      <c r="D68" s="520">
        <f t="shared" si="0"/>
        <v>5091.78</v>
      </c>
      <c r="E68" s="456">
        <v>0</v>
      </c>
      <c r="F68" s="454">
        <v>5091.78</v>
      </c>
      <c r="G68" s="455">
        <v>0</v>
      </c>
      <c r="H68" s="456">
        <v>0</v>
      </c>
      <c r="I68" s="456">
        <v>0</v>
      </c>
      <c r="J68" s="453">
        <v>0</v>
      </c>
      <c r="K68" s="453">
        <v>2482.4</v>
      </c>
      <c r="L68" s="453">
        <v>0</v>
      </c>
      <c r="M68" s="453">
        <v>2482.4</v>
      </c>
      <c r="N68" s="453">
        <v>0</v>
      </c>
      <c r="O68" s="457">
        <v>0</v>
      </c>
    </row>
    <row r="69" spans="2:15" x14ac:dyDescent="0.25">
      <c r="B69" s="864" t="s">
        <v>33</v>
      </c>
      <c r="C69" s="412" t="s">
        <v>7</v>
      </c>
      <c r="D69" s="437">
        <f t="shared" ref="D69:D88" si="1">SUM(E69:F69)</f>
        <v>8625601.8800000008</v>
      </c>
      <c r="E69" s="438">
        <v>851401.42</v>
      </c>
      <c r="F69" s="439">
        <v>7774200.46</v>
      </c>
      <c r="G69" s="440">
        <v>0</v>
      </c>
      <c r="H69" s="441">
        <v>0</v>
      </c>
      <c r="I69" s="441">
        <v>0</v>
      </c>
      <c r="J69" s="438">
        <v>7940.56</v>
      </c>
      <c r="K69" s="438">
        <v>889674.2</v>
      </c>
      <c r="L69" s="441">
        <v>270</v>
      </c>
      <c r="M69" s="438">
        <v>889404.2</v>
      </c>
      <c r="N69" s="441">
        <v>0</v>
      </c>
      <c r="O69" s="442">
        <v>0</v>
      </c>
    </row>
    <row r="70" spans="2:15" x14ac:dyDescent="0.25">
      <c r="B70" s="865"/>
      <c r="C70" s="412" t="s">
        <v>30</v>
      </c>
      <c r="D70" s="437">
        <f t="shared" si="1"/>
        <v>8598857.2100000009</v>
      </c>
      <c r="E70" s="438">
        <v>0</v>
      </c>
      <c r="F70" s="439">
        <v>8598857.2100000009</v>
      </c>
      <c r="G70" s="440">
        <v>0</v>
      </c>
      <c r="H70" s="441">
        <v>0</v>
      </c>
      <c r="I70" s="441">
        <v>0</v>
      </c>
      <c r="J70" s="438">
        <v>0</v>
      </c>
      <c r="K70" s="438">
        <v>1605462</v>
      </c>
      <c r="L70" s="441">
        <v>0</v>
      </c>
      <c r="M70" s="438">
        <v>1605462</v>
      </c>
      <c r="N70" s="441">
        <v>0</v>
      </c>
      <c r="O70" s="442">
        <v>0</v>
      </c>
    </row>
    <row r="71" spans="2:15" x14ac:dyDescent="0.25">
      <c r="B71" s="865"/>
      <c r="C71" s="412" t="s">
        <v>13</v>
      </c>
      <c r="D71" s="437" t="s">
        <v>215</v>
      </c>
      <c r="E71" s="462" t="s">
        <v>215</v>
      </c>
      <c r="F71" s="460">
        <v>0</v>
      </c>
      <c r="G71" s="461">
        <v>0</v>
      </c>
      <c r="H71" s="459">
        <v>0</v>
      </c>
      <c r="I71" s="459">
        <v>0</v>
      </c>
      <c r="J71" s="462" t="s">
        <v>215</v>
      </c>
      <c r="K71" s="459">
        <v>0</v>
      </c>
      <c r="L71" s="459">
        <v>0</v>
      </c>
      <c r="M71" s="459">
        <v>0</v>
      </c>
      <c r="N71" s="459">
        <v>0</v>
      </c>
      <c r="O71" s="463">
        <v>0</v>
      </c>
    </row>
    <row r="72" spans="2:15" x14ac:dyDescent="0.25">
      <c r="B72" s="865"/>
      <c r="C72" s="412" t="s">
        <v>22</v>
      </c>
      <c r="D72" s="437" t="s">
        <v>215</v>
      </c>
      <c r="E72" s="462" t="s">
        <v>215</v>
      </c>
      <c r="F72" s="464">
        <v>13392269.43</v>
      </c>
      <c r="G72" s="461">
        <v>0</v>
      </c>
      <c r="H72" s="459">
        <v>0</v>
      </c>
      <c r="I72" s="459">
        <v>0</v>
      </c>
      <c r="J72" s="462" t="s">
        <v>215</v>
      </c>
      <c r="K72" s="462">
        <v>2854442</v>
      </c>
      <c r="L72" s="459">
        <v>0</v>
      </c>
      <c r="M72" s="459">
        <v>2854442</v>
      </c>
      <c r="N72" s="459">
        <v>0</v>
      </c>
      <c r="O72" s="463">
        <v>0</v>
      </c>
    </row>
    <row r="73" spans="2:15" x14ac:dyDescent="0.25">
      <c r="B73" s="865"/>
      <c r="C73" s="412" t="s">
        <v>139</v>
      </c>
      <c r="D73" s="518" t="s">
        <v>215</v>
      </c>
      <c r="E73" s="462" t="s">
        <v>215</v>
      </c>
      <c r="F73" s="460">
        <v>0</v>
      </c>
      <c r="G73" s="461">
        <v>0</v>
      </c>
      <c r="H73" s="459">
        <v>0</v>
      </c>
      <c r="I73" s="459">
        <v>0</v>
      </c>
      <c r="J73" s="462" t="s">
        <v>215</v>
      </c>
      <c r="K73" s="462">
        <v>0</v>
      </c>
      <c r="L73" s="459">
        <v>0</v>
      </c>
      <c r="M73" s="459">
        <v>0</v>
      </c>
      <c r="N73" s="459">
        <v>0</v>
      </c>
      <c r="O73" s="463">
        <v>0</v>
      </c>
    </row>
    <row r="74" spans="2:15" x14ac:dyDescent="0.25">
      <c r="B74" s="865"/>
      <c r="C74" s="412" t="s">
        <v>29</v>
      </c>
      <c r="D74" s="516">
        <f t="shared" si="1"/>
        <v>6321985.0199999996</v>
      </c>
      <c r="E74" s="443">
        <v>0</v>
      </c>
      <c r="F74" s="465">
        <v>6321985.0199999996</v>
      </c>
      <c r="G74" s="445">
        <v>0</v>
      </c>
      <c r="H74" s="446">
        <v>0</v>
      </c>
      <c r="I74" s="446">
        <v>0</v>
      </c>
      <c r="J74" s="443">
        <v>0</v>
      </c>
      <c r="K74" s="446">
        <v>1108545</v>
      </c>
      <c r="L74" s="446">
        <v>0</v>
      </c>
      <c r="M74" s="446">
        <v>1108545</v>
      </c>
      <c r="N74" s="446">
        <v>0</v>
      </c>
      <c r="O74" s="452">
        <v>0</v>
      </c>
    </row>
    <row r="75" spans="2:15" x14ac:dyDescent="0.25">
      <c r="B75" s="430" t="s">
        <v>170</v>
      </c>
      <c r="C75" s="412" t="s">
        <v>20</v>
      </c>
      <c r="D75" s="520">
        <f t="shared" si="1"/>
        <v>0</v>
      </c>
      <c r="E75" s="456">
        <v>0</v>
      </c>
      <c r="F75" s="479">
        <v>0</v>
      </c>
      <c r="G75" s="455">
        <v>0</v>
      </c>
      <c r="H75" s="456">
        <v>0</v>
      </c>
      <c r="I75" s="456">
        <v>0</v>
      </c>
      <c r="J75" s="453">
        <v>12.1</v>
      </c>
      <c r="K75" s="456">
        <v>0</v>
      </c>
      <c r="L75" s="456">
        <v>0</v>
      </c>
      <c r="M75" s="456">
        <v>0</v>
      </c>
      <c r="N75" s="456">
        <v>0</v>
      </c>
      <c r="O75" s="457">
        <v>0</v>
      </c>
    </row>
    <row r="76" spans="2:15" x14ac:dyDescent="0.25">
      <c r="B76" s="864" t="s">
        <v>199</v>
      </c>
      <c r="C76" s="345" t="s">
        <v>7</v>
      </c>
      <c r="D76" s="437" t="s">
        <v>215</v>
      </c>
      <c r="E76" s="441">
        <v>0</v>
      </c>
      <c r="F76" s="439" t="s">
        <v>215</v>
      </c>
      <c r="G76" s="440">
        <v>0</v>
      </c>
      <c r="H76" s="441">
        <v>0</v>
      </c>
      <c r="I76" s="441">
        <v>0</v>
      </c>
      <c r="J76" s="441">
        <v>0</v>
      </c>
      <c r="K76" s="438" t="s">
        <v>215</v>
      </c>
      <c r="L76" s="441">
        <v>0</v>
      </c>
      <c r="M76" s="438" t="s">
        <v>215</v>
      </c>
      <c r="N76" s="441">
        <v>0</v>
      </c>
      <c r="O76" s="442">
        <v>0</v>
      </c>
    </row>
    <row r="77" spans="2:15" x14ac:dyDescent="0.25">
      <c r="B77" s="865"/>
      <c r="C77" s="339" t="s">
        <v>9</v>
      </c>
      <c r="D77" s="518" t="s">
        <v>215</v>
      </c>
      <c r="E77" s="459">
        <v>0</v>
      </c>
      <c r="F77" s="464" t="s">
        <v>215</v>
      </c>
      <c r="G77" s="461">
        <v>0</v>
      </c>
      <c r="H77" s="459">
        <v>0</v>
      </c>
      <c r="I77" s="459">
        <v>0</v>
      </c>
      <c r="J77" s="459">
        <v>0</v>
      </c>
      <c r="K77" s="462" t="s">
        <v>215</v>
      </c>
      <c r="L77" s="459">
        <v>0</v>
      </c>
      <c r="M77" s="462" t="s">
        <v>215</v>
      </c>
      <c r="N77" s="459">
        <v>0</v>
      </c>
      <c r="O77" s="463">
        <v>0</v>
      </c>
    </row>
    <row r="78" spans="2:15" x14ac:dyDescent="0.25">
      <c r="B78" s="866"/>
      <c r="C78" s="345" t="s">
        <v>29</v>
      </c>
      <c r="D78" s="516" t="s">
        <v>215</v>
      </c>
      <c r="E78" s="446">
        <v>0</v>
      </c>
      <c r="F78" s="444" t="s">
        <v>215</v>
      </c>
      <c r="G78" s="445">
        <v>0</v>
      </c>
      <c r="H78" s="446">
        <v>0</v>
      </c>
      <c r="I78" s="446">
        <v>0</v>
      </c>
      <c r="J78" s="446">
        <v>0</v>
      </c>
      <c r="K78" s="443" t="s">
        <v>215</v>
      </c>
      <c r="L78" s="446">
        <v>0</v>
      </c>
      <c r="M78" s="443" t="s">
        <v>215</v>
      </c>
      <c r="N78" s="446">
        <v>0</v>
      </c>
      <c r="O78" s="452">
        <v>0</v>
      </c>
    </row>
    <row r="79" spans="2:15" x14ac:dyDescent="0.25">
      <c r="B79" s="864" t="s">
        <v>196</v>
      </c>
      <c r="C79" s="429" t="s">
        <v>7</v>
      </c>
      <c r="D79" s="514">
        <f t="shared" si="1"/>
        <v>3299140.24</v>
      </c>
      <c r="E79" s="480">
        <v>0</v>
      </c>
      <c r="F79" s="481">
        <v>3299140.24</v>
      </c>
      <c r="G79" s="482">
        <v>0</v>
      </c>
      <c r="H79" s="480">
        <v>0</v>
      </c>
      <c r="I79" s="480">
        <v>0</v>
      </c>
      <c r="J79" s="494">
        <v>0</v>
      </c>
      <c r="K79" s="480">
        <v>304648.2</v>
      </c>
      <c r="L79" s="480">
        <v>243.6</v>
      </c>
      <c r="M79" s="480">
        <v>304404.59999999998</v>
      </c>
      <c r="N79" s="497">
        <v>0</v>
      </c>
      <c r="O79" s="498">
        <v>0</v>
      </c>
    </row>
    <row r="80" spans="2:15" x14ac:dyDescent="0.25">
      <c r="B80" s="866"/>
      <c r="C80" s="429" t="s">
        <v>11</v>
      </c>
      <c r="D80" s="522" t="s">
        <v>215</v>
      </c>
      <c r="E80" s="484" t="s">
        <v>215</v>
      </c>
      <c r="F80" s="490" t="s">
        <v>215</v>
      </c>
      <c r="G80" s="486">
        <v>0</v>
      </c>
      <c r="H80" s="484">
        <v>0</v>
      </c>
      <c r="I80" s="484" t="s">
        <v>215</v>
      </c>
      <c r="J80" s="491" t="s">
        <v>215</v>
      </c>
      <c r="K80" s="491" t="s">
        <v>215</v>
      </c>
      <c r="L80" s="484">
        <v>0</v>
      </c>
      <c r="M80" s="491" t="s">
        <v>215</v>
      </c>
      <c r="N80" s="446">
        <v>0</v>
      </c>
      <c r="O80" s="499">
        <v>0</v>
      </c>
    </row>
    <row r="81" spans="2:16" x14ac:dyDescent="0.25">
      <c r="B81" s="432" t="s">
        <v>35</v>
      </c>
      <c r="C81" s="357" t="s">
        <v>11</v>
      </c>
      <c r="D81" s="516" t="s">
        <v>215</v>
      </c>
      <c r="E81" s="446" t="s">
        <v>215</v>
      </c>
      <c r="F81" s="444">
        <v>48136972.899999999</v>
      </c>
      <c r="G81" s="445">
        <v>0</v>
      </c>
      <c r="H81" s="446">
        <v>0</v>
      </c>
      <c r="I81" s="443" t="s">
        <v>215</v>
      </c>
      <c r="J81" s="443" t="s">
        <v>215</v>
      </c>
      <c r="K81" s="443">
        <v>6962770.7000000002</v>
      </c>
      <c r="L81" s="446">
        <v>0</v>
      </c>
      <c r="M81" s="443">
        <v>6962770.7000000002</v>
      </c>
      <c r="N81" s="446">
        <v>0</v>
      </c>
      <c r="O81" s="452">
        <v>0</v>
      </c>
    </row>
    <row r="82" spans="2:16" x14ac:dyDescent="0.25">
      <c r="B82" s="430" t="s">
        <v>150</v>
      </c>
      <c r="C82" s="357" t="s">
        <v>20</v>
      </c>
      <c r="D82" s="520">
        <f t="shared" si="1"/>
        <v>0</v>
      </c>
      <c r="E82" s="456">
        <v>0</v>
      </c>
      <c r="F82" s="479">
        <v>0</v>
      </c>
      <c r="G82" s="455">
        <v>0</v>
      </c>
      <c r="H82" s="456">
        <v>0</v>
      </c>
      <c r="I82" s="456">
        <v>0</v>
      </c>
      <c r="J82" s="453">
        <v>2.6</v>
      </c>
      <c r="K82" s="456">
        <v>0</v>
      </c>
      <c r="L82" s="456">
        <v>0</v>
      </c>
      <c r="M82" s="456">
        <v>0</v>
      </c>
      <c r="N82" s="456">
        <v>0</v>
      </c>
      <c r="O82" s="457">
        <v>0</v>
      </c>
    </row>
    <row r="83" spans="2:16" x14ac:dyDescent="0.25">
      <c r="B83" s="430" t="s">
        <v>151</v>
      </c>
      <c r="C83" s="357" t="s">
        <v>20</v>
      </c>
      <c r="D83" s="520">
        <f t="shared" si="1"/>
        <v>0</v>
      </c>
      <c r="E83" s="456">
        <v>0</v>
      </c>
      <c r="F83" s="479">
        <v>0</v>
      </c>
      <c r="G83" s="455">
        <v>0</v>
      </c>
      <c r="H83" s="456">
        <v>0</v>
      </c>
      <c r="I83" s="456">
        <v>0</v>
      </c>
      <c r="J83" s="453">
        <v>55</v>
      </c>
      <c r="K83" s="456">
        <v>0</v>
      </c>
      <c r="L83" s="456">
        <v>0</v>
      </c>
      <c r="M83" s="456">
        <v>0</v>
      </c>
      <c r="N83" s="456">
        <v>0</v>
      </c>
      <c r="O83" s="457">
        <v>0</v>
      </c>
    </row>
    <row r="84" spans="2:16" x14ac:dyDescent="0.25">
      <c r="B84" s="430" t="s">
        <v>161</v>
      </c>
      <c r="C84" s="357" t="s">
        <v>20</v>
      </c>
      <c r="D84" s="520">
        <f t="shared" si="1"/>
        <v>0</v>
      </c>
      <c r="E84" s="456">
        <v>0</v>
      </c>
      <c r="F84" s="479">
        <v>0</v>
      </c>
      <c r="G84" s="455">
        <v>0</v>
      </c>
      <c r="H84" s="456">
        <v>0</v>
      </c>
      <c r="I84" s="456">
        <v>0</v>
      </c>
      <c r="J84" s="453">
        <v>15.25</v>
      </c>
      <c r="K84" s="456">
        <v>0</v>
      </c>
      <c r="L84" s="456">
        <v>0</v>
      </c>
      <c r="M84" s="456">
        <v>0</v>
      </c>
      <c r="N84" s="456">
        <v>0</v>
      </c>
      <c r="O84" s="457">
        <v>0</v>
      </c>
    </row>
    <row r="85" spans="2:16" x14ac:dyDescent="0.25">
      <c r="B85" s="430" t="s">
        <v>162</v>
      </c>
      <c r="C85" s="357" t="s">
        <v>20</v>
      </c>
      <c r="D85" s="520">
        <f t="shared" si="1"/>
        <v>0</v>
      </c>
      <c r="E85" s="456">
        <v>0</v>
      </c>
      <c r="F85" s="479">
        <v>0</v>
      </c>
      <c r="G85" s="455">
        <v>0</v>
      </c>
      <c r="H85" s="456">
        <v>0</v>
      </c>
      <c r="I85" s="456">
        <v>0</v>
      </c>
      <c r="J85" s="453">
        <v>102</v>
      </c>
      <c r="K85" s="456">
        <v>0</v>
      </c>
      <c r="L85" s="456">
        <v>0</v>
      </c>
      <c r="M85" s="456">
        <v>0</v>
      </c>
      <c r="N85" s="456">
        <v>0</v>
      </c>
      <c r="O85" s="457">
        <v>0</v>
      </c>
    </row>
    <row r="86" spans="2:16" x14ac:dyDescent="0.25">
      <c r="B86" s="430" t="s">
        <v>57</v>
      </c>
      <c r="C86" s="357" t="s">
        <v>7</v>
      </c>
      <c r="D86" s="520" t="s">
        <v>215</v>
      </c>
      <c r="E86" s="456">
        <v>0</v>
      </c>
      <c r="F86" s="479" t="s">
        <v>215</v>
      </c>
      <c r="G86" s="455">
        <v>0</v>
      </c>
      <c r="H86" s="456">
        <v>0</v>
      </c>
      <c r="I86" s="456">
        <v>0</v>
      </c>
      <c r="J86" s="453">
        <v>0</v>
      </c>
      <c r="K86" s="456" t="s">
        <v>215</v>
      </c>
      <c r="L86" s="456" t="s">
        <v>215</v>
      </c>
      <c r="M86" s="456" t="s">
        <v>215</v>
      </c>
      <c r="N86" s="456">
        <v>0</v>
      </c>
      <c r="O86" s="457">
        <v>0</v>
      </c>
    </row>
    <row r="87" spans="2:16" x14ac:dyDescent="0.25">
      <c r="B87" s="430" t="s">
        <v>205</v>
      </c>
      <c r="C87" s="357" t="s">
        <v>14</v>
      </c>
      <c r="D87" s="520" t="s">
        <v>215</v>
      </c>
      <c r="E87" s="456">
        <v>0</v>
      </c>
      <c r="F87" s="479" t="s">
        <v>215</v>
      </c>
      <c r="G87" s="455">
        <v>0</v>
      </c>
      <c r="H87" s="456">
        <v>0</v>
      </c>
      <c r="I87" s="456">
        <v>0</v>
      </c>
      <c r="J87" s="453">
        <v>0</v>
      </c>
      <c r="K87" s="456" t="s">
        <v>215</v>
      </c>
      <c r="L87" s="456">
        <v>0</v>
      </c>
      <c r="M87" s="456" t="s">
        <v>215</v>
      </c>
      <c r="N87" s="456">
        <v>0</v>
      </c>
      <c r="O87" s="457">
        <v>0</v>
      </c>
    </row>
    <row r="88" spans="2:16" x14ac:dyDescent="0.25">
      <c r="B88" s="430" t="s">
        <v>203</v>
      </c>
      <c r="C88" s="357" t="s">
        <v>9</v>
      </c>
      <c r="D88" s="520">
        <f t="shared" si="1"/>
        <v>0</v>
      </c>
      <c r="E88" s="456">
        <v>0</v>
      </c>
      <c r="F88" s="479">
        <v>0</v>
      </c>
      <c r="G88" s="455">
        <v>0</v>
      </c>
      <c r="H88" s="456">
        <v>0</v>
      </c>
      <c r="I88" s="456">
        <v>0</v>
      </c>
      <c r="J88" s="453">
        <v>0</v>
      </c>
      <c r="K88" s="456">
        <v>0</v>
      </c>
      <c r="L88" s="456">
        <v>0</v>
      </c>
      <c r="M88" s="456">
        <v>0</v>
      </c>
      <c r="N88" s="456" t="s">
        <v>215</v>
      </c>
      <c r="O88" s="457">
        <v>0</v>
      </c>
    </row>
    <row r="89" spans="2:16" x14ac:dyDescent="0.25">
      <c r="B89" s="430" t="s">
        <v>204</v>
      </c>
      <c r="C89" s="357" t="s">
        <v>7</v>
      </c>
      <c r="D89" s="520" t="s">
        <v>215</v>
      </c>
      <c r="E89" s="456">
        <v>0</v>
      </c>
      <c r="F89" s="479" t="s">
        <v>215</v>
      </c>
      <c r="G89" s="455">
        <v>0</v>
      </c>
      <c r="H89" s="456">
        <v>0</v>
      </c>
      <c r="I89" s="456">
        <v>0</v>
      </c>
      <c r="J89" s="453">
        <v>0</v>
      </c>
      <c r="K89" s="456" t="s">
        <v>215</v>
      </c>
      <c r="L89" s="456">
        <v>0</v>
      </c>
      <c r="M89" s="456" t="s">
        <v>215</v>
      </c>
      <c r="N89" s="456">
        <v>0</v>
      </c>
      <c r="O89" s="457">
        <v>0</v>
      </c>
    </row>
    <row r="90" spans="2:16" ht="13.8" thickBot="1" x14ac:dyDescent="0.3">
      <c r="B90" s="853" t="s">
        <v>79</v>
      </c>
      <c r="C90" s="854"/>
      <c r="D90" s="525" t="s">
        <v>215</v>
      </c>
      <c r="E90" s="526" t="s">
        <v>215</v>
      </c>
      <c r="F90" s="527">
        <v>438276190.54000002</v>
      </c>
      <c r="G90" s="528">
        <v>325793.34999999998</v>
      </c>
      <c r="H90" s="529">
        <v>64696.44</v>
      </c>
      <c r="I90" s="526" t="s">
        <v>215</v>
      </c>
      <c r="J90" s="529" t="s">
        <v>215</v>
      </c>
      <c r="K90" s="526" t="s">
        <v>215</v>
      </c>
      <c r="L90" s="526">
        <v>6167.06</v>
      </c>
      <c r="M90" s="530">
        <v>65835701.090000011</v>
      </c>
      <c r="N90" s="530" t="s">
        <v>215</v>
      </c>
      <c r="O90" s="529">
        <v>86.09999999999998</v>
      </c>
      <c r="P90" s="186"/>
    </row>
    <row r="91" spans="2:16" ht="14.4" thickTop="1" thickBot="1" x14ac:dyDescent="0.3">
      <c r="B91" s="847" t="s">
        <v>36</v>
      </c>
      <c r="C91" s="848"/>
      <c r="D91" s="531">
        <v>623755323.66000056</v>
      </c>
      <c r="E91" s="531">
        <v>59880943.299999997</v>
      </c>
      <c r="F91" s="532">
        <v>563874380.36000061</v>
      </c>
      <c r="G91" s="533">
        <v>325793.34999999998</v>
      </c>
      <c r="H91" s="534">
        <v>64696.44</v>
      </c>
      <c r="I91" s="534">
        <v>21697.43</v>
      </c>
      <c r="J91" s="534">
        <v>689772.06</v>
      </c>
      <c r="K91" s="534">
        <v>272882366.87</v>
      </c>
      <c r="L91" s="534">
        <v>12994.66</v>
      </c>
      <c r="M91" s="534">
        <v>272869372.22000003</v>
      </c>
      <c r="N91" s="534">
        <v>749.23</v>
      </c>
      <c r="O91" s="535">
        <v>121.57</v>
      </c>
    </row>
    <row r="92" spans="2:16" ht="13.8" thickTop="1" x14ac:dyDescent="0.25">
      <c r="B92" s="347"/>
      <c r="C92" s="187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</row>
    <row r="93" spans="2:16" x14ac:dyDescent="0.25">
      <c r="B93" s="402" t="s">
        <v>113</v>
      </c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</row>
  </sheetData>
  <mergeCells count="20">
    <mergeCell ref="B90:C90"/>
    <mergeCell ref="B91:C91"/>
    <mergeCell ref="B50:B56"/>
    <mergeCell ref="B57:B58"/>
    <mergeCell ref="B59:B62"/>
    <mergeCell ref="B69:B74"/>
    <mergeCell ref="B76:B78"/>
    <mergeCell ref="B79:B80"/>
    <mergeCell ref="B8:B10"/>
    <mergeCell ref="B12:B16"/>
    <mergeCell ref="B17:B28"/>
    <mergeCell ref="B29:B40"/>
    <mergeCell ref="B42:B43"/>
    <mergeCell ref="B46:B47"/>
    <mergeCell ref="B1:O1"/>
    <mergeCell ref="B3:B4"/>
    <mergeCell ref="C3:C4"/>
    <mergeCell ref="D3:F3"/>
    <mergeCell ref="G3:O3"/>
    <mergeCell ref="B5:B7"/>
  </mergeCells>
  <pageMargins left="0.75" right="0.75" top="1" bottom="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EA6F-89D7-4C34-B5C4-A72004453AA1}">
  <dimension ref="B1:O95"/>
  <sheetViews>
    <sheetView zoomScale="75" zoomScaleNormal="75" workbookViewId="0">
      <pane ySplit="1" topLeftCell="A53" activePane="bottomLeft" state="frozen"/>
      <selection activeCell="E87" sqref="E87"/>
      <selection pane="bottomLeft" activeCell="I92" sqref="I92"/>
    </sheetView>
  </sheetViews>
  <sheetFormatPr baseColWidth="10" defaultColWidth="12" defaultRowHeight="13.2" x14ac:dyDescent="0.25"/>
  <cols>
    <col min="1" max="1" width="2.7109375" style="184" customWidth="1"/>
    <col min="2" max="2" width="32.85546875" style="349" customWidth="1"/>
    <col min="3" max="3" width="30.7109375" style="189" bestFit="1" customWidth="1"/>
    <col min="4" max="4" width="23.28515625" style="189" customWidth="1"/>
    <col min="5" max="5" width="20.85546875" style="189" customWidth="1"/>
    <col min="6" max="6" width="23.28515625" style="189" customWidth="1"/>
    <col min="7" max="7" width="25.140625" style="189" customWidth="1"/>
    <col min="8" max="10" width="18.85546875" style="189" customWidth="1"/>
    <col min="11" max="11" width="21.7109375" style="189" customWidth="1"/>
    <col min="12" max="12" width="18.85546875" style="189" customWidth="1"/>
    <col min="13" max="13" width="20.7109375" style="189" customWidth="1"/>
    <col min="14" max="14" width="23.28515625" style="189" customWidth="1"/>
    <col min="15" max="15" width="18.85546875" style="189" customWidth="1"/>
    <col min="16" max="18" width="31.7109375" style="184" bestFit="1" customWidth="1"/>
    <col min="19" max="19" width="20.7109375" style="184" bestFit="1" customWidth="1"/>
    <col min="20" max="20" width="16.28515625" style="184" bestFit="1" customWidth="1"/>
    <col min="21" max="21" width="20.28515625" style="184" bestFit="1" customWidth="1"/>
    <col min="22" max="22" width="16.7109375" style="184" bestFit="1" customWidth="1"/>
    <col min="23" max="23" width="20.28515625" style="184" bestFit="1" customWidth="1"/>
    <col min="24" max="24" width="16.7109375" style="184" bestFit="1" customWidth="1"/>
    <col min="25" max="25" width="20.28515625" style="184" bestFit="1" customWidth="1"/>
    <col min="26" max="26" width="16.7109375" style="184" bestFit="1" customWidth="1"/>
    <col min="27" max="27" width="20.7109375" style="184" bestFit="1" customWidth="1"/>
    <col min="28" max="28" width="17" style="184" bestFit="1" customWidth="1"/>
    <col min="29" max="29" width="20.28515625" style="184" bestFit="1" customWidth="1"/>
    <col min="30" max="30" width="16.7109375" style="184" bestFit="1" customWidth="1"/>
    <col min="31" max="31" width="20.28515625" style="184" bestFit="1" customWidth="1"/>
    <col min="32" max="32" width="16.7109375" style="184" bestFit="1" customWidth="1"/>
    <col min="33" max="33" width="18" style="184" bestFit="1" customWidth="1"/>
    <col min="34" max="34" width="14.42578125" style="184" bestFit="1" customWidth="1"/>
    <col min="35" max="35" width="17.7109375" style="184" bestFit="1" customWidth="1"/>
    <col min="36" max="36" width="14.140625" style="184" bestFit="1" customWidth="1"/>
    <col min="37" max="37" width="16.85546875" style="184" bestFit="1" customWidth="1"/>
    <col min="38" max="16384" width="12" style="184"/>
  </cols>
  <sheetData>
    <row r="1" spans="2:15" x14ac:dyDescent="0.25">
      <c r="B1" s="855" t="s">
        <v>191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</row>
    <row r="2" spans="2:15" ht="13.8" thickBot="1" x14ac:dyDescent="0.3">
      <c r="B2" s="348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2:15" ht="13.8" thickTop="1" x14ac:dyDescent="0.25">
      <c r="B3" s="856" t="s">
        <v>0</v>
      </c>
      <c r="C3" s="856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2"/>
      <c r="N3" s="862"/>
      <c r="O3" s="863"/>
    </row>
    <row r="4" spans="2:15" ht="93" thickBot="1" x14ac:dyDescent="0.3">
      <c r="B4" s="868"/>
      <c r="C4" s="868"/>
      <c r="D4" s="422" t="s">
        <v>4</v>
      </c>
      <c r="E4" s="423" t="s">
        <v>5</v>
      </c>
      <c r="F4" s="424" t="s">
        <v>52</v>
      </c>
      <c r="G4" s="425" t="s">
        <v>101</v>
      </c>
      <c r="H4" s="426" t="s">
        <v>102</v>
      </c>
      <c r="I4" s="426" t="s">
        <v>53</v>
      </c>
      <c r="J4" s="426" t="s">
        <v>54</v>
      </c>
      <c r="K4" s="426" t="s">
        <v>103</v>
      </c>
      <c r="L4" s="427" t="s">
        <v>146</v>
      </c>
      <c r="M4" s="427" t="s">
        <v>147</v>
      </c>
      <c r="N4" s="426" t="s">
        <v>55</v>
      </c>
      <c r="O4" s="428" t="s">
        <v>56</v>
      </c>
    </row>
    <row r="5" spans="2:15" ht="13.8" thickTop="1" x14ac:dyDescent="0.25">
      <c r="B5" s="870" t="s">
        <v>174</v>
      </c>
      <c r="C5" s="357" t="s">
        <v>7</v>
      </c>
      <c r="D5" s="437" t="s">
        <v>215</v>
      </c>
      <c r="E5" s="536" t="s">
        <v>215</v>
      </c>
      <c r="F5" s="537" t="s">
        <v>215</v>
      </c>
      <c r="G5" s="440">
        <v>0</v>
      </c>
      <c r="H5" s="536" t="s">
        <v>215</v>
      </c>
      <c r="I5" s="441">
        <v>0</v>
      </c>
      <c r="J5" s="441">
        <v>0</v>
      </c>
      <c r="K5" s="536" t="s">
        <v>215</v>
      </c>
      <c r="L5" s="441">
        <v>0</v>
      </c>
      <c r="M5" s="538" t="s">
        <v>215</v>
      </c>
      <c r="N5" s="441">
        <v>0</v>
      </c>
      <c r="O5" s="442">
        <v>0</v>
      </c>
    </row>
    <row r="6" spans="2:15" ht="26.4" x14ac:dyDescent="0.25">
      <c r="B6" s="866"/>
      <c r="C6" s="357" t="s">
        <v>15</v>
      </c>
      <c r="D6" s="437" t="s">
        <v>215</v>
      </c>
      <c r="E6" s="539">
        <v>0</v>
      </c>
      <c r="F6" s="540" t="s">
        <v>215</v>
      </c>
      <c r="G6" s="450">
        <v>0</v>
      </c>
      <c r="H6" s="539">
        <v>0</v>
      </c>
      <c r="I6" s="451">
        <v>0</v>
      </c>
      <c r="J6" s="451">
        <v>0</v>
      </c>
      <c r="K6" s="539" t="s">
        <v>215</v>
      </c>
      <c r="L6" s="451">
        <v>0</v>
      </c>
      <c r="M6" s="541" t="s">
        <v>215</v>
      </c>
      <c r="N6" s="451">
        <v>0</v>
      </c>
      <c r="O6" s="447">
        <v>0</v>
      </c>
    </row>
    <row r="7" spans="2:15" x14ac:dyDescent="0.25">
      <c r="B7" s="864" t="s">
        <v>175</v>
      </c>
      <c r="C7" s="412" t="s">
        <v>17</v>
      </c>
      <c r="D7" s="514" t="s">
        <v>215</v>
      </c>
      <c r="E7" s="536" t="s">
        <v>215</v>
      </c>
      <c r="F7" s="537" t="s">
        <v>215</v>
      </c>
      <c r="G7" s="440">
        <v>0</v>
      </c>
      <c r="H7" s="536">
        <v>0</v>
      </c>
      <c r="I7" s="441">
        <v>0</v>
      </c>
      <c r="J7" s="441">
        <v>0</v>
      </c>
      <c r="K7" s="536" t="s">
        <v>215</v>
      </c>
      <c r="L7" s="441">
        <v>0</v>
      </c>
      <c r="M7" s="538" t="s">
        <v>215</v>
      </c>
      <c r="N7" s="441">
        <v>0</v>
      </c>
      <c r="O7" s="442" t="s">
        <v>215</v>
      </c>
    </row>
    <row r="8" spans="2:15" x14ac:dyDescent="0.25">
      <c r="B8" s="865"/>
      <c r="C8" s="412" t="s">
        <v>9</v>
      </c>
      <c r="D8" s="542" t="s">
        <v>215</v>
      </c>
      <c r="E8" s="543" t="s">
        <v>215</v>
      </c>
      <c r="F8" s="544" t="s">
        <v>215</v>
      </c>
      <c r="G8" s="445">
        <v>0</v>
      </c>
      <c r="H8" s="543" t="s">
        <v>215</v>
      </c>
      <c r="I8" s="446">
        <v>0</v>
      </c>
      <c r="J8" s="446">
        <v>0</v>
      </c>
      <c r="K8" s="543" t="s">
        <v>215</v>
      </c>
      <c r="L8" s="446">
        <v>0</v>
      </c>
      <c r="M8" s="545" t="s">
        <v>215</v>
      </c>
      <c r="N8" s="446">
        <v>0</v>
      </c>
      <c r="O8" s="452">
        <v>0</v>
      </c>
    </row>
    <row r="9" spans="2:15" x14ac:dyDescent="0.25">
      <c r="B9" s="431" t="s">
        <v>140</v>
      </c>
      <c r="C9" s="412" t="s">
        <v>9</v>
      </c>
      <c r="D9" s="517" t="s">
        <v>215</v>
      </c>
      <c r="E9" s="546">
        <v>0</v>
      </c>
      <c r="F9" s="547" t="s">
        <v>215</v>
      </c>
      <c r="G9" s="455">
        <v>0</v>
      </c>
      <c r="H9" s="546">
        <v>0</v>
      </c>
      <c r="I9" s="456">
        <v>0</v>
      </c>
      <c r="J9" s="456">
        <v>0</v>
      </c>
      <c r="K9" s="546" t="s">
        <v>215</v>
      </c>
      <c r="L9" s="456">
        <v>0</v>
      </c>
      <c r="M9" s="548" t="s">
        <v>215</v>
      </c>
      <c r="N9" s="456">
        <v>0</v>
      </c>
      <c r="O9" s="457">
        <v>0</v>
      </c>
    </row>
    <row r="10" spans="2:15" x14ac:dyDescent="0.25">
      <c r="B10" s="864" t="s">
        <v>181</v>
      </c>
      <c r="C10" s="357" t="s">
        <v>13</v>
      </c>
      <c r="D10" s="437">
        <v>0</v>
      </c>
      <c r="E10" s="441">
        <v>0</v>
      </c>
      <c r="F10" s="458">
        <v>0</v>
      </c>
      <c r="G10" s="440">
        <v>0</v>
      </c>
      <c r="H10" s="441">
        <v>0</v>
      </c>
      <c r="I10" s="536">
        <v>45.6</v>
      </c>
      <c r="J10" s="536">
        <v>144.47</v>
      </c>
      <c r="K10" s="441">
        <v>0</v>
      </c>
      <c r="L10" s="441">
        <v>0</v>
      </c>
      <c r="M10" s="441">
        <v>0</v>
      </c>
      <c r="N10" s="441">
        <v>0</v>
      </c>
      <c r="O10" s="442">
        <v>0</v>
      </c>
    </row>
    <row r="11" spans="2:15" ht="26.4" x14ac:dyDescent="0.25">
      <c r="B11" s="865"/>
      <c r="C11" s="357" t="s">
        <v>15</v>
      </c>
      <c r="D11" s="518">
        <v>0</v>
      </c>
      <c r="E11" s="459">
        <v>0</v>
      </c>
      <c r="F11" s="460">
        <v>0</v>
      </c>
      <c r="G11" s="461">
        <v>0</v>
      </c>
      <c r="H11" s="459">
        <v>0</v>
      </c>
      <c r="I11" s="459">
        <v>0</v>
      </c>
      <c r="J11" s="549">
        <v>94.18</v>
      </c>
      <c r="K11" s="459">
        <v>0</v>
      </c>
      <c r="L11" s="459">
        <v>0</v>
      </c>
      <c r="M11" s="459">
        <v>0</v>
      </c>
      <c r="N11" s="459">
        <v>0</v>
      </c>
      <c r="O11" s="463">
        <v>0</v>
      </c>
    </row>
    <row r="12" spans="2:15" x14ac:dyDescent="0.25">
      <c r="B12" s="865"/>
      <c r="C12" s="357" t="s">
        <v>11</v>
      </c>
      <c r="D12" s="518" t="s">
        <v>215</v>
      </c>
      <c r="E12" s="459">
        <v>0</v>
      </c>
      <c r="F12" s="550" t="s">
        <v>215</v>
      </c>
      <c r="G12" s="461">
        <v>0</v>
      </c>
      <c r="H12" s="459">
        <v>0</v>
      </c>
      <c r="I12" s="549">
        <v>0</v>
      </c>
      <c r="J12" s="549">
        <v>142.75</v>
      </c>
      <c r="K12" s="549" t="s">
        <v>215</v>
      </c>
      <c r="L12" s="459">
        <v>0</v>
      </c>
      <c r="M12" s="549" t="s">
        <v>215</v>
      </c>
      <c r="N12" s="459">
        <v>0</v>
      </c>
      <c r="O12" s="463">
        <v>0</v>
      </c>
    </row>
    <row r="13" spans="2:15" x14ac:dyDescent="0.25">
      <c r="B13" s="865"/>
      <c r="C13" s="357" t="s">
        <v>14</v>
      </c>
      <c r="D13" s="518">
        <v>0</v>
      </c>
      <c r="E13" s="459">
        <v>0</v>
      </c>
      <c r="F13" s="460">
        <v>0</v>
      </c>
      <c r="G13" s="461">
        <v>0</v>
      </c>
      <c r="H13" s="459">
        <v>0</v>
      </c>
      <c r="I13" s="459">
        <v>0</v>
      </c>
      <c r="J13" s="549">
        <v>19.5</v>
      </c>
      <c r="K13" s="459">
        <v>0</v>
      </c>
      <c r="L13" s="459">
        <v>0</v>
      </c>
      <c r="M13" s="459">
        <v>0</v>
      </c>
      <c r="N13" s="459">
        <v>0</v>
      </c>
      <c r="O13" s="463">
        <v>0</v>
      </c>
    </row>
    <row r="14" spans="2:15" x14ac:dyDescent="0.25">
      <c r="B14" s="866"/>
      <c r="C14" s="357" t="s">
        <v>12</v>
      </c>
      <c r="D14" s="516">
        <v>0</v>
      </c>
      <c r="E14" s="446">
        <v>0</v>
      </c>
      <c r="F14" s="465">
        <v>0</v>
      </c>
      <c r="G14" s="445">
        <v>0</v>
      </c>
      <c r="H14" s="446">
        <v>0</v>
      </c>
      <c r="I14" s="446">
        <v>0</v>
      </c>
      <c r="J14" s="543" t="s">
        <v>215</v>
      </c>
      <c r="K14" s="446">
        <v>0</v>
      </c>
      <c r="L14" s="446">
        <v>0</v>
      </c>
      <c r="M14" s="446">
        <v>0</v>
      </c>
      <c r="N14" s="446">
        <v>0</v>
      </c>
      <c r="O14" s="452">
        <v>0</v>
      </c>
    </row>
    <row r="15" spans="2:15" x14ac:dyDescent="0.25">
      <c r="B15" s="864" t="s">
        <v>197</v>
      </c>
      <c r="C15" s="357" t="s">
        <v>17</v>
      </c>
      <c r="D15" s="518">
        <v>0</v>
      </c>
      <c r="E15" s="549">
        <v>0</v>
      </c>
      <c r="F15" s="460">
        <v>0</v>
      </c>
      <c r="G15" s="551">
        <v>2359.7199999999998</v>
      </c>
      <c r="H15" s="459">
        <v>0</v>
      </c>
      <c r="I15" s="549">
        <v>533.45000000000005</v>
      </c>
      <c r="J15" s="549">
        <v>29.86</v>
      </c>
      <c r="K15" s="459">
        <v>0</v>
      </c>
      <c r="L15" s="459">
        <v>0</v>
      </c>
      <c r="M15" s="459">
        <v>0</v>
      </c>
      <c r="N15" s="549">
        <v>0</v>
      </c>
      <c r="O15" s="552">
        <v>0.06</v>
      </c>
    </row>
    <row r="16" spans="2:15" x14ac:dyDescent="0.25">
      <c r="B16" s="865"/>
      <c r="C16" s="357" t="s">
        <v>13</v>
      </c>
      <c r="D16" s="518">
        <v>0</v>
      </c>
      <c r="E16" s="459">
        <v>0</v>
      </c>
      <c r="F16" s="460">
        <v>0</v>
      </c>
      <c r="G16" s="461">
        <v>0</v>
      </c>
      <c r="H16" s="459">
        <v>0</v>
      </c>
      <c r="I16" s="549">
        <v>25.3</v>
      </c>
      <c r="J16" s="549">
        <v>18.440000000000001</v>
      </c>
      <c r="K16" s="459">
        <v>0</v>
      </c>
      <c r="L16" s="459">
        <v>0</v>
      </c>
      <c r="M16" s="459">
        <v>0</v>
      </c>
      <c r="N16" s="459">
        <v>0</v>
      </c>
      <c r="O16" s="463">
        <v>0</v>
      </c>
    </row>
    <row r="17" spans="2:15" x14ac:dyDescent="0.25">
      <c r="B17" s="865"/>
      <c r="C17" s="357" t="s">
        <v>19</v>
      </c>
      <c r="D17" s="518">
        <v>0</v>
      </c>
      <c r="E17" s="459">
        <v>0</v>
      </c>
      <c r="F17" s="460">
        <v>0</v>
      </c>
      <c r="G17" s="461">
        <v>0</v>
      </c>
      <c r="H17" s="459">
        <v>0</v>
      </c>
      <c r="I17" s="459">
        <v>0</v>
      </c>
      <c r="J17" s="549">
        <v>198</v>
      </c>
      <c r="K17" s="459">
        <v>0</v>
      </c>
      <c r="L17" s="459">
        <v>0</v>
      </c>
      <c r="M17" s="459">
        <v>0</v>
      </c>
      <c r="N17" s="549">
        <v>17.18</v>
      </c>
      <c r="O17" s="463">
        <v>0</v>
      </c>
    </row>
    <row r="18" spans="2:15" x14ac:dyDescent="0.25">
      <c r="B18" s="865"/>
      <c r="C18" s="357" t="s">
        <v>18</v>
      </c>
      <c r="D18" s="518">
        <v>0</v>
      </c>
      <c r="E18" s="459">
        <v>0</v>
      </c>
      <c r="F18" s="460">
        <v>0</v>
      </c>
      <c r="G18" s="461">
        <v>0</v>
      </c>
      <c r="H18" s="459">
        <v>0</v>
      </c>
      <c r="I18" s="459">
        <v>588.5</v>
      </c>
      <c r="J18" s="549">
        <v>54.7</v>
      </c>
      <c r="K18" s="459">
        <v>0</v>
      </c>
      <c r="L18" s="459">
        <v>0</v>
      </c>
      <c r="M18" s="459">
        <v>0</v>
      </c>
      <c r="N18" s="459">
        <v>0.66</v>
      </c>
      <c r="O18" s="552">
        <v>0.18</v>
      </c>
    </row>
    <row r="19" spans="2:15" x14ac:dyDescent="0.25">
      <c r="B19" s="865"/>
      <c r="C19" s="357" t="s">
        <v>9</v>
      </c>
      <c r="D19" s="518" t="s">
        <v>215</v>
      </c>
      <c r="E19" s="459">
        <v>0</v>
      </c>
      <c r="F19" s="553" t="s">
        <v>215</v>
      </c>
      <c r="G19" s="461">
        <v>0</v>
      </c>
      <c r="H19" s="459">
        <v>0</v>
      </c>
      <c r="I19" s="459">
        <v>600</v>
      </c>
      <c r="J19" s="549">
        <v>112.7</v>
      </c>
      <c r="K19" s="549" t="s">
        <v>215</v>
      </c>
      <c r="L19" s="459">
        <v>0</v>
      </c>
      <c r="M19" s="549" t="s">
        <v>215</v>
      </c>
      <c r="N19" s="549" t="s">
        <v>215</v>
      </c>
      <c r="O19" s="463">
        <v>0</v>
      </c>
    </row>
    <row r="20" spans="2:15" ht="26.4" x14ac:dyDescent="0.25">
      <c r="B20" s="865"/>
      <c r="C20" s="357" t="s">
        <v>168</v>
      </c>
      <c r="D20" s="518" t="s">
        <v>215</v>
      </c>
      <c r="E20" s="459">
        <v>0</v>
      </c>
      <c r="F20" s="554" t="s">
        <v>215</v>
      </c>
      <c r="G20" s="461">
        <v>0</v>
      </c>
      <c r="H20" s="459">
        <v>0</v>
      </c>
      <c r="I20" s="459">
        <v>0</v>
      </c>
      <c r="J20" s="549">
        <v>274.27</v>
      </c>
      <c r="K20" s="459">
        <v>0</v>
      </c>
      <c r="L20" s="459">
        <v>0</v>
      </c>
      <c r="M20" s="459">
        <v>0</v>
      </c>
      <c r="N20" s="549" t="s">
        <v>215</v>
      </c>
      <c r="O20" s="463">
        <v>0</v>
      </c>
    </row>
    <row r="21" spans="2:15" x14ac:dyDescent="0.25">
      <c r="B21" s="865"/>
      <c r="C21" s="357" t="s">
        <v>22</v>
      </c>
      <c r="D21" s="518">
        <v>0</v>
      </c>
      <c r="E21" s="459">
        <v>0</v>
      </c>
      <c r="F21" s="553">
        <v>0</v>
      </c>
      <c r="G21" s="461">
        <v>0</v>
      </c>
      <c r="H21" s="459">
        <v>0</v>
      </c>
      <c r="I21" s="459">
        <v>0</v>
      </c>
      <c r="J21" s="549">
        <v>0</v>
      </c>
      <c r="K21" s="459">
        <v>0</v>
      </c>
      <c r="L21" s="459">
        <v>0</v>
      </c>
      <c r="M21" s="459">
        <v>0</v>
      </c>
      <c r="N21" s="549">
        <v>2.02</v>
      </c>
      <c r="O21" s="463">
        <v>0</v>
      </c>
    </row>
    <row r="22" spans="2:15" x14ac:dyDescent="0.25">
      <c r="B22" s="865"/>
      <c r="C22" s="357" t="s">
        <v>20</v>
      </c>
      <c r="D22" s="518">
        <v>0</v>
      </c>
      <c r="E22" s="459">
        <v>0</v>
      </c>
      <c r="F22" s="460">
        <v>0</v>
      </c>
      <c r="G22" s="461">
        <v>0</v>
      </c>
      <c r="H22" s="459">
        <v>0</v>
      </c>
      <c r="I22" s="459">
        <v>0</v>
      </c>
      <c r="J22" s="549">
        <v>8</v>
      </c>
      <c r="K22" s="459">
        <v>0</v>
      </c>
      <c r="L22" s="459">
        <v>0</v>
      </c>
      <c r="M22" s="459">
        <v>0</v>
      </c>
      <c r="N22" s="549">
        <v>2.0499999999999998</v>
      </c>
      <c r="O22" s="463">
        <v>0</v>
      </c>
    </row>
    <row r="23" spans="2:15" x14ac:dyDescent="0.25">
      <c r="B23" s="865"/>
      <c r="C23" s="357" t="s">
        <v>11</v>
      </c>
      <c r="D23" s="518">
        <v>0</v>
      </c>
      <c r="E23" s="459">
        <v>0</v>
      </c>
      <c r="F23" s="460">
        <v>0</v>
      </c>
      <c r="G23" s="461">
        <v>0</v>
      </c>
      <c r="H23" s="459">
        <v>0</v>
      </c>
      <c r="I23" s="459">
        <v>0</v>
      </c>
      <c r="J23" s="549">
        <v>129.84</v>
      </c>
      <c r="K23" s="459">
        <v>0</v>
      </c>
      <c r="L23" s="459">
        <v>0</v>
      </c>
      <c r="M23" s="459">
        <v>0</v>
      </c>
      <c r="N23" s="549">
        <v>0</v>
      </c>
      <c r="O23" s="552">
        <v>0</v>
      </c>
    </row>
    <row r="24" spans="2:15" x14ac:dyDescent="0.25">
      <c r="B24" s="865"/>
      <c r="C24" s="357" t="s">
        <v>16</v>
      </c>
      <c r="D24" s="518">
        <v>0</v>
      </c>
      <c r="E24" s="459">
        <v>0</v>
      </c>
      <c r="F24" s="460">
        <v>0</v>
      </c>
      <c r="G24" s="551">
        <v>150</v>
      </c>
      <c r="H24" s="459">
        <v>0</v>
      </c>
      <c r="I24" s="549">
        <v>560</v>
      </c>
      <c r="J24" s="549">
        <v>129</v>
      </c>
      <c r="K24" s="459">
        <v>0</v>
      </c>
      <c r="L24" s="459">
        <v>0</v>
      </c>
      <c r="M24" s="459">
        <v>0</v>
      </c>
      <c r="N24" s="549">
        <v>66</v>
      </c>
      <c r="O24" s="552">
        <v>2.5</v>
      </c>
    </row>
    <row r="25" spans="2:15" x14ac:dyDescent="0.25">
      <c r="B25" s="865"/>
      <c r="C25" s="357" t="s">
        <v>169</v>
      </c>
      <c r="D25" s="518">
        <v>0</v>
      </c>
      <c r="E25" s="459">
        <v>0</v>
      </c>
      <c r="F25" s="460">
        <v>0</v>
      </c>
      <c r="G25" s="461">
        <v>0</v>
      </c>
      <c r="H25" s="459">
        <v>0</v>
      </c>
      <c r="I25" s="459">
        <v>0</v>
      </c>
      <c r="J25" s="549">
        <v>38.6</v>
      </c>
      <c r="K25" s="459">
        <v>0</v>
      </c>
      <c r="L25" s="459">
        <v>0</v>
      </c>
      <c r="M25" s="459">
        <v>0</v>
      </c>
      <c r="N25" s="549">
        <v>6</v>
      </c>
      <c r="O25" s="463">
        <v>0</v>
      </c>
    </row>
    <row r="26" spans="2:15" x14ac:dyDescent="0.25">
      <c r="B26" s="865"/>
      <c r="C26" s="433" t="s">
        <v>12</v>
      </c>
      <c r="D26" s="523">
        <v>0</v>
      </c>
      <c r="E26" s="474">
        <v>0</v>
      </c>
      <c r="F26" s="524">
        <v>0</v>
      </c>
      <c r="G26" s="476">
        <v>0</v>
      </c>
      <c r="H26" s="474">
        <v>0</v>
      </c>
      <c r="I26" s="474" t="s">
        <v>215</v>
      </c>
      <c r="J26" s="555" t="s">
        <v>215</v>
      </c>
      <c r="K26" s="474">
        <v>0</v>
      </c>
      <c r="L26" s="474">
        <v>0</v>
      </c>
      <c r="M26" s="474">
        <v>0</v>
      </c>
      <c r="N26" s="555">
        <v>0</v>
      </c>
      <c r="O26" s="556">
        <v>0</v>
      </c>
    </row>
    <row r="27" spans="2:15" x14ac:dyDescent="0.25">
      <c r="B27" s="864" t="s">
        <v>21</v>
      </c>
      <c r="C27" s="357" t="s">
        <v>7</v>
      </c>
      <c r="D27" s="514">
        <v>5099571.0599999996</v>
      </c>
      <c r="E27" s="480">
        <v>0</v>
      </c>
      <c r="F27" s="557">
        <v>5099571.0599999996</v>
      </c>
      <c r="G27" s="482">
        <v>0</v>
      </c>
      <c r="H27" s="480">
        <v>0</v>
      </c>
      <c r="I27" s="480">
        <v>0</v>
      </c>
      <c r="J27" s="480">
        <v>0</v>
      </c>
      <c r="K27" s="558">
        <v>1448292.19</v>
      </c>
      <c r="L27" s="480">
        <v>0</v>
      </c>
      <c r="M27" s="558">
        <v>1448292.19</v>
      </c>
      <c r="N27" s="480">
        <v>26.04</v>
      </c>
      <c r="O27" s="495">
        <v>0</v>
      </c>
    </row>
    <row r="28" spans="2:15" x14ac:dyDescent="0.25">
      <c r="B28" s="865"/>
      <c r="C28" s="357" t="s">
        <v>17</v>
      </c>
      <c r="D28" s="518">
        <v>11438623.51</v>
      </c>
      <c r="E28" s="459">
        <v>8017541.54</v>
      </c>
      <c r="F28" s="550">
        <v>3421081.97</v>
      </c>
      <c r="G28" s="551">
        <v>90553.9</v>
      </c>
      <c r="H28" s="549">
        <v>5335</v>
      </c>
      <c r="I28" s="459">
        <v>0</v>
      </c>
      <c r="J28" s="549" t="s">
        <v>215</v>
      </c>
      <c r="K28" s="549">
        <v>1098234</v>
      </c>
      <c r="L28" s="459">
        <v>0</v>
      </c>
      <c r="M28" s="549">
        <v>1098234</v>
      </c>
      <c r="N28" s="459">
        <v>0</v>
      </c>
      <c r="O28" s="463">
        <v>0</v>
      </c>
    </row>
    <row r="29" spans="2:15" x14ac:dyDescent="0.25">
      <c r="B29" s="865"/>
      <c r="C29" s="357" t="s">
        <v>13</v>
      </c>
      <c r="D29" s="518">
        <v>698816</v>
      </c>
      <c r="E29" s="459">
        <v>0</v>
      </c>
      <c r="F29" s="550">
        <v>698816</v>
      </c>
      <c r="G29" s="461">
        <v>0</v>
      </c>
      <c r="H29" s="459">
        <v>0</v>
      </c>
      <c r="I29" s="459">
        <v>0</v>
      </c>
      <c r="J29" s="459">
        <v>0</v>
      </c>
      <c r="K29" s="549">
        <v>168410</v>
      </c>
      <c r="L29" s="459">
        <v>0</v>
      </c>
      <c r="M29" s="549">
        <v>168410</v>
      </c>
      <c r="N29" s="459">
        <v>0</v>
      </c>
      <c r="O29" s="463">
        <v>0</v>
      </c>
    </row>
    <row r="30" spans="2:15" x14ac:dyDescent="0.25">
      <c r="B30" s="865"/>
      <c r="C30" s="357" t="s">
        <v>19</v>
      </c>
      <c r="D30" s="518" t="s">
        <v>215</v>
      </c>
      <c r="E30" s="459" t="s">
        <v>215</v>
      </c>
      <c r="F30" s="460">
        <v>3086527</v>
      </c>
      <c r="G30" s="461">
        <v>0</v>
      </c>
      <c r="H30" s="549" t="s">
        <v>215</v>
      </c>
      <c r="I30" s="459">
        <v>0</v>
      </c>
      <c r="J30" s="549" t="s">
        <v>215</v>
      </c>
      <c r="K30" s="549">
        <v>797466.75</v>
      </c>
      <c r="L30" s="549">
        <v>0</v>
      </c>
      <c r="M30" s="549">
        <v>797466.75</v>
      </c>
      <c r="N30" s="549">
        <v>474.45</v>
      </c>
      <c r="O30" s="463">
        <v>0</v>
      </c>
    </row>
    <row r="31" spans="2:15" x14ac:dyDescent="0.25">
      <c r="B31" s="865"/>
      <c r="C31" s="357" t="s">
        <v>18</v>
      </c>
      <c r="D31" s="518">
        <v>17454847.720000003</v>
      </c>
      <c r="E31" s="459">
        <v>1788660.09</v>
      </c>
      <c r="F31" s="550">
        <v>15666187.630000001</v>
      </c>
      <c r="G31" s="461">
        <v>68121.72</v>
      </c>
      <c r="H31" s="549">
        <v>3228.5</v>
      </c>
      <c r="I31" s="549">
        <v>0</v>
      </c>
      <c r="J31" s="549" t="s">
        <v>215</v>
      </c>
      <c r="K31" s="549">
        <v>5887981.2199999997</v>
      </c>
      <c r="L31" s="459">
        <v>0</v>
      </c>
      <c r="M31" s="549">
        <v>5887981.2199999997</v>
      </c>
      <c r="N31" s="459">
        <v>0</v>
      </c>
      <c r="O31" s="463" t="s">
        <v>215</v>
      </c>
    </row>
    <row r="32" spans="2:15" x14ac:dyDescent="0.25">
      <c r="B32" s="865"/>
      <c r="C32" s="357" t="s">
        <v>9</v>
      </c>
      <c r="D32" s="518">
        <v>5374343.3799999999</v>
      </c>
      <c r="E32" s="459">
        <v>0</v>
      </c>
      <c r="F32" s="550">
        <v>5374343.3799999999</v>
      </c>
      <c r="G32" s="461">
        <v>0</v>
      </c>
      <c r="H32" s="459">
        <v>0</v>
      </c>
      <c r="I32" s="459">
        <v>0</v>
      </c>
      <c r="J32" s="459">
        <v>0</v>
      </c>
      <c r="K32" s="549">
        <v>1953139.7</v>
      </c>
      <c r="L32" s="459">
        <v>0</v>
      </c>
      <c r="M32" s="459">
        <v>1953139.7</v>
      </c>
      <c r="N32" s="459">
        <v>0</v>
      </c>
      <c r="O32" s="463">
        <v>0</v>
      </c>
    </row>
    <row r="33" spans="2:15" ht="26.4" x14ac:dyDescent="0.25">
      <c r="B33" s="865"/>
      <c r="C33" s="357" t="s">
        <v>15</v>
      </c>
      <c r="D33" s="518" t="s">
        <v>215</v>
      </c>
      <c r="E33" s="459" t="s">
        <v>215</v>
      </c>
      <c r="F33" s="550">
        <v>2744137.04</v>
      </c>
      <c r="G33" s="461">
        <v>0</v>
      </c>
      <c r="H33" s="459" t="s">
        <v>215</v>
      </c>
      <c r="I33" s="459">
        <v>0</v>
      </c>
      <c r="J33" s="459">
        <v>0</v>
      </c>
      <c r="K33" s="549">
        <v>855861</v>
      </c>
      <c r="L33" s="459">
        <v>0</v>
      </c>
      <c r="M33" s="459">
        <v>855861</v>
      </c>
      <c r="N33" s="459">
        <v>0</v>
      </c>
      <c r="O33" s="463">
        <v>0</v>
      </c>
    </row>
    <row r="34" spans="2:15" x14ac:dyDescent="0.25">
      <c r="B34" s="865"/>
      <c r="C34" s="357" t="s">
        <v>11</v>
      </c>
      <c r="D34" s="518">
        <v>12171917.449999999</v>
      </c>
      <c r="E34" s="459">
        <v>3529541.36</v>
      </c>
      <c r="F34" s="550">
        <v>8642376.0899999999</v>
      </c>
      <c r="G34" s="551">
        <v>227167.41</v>
      </c>
      <c r="H34" s="549">
        <v>4477.8999999999996</v>
      </c>
      <c r="I34" s="549" t="s">
        <v>215</v>
      </c>
      <c r="J34" s="549">
        <v>6600.8</v>
      </c>
      <c r="K34" s="549">
        <v>1840385</v>
      </c>
      <c r="L34" s="459">
        <v>0</v>
      </c>
      <c r="M34" s="549">
        <v>1840385</v>
      </c>
      <c r="N34" s="459">
        <v>0</v>
      </c>
      <c r="O34" s="463">
        <v>0</v>
      </c>
    </row>
    <row r="35" spans="2:15" x14ac:dyDescent="0.25">
      <c r="B35" s="865"/>
      <c r="C35" s="357" t="s">
        <v>16</v>
      </c>
      <c r="D35" s="518" t="s">
        <v>215</v>
      </c>
      <c r="E35" s="549" t="s">
        <v>215</v>
      </c>
      <c r="F35" s="550">
        <v>6946083</v>
      </c>
      <c r="G35" s="461">
        <v>0</v>
      </c>
      <c r="H35" s="549" t="s">
        <v>215</v>
      </c>
      <c r="I35" s="459">
        <v>0</v>
      </c>
      <c r="J35" s="459" t="s">
        <v>215</v>
      </c>
      <c r="K35" s="549">
        <v>1912000</v>
      </c>
      <c r="L35" s="459">
        <v>0</v>
      </c>
      <c r="M35" s="549">
        <v>1912000</v>
      </c>
      <c r="N35" s="459">
        <v>0</v>
      </c>
      <c r="O35" s="463">
        <v>0</v>
      </c>
    </row>
    <row r="36" spans="2:15" x14ac:dyDescent="0.25">
      <c r="B36" s="865"/>
      <c r="C36" s="357" t="s">
        <v>14</v>
      </c>
      <c r="D36" s="518" t="s">
        <v>215</v>
      </c>
      <c r="E36" s="459">
        <v>0</v>
      </c>
      <c r="F36" s="550" t="s">
        <v>215</v>
      </c>
      <c r="G36" s="461">
        <v>0</v>
      </c>
      <c r="H36" s="459">
        <v>0</v>
      </c>
      <c r="I36" s="459">
        <v>0</v>
      </c>
      <c r="J36" s="459">
        <v>0</v>
      </c>
      <c r="K36" s="549" t="s">
        <v>215</v>
      </c>
      <c r="L36" s="459">
        <v>0</v>
      </c>
      <c r="M36" s="549" t="s">
        <v>215</v>
      </c>
      <c r="N36" s="459">
        <v>0</v>
      </c>
      <c r="O36" s="463">
        <v>0</v>
      </c>
    </row>
    <row r="37" spans="2:15" x14ac:dyDescent="0.25">
      <c r="B37" s="865"/>
      <c r="C37" s="357" t="s">
        <v>166</v>
      </c>
      <c r="D37" s="518">
        <v>0</v>
      </c>
      <c r="E37" s="474">
        <v>0</v>
      </c>
      <c r="F37" s="559">
        <v>0</v>
      </c>
      <c r="G37" s="476">
        <v>0</v>
      </c>
      <c r="H37" s="474">
        <v>0</v>
      </c>
      <c r="I37" s="474">
        <v>0</v>
      </c>
      <c r="J37" s="474">
        <v>0</v>
      </c>
      <c r="K37" s="555">
        <v>0</v>
      </c>
      <c r="L37" s="474">
        <v>0</v>
      </c>
      <c r="M37" s="555">
        <v>0</v>
      </c>
      <c r="N37" s="474">
        <v>18</v>
      </c>
      <c r="O37" s="478">
        <v>0</v>
      </c>
    </row>
    <row r="38" spans="2:15" x14ac:dyDescent="0.25">
      <c r="B38" s="866"/>
      <c r="C38" s="357" t="s">
        <v>12</v>
      </c>
      <c r="D38" s="516">
        <v>3552589.65</v>
      </c>
      <c r="E38" s="543">
        <v>49750</v>
      </c>
      <c r="F38" s="544">
        <v>3502839.65</v>
      </c>
      <c r="G38" s="445">
        <v>0</v>
      </c>
      <c r="H38" s="446">
        <v>0</v>
      </c>
      <c r="I38" s="446" t="s">
        <v>215</v>
      </c>
      <c r="J38" s="543" t="s">
        <v>215</v>
      </c>
      <c r="K38" s="543">
        <v>921590</v>
      </c>
      <c r="L38" s="446">
        <v>0</v>
      </c>
      <c r="M38" s="543">
        <v>921590</v>
      </c>
      <c r="N38" s="446">
        <v>0</v>
      </c>
      <c r="O38" s="452">
        <v>0</v>
      </c>
    </row>
    <row r="39" spans="2:15" x14ac:dyDescent="0.25">
      <c r="B39" s="432" t="s">
        <v>182</v>
      </c>
      <c r="C39" s="357" t="s">
        <v>18</v>
      </c>
      <c r="D39" s="516">
        <v>0</v>
      </c>
      <c r="E39" s="484">
        <v>0</v>
      </c>
      <c r="F39" s="485">
        <v>0</v>
      </c>
      <c r="G39" s="486">
        <v>0</v>
      </c>
      <c r="H39" s="484">
        <v>0</v>
      </c>
      <c r="I39" s="484">
        <v>0</v>
      </c>
      <c r="J39" s="560">
        <v>5.38</v>
      </c>
      <c r="K39" s="484">
        <v>0</v>
      </c>
      <c r="L39" s="484">
        <v>0</v>
      </c>
      <c r="M39" s="484">
        <v>0</v>
      </c>
      <c r="N39" s="484">
        <v>0</v>
      </c>
      <c r="O39" s="492">
        <v>0.87</v>
      </c>
    </row>
    <row r="40" spans="2:15" x14ac:dyDescent="0.25">
      <c r="B40" s="864" t="s">
        <v>24</v>
      </c>
      <c r="C40" s="357" t="s">
        <v>17</v>
      </c>
      <c r="D40" s="437">
        <v>0</v>
      </c>
      <c r="E40" s="441">
        <v>0</v>
      </c>
      <c r="F40" s="458">
        <v>0</v>
      </c>
      <c r="G40" s="440">
        <v>0</v>
      </c>
      <c r="H40" s="441">
        <v>0</v>
      </c>
      <c r="I40" s="441">
        <v>0</v>
      </c>
      <c r="J40" s="536">
        <v>0.95</v>
      </c>
      <c r="K40" s="441">
        <v>0</v>
      </c>
      <c r="L40" s="441">
        <v>0</v>
      </c>
      <c r="M40" s="441">
        <v>0</v>
      </c>
      <c r="N40" s="441">
        <v>0</v>
      </c>
      <c r="O40" s="561">
        <v>0</v>
      </c>
    </row>
    <row r="41" spans="2:15" x14ac:dyDescent="0.25">
      <c r="B41" s="865"/>
      <c r="C41" s="357" t="s">
        <v>18</v>
      </c>
      <c r="D41" s="518">
        <v>16400</v>
      </c>
      <c r="E41" s="549">
        <v>0</v>
      </c>
      <c r="F41" s="460">
        <v>16400</v>
      </c>
      <c r="G41" s="461">
        <v>0</v>
      </c>
      <c r="H41" s="459">
        <v>0</v>
      </c>
      <c r="I41" s="459">
        <v>0</v>
      </c>
      <c r="J41" s="549">
        <v>0</v>
      </c>
      <c r="K41" s="549">
        <v>1000</v>
      </c>
      <c r="L41" s="459">
        <v>0</v>
      </c>
      <c r="M41" s="549">
        <v>1000</v>
      </c>
      <c r="N41" s="549">
        <v>1.33</v>
      </c>
      <c r="O41" s="463">
        <v>0</v>
      </c>
    </row>
    <row r="42" spans="2:15" x14ac:dyDescent="0.25">
      <c r="B42" s="866"/>
      <c r="C42" s="357" t="s">
        <v>20</v>
      </c>
      <c r="D42" s="516">
        <v>89361.63</v>
      </c>
      <c r="E42" s="446">
        <v>17940</v>
      </c>
      <c r="F42" s="465">
        <v>71421.63</v>
      </c>
      <c r="G42" s="445">
        <v>0</v>
      </c>
      <c r="H42" s="446">
        <v>0</v>
      </c>
      <c r="I42" s="543">
        <v>0</v>
      </c>
      <c r="J42" s="543">
        <v>1447.35</v>
      </c>
      <c r="K42" s="543">
        <v>12636.34</v>
      </c>
      <c r="L42" s="446">
        <v>9300</v>
      </c>
      <c r="M42" s="543">
        <v>3336.34</v>
      </c>
      <c r="N42" s="543">
        <v>67.7</v>
      </c>
      <c r="O42" s="562">
        <v>0</v>
      </c>
    </row>
    <row r="43" spans="2:15" x14ac:dyDescent="0.25">
      <c r="B43" s="430" t="s">
        <v>41</v>
      </c>
      <c r="C43" s="357" t="s">
        <v>19</v>
      </c>
      <c r="D43" s="520">
        <v>0</v>
      </c>
      <c r="E43" s="456">
        <v>0</v>
      </c>
      <c r="F43" s="479">
        <v>0</v>
      </c>
      <c r="G43" s="455">
        <v>0</v>
      </c>
      <c r="H43" s="456">
        <v>0</v>
      </c>
      <c r="I43" s="456">
        <v>0</v>
      </c>
      <c r="J43" s="456">
        <v>0</v>
      </c>
      <c r="K43" s="456">
        <v>0</v>
      </c>
      <c r="L43" s="456">
        <v>0</v>
      </c>
      <c r="M43" s="456">
        <v>0</v>
      </c>
      <c r="N43" s="546">
        <v>0.13</v>
      </c>
      <c r="O43" s="457">
        <v>0</v>
      </c>
    </row>
    <row r="44" spans="2:15" x14ac:dyDescent="0.25">
      <c r="B44" s="864" t="s">
        <v>27</v>
      </c>
      <c r="C44" s="412" t="s">
        <v>22</v>
      </c>
      <c r="D44" s="520">
        <v>0</v>
      </c>
      <c r="E44" s="480">
        <v>0</v>
      </c>
      <c r="F44" s="481">
        <v>0</v>
      </c>
      <c r="G44" s="482">
        <v>0</v>
      </c>
      <c r="H44" s="480">
        <v>0</v>
      </c>
      <c r="I44" s="480">
        <v>0</v>
      </c>
      <c r="J44" s="480">
        <v>0</v>
      </c>
      <c r="K44" s="480">
        <v>0</v>
      </c>
      <c r="L44" s="480">
        <v>0</v>
      </c>
      <c r="M44" s="480">
        <v>0</v>
      </c>
      <c r="N44" s="480">
        <v>0</v>
      </c>
      <c r="O44" s="563">
        <v>1.43</v>
      </c>
    </row>
    <row r="45" spans="2:15" x14ac:dyDescent="0.25">
      <c r="B45" s="866"/>
      <c r="C45" s="357" t="s">
        <v>14</v>
      </c>
      <c r="D45" s="520">
        <v>0</v>
      </c>
      <c r="E45" s="484">
        <v>0</v>
      </c>
      <c r="F45" s="485">
        <v>0</v>
      </c>
      <c r="G45" s="486">
        <v>0</v>
      </c>
      <c r="H45" s="484">
        <v>0</v>
      </c>
      <c r="I45" s="484">
        <v>0</v>
      </c>
      <c r="J45" s="484">
        <v>1.08</v>
      </c>
      <c r="K45" s="484">
        <v>0</v>
      </c>
      <c r="L45" s="484">
        <v>0</v>
      </c>
      <c r="M45" s="484">
        <v>0</v>
      </c>
      <c r="N45" s="484">
        <v>0</v>
      </c>
      <c r="O45" s="564">
        <v>0</v>
      </c>
    </row>
    <row r="46" spans="2:15" x14ac:dyDescent="0.25">
      <c r="B46" s="864" t="s">
        <v>48</v>
      </c>
      <c r="C46" s="357" t="s">
        <v>7</v>
      </c>
      <c r="D46" s="437">
        <v>0</v>
      </c>
      <c r="E46" s="441">
        <v>0</v>
      </c>
      <c r="F46" s="458">
        <v>0</v>
      </c>
      <c r="G46" s="440">
        <v>0</v>
      </c>
      <c r="H46" s="487">
        <v>0</v>
      </c>
      <c r="I46" s="536">
        <v>50</v>
      </c>
      <c r="J46" s="441">
        <v>0</v>
      </c>
      <c r="K46" s="441">
        <v>0</v>
      </c>
      <c r="L46" s="441">
        <v>0</v>
      </c>
      <c r="M46" s="441">
        <v>0</v>
      </c>
      <c r="N46" s="441">
        <v>0</v>
      </c>
      <c r="O46" s="442">
        <v>0</v>
      </c>
    </row>
    <row r="47" spans="2:15" x14ac:dyDescent="0.25">
      <c r="B47" s="866"/>
      <c r="C47" s="357" t="s">
        <v>22</v>
      </c>
      <c r="D47" s="516">
        <v>0</v>
      </c>
      <c r="E47" s="446">
        <v>0</v>
      </c>
      <c r="F47" s="465">
        <v>0</v>
      </c>
      <c r="G47" s="445">
        <v>0</v>
      </c>
      <c r="H47" s="521">
        <v>0</v>
      </c>
      <c r="I47" s="446">
        <v>0</v>
      </c>
      <c r="J47" s="446">
        <v>0</v>
      </c>
      <c r="K47" s="446">
        <v>0</v>
      </c>
      <c r="L47" s="446">
        <v>0</v>
      </c>
      <c r="M47" s="446">
        <v>0</v>
      </c>
      <c r="N47" s="446">
        <v>0</v>
      </c>
      <c r="O47" s="562">
        <v>4.4800000000000004</v>
      </c>
    </row>
    <row r="48" spans="2:15" x14ac:dyDescent="0.25">
      <c r="B48" s="430" t="s">
        <v>42</v>
      </c>
      <c r="C48" s="357" t="s">
        <v>22</v>
      </c>
      <c r="D48" s="520">
        <v>0</v>
      </c>
      <c r="E48" s="456">
        <v>0</v>
      </c>
      <c r="F48" s="479">
        <v>0</v>
      </c>
      <c r="G48" s="455">
        <v>0</v>
      </c>
      <c r="H48" s="456">
        <v>0</v>
      </c>
      <c r="I48" s="456">
        <v>0</v>
      </c>
      <c r="J48" s="456">
        <v>0</v>
      </c>
      <c r="K48" s="456">
        <v>0</v>
      </c>
      <c r="L48" s="456">
        <v>0</v>
      </c>
      <c r="M48" s="456">
        <v>0</v>
      </c>
      <c r="N48" s="456">
        <v>0</v>
      </c>
      <c r="O48" s="565">
        <v>9.66</v>
      </c>
    </row>
    <row r="49" spans="2:15" x14ac:dyDescent="0.25">
      <c r="B49" s="430" t="s">
        <v>178</v>
      </c>
      <c r="C49" s="357" t="s">
        <v>7</v>
      </c>
      <c r="D49" s="522">
        <v>285572.26</v>
      </c>
      <c r="E49" s="484">
        <v>0</v>
      </c>
      <c r="F49" s="566">
        <v>285572.26</v>
      </c>
      <c r="G49" s="486">
        <v>0</v>
      </c>
      <c r="H49" s="484">
        <v>0</v>
      </c>
      <c r="I49" s="484">
        <v>0</v>
      </c>
      <c r="J49" s="484">
        <v>0</v>
      </c>
      <c r="K49" s="560">
        <v>72241.2</v>
      </c>
      <c r="L49" s="484">
        <v>1420.4</v>
      </c>
      <c r="M49" s="560">
        <v>70820.800000000003</v>
      </c>
      <c r="N49" s="484">
        <v>0</v>
      </c>
      <c r="O49" s="492">
        <v>0</v>
      </c>
    </row>
    <row r="50" spans="2:15" x14ac:dyDescent="0.25">
      <c r="B50" s="864" t="s">
        <v>177</v>
      </c>
      <c r="C50" s="357" t="s">
        <v>7</v>
      </c>
      <c r="D50" s="437">
        <v>48728963.799999997</v>
      </c>
      <c r="E50" s="536">
        <v>4743565.6100000003</v>
      </c>
      <c r="F50" s="537">
        <v>43985398.189999998</v>
      </c>
      <c r="G50" s="440">
        <v>0</v>
      </c>
      <c r="H50" s="441">
        <v>0</v>
      </c>
      <c r="I50" s="441">
        <v>0</v>
      </c>
      <c r="J50" s="536">
        <v>21738.31</v>
      </c>
      <c r="K50" s="536">
        <v>6484206.5</v>
      </c>
      <c r="L50" s="441">
        <v>135</v>
      </c>
      <c r="M50" s="536">
        <v>6484071.5</v>
      </c>
      <c r="N50" s="441">
        <v>0</v>
      </c>
      <c r="O50" s="442">
        <v>0</v>
      </c>
    </row>
    <row r="51" spans="2:15" x14ac:dyDescent="0.25">
      <c r="B51" s="865"/>
      <c r="C51" s="357" t="s">
        <v>30</v>
      </c>
      <c r="D51" s="437">
        <v>41135805.740000002</v>
      </c>
      <c r="E51" s="536">
        <v>0</v>
      </c>
      <c r="F51" s="537">
        <v>41135805.740000002</v>
      </c>
      <c r="G51" s="440">
        <v>0</v>
      </c>
      <c r="H51" s="441">
        <v>0</v>
      </c>
      <c r="I51" s="441">
        <v>0</v>
      </c>
      <c r="J51" s="536">
        <v>0</v>
      </c>
      <c r="K51" s="536">
        <v>5776243.0999999996</v>
      </c>
      <c r="L51" s="441">
        <v>0</v>
      </c>
      <c r="M51" s="536">
        <v>5776243.0999999996</v>
      </c>
      <c r="N51" s="441">
        <v>0</v>
      </c>
      <c r="O51" s="442">
        <v>0</v>
      </c>
    </row>
    <row r="52" spans="2:15" x14ac:dyDescent="0.25">
      <c r="B52" s="865"/>
      <c r="C52" s="357" t="s">
        <v>13</v>
      </c>
      <c r="D52" s="518" t="s">
        <v>215</v>
      </c>
      <c r="E52" s="549" t="s">
        <v>215</v>
      </c>
      <c r="F52" s="460">
        <v>0</v>
      </c>
      <c r="G52" s="461">
        <v>0</v>
      </c>
      <c r="H52" s="459">
        <v>0</v>
      </c>
      <c r="I52" s="459">
        <v>0</v>
      </c>
      <c r="J52" s="549" t="s">
        <v>215</v>
      </c>
      <c r="K52" s="459">
        <v>0</v>
      </c>
      <c r="L52" s="459">
        <v>0</v>
      </c>
      <c r="M52" s="459">
        <v>0</v>
      </c>
      <c r="N52" s="459">
        <v>0</v>
      </c>
      <c r="O52" s="463">
        <v>0</v>
      </c>
    </row>
    <row r="53" spans="2:15" x14ac:dyDescent="0.25">
      <c r="B53" s="865"/>
      <c r="C53" s="357" t="s">
        <v>9</v>
      </c>
      <c r="D53" s="518">
        <v>716257.96</v>
      </c>
      <c r="E53" s="549">
        <v>0</v>
      </c>
      <c r="F53" s="460">
        <v>716257.96</v>
      </c>
      <c r="G53" s="461">
        <v>0</v>
      </c>
      <c r="H53" s="459">
        <v>0</v>
      </c>
      <c r="I53" s="459">
        <v>0</v>
      </c>
      <c r="J53" s="549">
        <v>0</v>
      </c>
      <c r="K53" s="459">
        <v>93534.399999999994</v>
      </c>
      <c r="L53" s="459">
        <v>0</v>
      </c>
      <c r="M53" s="459">
        <v>93534.399999999994</v>
      </c>
      <c r="N53" s="459">
        <v>0</v>
      </c>
      <c r="O53" s="463">
        <v>0</v>
      </c>
    </row>
    <row r="54" spans="2:15" x14ac:dyDescent="0.25">
      <c r="B54" s="865"/>
      <c r="C54" s="357" t="s">
        <v>22</v>
      </c>
      <c r="D54" s="518" t="s">
        <v>215</v>
      </c>
      <c r="E54" s="549" t="s">
        <v>215</v>
      </c>
      <c r="F54" s="550">
        <v>24213325.149999999</v>
      </c>
      <c r="G54" s="461">
        <v>0</v>
      </c>
      <c r="H54" s="459">
        <v>0</v>
      </c>
      <c r="I54" s="459">
        <v>0</v>
      </c>
      <c r="J54" s="549" t="s">
        <v>215</v>
      </c>
      <c r="K54" s="549">
        <v>4900600</v>
      </c>
      <c r="L54" s="459">
        <v>0</v>
      </c>
      <c r="M54" s="549">
        <v>4900600</v>
      </c>
      <c r="N54" s="459">
        <v>0</v>
      </c>
      <c r="O54" s="463">
        <v>0</v>
      </c>
    </row>
    <row r="55" spans="2:15" x14ac:dyDescent="0.25">
      <c r="B55" s="865"/>
      <c r="C55" s="357" t="s">
        <v>139</v>
      </c>
      <c r="D55" s="518" t="s">
        <v>215</v>
      </c>
      <c r="E55" s="549" t="s">
        <v>215</v>
      </c>
      <c r="F55" s="460">
        <v>0</v>
      </c>
      <c r="G55" s="461">
        <v>0</v>
      </c>
      <c r="H55" s="459">
        <v>0</v>
      </c>
      <c r="I55" s="459">
        <v>0</v>
      </c>
      <c r="J55" s="549" t="s">
        <v>215</v>
      </c>
      <c r="K55" s="459">
        <v>0</v>
      </c>
      <c r="L55" s="459">
        <v>0</v>
      </c>
      <c r="M55" s="459">
        <v>0</v>
      </c>
      <c r="N55" s="459">
        <v>0</v>
      </c>
      <c r="O55" s="478">
        <v>0</v>
      </c>
    </row>
    <row r="56" spans="2:15" x14ac:dyDescent="0.25">
      <c r="B56" s="866"/>
      <c r="C56" s="357" t="s">
        <v>166</v>
      </c>
      <c r="D56" s="522">
        <v>44590434.07</v>
      </c>
      <c r="E56" s="560">
        <v>0</v>
      </c>
      <c r="F56" s="485">
        <v>44590434.07</v>
      </c>
      <c r="G56" s="486">
        <v>0</v>
      </c>
      <c r="H56" s="484">
        <v>0</v>
      </c>
      <c r="I56" s="484">
        <v>0</v>
      </c>
      <c r="J56" s="560">
        <v>0</v>
      </c>
      <c r="K56" s="484">
        <v>8005398</v>
      </c>
      <c r="L56" s="484">
        <v>0</v>
      </c>
      <c r="M56" s="484">
        <v>8005398</v>
      </c>
      <c r="N56" s="484">
        <v>0</v>
      </c>
      <c r="O56" s="493">
        <v>0</v>
      </c>
    </row>
    <row r="57" spans="2:15" x14ac:dyDescent="0.25">
      <c r="B57" s="864" t="s">
        <v>179</v>
      </c>
      <c r="C57" s="429" t="s">
        <v>7</v>
      </c>
      <c r="D57" s="567" t="s">
        <v>215</v>
      </c>
      <c r="E57" s="558" t="s">
        <v>215</v>
      </c>
      <c r="F57" s="481">
        <v>0</v>
      </c>
      <c r="G57" s="482">
        <v>0</v>
      </c>
      <c r="H57" s="480">
        <v>0</v>
      </c>
      <c r="I57" s="480">
        <v>0</v>
      </c>
      <c r="J57" s="558" t="s">
        <v>215</v>
      </c>
      <c r="K57" s="480">
        <v>0</v>
      </c>
      <c r="L57" s="480">
        <v>0</v>
      </c>
      <c r="M57" s="480">
        <v>0</v>
      </c>
      <c r="N57" s="480">
        <v>0</v>
      </c>
      <c r="O57" s="495">
        <v>0</v>
      </c>
    </row>
    <row r="58" spans="2:15" x14ac:dyDescent="0.25">
      <c r="B58" s="866"/>
      <c r="C58" s="429" t="s">
        <v>22</v>
      </c>
      <c r="D58" s="568" t="s">
        <v>215</v>
      </c>
      <c r="E58" s="560">
        <v>0</v>
      </c>
      <c r="F58" s="485" t="s">
        <v>215</v>
      </c>
      <c r="G58" s="486">
        <v>0</v>
      </c>
      <c r="H58" s="484">
        <v>0</v>
      </c>
      <c r="I58" s="484">
        <v>0</v>
      </c>
      <c r="J58" s="560">
        <v>0</v>
      </c>
      <c r="K58" s="484" t="s">
        <v>215</v>
      </c>
      <c r="L58" s="484">
        <v>0</v>
      </c>
      <c r="M58" s="484" t="s">
        <v>215</v>
      </c>
      <c r="N58" s="451">
        <v>0</v>
      </c>
      <c r="O58" s="447">
        <v>0</v>
      </c>
    </row>
    <row r="59" spans="2:15" x14ac:dyDescent="0.25">
      <c r="B59" s="864" t="s">
        <v>31</v>
      </c>
      <c r="C59" s="357" t="s">
        <v>7</v>
      </c>
      <c r="D59" s="520" t="s">
        <v>215</v>
      </c>
      <c r="E59" s="536" t="s">
        <v>215</v>
      </c>
      <c r="F59" s="537">
        <v>236960.12</v>
      </c>
      <c r="G59" s="440">
        <v>0</v>
      </c>
      <c r="H59" s="441">
        <v>0</v>
      </c>
      <c r="I59" s="441">
        <v>0</v>
      </c>
      <c r="J59" s="536" t="s">
        <v>215</v>
      </c>
      <c r="K59" s="536">
        <v>30015.9</v>
      </c>
      <c r="L59" s="441">
        <v>0</v>
      </c>
      <c r="M59" s="536">
        <v>30015.9</v>
      </c>
      <c r="N59" s="441">
        <v>0</v>
      </c>
      <c r="O59" s="442">
        <v>0</v>
      </c>
    </row>
    <row r="60" spans="2:15" x14ac:dyDescent="0.25">
      <c r="B60" s="865"/>
      <c r="C60" s="412" t="s">
        <v>22</v>
      </c>
      <c r="D60" s="518" t="s">
        <v>215</v>
      </c>
      <c r="E60" s="459" t="s">
        <v>215</v>
      </c>
      <c r="F60" s="550" t="s">
        <v>215</v>
      </c>
      <c r="G60" s="461">
        <v>0</v>
      </c>
      <c r="H60" s="459">
        <v>0</v>
      </c>
      <c r="I60" s="459">
        <v>0</v>
      </c>
      <c r="J60" s="459" t="s">
        <v>215</v>
      </c>
      <c r="K60" s="549" t="s">
        <v>215</v>
      </c>
      <c r="L60" s="459">
        <v>0</v>
      </c>
      <c r="M60" s="549" t="s">
        <v>215</v>
      </c>
      <c r="N60" s="459">
        <v>0</v>
      </c>
      <c r="O60" s="463">
        <v>0</v>
      </c>
    </row>
    <row r="61" spans="2:15" x14ac:dyDescent="0.25">
      <c r="B61" s="865"/>
      <c r="C61" s="433" t="s">
        <v>166</v>
      </c>
      <c r="D61" s="523" t="s">
        <v>215</v>
      </c>
      <c r="E61" s="555" t="s">
        <v>215</v>
      </c>
      <c r="F61" s="524" t="s">
        <v>215</v>
      </c>
      <c r="G61" s="476">
        <v>0</v>
      </c>
      <c r="H61" s="474">
        <v>0</v>
      </c>
      <c r="I61" s="474">
        <v>0</v>
      </c>
      <c r="J61" s="555" t="s">
        <v>215</v>
      </c>
      <c r="K61" s="474" t="s">
        <v>215</v>
      </c>
      <c r="L61" s="474">
        <v>0</v>
      </c>
      <c r="M61" s="474" t="s">
        <v>215</v>
      </c>
      <c r="N61" s="474">
        <v>0</v>
      </c>
      <c r="O61" s="478">
        <v>0</v>
      </c>
    </row>
    <row r="62" spans="2:15" x14ac:dyDescent="0.25">
      <c r="B62" s="431" t="s">
        <v>194</v>
      </c>
      <c r="C62" s="345" t="s">
        <v>22</v>
      </c>
      <c r="D62" s="520" t="s">
        <v>215</v>
      </c>
      <c r="E62" s="569" t="s">
        <v>215</v>
      </c>
      <c r="F62" s="570" t="s">
        <v>215</v>
      </c>
      <c r="G62" s="455">
        <v>0</v>
      </c>
      <c r="H62" s="456">
        <v>0</v>
      </c>
      <c r="I62" s="456">
        <v>0</v>
      </c>
      <c r="J62" s="571" t="s">
        <v>215</v>
      </c>
      <c r="K62" s="572" t="s">
        <v>215</v>
      </c>
      <c r="L62" s="456">
        <v>0</v>
      </c>
      <c r="M62" s="573" t="s">
        <v>215</v>
      </c>
      <c r="N62" s="574">
        <v>77.87</v>
      </c>
      <c r="O62" s="457">
        <v>0</v>
      </c>
    </row>
    <row r="63" spans="2:15" x14ac:dyDescent="0.25">
      <c r="B63" s="432" t="s">
        <v>50</v>
      </c>
      <c r="C63" s="340" t="s">
        <v>7</v>
      </c>
      <c r="D63" s="520">
        <v>3689.86</v>
      </c>
      <c r="E63" s="484">
        <v>0</v>
      </c>
      <c r="F63" s="566">
        <v>3689.86</v>
      </c>
      <c r="G63" s="486">
        <v>0</v>
      </c>
      <c r="H63" s="484">
        <v>0</v>
      </c>
      <c r="I63" s="484">
        <v>0</v>
      </c>
      <c r="J63" s="484">
        <v>0</v>
      </c>
      <c r="K63" s="560">
        <f>L63+M63</f>
        <v>1402.2</v>
      </c>
      <c r="L63" s="484">
        <v>5</v>
      </c>
      <c r="M63" s="560">
        <v>1397.2</v>
      </c>
      <c r="N63" s="456">
        <v>0</v>
      </c>
      <c r="O63" s="457">
        <v>0</v>
      </c>
    </row>
    <row r="64" spans="2:15" x14ac:dyDescent="0.25">
      <c r="B64" s="430" t="s">
        <v>43</v>
      </c>
      <c r="C64" s="357" t="s">
        <v>11</v>
      </c>
      <c r="D64" s="520" t="s">
        <v>215</v>
      </c>
      <c r="E64" s="546">
        <v>0</v>
      </c>
      <c r="F64" s="547" t="s">
        <v>215</v>
      </c>
      <c r="G64" s="455">
        <v>0</v>
      </c>
      <c r="H64" s="456">
        <v>0</v>
      </c>
      <c r="I64" s="456">
        <v>0</v>
      </c>
      <c r="J64" s="546">
        <v>0</v>
      </c>
      <c r="K64" s="546" t="s">
        <v>215</v>
      </c>
      <c r="L64" s="456">
        <v>0</v>
      </c>
      <c r="M64" s="546" t="s">
        <v>215</v>
      </c>
      <c r="N64" s="456">
        <v>0</v>
      </c>
      <c r="O64" s="457">
        <v>0</v>
      </c>
    </row>
    <row r="65" spans="2:15" x14ac:dyDescent="0.25">
      <c r="B65" s="430" t="s">
        <v>107</v>
      </c>
      <c r="C65" s="357" t="s">
        <v>20</v>
      </c>
      <c r="D65" s="520">
        <v>0</v>
      </c>
      <c r="E65" s="456">
        <v>0</v>
      </c>
      <c r="F65" s="479">
        <v>0</v>
      </c>
      <c r="G65" s="455">
        <v>0</v>
      </c>
      <c r="H65" s="456">
        <v>0</v>
      </c>
      <c r="I65" s="456">
        <v>0</v>
      </c>
      <c r="J65" s="546">
        <v>61.1</v>
      </c>
      <c r="K65" s="456">
        <v>0</v>
      </c>
      <c r="L65" s="456">
        <v>0</v>
      </c>
      <c r="M65" s="456">
        <v>0</v>
      </c>
      <c r="N65" s="456">
        <v>0</v>
      </c>
      <c r="O65" s="457">
        <v>0</v>
      </c>
    </row>
    <row r="66" spans="2:15" x14ac:dyDescent="0.25">
      <c r="B66" s="430" t="s">
        <v>176</v>
      </c>
      <c r="C66" s="357" t="s">
        <v>7</v>
      </c>
      <c r="D66" s="520">
        <v>0</v>
      </c>
      <c r="E66" s="456">
        <v>0</v>
      </c>
      <c r="F66" s="479">
        <v>0</v>
      </c>
      <c r="G66" s="455">
        <v>0</v>
      </c>
      <c r="H66" s="456">
        <v>0</v>
      </c>
      <c r="I66" s="456">
        <v>100</v>
      </c>
      <c r="J66" s="546">
        <v>0</v>
      </c>
      <c r="K66" s="456">
        <v>0</v>
      </c>
      <c r="L66" s="456">
        <v>0</v>
      </c>
      <c r="M66" s="456">
        <v>0</v>
      </c>
      <c r="N66" s="546">
        <v>0</v>
      </c>
      <c r="O66" s="565">
        <v>0</v>
      </c>
    </row>
    <row r="67" spans="2:15" x14ac:dyDescent="0.25">
      <c r="B67" s="864" t="s">
        <v>195</v>
      </c>
      <c r="C67" s="357" t="s">
        <v>20</v>
      </c>
      <c r="D67" s="437">
        <v>0</v>
      </c>
      <c r="E67" s="441">
        <v>0</v>
      </c>
      <c r="F67" s="458">
        <v>0</v>
      </c>
      <c r="G67" s="440">
        <v>0</v>
      </c>
      <c r="H67" s="441">
        <v>0</v>
      </c>
      <c r="I67" s="441">
        <v>0</v>
      </c>
      <c r="J67" s="441">
        <v>0</v>
      </c>
      <c r="K67" s="536">
        <v>200</v>
      </c>
      <c r="L67" s="536">
        <v>200</v>
      </c>
      <c r="M67" s="441">
        <v>0</v>
      </c>
      <c r="N67" s="441">
        <v>0</v>
      </c>
      <c r="O67" s="442">
        <v>0</v>
      </c>
    </row>
    <row r="68" spans="2:15" x14ac:dyDescent="0.25">
      <c r="B68" s="866"/>
      <c r="C68" s="357" t="s">
        <v>139</v>
      </c>
      <c r="D68" s="516" t="s">
        <v>215</v>
      </c>
      <c r="E68" s="446" t="s">
        <v>215</v>
      </c>
      <c r="F68" s="465" t="s">
        <v>215</v>
      </c>
      <c r="G68" s="445">
        <v>0</v>
      </c>
      <c r="H68" s="446">
        <v>0</v>
      </c>
      <c r="I68" s="446">
        <v>0</v>
      </c>
      <c r="J68" s="446" t="s">
        <v>215</v>
      </c>
      <c r="K68" s="543" t="s">
        <v>215</v>
      </c>
      <c r="L68" s="543">
        <v>0</v>
      </c>
      <c r="M68" s="446" t="s">
        <v>215</v>
      </c>
      <c r="N68" s="446">
        <v>0</v>
      </c>
      <c r="O68" s="452">
        <v>0</v>
      </c>
    </row>
    <row r="69" spans="2:15" x14ac:dyDescent="0.25">
      <c r="B69" s="430" t="s">
        <v>32</v>
      </c>
      <c r="C69" s="357" t="s">
        <v>7</v>
      </c>
      <c r="D69" s="520">
        <v>6054.91</v>
      </c>
      <c r="E69" s="456">
        <v>0</v>
      </c>
      <c r="F69" s="547">
        <v>6054.91</v>
      </c>
      <c r="G69" s="455">
        <v>0</v>
      </c>
      <c r="H69" s="456">
        <v>0</v>
      </c>
      <c r="I69" s="456">
        <v>0</v>
      </c>
      <c r="J69" s="546">
        <v>0</v>
      </c>
      <c r="K69" s="546">
        <v>2816.01</v>
      </c>
      <c r="L69" s="546">
        <v>31.01</v>
      </c>
      <c r="M69" s="546">
        <v>2785</v>
      </c>
      <c r="N69" s="546">
        <v>0</v>
      </c>
      <c r="O69" s="457">
        <v>0</v>
      </c>
    </row>
    <row r="70" spans="2:15" x14ac:dyDescent="0.25">
      <c r="B70" s="864" t="s">
        <v>33</v>
      </c>
      <c r="C70" s="357" t="s">
        <v>7</v>
      </c>
      <c r="D70" s="437">
        <v>9090795.9700000007</v>
      </c>
      <c r="E70" s="536">
        <v>2077838.84</v>
      </c>
      <c r="F70" s="537">
        <v>7012957.1299999999</v>
      </c>
      <c r="G70" s="440">
        <v>0</v>
      </c>
      <c r="H70" s="441">
        <v>0</v>
      </c>
      <c r="I70" s="441">
        <v>0</v>
      </c>
      <c r="J70" s="536">
        <v>18535.87</v>
      </c>
      <c r="K70" s="536">
        <v>794853.7</v>
      </c>
      <c r="L70" s="441">
        <v>285</v>
      </c>
      <c r="M70" s="536">
        <v>794568.7</v>
      </c>
      <c r="N70" s="441">
        <v>0</v>
      </c>
      <c r="O70" s="442" t="s">
        <v>215</v>
      </c>
    </row>
    <row r="71" spans="2:15" x14ac:dyDescent="0.25">
      <c r="B71" s="865"/>
      <c r="C71" s="357" t="s">
        <v>30</v>
      </c>
      <c r="D71" s="437">
        <v>10363232.99</v>
      </c>
      <c r="E71" s="536">
        <v>0</v>
      </c>
      <c r="F71" s="537">
        <v>10363232.99</v>
      </c>
      <c r="G71" s="440">
        <v>0</v>
      </c>
      <c r="H71" s="441">
        <v>0</v>
      </c>
      <c r="I71" s="441">
        <v>0</v>
      </c>
      <c r="J71" s="536">
        <v>0</v>
      </c>
      <c r="K71" s="536">
        <v>2003792.01</v>
      </c>
      <c r="L71" s="441">
        <v>0</v>
      </c>
      <c r="M71" s="536">
        <v>2003792.01</v>
      </c>
      <c r="N71" s="441">
        <v>0</v>
      </c>
      <c r="O71" s="442">
        <v>0</v>
      </c>
    </row>
    <row r="72" spans="2:15" x14ac:dyDescent="0.25">
      <c r="B72" s="865"/>
      <c r="C72" s="357" t="s">
        <v>13</v>
      </c>
      <c r="D72" s="437" t="s">
        <v>215</v>
      </c>
      <c r="E72" s="549" t="s">
        <v>215</v>
      </c>
      <c r="F72" s="460">
        <v>0</v>
      </c>
      <c r="G72" s="461">
        <v>0</v>
      </c>
      <c r="H72" s="459">
        <v>0</v>
      </c>
      <c r="I72" s="459">
        <v>0</v>
      </c>
      <c r="J72" s="549" t="s">
        <v>215</v>
      </c>
      <c r="K72" s="459">
        <v>0</v>
      </c>
      <c r="L72" s="459">
        <v>0</v>
      </c>
      <c r="M72" s="459">
        <v>0</v>
      </c>
      <c r="N72" s="459">
        <v>0</v>
      </c>
      <c r="O72" s="463">
        <v>0</v>
      </c>
    </row>
    <row r="73" spans="2:15" x14ac:dyDescent="0.25">
      <c r="B73" s="865"/>
      <c r="C73" s="357" t="s">
        <v>22</v>
      </c>
      <c r="D73" s="437">
        <v>39214733.289999999</v>
      </c>
      <c r="E73" s="549">
        <v>6448564</v>
      </c>
      <c r="F73" s="550">
        <v>32766169.289999999</v>
      </c>
      <c r="G73" s="461">
        <v>0</v>
      </c>
      <c r="H73" s="459">
        <v>0</v>
      </c>
      <c r="I73" s="459">
        <v>0</v>
      </c>
      <c r="J73" s="549">
        <v>24114.76</v>
      </c>
      <c r="K73" s="549">
        <v>6875846</v>
      </c>
      <c r="L73" s="459">
        <v>0</v>
      </c>
      <c r="M73" s="459">
        <v>6875846</v>
      </c>
      <c r="N73" s="459">
        <v>0</v>
      </c>
      <c r="O73" s="463">
        <v>0</v>
      </c>
    </row>
    <row r="74" spans="2:15" x14ac:dyDescent="0.25">
      <c r="B74" s="865"/>
      <c r="C74" s="575" t="s">
        <v>139</v>
      </c>
      <c r="D74" s="523" t="s">
        <v>215</v>
      </c>
      <c r="E74" s="555" t="s">
        <v>215</v>
      </c>
      <c r="F74" s="524">
        <v>0</v>
      </c>
      <c r="G74" s="476">
        <v>0</v>
      </c>
      <c r="H74" s="474">
        <v>0</v>
      </c>
      <c r="I74" s="474">
        <v>0</v>
      </c>
      <c r="J74" s="555" t="s">
        <v>215</v>
      </c>
      <c r="K74" s="555">
        <v>0</v>
      </c>
      <c r="L74" s="474">
        <v>0</v>
      </c>
      <c r="M74" s="474">
        <v>0</v>
      </c>
      <c r="N74" s="459">
        <v>0</v>
      </c>
      <c r="O74" s="463">
        <v>0</v>
      </c>
    </row>
    <row r="75" spans="2:15" x14ac:dyDescent="0.25">
      <c r="B75" s="865"/>
      <c r="C75" s="412" t="s">
        <v>29</v>
      </c>
      <c r="D75" s="514">
        <v>13636791.050000001</v>
      </c>
      <c r="E75" s="558">
        <v>0</v>
      </c>
      <c r="F75" s="481">
        <v>13636791.050000001</v>
      </c>
      <c r="G75" s="482">
        <v>0</v>
      </c>
      <c r="H75" s="480">
        <v>0</v>
      </c>
      <c r="I75" s="480">
        <v>0</v>
      </c>
      <c r="J75" s="558">
        <v>0</v>
      </c>
      <c r="K75" s="480">
        <v>2800826</v>
      </c>
      <c r="L75" s="480">
        <v>0</v>
      </c>
      <c r="M75" s="480">
        <v>2800826</v>
      </c>
      <c r="N75" s="459">
        <v>0</v>
      </c>
      <c r="O75" s="463">
        <v>0</v>
      </c>
    </row>
    <row r="76" spans="2:15" x14ac:dyDescent="0.25">
      <c r="B76" s="431" t="s">
        <v>198</v>
      </c>
      <c r="C76" s="357" t="s">
        <v>14</v>
      </c>
      <c r="D76" s="516" t="s">
        <v>215</v>
      </c>
      <c r="E76" s="446">
        <v>0</v>
      </c>
      <c r="F76" s="544" t="s">
        <v>215</v>
      </c>
      <c r="G76" s="445">
        <v>0</v>
      </c>
      <c r="H76" s="446">
        <v>0</v>
      </c>
      <c r="I76" s="446">
        <v>0</v>
      </c>
      <c r="J76" s="446">
        <v>0</v>
      </c>
      <c r="K76" s="543" t="s">
        <v>215</v>
      </c>
      <c r="L76" s="446">
        <v>0</v>
      </c>
      <c r="M76" s="543" t="s">
        <v>215</v>
      </c>
      <c r="N76" s="446">
        <v>0</v>
      </c>
      <c r="O76" s="452">
        <v>0</v>
      </c>
    </row>
    <row r="77" spans="2:15" x14ac:dyDescent="0.25">
      <c r="B77" s="430" t="s">
        <v>170</v>
      </c>
      <c r="C77" s="357" t="s">
        <v>20</v>
      </c>
      <c r="D77" s="520">
        <v>0</v>
      </c>
      <c r="E77" s="456">
        <v>0</v>
      </c>
      <c r="F77" s="479">
        <v>0</v>
      </c>
      <c r="G77" s="455">
        <v>0</v>
      </c>
      <c r="H77" s="456">
        <v>0</v>
      </c>
      <c r="I77" s="456">
        <v>0</v>
      </c>
      <c r="J77" s="546">
        <v>39.89</v>
      </c>
      <c r="K77" s="456">
        <v>0</v>
      </c>
      <c r="L77" s="456">
        <v>0</v>
      </c>
      <c r="M77" s="456">
        <v>0</v>
      </c>
      <c r="N77" s="456">
        <v>0</v>
      </c>
      <c r="O77" s="457">
        <v>0</v>
      </c>
    </row>
    <row r="78" spans="2:15" x14ac:dyDescent="0.25">
      <c r="B78" s="864" t="s">
        <v>171</v>
      </c>
      <c r="C78" s="345" t="s">
        <v>7</v>
      </c>
      <c r="D78" s="437" t="s">
        <v>215</v>
      </c>
      <c r="E78" s="441">
        <v>0</v>
      </c>
      <c r="F78" s="537" t="s">
        <v>215</v>
      </c>
      <c r="G78" s="440">
        <v>0</v>
      </c>
      <c r="H78" s="441">
        <v>0</v>
      </c>
      <c r="I78" s="441">
        <v>0</v>
      </c>
      <c r="J78" s="441">
        <v>0</v>
      </c>
      <c r="K78" s="536" t="s">
        <v>215</v>
      </c>
      <c r="L78" s="441">
        <v>0</v>
      </c>
      <c r="M78" s="536" t="s">
        <v>215</v>
      </c>
      <c r="N78" s="441">
        <v>0</v>
      </c>
      <c r="O78" s="442">
        <v>0</v>
      </c>
    </row>
    <row r="79" spans="2:15" x14ac:dyDescent="0.25">
      <c r="B79" s="865"/>
      <c r="C79" s="339" t="s">
        <v>9</v>
      </c>
      <c r="D79" s="518" t="s">
        <v>215</v>
      </c>
      <c r="E79" s="459">
        <v>0</v>
      </c>
      <c r="F79" s="550" t="s">
        <v>215</v>
      </c>
      <c r="G79" s="461">
        <v>0</v>
      </c>
      <c r="H79" s="459">
        <v>0</v>
      </c>
      <c r="I79" s="459">
        <v>0</v>
      </c>
      <c r="J79" s="459">
        <v>0</v>
      </c>
      <c r="K79" s="549" t="s">
        <v>215</v>
      </c>
      <c r="L79" s="459">
        <v>0</v>
      </c>
      <c r="M79" s="549" t="s">
        <v>215</v>
      </c>
      <c r="N79" s="459">
        <v>0</v>
      </c>
      <c r="O79" s="463">
        <v>0</v>
      </c>
    </row>
    <row r="80" spans="2:15" x14ac:dyDescent="0.25">
      <c r="B80" s="866"/>
      <c r="C80" s="345" t="s">
        <v>29</v>
      </c>
      <c r="D80" s="516" t="s">
        <v>215</v>
      </c>
      <c r="E80" s="446">
        <v>0</v>
      </c>
      <c r="F80" s="544" t="s">
        <v>215</v>
      </c>
      <c r="G80" s="445">
        <v>0</v>
      </c>
      <c r="H80" s="446">
        <v>0</v>
      </c>
      <c r="I80" s="446">
        <v>0</v>
      </c>
      <c r="J80" s="446">
        <v>0</v>
      </c>
      <c r="K80" s="543" t="s">
        <v>215</v>
      </c>
      <c r="L80" s="446">
        <v>0</v>
      </c>
      <c r="M80" s="543" t="s">
        <v>215</v>
      </c>
      <c r="N80" s="446">
        <v>0</v>
      </c>
      <c r="O80" s="452">
        <v>0</v>
      </c>
    </row>
    <row r="81" spans="2:15" x14ac:dyDescent="0.25">
      <c r="B81" s="864" t="s">
        <v>196</v>
      </c>
      <c r="C81" s="429" t="s">
        <v>7</v>
      </c>
      <c r="D81" s="514">
        <v>5964627.6399999997</v>
      </c>
      <c r="E81" s="480">
        <v>0</v>
      </c>
      <c r="F81" s="481">
        <v>5964627.6399999997</v>
      </c>
      <c r="G81" s="482">
        <v>0</v>
      </c>
      <c r="H81" s="480">
        <v>0</v>
      </c>
      <c r="I81" s="480">
        <v>0</v>
      </c>
      <c r="J81" s="558">
        <v>0</v>
      </c>
      <c r="K81" s="480">
        <v>534076.30000000005</v>
      </c>
      <c r="L81" s="480">
        <v>120</v>
      </c>
      <c r="M81" s="480">
        <v>533956.30000000005</v>
      </c>
      <c r="N81" s="497">
        <v>0</v>
      </c>
      <c r="O81" s="498">
        <v>0</v>
      </c>
    </row>
    <row r="82" spans="2:15" x14ac:dyDescent="0.25">
      <c r="B82" s="866"/>
      <c r="C82" s="429" t="s">
        <v>11</v>
      </c>
      <c r="D82" s="522" t="s">
        <v>215</v>
      </c>
      <c r="E82" s="484" t="s">
        <v>215</v>
      </c>
      <c r="F82" s="566" t="s">
        <v>215</v>
      </c>
      <c r="G82" s="486">
        <v>0</v>
      </c>
      <c r="H82" s="484">
        <v>0</v>
      </c>
      <c r="I82" s="484" t="s">
        <v>215</v>
      </c>
      <c r="J82" s="560" t="s">
        <v>215</v>
      </c>
      <c r="K82" s="560" t="s">
        <v>215</v>
      </c>
      <c r="L82" s="484">
        <v>0</v>
      </c>
      <c r="M82" s="560" t="s">
        <v>215</v>
      </c>
      <c r="N82" s="446">
        <v>0</v>
      </c>
      <c r="O82" s="576">
        <v>0</v>
      </c>
    </row>
    <row r="83" spans="2:15" x14ac:dyDescent="0.25">
      <c r="B83" s="864" t="s">
        <v>35</v>
      </c>
      <c r="C83" s="357" t="s">
        <v>13</v>
      </c>
      <c r="D83" s="437" t="s">
        <v>215</v>
      </c>
      <c r="E83" s="441">
        <v>0</v>
      </c>
      <c r="F83" s="537" t="s">
        <v>215</v>
      </c>
      <c r="G83" s="440">
        <v>0</v>
      </c>
      <c r="H83" s="441">
        <v>0</v>
      </c>
      <c r="I83" s="441">
        <v>0</v>
      </c>
      <c r="J83" s="441">
        <v>0</v>
      </c>
      <c r="K83" s="536" t="s">
        <v>215</v>
      </c>
      <c r="L83" s="441">
        <v>0</v>
      </c>
      <c r="M83" s="536" t="s">
        <v>215</v>
      </c>
      <c r="N83" s="480">
        <v>0</v>
      </c>
      <c r="O83" s="448">
        <v>0</v>
      </c>
    </row>
    <row r="84" spans="2:15" x14ac:dyDescent="0.25">
      <c r="B84" s="866"/>
      <c r="C84" s="357" t="s">
        <v>11</v>
      </c>
      <c r="D84" s="516" t="s">
        <v>215</v>
      </c>
      <c r="E84" s="446" t="s">
        <v>215</v>
      </c>
      <c r="F84" s="544">
        <v>61659809.990000002</v>
      </c>
      <c r="G84" s="445">
        <v>0</v>
      </c>
      <c r="H84" s="446">
        <v>0</v>
      </c>
      <c r="I84" s="543" t="s">
        <v>215</v>
      </c>
      <c r="J84" s="543">
        <v>0</v>
      </c>
      <c r="K84" s="543">
        <v>7997492.3200000003</v>
      </c>
      <c r="L84" s="446">
        <v>0</v>
      </c>
      <c r="M84" s="543">
        <v>7997492.3200000003</v>
      </c>
      <c r="N84" s="446">
        <v>0</v>
      </c>
      <c r="O84" s="452">
        <v>0</v>
      </c>
    </row>
    <row r="85" spans="2:15" x14ac:dyDescent="0.25">
      <c r="B85" s="430" t="s">
        <v>150</v>
      </c>
      <c r="C85" s="357" t="s">
        <v>20</v>
      </c>
      <c r="D85" s="520">
        <v>0</v>
      </c>
      <c r="E85" s="456">
        <v>0</v>
      </c>
      <c r="F85" s="479">
        <v>0</v>
      </c>
      <c r="G85" s="455">
        <v>0</v>
      </c>
      <c r="H85" s="456">
        <v>0</v>
      </c>
      <c r="I85" s="456">
        <v>0</v>
      </c>
      <c r="J85" s="546">
        <v>2.13</v>
      </c>
      <c r="K85" s="456">
        <v>0</v>
      </c>
      <c r="L85" s="456">
        <v>0</v>
      </c>
      <c r="M85" s="456">
        <v>0</v>
      </c>
      <c r="N85" s="456">
        <v>0</v>
      </c>
      <c r="O85" s="457">
        <v>0</v>
      </c>
    </row>
    <row r="86" spans="2:15" x14ac:dyDescent="0.25">
      <c r="B86" s="430" t="s">
        <v>151</v>
      </c>
      <c r="C86" s="357" t="s">
        <v>20</v>
      </c>
      <c r="D86" s="520">
        <v>0</v>
      </c>
      <c r="E86" s="456">
        <v>0</v>
      </c>
      <c r="F86" s="479">
        <v>0</v>
      </c>
      <c r="G86" s="455">
        <v>0</v>
      </c>
      <c r="H86" s="456">
        <v>0</v>
      </c>
      <c r="I86" s="456">
        <v>0</v>
      </c>
      <c r="J86" s="546">
        <v>85.75</v>
      </c>
      <c r="K86" s="456">
        <v>0</v>
      </c>
      <c r="L86" s="456">
        <v>0</v>
      </c>
      <c r="M86" s="456">
        <v>0</v>
      </c>
      <c r="N86" s="456">
        <v>0</v>
      </c>
      <c r="O86" s="457">
        <v>0</v>
      </c>
    </row>
    <row r="87" spans="2:15" x14ac:dyDescent="0.25">
      <c r="B87" s="430" t="s">
        <v>180</v>
      </c>
      <c r="C87" s="357" t="s">
        <v>7</v>
      </c>
      <c r="D87" s="520">
        <v>0</v>
      </c>
      <c r="E87" s="456">
        <v>0</v>
      </c>
      <c r="F87" s="479">
        <v>0</v>
      </c>
      <c r="G87" s="455">
        <v>0</v>
      </c>
      <c r="H87" s="456">
        <v>0</v>
      </c>
      <c r="I87" s="546">
        <v>0</v>
      </c>
      <c r="J87" s="456">
        <v>0</v>
      </c>
      <c r="K87" s="456">
        <v>0</v>
      </c>
      <c r="L87" s="456">
        <v>0</v>
      </c>
      <c r="M87" s="456">
        <v>0</v>
      </c>
      <c r="N87" s="456">
        <v>0</v>
      </c>
      <c r="O87" s="457">
        <v>0</v>
      </c>
    </row>
    <row r="88" spans="2:15" x14ac:dyDescent="0.25">
      <c r="B88" s="430" t="s">
        <v>172</v>
      </c>
      <c r="C88" s="357" t="s">
        <v>17</v>
      </c>
      <c r="D88" s="520">
        <v>0</v>
      </c>
      <c r="E88" s="456">
        <v>0</v>
      </c>
      <c r="F88" s="479">
        <v>0</v>
      </c>
      <c r="G88" s="455">
        <v>0</v>
      </c>
      <c r="H88" s="456">
        <v>0</v>
      </c>
      <c r="I88" s="456">
        <v>0</v>
      </c>
      <c r="J88" s="456">
        <v>0.73</v>
      </c>
      <c r="K88" s="456">
        <v>0</v>
      </c>
      <c r="L88" s="456">
        <v>0</v>
      </c>
      <c r="M88" s="456">
        <v>0</v>
      </c>
      <c r="N88" s="546">
        <v>0</v>
      </c>
      <c r="O88" s="457">
        <v>0</v>
      </c>
    </row>
    <row r="89" spans="2:15" x14ac:dyDescent="0.25">
      <c r="B89" s="430" t="s">
        <v>161</v>
      </c>
      <c r="C89" s="357" t="s">
        <v>20</v>
      </c>
      <c r="D89" s="520">
        <v>0</v>
      </c>
      <c r="E89" s="456">
        <v>0</v>
      </c>
      <c r="F89" s="479">
        <v>0</v>
      </c>
      <c r="G89" s="455">
        <v>0</v>
      </c>
      <c r="H89" s="456">
        <v>0</v>
      </c>
      <c r="I89" s="456">
        <v>0</v>
      </c>
      <c r="J89" s="546">
        <v>42.84</v>
      </c>
      <c r="K89" s="456">
        <v>0</v>
      </c>
      <c r="L89" s="456">
        <v>0</v>
      </c>
      <c r="M89" s="456">
        <v>0</v>
      </c>
      <c r="N89" s="456">
        <v>0</v>
      </c>
      <c r="O89" s="457">
        <v>0</v>
      </c>
    </row>
    <row r="90" spans="2:15" x14ac:dyDescent="0.25">
      <c r="B90" s="430" t="s">
        <v>162</v>
      </c>
      <c r="C90" s="357" t="s">
        <v>20</v>
      </c>
      <c r="D90" s="520">
        <v>0</v>
      </c>
      <c r="E90" s="456">
        <v>0</v>
      </c>
      <c r="F90" s="479">
        <v>0</v>
      </c>
      <c r="G90" s="455">
        <v>0</v>
      </c>
      <c r="H90" s="456">
        <v>0</v>
      </c>
      <c r="I90" s="456">
        <v>0</v>
      </c>
      <c r="J90" s="546">
        <v>13.23</v>
      </c>
      <c r="K90" s="456">
        <v>0</v>
      </c>
      <c r="L90" s="456">
        <v>0</v>
      </c>
      <c r="M90" s="456">
        <v>0</v>
      </c>
      <c r="N90" s="456">
        <v>0</v>
      </c>
      <c r="O90" s="457">
        <v>0</v>
      </c>
    </row>
    <row r="91" spans="2:15" x14ac:dyDescent="0.25">
      <c r="B91" s="430" t="s">
        <v>158</v>
      </c>
      <c r="C91" s="357" t="s">
        <v>20</v>
      </c>
      <c r="D91" s="520">
        <v>0</v>
      </c>
      <c r="E91" s="456">
        <v>0</v>
      </c>
      <c r="F91" s="479">
        <v>0</v>
      </c>
      <c r="G91" s="455">
        <v>0</v>
      </c>
      <c r="H91" s="456">
        <v>0</v>
      </c>
      <c r="I91" s="456">
        <v>0</v>
      </c>
      <c r="J91" s="546">
        <v>0</v>
      </c>
      <c r="K91" s="456">
        <v>0</v>
      </c>
      <c r="L91" s="456">
        <v>0</v>
      </c>
      <c r="M91" s="456">
        <v>0</v>
      </c>
      <c r="N91" s="456">
        <v>0</v>
      </c>
      <c r="O91" s="457">
        <v>0</v>
      </c>
    </row>
    <row r="92" spans="2:15" ht="13.8" thickBot="1" x14ac:dyDescent="0.3">
      <c r="B92" s="853" t="s">
        <v>79</v>
      </c>
      <c r="C92" s="854"/>
      <c r="D92" s="350">
        <v>560587940.60000014</v>
      </c>
      <c r="E92" s="725">
        <v>62339093.570000008</v>
      </c>
      <c r="F92" s="726">
        <v>498248847.03000009</v>
      </c>
      <c r="G92" s="365">
        <v>388352.75</v>
      </c>
      <c r="H92" s="360">
        <v>37395.65</v>
      </c>
      <c r="I92" s="725" t="s">
        <v>215</v>
      </c>
      <c r="J92" s="360">
        <v>178029.24000000005</v>
      </c>
      <c r="K92" s="725">
        <v>77066334.800000012</v>
      </c>
      <c r="L92" s="360">
        <v>11496.41</v>
      </c>
      <c r="M92" s="725">
        <v>77054838.390000015</v>
      </c>
      <c r="N92" s="360">
        <v>918.81000000000006</v>
      </c>
      <c r="O92" s="728">
        <v>41.350000000000009</v>
      </c>
    </row>
    <row r="93" spans="2:15" ht="14.4" thickTop="1" thickBot="1" x14ac:dyDescent="0.3">
      <c r="B93" s="847" t="s">
        <v>36</v>
      </c>
      <c r="C93" s="848"/>
      <c r="D93" s="531">
        <v>701859075.28999996</v>
      </c>
      <c r="E93" s="531">
        <v>64667825.880000003</v>
      </c>
      <c r="F93" s="531">
        <v>637191249.40999997</v>
      </c>
      <c r="G93" s="164">
        <v>388352.75</v>
      </c>
      <c r="H93" s="137">
        <v>37395.65</v>
      </c>
      <c r="I93" s="137">
        <v>27896.75</v>
      </c>
      <c r="J93" s="137">
        <v>401759.15</v>
      </c>
      <c r="K93" s="534">
        <v>308033459.54000002</v>
      </c>
      <c r="L93" s="137">
        <v>16095.41</v>
      </c>
      <c r="M93" s="534">
        <v>308017364.13</v>
      </c>
      <c r="N93" s="137">
        <v>918.81000000000006</v>
      </c>
      <c r="O93" s="535">
        <v>78.72</v>
      </c>
    </row>
    <row r="94" spans="2:15" ht="13.8" thickTop="1" x14ac:dyDescent="0.25"/>
    <row r="95" spans="2:15" x14ac:dyDescent="0.25">
      <c r="B95" s="402" t="s">
        <v>113</v>
      </c>
    </row>
  </sheetData>
  <mergeCells count="23">
    <mergeCell ref="B78:B80"/>
    <mergeCell ref="B81:B82"/>
    <mergeCell ref="B83:B84"/>
    <mergeCell ref="B92:C92"/>
    <mergeCell ref="B93:C93"/>
    <mergeCell ref="B46:B47"/>
    <mergeCell ref="B50:B56"/>
    <mergeCell ref="B57:B58"/>
    <mergeCell ref="B59:B61"/>
    <mergeCell ref="B67:B68"/>
    <mergeCell ref="B70:B75"/>
    <mergeCell ref="B7:B8"/>
    <mergeCell ref="B10:B14"/>
    <mergeCell ref="B15:B26"/>
    <mergeCell ref="B27:B38"/>
    <mergeCell ref="B40:B42"/>
    <mergeCell ref="B44:B45"/>
    <mergeCell ref="B1:O1"/>
    <mergeCell ref="B3:B4"/>
    <mergeCell ref="C3:C4"/>
    <mergeCell ref="D3:F3"/>
    <mergeCell ref="G3:O3"/>
    <mergeCell ref="B5:B6"/>
  </mergeCells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034D-DB91-43D8-ACA6-B3FDACD7BCCB}">
  <dimension ref="A1:DF110"/>
  <sheetViews>
    <sheetView topLeftCell="F49" zoomScale="75" zoomScaleNormal="75" workbookViewId="0">
      <selection activeCell="H102" sqref="H102"/>
    </sheetView>
  </sheetViews>
  <sheetFormatPr baseColWidth="10" defaultColWidth="12" defaultRowHeight="13.2" x14ac:dyDescent="0.25"/>
  <cols>
    <col min="1" max="1" width="2.7109375" style="184" customWidth="1"/>
    <col min="2" max="2" width="32.85546875" style="189" customWidth="1"/>
    <col min="3" max="3" width="30.7109375" style="189" bestFit="1" customWidth="1"/>
    <col min="4" max="4" width="23.28515625" style="189" customWidth="1"/>
    <col min="5" max="5" width="20.85546875" style="189" customWidth="1"/>
    <col min="6" max="6" width="23.28515625" style="189" customWidth="1"/>
    <col min="7" max="7" width="25.140625" style="189" customWidth="1"/>
    <col min="8" max="10" width="18.85546875" style="189" customWidth="1"/>
    <col min="11" max="11" width="21.7109375" style="189" customWidth="1"/>
    <col min="12" max="12" width="18.85546875" style="189" customWidth="1"/>
    <col min="13" max="13" width="20.7109375" style="189" customWidth="1"/>
    <col min="14" max="15" width="18.85546875" style="189" customWidth="1"/>
    <col min="16" max="18" width="31.7109375" style="184" bestFit="1" customWidth="1"/>
    <col min="19" max="19" width="20.7109375" style="184" bestFit="1" customWidth="1"/>
    <col min="20" max="20" width="16.28515625" style="184" bestFit="1" customWidth="1"/>
    <col min="21" max="21" width="20.28515625" style="184" bestFit="1" customWidth="1"/>
    <col min="22" max="22" width="16.7109375" style="184" bestFit="1" customWidth="1"/>
    <col min="23" max="23" width="20.28515625" style="184" bestFit="1" customWidth="1"/>
    <col min="24" max="24" width="16.7109375" style="184" bestFit="1" customWidth="1"/>
    <col min="25" max="25" width="20.28515625" style="184" bestFit="1" customWidth="1"/>
    <col min="26" max="26" width="16.7109375" style="184" bestFit="1" customWidth="1"/>
    <col min="27" max="27" width="20.7109375" style="184" bestFit="1" customWidth="1"/>
    <col min="28" max="28" width="17" style="184" bestFit="1" customWidth="1"/>
    <col min="29" max="29" width="20.28515625" style="184" bestFit="1" customWidth="1"/>
    <col min="30" max="30" width="16.7109375" style="184" bestFit="1" customWidth="1"/>
    <col min="31" max="31" width="20.28515625" style="184" bestFit="1" customWidth="1"/>
    <col min="32" max="32" width="16.7109375" style="184" bestFit="1" customWidth="1"/>
    <col min="33" max="33" width="18" style="184" bestFit="1" customWidth="1"/>
    <col min="34" max="34" width="14.42578125" style="184" bestFit="1" customWidth="1"/>
    <col min="35" max="35" width="17.7109375" style="184" bestFit="1" customWidth="1"/>
    <col min="36" max="36" width="14.140625" style="184" bestFit="1" customWidth="1"/>
    <col min="37" max="37" width="16.85546875" style="184" bestFit="1" customWidth="1"/>
    <col min="38" max="16384" width="12" style="184"/>
  </cols>
  <sheetData>
    <row r="1" spans="2:20" s="182" customFormat="1" x14ac:dyDescent="0.2">
      <c r="B1" s="123" t="s">
        <v>216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Q1" s="183"/>
      <c r="R1" s="183"/>
      <c r="S1" s="183"/>
      <c r="T1" s="183"/>
    </row>
    <row r="2" spans="2:20" s="182" customFormat="1" ht="13.8" thickBo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Q2" s="183"/>
      <c r="R2" s="183"/>
      <c r="S2" s="183"/>
      <c r="T2" s="183"/>
    </row>
    <row r="3" spans="2:20" ht="13.8" thickTop="1" x14ac:dyDescent="0.25">
      <c r="B3" s="871" t="s">
        <v>0</v>
      </c>
      <c r="C3" s="873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2"/>
      <c r="N3" s="862"/>
      <c r="O3" s="863"/>
    </row>
    <row r="4" spans="2:20" ht="93" thickBot="1" x14ac:dyDescent="0.3">
      <c r="B4" s="872"/>
      <c r="C4" s="874"/>
      <c r="D4" s="124" t="s">
        <v>4</v>
      </c>
      <c r="E4" s="125" t="s">
        <v>5</v>
      </c>
      <c r="F4" s="126" t="s">
        <v>52</v>
      </c>
      <c r="G4" s="127" t="s">
        <v>101</v>
      </c>
      <c r="H4" s="128" t="s">
        <v>102</v>
      </c>
      <c r="I4" s="128" t="s">
        <v>53</v>
      </c>
      <c r="J4" s="128" t="s">
        <v>54</v>
      </c>
      <c r="K4" s="128" t="s">
        <v>103</v>
      </c>
      <c r="L4" s="288" t="s">
        <v>146</v>
      </c>
      <c r="M4" s="288" t="s">
        <v>147</v>
      </c>
      <c r="N4" s="128" t="s">
        <v>55</v>
      </c>
      <c r="O4" s="129" t="s">
        <v>56</v>
      </c>
    </row>
    <row r="5" spans="2:20" ht="13.8" thickTop="1" x14ac:dyDescent="0.25">
      <c r="B5" s="875" t="s">
        <v>184</v>
      </c>
      <c r="C5" s="633" t="s">
        <v>111</v>
      </c>
      <c r="D5" s="655" t="s">
        <v>215</v>
      </c>
      <c r="E5" s="656"/>
      <c r="F5" s="657" t="s">
        <v>215</v>
      </c>
      <c r="G5" s="658"/>
      <c r="H5" s="656"/>
      <c r="I5" s="656"/>
      <c r="J5" s="656"/>
      <c r="K5" s="656" t="s">
        <v>215</v>
      </c>
      <c r="L5" s="656"/>
      <c r="M5" s="656" t="s">
        <v>215</v>
      </c>
      <c r="N5" s="656"/>
      <c r="O5" s="659"/>
    </row>
    <row r="6" spans="2:20" x14ac:dyDescent="0.25">
      <c r="B6" s="876"/>
      <c r="C6" s="634" t="s">
        <v>9</v>
      </c>
      <c r="D6" s="660" t="s">
        <v>215</v>
      </c>
      <c r="E6" s="459"/>
      <c r="F6" s="460" t="s">
        <v>215</v>
      </c>
      <c r="G6" s="661"/>
      <c r="H6" s="459"/>
      <c r="I6" s="459"/>
      <c r="J6" s="459"/>
      <c r="K6" s="459" t="s">
        <v>215</v>
      </c>
      <c r="L6" s="459"/>
      <c r="M6" s="459" t="s">
        <v>215</v>
      </c>
      <c r="N6" s="459"/>
      <c r="O6" s="463"/>
    </row>
    <row r="7" spans="2:20" x14ac:dyDescent="0.25">
      <c r="B7" s="876"/>
      <c r="C7" s="635" t="s">
        <v>7</v>
      </c>
      <c r="D7" s="662" t="s">
        <v>215</v>
      </c>
      <c r="E7" s="474" t="s">
        <v>215</v>
      </c>
      <c r="F7" s="524" t="s">
        <v>215</v>
      </c>
      <c r="G7" s="663"/>
      <c r="H7" s="474" t="s">
        <v>215</v>
      </c>
      <c r="I7" s="474"/>
      <c r="J7" s="474"/>
      <c r="K7" s="474" t="s">
        <v>215</v>
      </c>
      <c r="L7" s="474"/>
      <c r="M7" s="474" t="s">
        <v>215</v>
      </c>
      <c r="N7" s="446"/>
      <c r="O7" s="452"/>
    </row>
    <row r="8" spans="2:20" x14ac:dyDescent="0.25">
      <c r="B8" s="877" t="s">
        <v>186</v>
      </c>
      <c r="C8" s="636" t="s">
        <v>17</v>
      </c>
      <c r="D8" s="664" t="s">
        <v>215</v>
      </c>
      <c r="E8" s="480" t="s">
        <v>215</v>
      </c>
      <c r="F8" s="481" t="s">
        <v>215</v>
      </c>
      <c r="G8" s="665"/>
      <c r="H8" s="480"/>
      <c r="I8" s="480"/>
      <c r="J8" s="480"/>
      <c r="K8" s="480" t="s">
        <v>215</v>
      </c>
      <c r="L8" s="480"/>
      <c r="M8" s="480" t="s">
        <v>215</v>
      </c>
      <c r="N8" s="480"/>
      <c r="O8" s="495" t="s">
        <v>215</v>
      </c>
    </row>
    <row r="9" spans="2:20" x14ac:dyDescent="0.25">
      <c r="B9" s="878"/>
      <c r="C9" s="637" t="s">
        <v>9</v>
      </c>
      <c r="D9" s="660" t="s">
        <v>215</v>
      </c>
      <c r="E9" s="441" t="s">
        <v>215</v>
      </c>
      <c r="F9" s="458" t="s">
        <v>215</v>
      </c>
      <c r="G9" s="461"/>
      <c r="H9" s="727" t="s">
        <v>215</v>
      </c>
      <c r="I9" s="441"/>
      <c r="J9" s="441"/>
      <c r="K9" s="441" t="s">
        <v>215</v>
      </c>
      <c r="L9" s="441"/>
      <c r="M9" s="441" t="s">
        <v>215</v>
      </c>
      <c r="N9" s="441"/>
      <c r="O9" s="442"/>
    </row>
    <row r="10" spans="2:20" x14ac:dyDescent="0.25">
      <c r="B10" s="878"/>
      <c r="C10" s="638" t="s">
        <v>7</v>
      </c>
      <c r="D10" s="662" t="s">
        <v>215</v>
      </c>
      <c r="E10" s="474"/>
      <c r="F10" s="524" t="s">
        <v>215</v>
      </c>
      <c r="G10" s="663"/>
      <c r="H10" s="474"/>
      <c r="I10" s="474"/>
      <c r="J10" s="474"/>
      <c r="K10" s="474" t="s">
        <v>215</v>
      </c>
      <c r="L10" s="474"/>
      <c r="M10" s="474" t="s">
        <v>215</v>
      </c>
      <c r="N10" s="474"/>
      <c r="O10" s="478"/>
    </row>
    <row r="11" spans="2:20" x14ac:dyDescent="0.25">
      <c r="B11" s="877" t="s">
        <v>140</v>
      </c>
      <c r="C11" s="639" t="s">
        <v>7</v>
      </c>
      <c r="D11" s="667" t="s">
        <v>215</v>
      </c>
      <c r="E11" s="497" t="s">
        <v>215</v>
      </c>
      <c r="F11" s="668" t="s">
        <v>215</v>
      </c>
      <c r="G11" s="669"/>
      <c r="H11" s="497" t="s">
        <v>215</v>
      </c>
      <c r="I11" s="497"/>
      <c r="J11" s="497"/>
      <c r="K11" s="497" t="s">
        <v>215</v>
      </c>
      <c r="L11" s="497"/>
      <c r="M11" s="497" t="s">
        <v>215</v>
      </c>
      <c r="N11" s="497"/>
      <c r="O11" s="498"/>
    </row>
    <row r="12" spans="2:20" x14ac:dyDescent="0.25">
      <c r="B12" s="879"/>
      <c r="C12" s="640" t="s">
        <v>9</v>
      </c>
      <c r="D12" s="670" t="s">
        <v>215</v>
      </c>
      <c r="E12" s="671"/>
      <c r="F12" s="672" t="s">
        <v>215</v>
      </c>
      <c r="G12" s="673"/>
      <c r="H12" s="671"/>
      <c r="I12" s="671"/>
      <c r="J12" s="671"/>
      <c r="K12" s="671" t="s">
        <v>215</v>
      </c>
      <c r="L12" s="671"/>
      <c r="M12" s="484" t="s">
        <v>215</v>
      </c>
      <c r="N12" s="671"/>
      <c r="O12" s="674"/>
    </row>
    <row r="13" spans="2:20" x14ac:dyDescent="0.25">
      <c r="B13" s="877" t="s">
        <v>10</v>
      </c>
      <c r="C13" s="636" t="s">
        <v>11</v>
      </c>
      <c r="D13" s="675">
        <f t="shared" ref="D13:D21" si="0">E13+F13</f>
        <v>0</v>
      </c>
      <c r="E13" s="480"/>
      <c r="F13" s="481"/>
      <c r="G13" s="665"/>
      <c r="H13" s="480"/>
      <c r="I13" s="480"/>
      <c r="J13" s="480">
        <v>218.952</v>
      </c>
      <c r="K13" s="480"/>
      <c r="L13" s="480"/>
      <c r="M13" s="480">
        <f t="shared" ref="M13:M28" si="1">K13-L13</f>
        <v>0</v>
      </c>
      <c r="N13" s="480"/>
      <c r="O13" s="676"/>
    </row>
    <row r="14" spans="2:20" x14ac:dyDescent="0.25">
      <c r="B14" s="878"/>
      <c r="C14" s="641" t="s">
        <v>12</v>
      </c>
      <c r="D14" s="662">
        <f t="shared" si="0"/>
        <v>0</v>
      </c>
      <c r="E14" s="459"/>
      <c r="F14" s="460"/>
      <c r="G14" s="661"/>
      <c r="H14" s="459"/>
      <c r="I14" s="459"/>
      <c r="J14" s="459" t="s">
        <v>215</v>
      </c>
      <c r="K14" s="459"/>
      <c r="L14" s="459"/>
      <c r="M14" s="459">
        <f t="shared" si="1"/>
        <v>0</v>
      </c>
      <c r="N14" s="459"/>
      <c r="O14" s="463"/>
    </row>
    <row r="15" spans="2:20" x14ac:dyDescent="0.25">
      <c r="B15" s="878"/>
      <c r="C15" s="641" t="s">
        <v>13</v>
      </c>
      <c r="D15" s="662">
        <f t="shared" si="0"/>
        <v>0</v>
      </c>
      <c r="E15" s="459"/>
      <c r="F15" s="460"/>
      <c r="G15" s="661"/>
      <c r="H15" s="459"/>
      <c r="I15" s="459">
        <v>222.2</v>
      </c>
      <c r="J15" s="459">
        <v>222.63</v>
      </c>
      <c r="K15" s="459"/>
      <c r="L15" s="459"/>
      <c r="M15" s="459">
        <f t="shared" si="1"/>
        <v>0</v>
      </c>
      <c r="N15" s="459"/>
      <c r="O15" s="463"/>
    </row>
    <row r="16" spans="2:20" x14ac:dyDescent="0.25">
      <c r="B16" s="878"/>
      <c r="C16" s="641" t="s">
        <v>14</v>
      </c>
      <c r="D16" s="662">
        <f t="shared" si="0"/>
        <v>0</v>
      </c>
      <c r="E16" s="459"/>
      <c r="F16" s="460"/>
      <c r="G16" s="661"/>
      <c r="H16" s="459"/>
      <c r="I16" s="459"/>
      <c r="J16" s="459">
        <v>12.423999999999999</v>
      </c>
      <c r="K16" s="459"/>
      <c r="L16" s="459"/>
      <c r="M16" s="459">
        <f t="shared" si="1"/>
        <v>0</v>
      </c>
      <c r="N16" s="459"/>
      <c r="O16" s="463"/>
    </row>
    <row r="17" spans="2:15" x14ac:dyDescent="0.25">
      <c r="B17" s="878"/>
      <c r="C17" s="641" t="s">
        <v>15</v>
      </c>
      <c r="D17" s="677">
        <f t="shared" si="0"/>
        <v>0</v>
      </c>
      <c r="E17" s="459"/>
      <c r="F17" s="460"/>
      <c r="G17" s="661"/>
      <c r="H17" s="459"/>
      <c r="I17" s="459"/>
      <c r="J17" s="459">
        <v>94.444999999999993</v>
      </c>
      <c r="K17" s="459"/>
      <c r="L17" s="459"/>
      <c r="M17" s="459">
        <f t="shared" si="1"/>
        <v>0</v>
      </c>
      <c r="N17" s="459"/>
      <c r="O17" s="463"/>
    </row>
    <row r="18" spans="2:15" x14ac:dyDescent="0.25">
      <c r="B18" s="877" t="s">
        <v>183</v>
      </c>
      <c r="C18" s="636" t="s">
        <v>11</v>
      </c>
      <c r="D18" s="675">
        <f t="shared" si="0"/>
        <v>0</v>
      </c>
      <c r="E18" s="480"/>
      <c r="F18" s="481"/>
      <c r="G18" s="665"/>
      <c r="H18" s="480"/>
      <c r="I18" s="480"/>
      <c r="J18" s="480">
        <v>141.489</v>
      </c>
      <c r="K18" s="480"/>
      <c r="L18" s="480"/>
      <c r="M18" s="480">
        <f t="shared" si="1"/>
        <v>0</v>
      </c>
      <c r="N18" s="480">
        <v>7.3879999999999999</v>
      </c>
      <c r="O18" s="495">
        <v>0.47199999999999998</v>
      </c>
    </row>
    <row r="19" spans="2:15" x14ac:dyDescent="0.25">
      <c r="B19" s="878"/>
      <c r="C19" s="641" t="s">
        <v>12</v>
      </c>
      <c r="D19" s="662">
        <f t="shared" si="0"/>
        <v>0</v>
      </c>
      <c r="E19" s="459"/>
      <c r="F19" s="460"/>
      <c r="G19" s="661"/>
      <c r="H19" s="459"/>
      <c r="I19" s="459"/>
      <c r="J19" s="459">
        <v>1846.2</v>
      </c>
      <c r="K19" s="459"/>
      <c r="L19" s="459"/>
      <c r="M19" s="459">
        <f t="shared" si="1"/>
        <v>0</v>
      </c>
      <c r="N19" s="459"/>
      <c r="O19" s="463"/>
    </row>
    <row r="20" spans="2:15" x14ac:dyDescent="0.25">
      <c r="B20" s="878"/>
      <c r="C20" s="641" t="s">
        <v>13</v>
      </c>
      <c r="D20" s="662">
        <f t="shared" si="0"/>
        <v>0</v>
      </c>
      <c r="E20" s="459"/>
      <c r="F20" s="460"/>
      <c r="G20" s="661"/>
      <c r="H20" s="459"/>
      <c r="I20" s="459">
        <v>38.299999999999997</v>
      </c>
      <c r="J20" s="459">
        <v>58.531999999999996</v>
      </c>
      <c r="K20" s="459"/>
      <c r="L20" s="459"/>
      <c r="M20" s="459">
        <f t="shared" si="1"/>
        <v>0</v>
      </c>
      <c r="N20" s="459"/>
      <c r="O20" s="463"/>
    </row>
    <row r="21" spans="2:15" x14ac:dyDescent="0.25">
      <c r="B21" s="878"/>
      <c r="C21" s="641" t="s">
        <v>14</v>
      </c>
      <c r="D21" s="662">
        <f t="shared" si="0"/>
        <v>0</v>
      </c>
      <c r="E21" s="459"/>
      <c r="F21" s="460"/>
      <c r="G21" s="661"/>
      <c r="H21" s="459"/>
      <c r="I21" s="459"/>
      <c r="J21" s="459">
        <v>18.725000000000001</v>
      </c>
      <c r="K21" s="459"/>
      <c r="L21" s="459"/>
      <c r="M21" s="459">
        <f t="shared" si="1"/>
        <v>0</v>
      </c>
      <c r="N21" s="459">
        <v>10</v>
      </c>
      <c r="O21" s="463"/>
    </row>
    <row r="22" spans="2:15" x14ac:dyDescent="0.25">
      <c r="B22" s="878"/>
      <c r="C22" s="641" t="s">
        <v>15</v>
      </c>
      <c r="D22" s="660" t="s">
        <v>215</v>
      </c>
      <c r="E22" s="459"/>
      <c r="F22" s="460" t="s">
        <v>215</v>
      </c>
      <c r="G22" s="661">
        <v>32</v>
      </c>
      <c r="H22" s="459"/>
      <c r="I22" s="459"/>
      <c r="J22" s="459">
        <v>163.73999999999998</v>
      </c>
      <c r="K22" s="459"/>
      <c r="L22" s="459"/>
      <c r="M22" s="459">
        <f t="shared" si="1"/>
        <v>0</v>
      </c>
      <c r="N22" s="459" t="s">
        <v>215</v>
      </c>
      <c r="O22" s="463"/>
    </row>
    <row r="23" spans="2:15" x14ac:dyDescent="0.25">
      <c r="B23" s="878"/>
      <c r="C23" s="641" t="s">
        <v>16</v>
      </c>
      <c r="D23" s="660">
        <f>E23+F23</f>
        <v>0</v>
      </c>
      <c r="E23" s="459"/>
      <c r="F23" s="460"/>
      <c r="G23" s="661">
        <v>150</v>
      </c>
      <c r="H23" s="459"/>
      <c r="I23" s="459">
        <v>731.45</v>
      </c>
      <c r="J23" s="459">
        <v>226.74</v>
      </c>
      <c r="K23" s="459"/>
      <c r="L23" s="459"/>
      <c r="M23" s="459">
        <f t="shared" si="1"/>
        <v>0</v>
      </c>
      <c r="N23" s="459">
        <v>64</v>
      </c>
      <c r="O23" s="463">
        <v>2.5</v>
      </c>
    </row>
    <row r="24" spans="2:15" x14ac:dyDescent="0.25">
      <c r="B24" s="878"/>
      <c r="C24" s="641" t="s">
        <v>17</v>
      </c>
      <c r="D24" s="660" t="s">
        <v>215</v>
      </c>
      <c r="E24" s="459" t="s">
        <v>215</v>
      </c>
      <c r="F24" s="460"/>
      <c r="G24" s="661">
        <v>1693.25</v>
      </c>
      <c r="H24" s="459"/>
      <c r="I24" s="459">
        <v>770</v>
      </c>
      <c r="J24" s="459" t="s">
        <v>215</v>
      </c>
      <c r="K24" s="459"/>
      <c r="L24" s="459"/>
      <c r="M24" s="459">
        <f t="shared" si="1"/>
        <v>0</v>
      </c>
      <c r="N24" s="459">
        <v>0.99</v>
      </c>
      <c r="O24" s="463">
        <v>0.3</v>
      </c>
    </row>
    <row r="25" spans="2:15" x14ac:dyDescent="0.25">
      <c r="B25" s="878"/>
      <c r="C25" s="641" t="s">
        <v>18</v>
      </c>
      <c r="D25" s="678">
        <f>E25+F25</f>
        <v>0</v>
      </c>
      <c r="E25" s="459"/>
      <c r="F25" s="460"/>
      <c r="G25" s="661"/>
      <c r="H25" s="459"/>
      <c r="I25" s="459"/>
      <c r="J25" s="459">
        <v>712.61500000000001</v>
      </c>
      <c r="K25" s="459"/>
      <c r="L25" s="459"/>
      <c r="M25" s="459">
        <f t="shared" si="1"/>
        <v>0</v>
      </c>
      <c r="N25" s="459"/>
      <c r="O25" s="463"/>
    </row>
    <row r="26" spans="2:15" x14ac:dyDescent="0.25">
      <c r="B26" s="878"/>
      <c r="C26" s="641" t="s">
        <v>19</v>
      </c>
      <c r="D26" s="662">
        <f>E26+F26</f>
        <v>0</v>
      </c>
      <c r="E26" s="459"/>
      <c r="F26" s="460"/>
      <c r="G26" s="661"/>
      <c r="H26" s="459"/>
      <c r="I26" s="459"/>
      <c r="J26" s="459">
        <v>141.416</v>
      </c>
      <c r="K26" s="459"/>
      <c r="L26" s="459"/>
      <c r="M26" s="459">
        <f t="shared" si="1"/>
        <v>0</v>
      </c>
      <c r="N26" s="459">
        <v>2.74</v>
      </c>
      <c r="O26" s="463"/>
    </row>
    <row r="27" spans="2:15" x14ac:dyDescent="0.25">
      <c r="B27" s="878"/>
      <c r="C27" s="641" t="s">
        <v>7</v>
      </c>
      <c r="D27" s="662">
        <f>E27+F27</f>
        <v>0</v>
      </c>
      <c r="E27" s="459"/>
      <c r="F27" s="460"/>
      <c r="G27" s="661"/>
      <c r="H27" s="459"/>
      <c r="I27" s="459">
        <v>50</v>
      </c>
      <c r="J27" s="459"/>
      <c r="K27" s="459"/>
      <c r="L27" s="459"/>
      <c r="M27" s="459">
        <f t="shared" si="1"/>
        <v>0</v>
      </c>
      <c r="N27" s="459"/>
      <c r="O27" s="463"/>
    </row>
    <row r="28" spans="2:15" x14ac:dyDescent="0.25">
      <c r="B28" s="878"/>
      <c r="C28" s="641" t="s">
        <v>20</v>
      </c>
      <c r="D28" s="678">
        <f>E28+F28</f>
        <v>0</v>
      </c>
      <c r="E28" s="459"/>
      <c r="F28" s="460"/>
      <c r="G28" s="661"/>
      <c r="H28" s="459"/>
      <c r="I28" s="459"/>
      <c r="J28" s="459">
        <v>4.8899999999999997</v>
      </c>
      <c r="K28" s="459"/>
      <c r="L28" s="459"/>
      <c r="M28" s="459">
        <f t="shared" si="1"/>
        <v>0</v>
      </c>
      <c r="N28" s="459">
        <v>30</v>
      </c>
      <c r="O28" s="463"/>
    </row>
    <row r="29" spans="2:15" x14ac:dyDescent="0.25">
      <c r="B29" s="878"/>
      <c r="C29" s="641" t="s">
        <v>9</v>
      </c>
      <c r="D29" s="660" t="s">
        <v>215</v>
      </c>
      <c r="E29" s="459"/>
      <c r="F29" s="460" t="s">
        <v>215</v>
      </c>
      <c r="G29" s="661"/>
      <c r="H29" s="459"/>
      <c r="I29" s="459"/>
      <c r="J29" s="459">
        <v>100</v>
      </c>
      <c r="K29" s="459" t="s">
        <v>215</v>
      </c>
      <c r="L29" s="459"/>
      <c r="M29" s="459" t="s">
        <v>215</v>
      </c>
      <c r="N29" s="459" t="s">
        <v>215</v>
      </c>
      <c r="O29" s="463"/>
    </row>
    <row r="30" spans="2:15" x14ac:dyDescent="0.25">
      <c r="B30" s="878"/>
      <c r="C30" s="641" t="s">
        <v>22</v>
      </c>
      <c r="D30" s="662">
        <f>E30+F30</f>
        <v>0</v>
      </c>
      <c r="E30" s="459"/>
      <c r="F30" s="460"/>
      <c r="G30" s="661"/>
      <c r="H30" s="459"/>
      <c r="I30" s="459"/>
      <c r="J30" s="459">
        <v>2.4489999999999998</v>
      </c>
      <c r="K30" s="459"/>
      <c r="L30" s="459"/>
      <c r="M30" s="459">
        <f>K30-L30</f>
        <v>0</v>
      </c>
      <c r="N30" s="459"/>
      <c r="O30" s="463">
        <v>0.22500000000000001</v>
      </c>
    </row>
    <row r="31" spans="2:15" x14ac:dyDescent="0.25">
      <c r="B31" s="877" t="s">
        <v>21</v>
      </c>
      <c r="C31" s="636" t="s">
        <v>11</v>
      </c>
      <c r="D31" s="679">
        <f>E31+F31</f>
        <v>11869696.699999999</v>
      </c>
      <c r="E31" s="480">
        <v>2437287.88</v>
      </c>
      <c r="F31" s="481">
        <v>9432408.8200000003</v>
      </c>
      <c r="G31" s="665">
        <v>154606</v>
      </c>
      <c r="H31" s="480">
        <v>2857</v>
      </c>
      <c r="I31" s="480" t="s">
        <v>215</v>
      </c>
      <c r="J31" s="480">
        <v>11303.684000000001</v>
      </c>
      <c r="K31" s="480">
        <v>2689490.7499999995</v>
      </c>
      <c r="L31" s="480"/>
      <c r="M31" s="480">
        <f>K31-L31</f>
        <v>2689490.7499999995</v>
      </c>
      <c r="N31" s="480"/>
      <c r="O31" s="495"/>
    </row>
    <row r="32" spans="2:15" x14ac:dyDescent="0.25">
      <c r="B32" s="878"/>
      <c r="C32" s="641" t="s">
        <v>12</v>
      </c>
      <c r="D32" s="678" t="s">
        <v>215</v>
      </c>
      <c r="E32" s="459" t="s">
        <v>215</v>
      </c>
      <c r="F32" s="460">
        <v>2660301.1099999994</v>
      </c>
      <c r="G32" s="661"/>
      <c r="H32" s="459"/>
      <c r="I32" s="459"/>
      <c r="J32" s="459" t="s">
        <v>215</v>
      </c>
      <c r="K32" s="459">
        <v>704007</v>
      </c>
      <c r="L32" s="459"/>
      <c r="M32" s="459">
        <f>K32-L32</f>
        <v>704007</v>
      </c>
      <c r="N32" s="459"/>
      <c r="O32" s="463" t="s">
        <v>215</v>
      </c>
    </row>
    <row r="33" spans="2:15" x14ac:dyDescent="0.25">
      <c r="B33" s="878"/>
      <c r="C33" s="641" t="s">
        <v>13</v>
      </c>
      <c r="D33" s="678">
        <f>E33+F33</f>
        <v>815492</v>
      </c>
      <c r="E33" s="459"/>
      <c r="F33" s="460">
        <v>815492</v>
      </c>
      <c r="G33" s="661"/>
      <c r="H33" s="459"/>
      <c r="I33" s="459"/>
      <c r="J33" s="459"/>
      <c r="K33" s="459">
        <v>183931</v>
      </c>
      <c r="L33" s="459"/>
      <c r="M33" s="459">
        <f>K33-L33</f>
        <v>183931</v>
      </c>
      <c r="N33" s="459"/>
      <c r="O33" s="463"/>
    </row>
    <row r="34" spans="2:15" x14ac:dyDescent="0.25">
      <c r="B34" s="878"/>
      <c r="C34" s="641" t="s">
        <v>14</v>
      </c>
      <c r="D34" s="678" t="s">
        <v>215</v>
      </c>
      <c r="E34" s="459"/>
      <c r="F34" s="460" t="s">
        <v>215</v>
      </c>
      <c r="G34" s="661"/>
      <c r="H34" s="459"/>
      <c r="I34" s="459"/>
      <c r="J34" s="459"/>
      <c r="K34" s="459" t="s">
        <v>215</v>
      </c>
      <c r="L34" s="459"/>
      <c r="M34" s="459" t="s">
        <v>215</v>
      </c>
      <c r="N34" s="459"/>
      <c r="O34" s="463"/>
    </row>
    <row r="35" spans="2:15" x14ac:dyDescent="0.25">
      <c r="B35" s="878"/>
      <c r="C35" s="641" t="s">
        <v>15</v>
      </c>
      <c r="D35" s="678">
        <f>E35+F35</f>
        <v>2321534.5099999998</v>
      </c>
      <c r="E35" s="459"/>
      <c r="F35" s="460">
        <v>2321534.5099999998</v>
      </c>
      <c r="G35" s="661"/>
      <c r="H35" s="459"/>
      <c r="I35" s="459"/>
      <c r="J35" s="459"/>
      <c r="K35" s="459">
        <v>790687</v>
      </c>
      <c r="L35" s="459"/>
      <c r="M35" s="459">
        <f>K35-L35</f>
        <v>790687</v>
      </c>
      <c r="N35" s="459"/>
      <c r="O35" s="463"/>
    </row>
    <row r="36" spans="2:15" x14ac:dyDescent="0.25">
      <c r="B36" s="878"/>
      <c r="C36" s="641" t="s">
        <v>16</v>
      </c>
      <c r="D36" s="678" t="s">
        <v>215</v>
      </c>
      <c r="E36" s="459" t="s">
        <v>215</v>
      </c>
      <c r="F36" s="460">
        <v>6413631.7999999998</v>
      </c>
      <c r="G36" s="661"/>
      <c r="H36" s="680" t="s">
        <v>215</v>
      </c>
      <c r="I36" s="459"/>
      <c r="J36" s="459"/>
      <c r="K36" s="459">
        <v>1727952</v>
      </c>
      <c r="L36" s="459"/>
      <c r="M36" s="459">
        <f>K36-L36</f>
        <v>1727952</v>
      </c>
      <c r="N36" s="459"/>
      <c r="O36" s="463"/>
    </row>
    <row r="37" spans="2:15" x14ac:dyDescent="0.25">
      <c r="B37" s="878"/>
      <c r="C37" s="641" t="s">
        <v>17</v>
      </c>
      <c r="D37" s="678" t="s">
        <v>215</v>
      </c>
      <c r="E37" s="459">
        <v>7135034.4399999995</v>
      </c>
      <c r="F37" s="460" t="s">
        <v>215</v>
      </c>
      <c r="G37" s="661" t="s">
        <v>217</v>
      </c>
      <c r="H37" s="680" t="s">
        <v>215</v>
      </c>
      <c r="I37" s="459"/>
      <c r="J37" s="459" t="s">
        <v>215</v>
      </c>
      <c r="K37" s="459" t="s">
        <v>215</v>
      </c>
      <c r="L37" s="459"/>
      <c r="M37" s="459" t="s">
        <v>215</v>
      </c>
      <c r="N37" s="459"/>
      <c r="O37" s="463"/>
    </row>
    <row r="38" spans="2:15" x14ac:dyDescent="0.25">
      <c r="B38" s="878"/>
      <c r="C38" s="641" t="s">
        <v>18</v>
      </c>
      <c r="D38" s="678">
        <f>E38+F38</f>
        <v>16089290.210000001</v>
      </c>
      <c r="E38" s="459">
        <v>2452762.21</v>
      </c>
      <c r="F38" s="460">
        <v>13636528</v>
      </c>
      <c r="G38" s="661" t="s">
        <v>217</v>
      </c>
      <c r="H38" s="680" t="s">
        <v>215</v>
      </c>
      <c r="I38" s="459"/>
      <c r="J38" s="459" t="s">
        <v>215</v>
      </c>
      <c r="K38" s="459">
        <v>4974679</v>
      </c>
      <c r="L38" s="459"/>
      <c r="M38" s="459">
        <f t="shared" ref="M38:M56" si="2">K38-L38</f>
        <v>4974679</v>
      </c>
      <c r="N38" s="459"/>
      <c r="O38" s="463">
        <v>5</v>
      </c>
    </row>
    <row r="39" spans="2:15" x14ac:dyDescent="0.25">
      <c r="B39" s="878"/>
      <c r="C39" s="641" t="s">
        <v>19</v>
      </c>
      <c r="D39" s="678" t="s">
        <v>215</v>
      </c>
      <c r="E39" s="459" t="s">
        <v>215</v>
      </c>
      <c r="F39" s="460">
        <v>2678529</v>
      </c>
      <c r="G39" s="661"/>
      <c r="H39" s="680" t="s">
        <v>215</v>
      </c>
      <c r="I39" s="459"/>
      <c r="J39" s="459" t="s">
        <v>215</v>
      </c>
      <c r="K39" s="459">
        <v>772700</v>
      </c>
      <c r="L39" s="459"/>
      <c r="M39" s="459">
        <f t="shared" si="2"/>
        <v>772700</v>
      </c>
      <c r="N39" s="459">
        <v>110</v>
      </c>
      <c r="O39" s="463"/>
    </row>
    <row r="40" spans="2:15" x14ac:dyDescent="0.25">
      <c r="B40" s="878"/>
      <c r="C40" s="641" t="s">
        <v>9</v>
      </c>
      <c r="D40" s="678">
        <f t="shared" ref="D40:D47" si="3">E40+F40</f>
        <v>5197952.5199999996</v>
      </c>
      <c r="E40" s="459"/>
      <c r="F40" s="460">
        <v>5197952.5199999996</v>
      </c>
      <c r="G40" s="661"/>
      <c r="H40" s="680"/>
      <c r="I40" s="459"/>
      <c r="J40" s="459"/>
      <c r="K40" s="459">
        <v>1630367</v>
      </c>
      <c r="L40" s="459"/>
      <c r="M40" s="459">
        <f t="shared" si="2"/>
        <v>1630367</v>
      </c>
      <c r="N40" s="459"/>
      <c r="O40" s="463"/>
    </row>
    <row r="41" spans="2:15" x14ac:dyDescent="0.25">
      <c r="B41" s="878"/>
      <c r="C41" s="641" t="s">
        <v>22</v>
      </c>
      <c r="D41" s="678">
        <f t="shared" si="3"/>
        <v>0</v>
      </c>
      <c r="E41" s="459"/>
      <c r="F41" s="460"/>
      <c r="G41" s="661"/>
      <c r="H41" s="459"/>
      <c r="I41" s="459"/>
      <c r="J41" s="459"/>
      <c r="K41" s="459"/>
      <c r="L41" s="459"/>
      <c r="M41" s="459">
        <f t="shared" si="2"/>
        <v>0</v>
      </c>
      <c r="N41" s="459"/>
      <c r="O41" s="463"/>
    </row>
    <row r="42" spans="2:15" x14ac:dyDescent="0.25">
      <c r="B42" s="878"/>
      <c r="C42" s="641" t="s">
        <v>7</v>
      </c>
      <c r="D42" s="678">
        <f t="shared" si="3"/>
        <v>5045628.1899999995</v>
      </c>
      <c r="E42" s="459"/>
      <c r="F42" s="460">
        <v>5045628.1899999995</v>
      </c>
      <c r="G42" s="661"/>
      <c r="H42" s="459"/>
      <c r="I42" s="459"/>
      <c r="J42" s="459"/>
      <c r="K42" s="459">
        <v>1379753.1</v>
      </c>
      <c r="L42" s="459"/>
      <c r="M42" s="459">
        <f t="shared" si="2"/>
        <v>1379753.1</v>
      </c>
      <c r="N42" s="459"/>
      <c r="O42" s="463"/>
    </row>
    <row r="43" spans="2:15" x14ac:dyDescent="0.25">
      <c r="B43" s="878"/>
      <c r="C43" s="641" t="s">
        <v>30</v>
      </c>
      <c r="D43" s="678">
        <f t="shared" si="3"/>
        <v>0</v>
      </c>
      <c r="E43" s="459"/>
      <c r="F43" s="460"/>
      <c r="G43" s="661"/>
      <c r="H43" s="459"/>
      <c r="I43" s="459"/>
      <c r="J43" s="459"/>
      <c r="K43" s="459"/>
      <c r="L43" s="459"/>
      <c r="M43" s="459">
        <f t="shared" si="2"/>
        <v>0</v>
      </c>
      <c r="N43" s="459"/>
      <c r="O43" s="463"/>
    </row>
    <row r="44" spans="2:15" x14ac:dyDescent="0.25">
      <c r="B44" s="878"/>
      <c r="C44" s="641" t="s">
        <v>20</v>
      </c>
      <c r="D44" s="678">
        <f t="shared" si="3"/>
        <v>0</v>
      </c>
      <c r="E44" s="459"/>
      <c r="F44" s="460"/>
      <c r="G44" s="661"/>
      <c r="H44" s="459"/>
      <c r="I44" s="459"/>
      <c r="J44" s="459"/>
      <c r="K44" s="459"/>
      <c r="L44" s="459"/>
      <c r="M44" s="459">
        <f t="shared" si="2"/>
        <v>0</v>
      </c>
      <c r="N44" s="459"/>
      <c r="O44" s="463"/>
    </row>
    <row r="45" spans="2:15" x14ac:dyDescent="0.25">
      <c r="B45" s="878"/>
      <c r="C45" s="641" t="s">
        <v>29</v>
      </c>
      <c r="D45" s="677">
        <f t="shared" si="3"/>
        <v>0</v>
      </c>
      <c r="E45" s="459"/>
      <c r="F45" s="460"/>
      <c r="G45" s="661"/>
      <c r="H45" s="459"/>
      <c r="I45" s="459"/>
      <c r="J45" s="459"/>
      <c r="K45" s="459"/>
      <c r="L45" s="459"/>
      <c r="M45" s="459">
        <f t="shared" si="2"/>
        <v>0</v>
      </c>
      <c r="N45" s="459"/>
      <c r="O45" s="463"/>
    </row>
    <row r="46" spans="2:15" x14ac:dyDescent="0.25">
      <c r="B46" s="621" t="s">
        <v>182</v>
      </c>
      <c r="C46" s="642" t="s">
        <v>18</v>
      </c>
      <c r="D46" s="681">
        <f t="shared" si="3"/>
        <v>0</v>
      </c>
      <c r="E46" s="456"/>
      <c r="F46" s="479"/>
      <c r="G46" s="682"/>
      <c r="H46" s="456"/>
      <c r="I46" s="456"/>
      <c r="J46" s="456">
        <v>1.6950000000000001</v>
      </c>
      <c r="K46" s="456"/>
      <c r="L46" s="456"/>
      <c r="M46" s="456">
        <f t="shared" si="2"/>
        <v>0</v>
      </c>
      <c r="N46" s="456">
        <v>0.21</v>
      </c>
      <c r="O46" s="457">
        <v>1.9610000000000001</v>
      </c>
    </row>
    <row r="47" spans="2:15" x14ac:dyDescent="0.25">
      <c r="B47" s="877" t="s">
        <v>24</v>
      </c>
      <c r="C47" s="636" t="s">
        <v>17</v>
      </c>
      <c r="D47" s="683">
        <f t="shared" si="3"/>
        <v>0</v>
      </c>
      <c r="E47" s="480"/>
      <c r="F47" s="481"/>
      <c r="G47" s="665"/>
      <c r="H47" s="480"/>
      <c r="I47" s="480"/>
      <c r="J47" s="480">
        <v>2.98</v>
      </c>
      <c r="K47" s="480"/>
      <c r="L47" s="480"/>
      <c r="M47" s="480">
        <f t="shared" si="2"/>
        <v>0</v>
      </c>
      <c r="N47" s="480"/>
      <c r="O47" s="495"/>
    </row>
    <row r="48" spans="2:15" x14ac:dyDescent="0.25">
      <c r="B48" s="878"/>
      <c r="C48" s="641" t="s">
        <v>18</v>
      </c>
      <c r="D48" s="678" t="s">
        <v>215</v>
      </c>
      <c r="E48" s="459" t="s">
        <v>215</v>
      </c>
      <c r="F48" s="460">
        <v>21500</v>
      </c>
      <c r="G48" s="661"/>
      <c r="H48" s="459"/>
      <c r="I48" s="459"/>
      <c r="J48" s="459" t="s">
        <v>215</v>
      </c>
      <c r="K48" s="459">
        <v>1250</v>
      </c>
      <c r="L48" s="459"/>
      <c r="M48" s="459">
        <f t="shared" si="2"/>
        <v>1250</v>
      </c>
      <c r="N48" s="459">
        <v>5</v>
      </c>
      <c r="O48" s="463"/>
    </row>
    <row r="49" spans="1:15" x14ac:dyDescent="0.25">
      <c r="B49" s="879"/>
      <c r="C49" s="643" t="s">
        <v>20</v>
      </c>
      <c r="D49" s="670" t="s">
        <v>215</v>
      </c>
      <c r="E49" s="446" t="s">
        <v>215</v>
      </c>
      <c r="F49" s="465">
        <f>341048.61+10140</f>
        <v>351188.61</v>
      </c>
      <c r="G49" s="684"/>
      <c r="H49" s="446"/>
      <c r="I49" s="446"/>
      <c r="J49" s="446" t="s">
        <v>215</v>
      </c>
      <c r="K49" s="446">
        <v>46780.06</v>
      </c>
      <c r="L49" s="446">
        <v>3724</v>
      </c>
      <c r="M49" s="446">
        <f t="shared" si="2"/>
        <v>43056.06</v>
      </c>
      <c r="N49" s="446" t="s">
        <v>215</v>
      </c>
      <c r="O49" s="452" t="s">
        <v>215</v>
      </c>
    </row>
    <row r="50" spans="1:15" x14ac:dyDescent="0.25">
      <c r="B50" s="622" t="s">
        <v>41</v>
      </c>
      <c r="C50" s="637" t="s">
        <v>19</v>
      </c>
      <c r="D50" s="683">
        <f t="shared" ref="D50:D55" si="4">E50+F50</f>
        <v>0</v>
      </c>
      <c r="E50" s="441"/>
      <c r="F50" s="458"/>
      <c r="G50" s="666"/>
      <c r="H50" s="441"/>
      <c r="I50" s="441"/>
      <c r="J50" s="441"/>
      <c r="K50" s="441"/>
      <c r="L50" s="441"/>
      <c r="M50" s="441">
        <f t="shared" si="2"/>
        <v>0</v>
      </c>
      <c r="N50" s="441">
        <v>0.19</v>
      </c>
      <c r="O50" s="442"/>
    </row>
    <row r="51" spans="1:15" x14ac:dyDescent="0.25">
      <c r="B51" s="623" t="s">
        <v>27</v>
      </c>
      <c r="C51" s="644" t="s">
        <v>22</v>
      </c>
      <c r="D51" s="681">
        <f t="shared" si="4"/>
        <v>0</v>
      </c>
      <c r="E51" s="685"/>
      <c r="F51" s="686"/>
      <c r="G51" s="687"/>
      <c r="H51" s="685"/>
      <c r="I51" s="685"/>
      <c r="J51" s="685"/>
      <c r="K51" s="685"/>
      <c r="L51" s="685"/>
      <c r="M51" s="685">
        <f t="shared" si="2"/>
        <v>0</v>
      </c>
      <c r="N51" s="685"/>
      <c r="O51" s="688">
        <v>1.3149999999999999</v>
      </c>
    </row>
    <row r="52" spans="1:15" x14ac:dyDescent="0.25">
      <c r="B52" s="880" t="s">
        <v>48</v>
      </c>
      <c r="C52" s="644" t="s">
        <v>7</v>
      </c>
      <c r="D52" s="681">
        <f t="shared" si="4"/>
        <v>0</v>
      </c>
      <c r="E52" s="685"/>
      <c r="F52" s="686"/>
      <c r="G52" s="687"/>
      <c r="H52" s="685"/>
      <c r="I52" s="685">
        <v>0.82</v>
      </c>
      <c r="J52" s="685"/>
      <c r="K52" s="685"/>
      <c r="L52" s="685"/>
      <c r="M52" s="685">
        <f t="shared" si="2"/>
        <v>0</v>
      </c>
      <c r="N52" s="685"/>
      <c r="O52" s="688"/>
    </row>
    <row r="53" spans="1:15" x14ac:dyDescent="0.25">
      <c r="B53" s="881"/>
      <c r="C53" s="644" t="s">
        <v>22</v>
      </c>
      <c r="D53" s="681">
        <f t="shared" si="4"/>
        <v>0</v>
      </c>
      <c r="E53" s="685"/>
      <c r="F53" s="686"/>
      <c r="G53" s="687"/>
      <c r="H53" s="685"/>
      <c r="I53" s="685"/>
      <c r="J53" s="685"/>
      <c r="K53" s="685"/>
      <c r="L53" s="685"/>
      <c r="M53" s="685">
        <f t="shared" si="2"/>
        <v>0</v>
      </c>
      <c r="N53" s="685"/>
      <c r="O53" s="688">
        <v>5.7690000000000001</v>
      </c>
    </row>
    <row r="54" spans="1:15" x14ac:dyDescent="0.25">
      <c r="B54" s="624" t="s">
        <v>42</v>
      </c>
      <c r="C54" s="644" t="s">
        <v>22</v>
      </c>
      <c r="D54" s="681">
        <f t="shared" si="4"/>
        <v>0</v>
      </c>
      <c r="E54" s="685"/>
      <c r="F54" s="686"/>
      <c r="G54" s="687"/>
      <c r="H54" s="685"/>
      <c r="I54" s="685"/>
      <c r="J54" s="685"/>
      <c r="K54" s="685"/>
      <c r="L54" s="685"/>
      <c r="M54" s="685">
        <f t="shared" si="2"/>
        <v>0</v>
      </c>
      <c r="N54" s="685"/>
      <c r="O54" s="688">
        <v>3.7170000000000001</v>
      </c>
    </row>
    <row r="55" spans="1:15" x14ac:dyDescent="0.25">
      <c r="B55" s="625" t="s">
        <v>178</v>
      </c>
      <c r="C55" s="645" t="s">
        <v>7</v>
      </c>
      <c r="D55" s="689">
        <f t="shared" si="4"/>
        <v>182301.64</v>
      </c>
      <c r="E55" s="690"/>
      <c r="F55" s="691">
        <v>182301.64</v>
      </c>
      <c r="G55" s="692"/>
      <c r="H55" s="690"/>
      <c r="I55" s="690"/>
      <c r="J55" s="690"/>
      <c r="K55" s="690">
        <v>46492.3</v>
      </c>
      <c r="L55" s="690">
        <v>514.77</v>
      </c>
      <c r="M55" s="690">
        <f t="shared" si="2"/>
        <v>45977.530000000006</v>
      </c>
      <c r="N55" s="690"/>
      <c r="O55" s="693"/>
    </row>
    <row r="56" spans="1:15" x14ac:dyDescent="0.25">
      <c r="B56" s="877" t="s">
        <v>177</v>
      </c>
      <c r="C56" s="637" t="s">
        <v>13</v>
      </c>
      <c r="D56" s="679" t="s">
        <v>215</v>
      </c>
      <c r="E56" s="694" t="s">
        <v>215</v>
      </c>
      <c r="F56" s="458"/>
      <c r="G56" s="666"/>
      <c r="H56" s="441"/>
      <c r="I56" s="441"/>
      <c r="J56" s="441" t="s">
        <v>215</v>
      </c>
      <c r="K56" s="441"/>
      <c r="L56" s="441"/>
      <c r="M56" s="441">
        <f t="shared" si="2"/>
        <v>0</v>
      </c>
      <c r="N56" s="441"/>
      <c r="O56" s="442"/>
    </row>
    <row r="57" spans="1:15" x14ac:dyDescent="0.25">
      <c r="B57" s="878"/>
      <c r="C57" s="641" t="s">
        <v>9</v>
      </c>
      <c r="D57" s="678" t="s">
        <v>215</v>
      </c>
      <c r="E57" s="459"/>
      <c r="F57" s="460">
        <v>1110441.32</v>
      </c>
      <c r="G57" s="661"/>
      <c r="H57" s="459"/>
      <c r="I57" s="459"/>
      <c r="J57" s="459"/>
      <c r="K57" s="459" t="s">
        <v>215</v>
      </c>
      <c r="L57" s="459"/>
      <c r="M57" s="459" t="s">
        <v>215</v>
      </c>
      <c r="N57" s="459"/>
      <c r="O57" s="463"/>
    </row>
    <row r="58" spans="1:15" x14ac:dyDescent="0.25">
      <c r="B58" s="878"/>
      <c r="C58" s="641" t="s">
        <v>22</v>
      </c>
      <c r="D58" s="678" t="s">
        <v>215</v>
      </c>
      <c r="E58" s="459" t="s">
        <v>215</v>
      </c>
      <c r="F58" s="460">
        <v>26774286.699999999</v>
      </c>
      <c r="G58" s="661"/>
      <c r="H58" s="459"/>
      <c r="I58" s="459"/>
      <c r="J58" s="459" t="s">
        <v>215</v>
      </c>
      <c r="K58" s="459">
        <v>4743778.9999999991</v>
      </c>
      <c r="L58" s="459"/>
      <c r="M58" s="459">
        <f t="shared" ref="M58:M63" si="5">K58-L58</f>
        <v>4743778.9999999991</v>
      </c>
      <c r="N58" s="459"/>
      <c r="O58" s="463"/>
    </row>
    <row r="59" spans="1:15" x14ac:dyDescent="0.25">
      <c r="B59" s="878"/>
      <c r="C59" s="641" t="s">
        <v>23</v>
      </c>
      <c r="D59" s="678" t="s">
        <v>215</v>
      </c>
      <c r="E59" s="459" t="s">
        <v>215</v>
      </c>
      <c r="F59" s="460"/>
      <c r="G59" s="661"/>
      <c r="H59" s="459"/>
      <c r="I59" s="459"/>
      <c r="J59" s="459" t="s">
        <v>215</v>
      </c>
      <c r="K59" s="459"/>
      <c r="L59" s="459"/>
      <c r="M59" s="459">
        <f t="shared" si="5"/>
        <v>0</v>
      </c>
      <c r="N59" s="459"/>
      <c r="O59" s="463"/>
    </row>
    <row r="60" spans="1:15" x14ac:dyDescent="0.25">
      <c r="B60" s="878"/>
      <c r="C60" s="641" t="s">
        <v>7</v>
      </c>
      <c r="D60" s="678">
        <f>E60+F60</f>
        <v>34801257.29999999</v>
      </c>
      <c r="E60" s="459">
        <v>4013245.7</v>
      </c>
      <c r="F60" s="460">
        <v>30788011.599999987</v>
      </c>
      <c r="G60" s="661"/>
      <c r="H60" s="459"/>
      <c r="I60" s="459"/>
      <c r="J60" s="459">
        <v>27189.96</v>
      </c>
      <c r="K60" s="459">
        <v>3963449.7999999989</v>
      </c>
      <c r="L60" s="459">
        <v>62.18</v>
      </c>
      <c r="M60" s="459">
        <f t="shared" si="5"/>
        <v>3963387.6199999987</v>
      </c>
      <c r="N60" s="459"/>
      <c r="O60" s="463"/>
    </row>
    <row r="61" spans="1:15" x14ac:dyDescent="0.25">
      <c r="B61" s="878"/>
      <c r="C61" s="641" t="s">
        <v>29</v>
      </c>
      <c r="D61" s="678">
        <f>E61+F61</f>
        <v>48182000</v>
      </c>
      <c r="E61" s="459"/>
      <c r="F61" s="460">
        <v>48182000</v>
      </c>
      <c r="G61" s="661"/>
      <c r="H61" s="459"/>
      <c r="I61" s="459"/>
      <c r="J61" s="459"/>
      <c r="K61" s="459">
        <v>7779766</v>
      </c>
      <c r="L61" s="459"/>
      <c r="M61" s="459">
        <f t="shared" si="5"/>
        <v>7779766</v>
      </c>
      <c r="N61" s="459"/>
      <c r="O61" s="463"/>
    </row>
    <row r="62" spans="1:15" x14ac:dyDescent="0.25">
      <c r="B62" s="879"/>
      <c r="C62" s="643" t="s">
        <v>30</v>
      </c>
      <c r="D62" s="670" t="s">
        <v>215</v>
      </c>
      <c r="E62" s="446" t="s">
        <v>215</v>
      </c>
      <c r="F62" s="465">
        <v>40464876.700000003</v>
      </c>
      <c r="G62" s="684"/>
      <c r="H62" s="446"/>
      <c r="I62" s="446"/>
      <c r="J62" s="446" t="s">
        <v>215</v>
      </c>
      <c r="K62" s="446">
        <v>5899829.6500000004</v>
      </c>
      <c r="L62" s="446"/>
      <c r="M62" s="446">
        <f t="shared" si="5"/>
        <v>5899829.6500000004</v>
      </c>
      <c r="N62" s="446"/>
      <c r="O62" s="452"/>
    </row>
    <row r="63" spans="1:15" x14ac:dyDescent="0.25">
      <c r="A63" s="185"/>
      <c r="B63" s="889" t="s">
        <v>187</v>
      </c>
      <c r="C63" s="646" t="s">
        <v>7</v>
      </c>
      <c r="D63" s="664" t="s">
        <v>215</v>
      </c>
      <c r="E63" s="480" t="s">
        <v>215</v>
      </c>
      <c r="F63" s="481"/>
      <c r="G63" s="665"/>
      <c r="H63" s="480"/>
      <c r="I63" s="480"/>
      <c r="J63" s="480" t="s">
        <v>215</v>
      </c>
      <c r="K63" s="480"/>
      <c r="L63" s="480"/>
      <c r="M63" s="480">
        <f t="shared" si="5"/>
        <v>0</v>
      </c>
      <c r="N63" s="480"/>
      <c r="O63" s="495"/>
    </row>
    <row r="64" spans="1:15" x14ac:dyDescent="0.25">
      <c r="A64" s="185"/>
      <c r="B64" s="890"/>
      <c r="C64" s="643" t="s">
        <v>22</v>
      </c>
      <c r="D64" s="670" t="s">
        <v>215</v>
      </c>
      <c r="E64" s="446"/>
      <c r="F64" s="465" t="s">
        <v>215</v>
      </c>
      <c r="G64" s="684"/>
      <c r="H64" s="446"/>
      <c r="I64" s="446"/>
      <c r="J64" s="446"/>
      <c r="K64" s="446" t="s">
        <v>215</v>
      </c>
      <c r="L64" s="446" t="s">
        <v>215</v>
      </c>
      <c r="M64" s="446" t="s">
        <v>215</v>
      </c>
      <c r="N64" s="446"/>
      <c r="O64" s="452"/>
    </row>
    <row r="65" spans="1:15" x14ac:dyDescent="0.25">
      <c r="A65" s="185"/>
      <c r="B65" s="891" t="s">
        <v>31</v>
      </c>
      <c r="C65" s="637" t="s">
        <v>22</v>
      </c>
      <c r="D65" s="695" t="s">
        <v>215</v>
      </c>
      <c r="E65" s="441"/>
      <c r="F65" s="458" t="s">
        <v>215</v>
      </c>
      <c r="G65" s="666"/>
      <c r="H65" s="441"/>
      <c r="I65" s="441"/>
      <c r="J65" s="441"/>
      <c r="K65" s="441" t="s">
        <v>215</v>
      </c>
      <c r="L65" s="441" t="s">
        <v>215</v>
      </c>
      <c r="M65" s="441" t="s">
        <v>215</v>
      </c>
      <c r="N65" s="441"/>
      <c r="O65" s="442"/>
    </row>
    <row r="66" spans="1:15" x14ac:dyDescent="0.25">
      <c r="A66" s="185"/>
      <c r="B66" s="891"/>
      <c r="C66" s="641" t="s">
        <v>7</v>
      </c>
      <c r="D66" s="678">
        <f>E66+F66</f>
        <v>160610.17999999996</v>
      </c>
      <c r="E66" s="459"/>
      <c r="F66" s="460">
        <v>160610.17999999996</v>
      </c>
      <c r="G66" s="661"/>
      <c r="H66" s="459"/>
      <c r="I66" s="459"/>
      <c r="J66" s="459"/>
      <c r="K66" s="459">
        <v>19737.300000000003</v>
      </c>
      <c r="L66" s="459"/>
      <c r="M66" s="459">
        <f>K66-L66</f>
        <v>19737.300000000003</v>
      </c>
      <c r="N66" s="459"/>
      <c r="O66" s="696"/>
    </row>
    <row r="67" spans="1:15" x14ac:dyDescent="0.25">
      <c r="A67" s="185"/>
      <c r="B67" s="892"/>
      <c r="C67" s="643" t="s">
        <v>29</v>
      </c>
      <c r="D67" s="697" t="s">
        <v>215</v>
      </c>
      <c r="E67" s="446" t="s">
        <v>215</v>
      </c>
      <c r="F67" s="465"/>
      <c r="G67" s="684"/>
      <c r="H67" s="446"/>
      <c r="I67" s="446"/>
      <c r="J67" s="446" t="s">
        <v>215</v>
      </c>
      <c r="K67" s="446"/>
      <c r="L67" s="446"/>
      <c r="M67" s="446">
        <f>K67-L67</f>
        <v>0</v>
      </c>
      <c r="N67" s="446"/>
      <c r="O67" s="452"/>
    </row>
    <row r="68" spans="1:15" x14ac:dyDescent="0.25">
      <c r="B68" s="877" t="s">
        <v>26</v>
      </c>
      <c r="C68" s="647" t="s">
        <v>7</v>
      </c>
      <c r="D68" s="698" t="s">
        <v>215</v>
      </c>
      <c r="E68" s="451"/>
      <c r="F68" s="488" t="s">
        <v>215</v>
      </c>
      <c r="G68" s="699"/>
      <c r="H68" s="451"/>
      <c r="I68" s="451"/>
      <c r="J68" s="451"/>
      <c r="K68" s="451" t="s">
        <v>215</v>
      </c>
      <c r="L68" s="451"/>
      <c r="M68" s="451" t="s">
        <v>215</v>
      </c>
      <c r="N68" s="451"/>
      <c r="O68" s="447"/>
    </row>
    <row r="69" spans="1:15" x14ac:dyDescent="0.25">
      <c r="B69" s="878"/>
      <c r="C69" s="647" t="s">
        <v>148</v>
      </c>
      <c r="D69" s="700">
        <f>E69+F69</f>
        <v>0</v>
      </c>
      <c r="E69" s="701"/>
      <c r="F69" s="702"/>
      <c r="G69" s="703"/>
      <c r="H69" s="701"/>
      <c r="I69" s="701"/>
      <c r="J69" s="701"/>
      <c r="K69" s="701"/>
      <c r="L69" s="701"/>
      <c r="M69" s="701"/>
      <c r="N69" s="701"/>
      <c r="O69" s="704"/>
    </row>
    <row r="70" spans="1:15" x14ac:dyDescent="0.25">
      <c r="B70" s="878"/>
      <c r="C70" s="648" t="s">
        <v>22</v>
      </c>
      <c r="D70" s="700" t="s">
        <v>215</v>
      </c>
      <c r="E70" s="701" t="s">
        <v>215</v>
      </c>
      <c r="F70" s="702" t="s">
        <v>215</v>
      </c>
      <c r="G70" s="703"/>
      <c r="H70" s="701"/>
      <c r="I70" s="701"/>
      <c r="J70" s="701" t="s">
        <v>215</v>
      </c>
      <c r="K70" s="701" t="s">
        <v>215</v>
      </c>
      <c r="L70" s="701"/>
      <c r="M70" s="701" t="s">
        <v>215</v>
      </c>
      <c r="N70" s="701">
        <v>0.71</v>
      </c>
      <c r="O70" s="704"/>
    </row>
    <row r="71" spans="1:15" x14ac:dyDescent="0.25">
      <c r="B71" s="879"/>
      <c r="C71" s="649" t="s">
        <v>9</v>
      </c>
      <c r="D71" s="700">
        <f>E71+F71</f>
        <v>0</v>
      </c>
      <c r="E71" s="451"/>
      <c r="F71" s="488"/>
      <c r="G71" s="699"/>
      <c r="H71" s="451"/>
      <c r="I71" s="451"/>
      <c r="J71" s="451"/>
      <c r="K71" s="451"/>
      <c r="L71" s="451"/>
      <c r="M71" s="451">
        <f>K71-L71</f>
        <v>0</v>
      </c>
      <c r="N71" s="451"/>
      <c r="O71" s="447"/>
    </row>
    <row r="72" spans="1:15" x14ac:dyDescent="0.25">
      <c r="A72" s="185"/>
      <c r="B72" s="626" t="s">
        <v>50</v>
      </c>
      <c r="C72" s="644" t="s">
        <v>7</v>
      </c>
      <c r="D72" s="681">
        <f>E72+F72</f>
        <v>233.22</v>
      </c>
      <c r="E72" s="685"/>
      <c r="F72" s="686">
        <v>233.22</v>
      </c>
      <c r="G72" s="687"/>
      <c r="H72" s="685"/>
      <c r="I72" s="685"/>
      <c r="J72" s="685"/>
      <c r="K72" s="685">
        <v>144.69999999999999</v>
      </c>
      <c r="L72" s="685"/>
      <c r="M72" s="685">
        <f>K72-L72</f>
        <v>144.69999999999999</v>
      </c>
      <c r="N72" s="685"/>
      <c r="O72" s="688"/>
    </row>
    <row r="73" spans="1:15" x14ac:dyDescent="0.25">
      <c r="A73" s="185"/>
      <c r="B73" s="627" t="s">
        <v>43</v>
      </c>
      <c r="C73" s="644" t="s">
        <v>11</v>
      </c>
      <c r="D73" s="681" t="s">
        <v>215</v>
      </c>
      <c r="E73" s="685" t="s">
        <v>215</v>
      </c>
      <c r="F73" s="686" t="s">
        <v>215</v>
      </c>
      <c r="G73" s="687"/>
      <c r="H73" s="685"/>
      <c r="I73" s="685"/>
      <c r="J73" s="685" t="s">
        <v>215</v>
      </c>
      <c r="K73" s="685" t="s">
        <v>215</v>
      </c>
      <c r="L73" s="685"/>
      <c r="M73" s="685" t="s">
        <v>215</v>
      </c>
      <c r="N73" s="685"/>
      <c r="O73" s="688"/>
    </row>
    <row r="74" spans="1:15" x14ac:dyDescent="0.25">
      <c r="A74" s="185"/>
      <c r="B74" s="627" t="s">
        <v>107</v>
      </c>
      <c r="C74" s="644" t="s">
        <v>20</v>
      </c>
      <c r="D74" s="681">
        <f>E74+F74</f>
        <v>0</v>
      </c>
      <c r="E74" s="685"/>
      <c r="F74" s="686"/>
      <c r="G74" s="687"/>
      <c r="H74" s="685"/>
      <c r="I74" s="685"/>
      <c r="J74" s="685">
        <v>74</v>
      </c>
      <c r="K74" s="685"/>
      <c r="L74" s="685"/>
      <c r="M74" s="685">
        <f>K74-L74</f>
        <v>0</v>
      </c>
      <c r="N74" s="685"/>
      <c r="O74" s="688"/>
    </row>
    <row r="75" spans="1:15" x14ac:dyDescent="0.25">
      <c r="B75" s="628" t="s">
        <v>176</v>
      </c>
      <c r="C75" s="650" t="s">
        <v>7</v>
      </c>
      <c r="D75" s="683">
        <f>E75+F75</f>
        <v>0</v>
      </c>
      <c r="E75" s="705"/>
      <c r="F75" s="706"/>
      <c r="G75" s="707"/>
      <c r="H75" s="705"/>
      <c r="I75" s="705">
        <v>0.21</v>
      </c>
      <c r="J75" s="705"/>
      <c r="K75" s="705"/>
      <c r="L75" s="705"/>
      <c r="M75" s="705">
        <f>K75-L75</f>
        <v>0</v>
      </c>
      <c r="N75" s="705"/>
      <c r="O75" s="708"/>
    </row>
    <row r="76" spans="1:15" x14ac:dyDescent="0.25">
      <c r="B76" s="893" t="s">
        <v>185</v>
      </c>
      <c r="C76" s="646" t="s">
        <v>20</v>
      </c>
      <c r="D76" s="664" t="s">
        <v>215</v>
      </c>
      <c r="E76" s="480"/>
      <c r="F76" s="481" t="s">
        <v>215</v>
      </c>
      <c r="G76" s="665"/>
      <c r="H76" s="480"/>
      <c r="I76" s="480"/>
      <c r="J76" s="480"/>
      <c r="K76" s="480" t="s">
        <v>215</v>
      </c>
      <c r="L76" s="480"/>
      <c r="M76" s="480" t="s">
        <v>215</v>
      </c>
      <c r="N76" s="480"/>
      <c r="O76" s="495"/>
    </row>
    <row r="77" spans="1:15" x14ac:dyDescent="0.25">
      <c r="B77" s="881"/>
      <c r="C77" s="651" t="s">
        <v>139</v>
      </c>
      <c r="D77" s="709" t="s">
        <v>215</v>
      </c>
      <c r="E77" s="710" t="s">
        <v>215</v>
      </c>
      <c r="F77" s="711" t="s">
        <v>215</v>
      </c>
      <c r="G77" s="712"/>
      <c r="H77" s="710"/>
      <c r="I77" s="710"/>
      <c r="J77" s="710" t="s">
        <v>215</v>
      </c>
      <c r="K77" s="710" t="s">
        <v>215</v>
      </c>
      <c r="L77" s="710"/>
      <c r="M77" s="710" t="s">
        <v>215</v>
      </c>
      <c r="N77" s="710"/>
      <c r="O77" s="713"/>
    </row>
    <row r="78" spans="1:15" x14ac:dyDescent="0.25">
      <c r="B78" s="624" t="s">
        <v>32</v>
      </c>
      <c r="C78" s="644" t="s">
        <v>7</v>
      </c>
      <c r="D78" s="681">
        <f>E78+F78</f>
        <v>5275.9699999999993</v>
      </c>
      <c r="E78" s="685"/>
      <c r="F78" s="686">
        <v>5275.9699999999993</v>
      </c>
      <c r="G78" s="687"/>
      <c r="H78" s="685"/>
      <c r="I78" s="685"/>
      <c r="J78" s="685"/>
      <c r="K78" s="685">
        <v>1820.3000000000002</v>
      </c>
      <c r="L78" s="685"/>
      <c r="M78" s="685">
        <f>K78-L78</f>
        <v>1820.3000000000002</v>
      </c>
      <c r="N78" s="685"/>
      <c r="O78" s="688"/>
    </row>
    <row r="79" spans="1:15" x14ac:dyDescent="0.25">
      <c r="B79" s="878" t="s">
        <v>33</v>
      </c>
      <c r="C79" s="637" t="s">
        <v>13</v>
      </c>
      <c r="D79" s="714" t="s">
        <v>215</v>
      </c>
      <c r="E79" s="441" t="s">
        <v>215</v>
      </c>
      <c r="F79" s="458"/>
      <c r="G79" s="666"/>
      <c r="H79" s="441"/>
      <c r="I79" s="441"/>
      <c r="J79" s="441" t="s">
        <v>215</v>
      </c>
      <c r="K79" s="441"/>
      <c r="L79" s="441"/>
      <c r="M79" s="441">
        <f>K79-L79</f>
        <v>0</v>
      </c>
      <c r="N79" s="441"/>
      <c r="O79" s="442"/>
    </row>
    <row r="80" spans="1:15" x14ac:dyDescent="0.25">
      <c r="B80" s="878"/>
      <c r="C80" s="641" t="s">
        <v>9</v>
      </c>
      <c r="D80" s="678" t="s">
        <v>215</v>
      </c>
      <c r="E80" s="459"/>
      <c r="F80" s="460" t="s">
        <v>215</v>
      </c>
      <c r="G80" s="661"/>
      <c r="H80" s="459"/>
      <c r="I80" s="459"/>
      <c r="J80" s="459" t="s">
        <v>215</v>
      </c>
      <c r="K80" s="459" t="s">
        <v>215</v>
      </c>
      <c r="L80" s="459"/>
      <c r="M80" s="459" t="s">
        <v>215</v>
      </c>
      <c r="N80" s="459"/>
      <c r="O80" s="463"/>
    </row>
    <row r="81" spans="1:110" x14ac:dyDescent="0.25">
      <c r="B81" s="878"/>
      <c r="C81" s="641" t="s">
        <v>22</v>
      </c>
      <c r="D81" s="678">
        <f>E81+F81</f>
        <v>44796828.669999994</v>
      </c>
      <c r="E81" s="459">
        <v>6702040.5999999996</v>
      </c>
      <c r="F81" s="460">
        <v>38094788.069999993</v>
      </c>
      <c r="G81" s="661"/>
      <c r="H81" s="459"/>
      <c r="I81" s="459"/>
      <c r="J81" s="459"/>
      <c r="K81" s="459">
        <v>7967329.4000000004</v>
      </c>
      <c r="L81" s="459"/>
      <c r="M81" s="459">
        <f>K81-L81</f>
        <v>7967329.4000000004</v>
      </c>
      <c r="N81" s="459"/>
      <c r="O81" s="463"/>
    </row>
    <row r="82" spans="1:110" x14ac:dyDescent="0.25">
      <c r="B82" s="878"/>
      <c r="C82" s="641" t="s">
        <v>23</v>
      </c>
      <c r="D82" s="678" t="s">
        <v>215</v>
      </c>
      <c r="E82" s="459" t="s">
        <v>215</v>
      </c>
      <c r="F82" s="460"/>
      <c r="G82" s="661"/>
      <c r="H82" s="459"/>
      <c r="I82" s="459"/>
      <c r="J82" s="459" t="s">
        <v>215</v>
      </c>
      <c r="K82" s="459"/>
      <c r="L82" s="459"/>
      <c r="M82" s="459">
        <f>K82-L82</f>
        <v>0</v>
      </c>
      <c r="N82" s="459"/>
      <c r="O82" s="463"/>
    </row>
    <row r="83" spans="1:110" x14ac:dyDescent="0.25">
      <c r="B83" s="878"/>
      <c r="C83" s="641" t="s">
        <v>7</v>
      </c>
      <c r="D83" s="678" t="s">
        <v>215</v>
      </c>
      <c r="E83" s="459" t="s">
        <v>215</v>
      </c>
      <c r="F83" s="460">
        <v>6456512.1099999994</v>
      </c>
      <c r="G83" s="661"/>
      <c r="H83" s="459"/>
      <c r="I83" s="459"/>
      <c r="J83" s="459">
        <v>15449.386</v>
      </c>
      <c r="K83" s="459">
        <v>763171</v>
      </c>
      <c r="L83" s="459">
        <v>171.7</v>
      </c>
      <c r="M83" s="459">
        <f>K83-L83</f>
        <v>762999.3</v>
      </c>
      <c r="N83" s="459"/>
      <c r="O83" s="463">
        <v>0.1</v>
      </c>
    </row>
    <row r="84" spans="1:110" x14ac:dyDescent="0.25">
      <c r="B84" s="878"/>
      <c r="C84" s="641" t="s">
        <v>29</v>
      </c>
      <c r="D84" s="678">
        <f>E84+F84</f>
        <v>15325000</v>
      </c>
      <c r="E84" s="459"/>
      <c r="F84" s="460">
        <v>15325000</v>
      </c>
      <c r="G84" s="661"/>
      <c r="H84" s="459"/>
      <c r="I84" s="459"/>
      <c r="J84" s="459"/>
      <c r="K84" s="459">
        <v>3144419</v>
      </c>
      <c r="L84" s="459"/>
      <c r="M84" s="459">
        <f>K84-L84</f>
        <v>3144419</v>
      </c>
      <c r="N84" s="459"/>
      <c r="O84" s="463"/>
    </row>
    <row r="85" spans="1:110" x14ac:dyDescent="0.25">
      <c r="B85" s="878"/>
      <c r="C85" s="643" t="s">
        <v>30</v>
      </c>
      <c r="D85" s="670">
        <f>E85+F85</f>
        <v>8545872</v>
      </c>
      <c r="E85" s="446"/>
      <c r="F85" s="465">
        <v>8545872</v>
      </c>
      <c r="G85" s="684"/>
      <c r="H85" s="446"/>
      <c r="I85" s="446"/>
      <c r="J85" s="446"/>
      <c r="K85" s="446">
        <v>1597200</v>
      </c>
      <c r="L85" s="446"/>
      <c r="M85" s="446">
        <f>K85-L85</f>
        <v>1597200</v>
      </c>
      <c r="N85" s="446"/>
      <c r="O85" s="452"/>
    </row>
    <row r="86" spans="1:110" x14ac:dyDescent="0.25">
      <c r="B86" s="629" t="s">
        <v>117</v>
      </c>
      <c r="C86" s="652" t="s">
        <v>14</v>
      </c>
      <c r="D86" s="662" t="s">
        <v>215</v>
      </c>
      <c r="E86" s="451"/>
      <c r="F86" s="488" t="s">
        <v>215</v>
      </c>
      <c r="G86" s="699"/>
      <c r="H86" s="451"/>
      <c r="I86" s="451"/>
      <c r="J86" s="451"/>
      <c r="K86" s="451" t="s">
        <v>215</v>
      </c>
      <c r="L86" s="451"/>
      <c r="M86" s="451" t="s">
        <v>215</v>
      </c>
      <c r="N86" s="451"/>
      <c r="O86" s="447"/>
    </row>
    <row r="87" spans="1:110" x14ac:dyDescent="0.25">
      <c r="B87" s="630" t="s">
        <v>170</v>
      </c>
      <c r="C87" s="653" t="s">
        <v>20</v>
      </c>
      <c r="D87" s="715">
        <f>E87+F87</f>
        <v>0</v>
      </c>
      <c r="E87" s="456"/>
      <c r="F87" s="479"/>
      <c r="G87" s="682"/>
      <c r="H87" s="456"/>
      <c r="I87" s="456"/>
      <c r="J87" s="456">
        <v>43.268000000000001</v>
      </c>
      <c r="K87" s="456"/>
      <c r="L87" s="456"/>
      <c r="M87" s="497">
        <f>K87-L87</f>
        <v>0</v>
      </c>
      <c r="N87" s="456"/>
      <c r="O87" s="457"/>
    </row>
    <row r="88" spans="1:110" x14ac:dyDescent="0.25">
      <c r="B88" s="877" t="s">
        <v>171</v>
      </c>
      <c r="C88" s="637" t="s">
        <v>9</v>
      </c>
      <c r="D88" s="714" t="s">
        <v>215</v>
      </c>
      <c r="E88" s="441"/>
      <c r="F88" s="458" t="s">
        <v>215</v>
      </c>
      <c r="G88" s="666"/>
      <c r="H88" s="441"/>
      <c r="I88" s="441"/>
      <c r="J88" s="441"/>
      <c r="K88" s="441" t="s">
        <v>215</v>
      </c>
      <c r="L88" s="441"/>
      <c r="M88" s="480" t="s">
        <v>215</v>
      </c>
      <c r="N88" s="441"/>
      <c r="O88" s="442"/>
    </row>
    <row r="89" spans="1:110" x14ac:dyDescent="0.25">
      <c r="B89" s="878"/>
      <c r="C89" s="641" t="s">
        <v>7</v>
      </c>
      <c r="D89" s="678" t="s">
        <v>215</v>
      </c>
      <c r="E89" s="459"/>
      <c r="F89" s="460" t="s">
        <v>215</v>
      </c>
      <c r="G89" s="661"/>
      <c r="H89" s="459"/>
      <c r="I89" s="459"/>
      <c r="J89" s="459"/>
      <c r="K89" s="459" t="s">
        <v>215</v>
      </c>
      <c r="L89" s="459"/>
      <c r="M89" s="459" t="s">
        <v>215</v>
      </c>
      <c r="N89" s="459"/>
      <c r="O89" s="463"/>
    </row>
    <row r="90" spans="1:110" x14ac:dyDescent="0.25">
      <c r="B90" s="878"/>
      <c r="C90" s="638" t="s">
        <v>29</v>
      </c>
      <c r="D90" s="662" t="s">
        <v>215</v>
      </c>
      <c r="E90" s="474"/>
      <c r="F90" s="524" t="s">
        <v>215</v>
      </c>
      <c r="G90" s="663"/>
      <c r="H90" s="474"/>
      <c r="I90" s="474"/>
      <c r="J90" s="474"/>
      <c r="K90" s="474" t="s">
        <v>215</v>
      </c>
      <c r="L90" s="474"/>
      <c r="M90" s="474" t="s">
        <v>215</v>
      </c>
      <c r="N90" s="474"/>
      <c r="O90" s="478"/>
    </row>
    <row r="91" spans="1:110" s="418" customFormat="1" x14ac:dyDescent="0.25">
      <c r="A91" s="417"/>
      <c r="B91" s="882" t="s">
        <v>34</v>
      </c>
      <c r="C91" s="636" t="s">
        <v>11</v>
      </c>
      <c r="D91" s="664" t="s">
        <v>215</v>
      </c>
      <c r="E91" s="480" t="s">
        <v>215</v>
      </c>
      <c r="F91" s="481" t="s">
        <v>215</v>
      </c>
      <c r="G91" s="665"/>
      <c r="H91" s="480"/>
      <c r="I91" s="480" t="s">
        <v>215</v>
      </c>
      <c r="J91" s="480" t="s">
        <v>215</v>
      </c>
      <c r="K91" s="480" t="s">
        <v>215</v>
      </c>
      <c r="L91" s="480"/>
      <c r="M91" s="480" t="s">
        <v>215</v>
      </c>
      <c r="N91" s="480"/>
      <c r="O91" s="448"/>
      <c r="P91" s="186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  <c r="AR91" s="184"/>
      <c r="AS91" s="184"/>
      <c r="AT91" s="184"/>
      <c r="AU91" s="184"/>
      <c r="AV91" s="184"/>
      <c r="AW91" s="184"/>
      <c r="AX91" s="184"/>
      <c r="AY91" s="184"/>
      <c r="AZ91" s="184"/>
      <c r="BA91" s="184"/>
      <c r="BB91" s="184"/>
      <c r="BC91" s="184"/>
      <c r="BD91" s="184"/>
      <c r="BE91" s="184"/>
      <c r="BF91" s="184"/>
      <c r="BG91" s="184"/>
      <c r="BH91" s="184"/>
      <c r="BI91" s="184"/>
      <c r="BJ91" s="184"/>
      <c r="BK91" s="184"/>
      <c r="BL91" s="184"/>
      <c r="BM91" s="184"/>
      <c r="BN91" s="184"/>
      <c r="BO91" s="184"/>
      <c r="BP91" s="184"/>
      <c r="BQ91" s="184"/>
      <c r="BR91" s="184"/>
      <c r="BS91" s="184"/>
      <c r="BT91" s="184"/>
      <c r="BU91" s="184"/>
      <c r="BV91" s="184"/>
      <c r="BW91" s="184"/>
      <c r="BX91" s="184"/>
      <c r="BY91" s="184"/>
      <c r="BZ91" s="184"/>
      <c r="CA91" s="184"/>
      <c r="CB91" s="184"/>
      <c r="CC91" s="184"/>
      <c r="CD91" s="184"/>
      <c r="CE91" s="184"/>
      <c r="CF91" s="184"/>
      <c r="CG91" s="184"/>
      <c r="CH91" s="184"/>
      <c r="CI91" s="184"/>
      <c r="CJ91" s="184"/>
      <c r="CK91" s="184"/>
      <c r="CL91" s="184"/>
      <c r="CM91" s="184"/>
      <c r="CN91" s="184"/>
      <c r="CO91" s="184"/>
      <c r="CP91" s="184"/>
      <c r="CQ91" s="184"/>
      <c r="CR91" s="184"/>
      <c r="CS91" s="184"/>
      <c r="CT91" s="184"/>
      <c r="CU91" s="184"/>
      <c r="CV91" s="184"/>
      <c r="CW91" s="184"/>
      <c r="CX91" s="184"/>
      <c r="CY91" s="184"/>
      <c r="CZ91" s="184"/>
      <c r="DA91" s="184"/>
      <c r="DB91" s="184"/>
      <c r="DC91" s="184"/>
      <c r="DD91" s="184"/>
      <c r="DE91" s="184"/>
      <c r="DF91" s="184"/>
    </row>
    <row r="92" spans="1:110" s="419" customFormat="1" x14ac:dyDescent="0.25">
      <c r="B92" s="883"/>
      <c r="C92" s="654" t="s">
        <v>7</v>
      </c>
      <c r="D92" s="697">
        <f>E92+F92</f>
        <v>5885933.4800000004</v>
      </c>
      <c r="E92" s="484"/>
      <c r="F92" s="485">
        <v>5885933.4800000004</v>
      </c>
      <c r="G92" s="716"/>
      <c r="H92" s="484"/>
      <c r="I92" s="484"/>
      <c r="J92" s="484"/>
      <c r="K92" s="484">
        <v>491598.6</v>
      </c>
      <c r="L92" s="484">
        <v>139.05000000000001</v>
      </c>
      <c r="M92" s="484">
        <f>K92-L92</f>
        <v>491459.55</v>
      </c>
      <c r="N92" s="484"/>
      <c r="O92" s="717"/>
      <c r="P92" s="186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4"/>
      <c r="AT92" s="184"/>
      <c r="AU92" s="184"/>
      <c r="AV92" s="184"/>
      <c r="AW92" s="184"/>
      <c r="AX92" s="184"/>
      <c r="AY92" s="184"/>
      <c r="AZ92" s="184"/>
      <c r="BA92" s="184"/>
      <c r="BB92" s="184"/>
      <c r="BC92" s="184"/>
      <c r="BD92" s="184"/>
      <c r="BE92" s="184"/>
      <c r="BF92" s="184"/>
      <c r="BG92" s="184"/>
      <c r="BH92" s="184"/>
      <c r="BI92" s="184"/>
      <c r="BJ92" s="184"/>
      <c r="BK92" s="184"/>
      <c r="BL92" s="184"/>
      <c r="BM92" s="184"/>
      <c r="BN92" s="184"/>
      <c r="BO92" s="184"/>
      <c r="BP92" s="184"/>
      <c r="BQ92" s="184"/>
      <c r="BR92" s="184"/>
      <c r="BS92" s="184"/>
      <c r="BT92" s="184"/>
      <c r="BU92" s="184"/>
      <c r="BV92" s="184"/>
      <c r="BW92" s="184"/>
      <c r="BX92" s="184"/>
      <c r="BY92" s="184"/>
      <c r="BZ92" s="184"/>
      <c r="CA92" s="184"/>
      <c r="CB92" s="184"/>
      <c r="CC92" s="184"/>
      <c r="CD92" s="184"/>
      <c r="CE92" s="184"/>
      <c r="CF92" s="184"/>
      <c r="CG92" s="184"/>
      <c r="CH92" s="184"/>
      <c r="CI92" s="184"/>
      <c r="CJ92" s="184"/>
      <c r="CK92" s="184"/>
      <c r="CL92" s="184"/>
      <c r="CM92" s="184"/>
      <c r="CN92" s="184"/>
      <c r="CO92" s="184"/>
      <c r="CP92" s="184"/>
      <c r="CQ92" s="184"/>
      <c r="CR92" s="184"/>
      <c r="CS92" s="184"/>
      <c r="CT92" s="184"/>
      <c r="CU92" s="184"/>
      <c r="CV92" s="184"/>
      <c r="CW92" s="184"/>
      <c r="CX92" s="184"/>
      <c r="CY92" s="184"/>
      <c r="CZ92" s="184"/>
      <c r="DA92" s="184"/>
      <c r="DB92" s="184"/>
      <c r="DC92" s="184"/>
      <c r="DD92" s="184"/>
      <c r="DE92" s="184"/>
      <c r="DF92" s="184"/>
    </row>
    <row r="93" spans="1:110" x14ac:dyDescent="0.25">
      <c r="B93" s="884" t="s">
        <v>35</v>
      </c>
      <c r="C93" s="637" t="s">
        <v>11</v>
      </c>
      <c r="D93" s="714" t="s">
        <v>215</v>
      </c>
      <c r="E93" s="441" t="s">
        <v>215</v>
      </c>
      <c r="F93" s="458">
        <v>54680993.209999993</v>
      </c>
      <c r="G93" s="666"/>
      <c r="H93" s="441"/>
      <c r="I93" s="441" t="s">
        <v>215</v>
      </c>
      <c r="J93" s="441"/>
      <c r="K93" s="441">
        <v>7828780.1000000006</v>
      </c>
      <c r="L93" s="441"/>
      <c r="M93" s="441">
        <f>K93-L93</f>
        <v>7828780.1000000006</v>
      </c>
      <c r="N93" s="441"/>
      <c r="O93" s="442"/>
    </row>
    <row r="94" spans="1:110" x14ac:dyDescent="0.25">
      <c r="B94" s="879"/>
      <c r="C94" s="654" t="s">
        <v>13</v>
      </c>
      <c r="D94" s="697" t="s">
        <v>215</v>
      </c>
      <c r="E94" s="484"/>
      <c r="F94" s="485" t="s">
        <v>215</v>
      </c>
      <c r="G94" s="716"/>
      <c r="H94" s="484"/>
      <c r="I94" s="484"/>
      <c r="J94" s="484"/>
      <c r="K94" s="484" t="s">
        <v>215</v>
      </c>
      <c r="L94" s="484"/>
      <c r="M94" s="484" t="s">
        <v>215</v>
      </c>
      <c r="N94" s="484"/>
      <c r="O94" s="492"/>
    </row>
    <row r="95" spans="1:110" x14ac:dyDescent="0.25">
      <c r="B95" s="624" t="s">
        <v>150</v>
      </c>
      <c r="C95" s="644" t="s">
        <v>20</v>
      </c>
      <c r="D95" s="715">
        <f>E95+F95</f>
        <v>0</v>
      </c>
      <c r="E95" s="685"/>
      <c r="F95" s="686"/>
      <c r="G95" s="687"/>
      <c r="H95" s="685"/>
      <c r="I95" s="685"/>
      <c r="J95" s="685">
        <v>9</v>
      </c>
      <c r="K95" s="685"/>
      <c r="L95" s="685"/>
      <c r="M95" s="685">
        <f t="shared" ref="M95:M100" si="6">K95-L95</f>
        <v>0</v>
      </c>
      <c r="N95" s="685"/>
      <c r="O95" s="688"/>
    </row>
    <row r="96" spans="1:110" x14ac:dyDescent="0.25">
      <c r="B96" s="628" t="s">
        <v>151</v>
      </c>
      <c r="C96" s="650" t="s">
        <v>20</v>
      </c>
      <c r="D96" s="660">
        <f>E96+F96</f>
        <v>0</v>
      </c>
      <c r="E96" s="705"/>
      <c r="F96" s="706"/>
      <c r="G96" s="707"/>
      <c r="H96" s="705"/>
      <c r="I96" s="705"/>
      <c r="J96" s="705">
        <v>37.24</v>
      </c>
      <c r="K96" s="705"/>
      <c r="L96" s="705"/>
      <c r="M96" s="705">
        <f t="shared" si="6"/>
        <v>0</v>
      </c>
      <c r="N96" s="705"/>
      <c r="O96" s="708"/>
    </row>
    <row r="97" spans="2:16" x14ac:dyDescent="0.25">
      <c r="B97" s="631" t="s">
        <v>188</v>
      </c>
      <c r="C97" s="636" t="s">
        <v>152</v>
      </c>
      <c r="D97" s="718">
        <v>0</v>
      </c>
      <c r="E97" s="456"/>
      <c r="F97" s="479"/>
      <c r="G97" s="682"/>
      <c r="H97" s="456"/>
      <c r="I97" s="456">
        <v>0.2</v>
      </c>
      <c r="J97" s="456"/>
      <c r="K97" s="456"/>
      <c r="L97" s="456"/>
      <c r="M97" s="456">
        <f t="shared" si="6"/>
        <v>0</v>
      </c>
      <c r="N97" s="456"/>
      <c r="O97" s="457"/>
    </row>
    <row r="98" spans="2:16" x14ac:dyDescent="0.25">
      <c r="B98" s="625" t="s">
        <v>172</v>
      </c>
      <c r="C98" s="650" t="s">
        <v>17</v>
      </c>
      <c r="D98" s="715">
        <f>E98+F98</f>
        <v>0</v>
      </c>
      <c r="E98" s="451"/>
      <c r="F98" s="488"/>
      <c r="G98" s="699"/>
      <c r="H98" s="451"/>
      <c r="I98" s="451"/>
      <c r="J98" s="451">
        <v>1.637</v>
      </c>
      <c r="K98" s="451"/>
      <c r="L98" s="451"/>
      <c r="M98" s="451">
        <f t="shared" si="6"/>
        <v>0</v>
      </c>
      <c r="N98" s="451"/>
      <c r="O98" s="447"/>
    </row>
    <row r="99" spans="2:16" x14ac:dyDescent="0.25">
      <c r="B99" s="632" t="s">
        <v>161</v>
      </c>
      <c r="C99" s="650" t="s">
        <v>20</v>
      </c>
      <c r="D99" s="660">
        <f>E99+F99</f>
        <v>0</v>
      </c>
      <c r="E99" s="705"/>
      <c r="F99" s="706"/>
      <c r="G99" s="707"/>
      <c r="H99" s="705"/>
      <c r="I99" s="705"/>
      <c r="J99" s="705">
        <v>73.58</v>
      </c>
      <c r="K99" s="705"/>
      <c r="L99" s="705"/>
      <c r="M99" s="705">
        <f t="shared" si="6"/>
        <v>0</v>
      </c>
      <c r="N99" s="705"/>
      <c r="O99" s="708"/>
    </row>
    <row r="100" spans="2:16" ht="13.8" thickBot="1" x14ac:dyDescent="0.3">
      <c r="B100" s="632" t="s">
        <v>162</v>
      </c>
      <c r="C100" s="650" t="s">
        <v>20</v>
      </c>
      <c r="D100" s="660">
        <f>E100+F100</f>
        <v>0</v>
      </c>
      <c r="E100" s="705"/>
      <c r="F100" s="706"/>
      <c r="G100" s="707"/>
      <c r="H100" s="705"/>
      <c r="I100" s="705"/>
      <c r="J100" s="705">
        <v>154.5</v>
      </c>
      <c r="K100" s="705"/>
      <c r="L100" s="705"/>
      <c r="M100" s="705">
        <f t="shared" si="6"/>
        <v>0</v>
      </c>
      <c r="N100" s="705"/>
      <c r="O100" s="708"/>
    </row>
    <row r="101" spans="2:16" ht="14.4" thickTop="1" thickBot="1" x14ac:dyDescent="0.3">
      <c r="B101" s="885" t="s">
        <v>79</v>
      </c>
      <c r="C101" s="886"/>
      <c r="D101" s="719">
        <v>563085268.97000003</v>
      </c>
      <c r="E101" s="719">
        <v>64629835.940000005</v>
      </c>
      <c r="F101" s="719">
        <v>498455433.02999991</v>
      </c>
      <c r="G101" s="719" t="s">
        <v>217</v>
      </c>
      <c r="H101" s="719" t="s">
        <v>215</v>
      </c>
      <c r="I101" s="719">
        <v>24666.31</v>
      </c>
      <c r="J101" s="719" t="s">
        <v>215</v>
      </c>
      <c r="K101" s="719">
        <v>73498697.729999989</v>
      </c>
      <c r="L101" s="719" t="s">
        <v>215</v>
      </c>
      <c r="M101" s="719">
        <v>73493636.029999986</v>
      </c>
      <c r="N101" s="719">
        <v>389.87799999999993</v>
      </c>
      <c r="O101" s="719" t="s">
        <v>215</v>
      </c>
      <c r="P101" s="186"/>
    </row>
    <row r="102" spans="2:16" ht="14.4" thickTop="1" thickBot="1" x14ac:dyDescent="0.3">
      <c r="B102" s="887" t="s">
        <v>36</v>
      </c>
      <c r="C102" s="888"/>
      <c r="D102" s="720">
        <v>719315462.93000054</v>
      </c>
      <c r="E102" s="721">
        <v>67209674.310000002</v>
      </c>
      <c r="F102" s="722">
        <v>652105788.62000036</v>
      </c>
      <c r="G102" s="723" t="s">
        <v>217</v>
      </c>
      <c r="H102" s="721" t="s">
        <v>215</v>
      </c>
      <c r="I102" s="721">
        <v>32749.31</v>
      </c>
      <c r="J102" s="721" t="s">
        <v>215</v>
      </c>
      <c r="K102" s="721">
        <v>318947813.71999973</v>
      </c>
      <c r="L102" s="721" t="s">
        <v>215</v>
      </c>
      <c r="M102" s="721">
        <v>318926000.14999968</v>
      </c>
      <c r="N102" s="723" t="s">
        <v>218</v>
      </c>
      <c r="O102" s="724" t="s">
        <v>215</v>
      </c>
    </row>
    <row r="103" spans="2:16" ht="15" thickTop="1" x14ac:dyDescent="0.3">
      <c r="B103" s="187"/>
      <c r="C103" s="187"/>
      <c r="D103" s="188"/>
      <c r="E103" s="188"/>
      <c r="F103" s="188"/>
      <c r="G103" s="188"/>
      <c r="H103" s="420"/>
      <c r="I103" s="188"/>
      <c r="J103" s="420"/>
      <c r="K103" s="188"/>
      <c r="L103" s="188"/>
      <c r="M103" s="188"/>
      <c r="N103" s="420"/>
      <c r="O103" s="188"/>
    </row>
    <row r="104" spans="2:16" x14ac:dyDescent="0.25">
      <c r="B104" s="182" t="s">
        <v>113</v>
      </c>
      <c r="M104" s="189">
        <f>+M102*0.05</f>
        <v>15946300.007499985</v>
      </c>
    </row>
    <row r="105" spans="2:16" x14ac:dyDescent="0.25">
      <c r="H105" s="421"/>
      <c r="K105" s="421"/>
      <c r="L105" s="421"/>
      <c r="M105" s="421"/>
    </row>
    <row r="110" spans="2:16" x14ac:dyDescent="0.25">
      <c r="H110" s="189">
        <f>200000000*0.05</f>
        <v>10000000</v>
      </c>
    </row>
  </sheetData>
  <mergeCells count="23">
    <mergeCell ref="B88:B90"/>
    <mergeCell ref="B91:B92"/>
    <mergeCell ref="B93:B94"/>
    <mergeCell ref="B101:C101"/>
    <mergeCell ref="B102:C102"/>
    <mergeCell ref="B56:B62"/>
    <mergeCell ref="B63:B64"/>
    <mergeCell ref="B65:B67"/>
    <mergeCell ref="B68:B71"/>
    <mergeCell ref="B76:B77"/>
    <mergeCell ref="B79:B85"/>
    <mergeCell ref="B11:B12"/>
    <mergeCell ref="B13:B17"/>
    <mergeCell ref="B18:B30"/>
    <mergeCell ref="B31:B45"/>
    <mergeCell ref="B47:B49"/>
    <mergeCell ref="B52:B53"/>
    <mergeCell ref="B3:B4"/>
    <mergeCell ref="C3:C4"/>
    <mergeCell ref="D3:F3"/>
    <mergeCell ref="G3:O3"/>
    <mergeCell ref="B5:B7"/>
    <mergeCell ref="B8:B10"/>
  </mergeCells>
  <pageMargins left="0.75" right="0.75" top="1" bottom="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5ECF-738C-4C7D-9F02-DF07882E3808}">
  <dimension ref="A1:T105"/>
  <sheetViews>
    <sheetView zoomScale="75" zoomScaleNormal="75" workbookViewId="0">
      <pane ySplit="4" topLeftCell="A5" activePane="bottomLeft" state="frozen"/>
      <selection pane="bottomLeft"/>
    </sheetView>
  </sheetViews>
  <sheetFormatPr baseColWidth="10" defaultColWidth="12" defaultRowHeight="13.2" x14ac:dyDescent="0.25"/>
  <cols>
    <col min="1" max="1" width="2.7109375" style="184" customWidth="1"/>
    <col min="2" max="2" width="32.85546875" style="349" customWidth="1"/>
    <col min="3" max="3" width="30.7109375" style="189" bestFit="1" customWidth="1"/>
    <col min="4" max="4" width="23.28515625" style="189" customWidth="1"/>
    <col min="5" max="5" width="20.85546875" style="189" customWidth="1"/>
    <col min="6" max="6" width="23.28515625" style="189" customWidth="1"/>
    <col min="7" max="7" width="25.140625" style="189" customWidth="1"/>
    <col min="8" max="10" width="18.85546875" style="189" customWidth="1"/>
    <col min="11" max="11" width="21.7109375" style="189" customWidth="1"/>
    <col min="12" max="12" width="18.85546875" style="189" customWidth="1"/>
    <col min="13" max="13" width="20.7109375" style="189" customWidth="1"/>
    <col min="14" max="15" width="18.85546875" style="189" customWidth="1"/>
    <col min="16" max="18" width="31.7109375" style="184" bestFit="1" customWidth="1"/>
    <col min="19" max="19" width="20.7109375" style="184" bestFit="1" customWidth="1"/>
    <col min="20" max="20" width="16.28515625" style="184" bestFit="1" customWidth="1"/>
    <col min="21" max="21" width="20.28515625" style="184" bestFit="1" customWidth="1"/>
    <col min="22" max="22" width="16.7109375" style="184" bestFit="1" customWidth="1"/>
    <col min="23" max="23" width="20.28515625" style="184" bestFit="1" customWidth="1"/>
    <col min="24" max="24" width="16.7109375" style="184" bestFit="1" customWidth="1"/>
    <col min="25" max="25" width="20.28515625" style="184" bestFit="1" customWidth="1"/>
    <col min="26" max="26" width="16.7109375" style="184" bestFit="1" customWidth="1"/>
    <col min="27" max="27" width="20.7109375" style="184" bestFit="1" customWidth="1"/>
    <col min="28" max="28" width="17" style="184" bestFit="1" customWidth="1"/>
    <col min="29" max="29" width="20.28515625" style="184" bestFit="1" customWidth="1"/>
    <col min="30" max="30" width="16.7109375" style="184" bestFit="1" customWidth="1"/>
    <col min="31" max="31" width="20.28515625" style="184" bestFit="1" customWidth="1"/>
    <col min="32" max="32" width="16.7109375" style="184" bestFit="1" customWidth="1"/>
    <col min="33" max="33" width="18" style="184" bestFit="1" customWidth="1"/>
    <col min="34" max="34" width="14.42578125" style="184" bestFit="1" customWidth="1"/>
    <col min="35" max="35" width="17.7109375" style="184" bestFit="1" customWidth="1"/>
    <col min="36" max="36" width="14.140625" style="184" bestFit="1" customWidth="1"/>
    <col min="37" max="37" width="16.85546875" style="184" bestFit="1" customWidth="1"/>
    <col min="38" max="16384" width="12" style="184"/>
  </cols>
  <sheetData>
    <row r="1" spans="1:20" s="371" customFormat="1" ht="22.5" customHeight="1" x14ac:dyDescent="0.25">
      <c r="B1" s="855" t="s">
        <v>155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Q1" s="401"/>
      <c r="R1" s="401"/>
      <c r="S1" s="401"/>
      <c r="T1" s="401"/>
    </row>
    <row r="2" spans="1:20" s="371" customFormat="1" ht="13.8" thickBot="1" x14ac:dyDescent="0.3">
      <c r="B2" s="348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Q2" s="401"/>
      <c r="R2" s="401"/>
      <c r="S2" s="401"/>
      <c r="T2" s="401"/>
    </row>
    <row r="3" spans="1:20" ht="17.25" customHeight="1" thickTop="1" x14ac:dyDescent="0.25">
      <c r="B3" s="856" t="s">
        <v>0</v>
      </c>
      <c r="C3" s="856" t="s">
        <v>1</v>
      </c>
      <c r="D3" s="858" t="s">
        <v>2</v>
      </c>
      <c r="E3" s="859"/>
      <c r="F3" s="860"/>
      <c r="G3" s="861" t="s">
        <v>3</v>
      </c>
      <c r="H3" s="859"/>
      <c r="I3" s="862"/>
      <c r="J3" s="862"/>
      <c r="K3" s="862"/>
      <c r="L3" s="862"/>
      <c r="M3" s="862"/>
      <c r="N3" s="862"/>
      <c r="O3" s="863"/>
    </row>
    <row r="4" spans="1:20" ht="119.25" customHeight="1" thickBot="1" x14ac:dyDescent="0.3">
      <c r="B4" s="868"/>
      <c r="C4" s="868"/>
      <c r="D4" s="358" t="s">
        <v>4</v>
      </c>
      <c r="E4" s="351" t="s">
        <v>5</v>
      </c>
      <c r="F4" s="352" t="s">
        <v>52</v>
      </c>
      <c r="G4" s="353" t="s">
        <v>101</v>
      </c>
      <c r="H4" s="354" t="s">
        <v>102</v>
      </c>
      <c r="I4" s="354" t="s">
        <v>53</v>
      </c>
      <c r="J4" s="354" t="s">
        <v>54</v>
      </c>
      <c r="K4" s="354" t="s">
        <v>103</v>
      </c>
      <c r="L4" s="355" t="s">
        <v>146</v>
      </c>
      <c r="M4" s="355" t="s">
        <v>147</v>
      </c>
      <c r="N4" s="354" t="s">
        <v>55</v>
      </c>
      <c r="O4" s="356" t="s">
        <v>56</v>
      </c>
    </row>
    <row r="5" spans="1:20" ht="13.8" thickTop="1" x14ac:dyDescent="0.25">
      <c r="A5" s="185"/>
      <c r="B5" s="897" t="s">
        <v>26</v>
      </c>
      <c r="C5" s="346" t="s">
        <v>22</v>
      </c>
      <c r="D5" s="343">
        <f>SUM(E5:F5)</f>
        <v>3338622</v>
      </c>
      <c r="E5" s="372">
        <v>26165</v>
      </c>
      <c r="F5" s="373">
        <v>3312457</v>
      </c>
      <c r="G5" s="361"/>
      <c r="H5" s="228"/>
      <c r="I5" s="228"/>
      <c r="J5" s="374">
        <v>517.27</v>
      </c>
      <c r="K5" s="375">
        <v>331227</v>
      </c>
      <c r="L5" s="228"/>
      <c r="M5" s="376">
        <v>331227</v>
      </c>
      <c r="N5" s="377">
        <v>35.74</v>
      </c>
      <c r="O5" s="254"/>
    </row>
    <row r="6" spans="1:20" x14ac:dyDescent="0.25">
      <c r="A6" s="185"/>
      <c r="B6" s="895"/>
      <c r="C6" s="339" t="s">
        <v>12</v>
      </c>
      <c r="D6" s="341">
        <f t="shared" ref="D6:D70" si="0">SUM(E6:F6)</f>
        <v>2100</v>
      </c>
      <c r="E6" s="236"/>
      <c r="F6" s="378">
        <v>2100</v>
      </c>
      <c r="G6" s="362"/>
      <c r="H6" s="236"/>
      <c r="I6" s="236"/>
      <c r="J6" s="236"/>
      <c r="K6" s="379">
        <v>200</v>
      </c>
      <c r="L6" s="236"/>
      <c r="M6" s="379">
        <v>200</v>
      </c>
      <c r="N6" s="236"/>
      <c r="O6" s="237"/>
    </row>
    <row r="7" spans="1:20" x14ac:dyDescent="0.25">
      <c r="A7" s="185"/>
      <c r="B7" s="894" t="s">
        <v>171</v>
      </c>
      <c r="C7" s="345" t="s">
        <v>7</v>
      </c>
      <c r="D7" s="344">
        <f t="shared" si="0"/>
        <v>8985210</v>
      </c>
      <c r="E7" s="242"/>
      <c r="F7" s="380">
        <v>8985210</v>
      </c>
      <c r="G7" s="363"/>
      <c r="H7" s="242"/>
      <c r="I7" s="242"/>
      <c r="J7" s="242"/>
      <c r="K7" s="381">
        <v>736202</v>
      </c>
      <c r="L7" s="242"/>
      <c r="M7" s="381">
        <v>736202</v>
      </c>
      <c r="N7" s="242"/>
      <c r="O7" s="244"/>
    </row>
    <row r="8" spans="1:20" x14ac:dyDescent="0.25">
      <c r="A8" s="185"/>
      <c r="B8" s="896"/>
      <c r="C8" s="339" t="s">
        <v>9</v>
      </c>
      <c r="D8" s="343">
        <f t="shared" si="0"/>
        <v>35146430.130000003</v>
      </c>
      <c r="E8" s="228"/>
      <c r="F8" s="382">
        <v>35146430.130000003</v>
      </c>
      <c r="G8" s="361"/>
      <c r="H8" s="228"/>
      <c r="I8" s="228"/>
      <c r="J8" s="228"/>
      <c r="K8" s="383">
        <v>2068791</v>
      </c>
      <c r="L8" s="228"/>
      <c r="M8" s="383">
        <v>2068791</v>
      </c>
      <c r="N8" s="228"/>
      <c r="O8" s="254"/>
    </row>
    <row r="9" spans="1:20" x14ac:dyDescent="0.25">
      <c r="A9" s="185"/>
      <c r="B9" s="895"/>
      <c r="C9" s="345" t="s">
        <v>29</v>
      </c>
      <c r="D9" s="341">
        <f t="shared" si="0"/>
        <v>34970000</v>
      </c>
      <c r="E9" s="236"/>
      <c r="F9" s="384">
        <v>34970000</v>
      </c>
      <c r="G9" s="362"/>
      <c r="H9" s="236"/>
      <c r="I9" s="236"/>
      <c r="J9" s="236"/>
      <c r="K9" s="379">
        <v>2331150</v>
      </c>
      <c r="L9" s="236"/>
      <c r="M9" s="379">
        <v>2331150</v>
      </c>
      <c r="N9" s="236"/>
      <c r="O9" s="237"/>
    </row>
    <row r="10" spans="1:20" x14ac:dyDescent="0.25">
      <c r="A10" s="185"/>
      <c r="B10" s="370" t="s">
        <v>50</v>
      </c>
      <c r="C10" s="340" t="s">
        <v>7</v>
      </c>
      <c r="D10" s="342">
        <f t="shared" si="0"/>
        <v>619.65</v>
      </c>
      <c r="E10" s="247"/>
      <c r="F10" s="385">
        <v>619.65</v>
      </c>
      <c r="G10" s="364"/>
      <c r="H10" s="247"/>
      <c r="I10" s="247"/>
      <c r="J10" s="247"/>
      <c r="K10" s="386">
        <v>315.89999999999998</v>
      </c>
      <c r="L10" s="247">
        <v>5.0999999999999996</v>
      </c>
      <c r="M10" s="386">
        <v>310.79999999999995</v>
      </c>
      <c r="N10" s="247"/>
      <c r="O10" s="251"/>
    </row>
    <row r="11" spans="1:20" x14ac:dyDescent="0.25">
      <c r="A11" s="185"/>
      <c r="B11" s="370" t="s">
        <v>158</v>
      </c>
      <c r="C11" s="357" t="s">
        <v>20</v>
      </c>
      <c r="D11" s="342">
        <f t="shared" si="0"/>
        <v>0</v>
      </c>
      <c r="E11" s="247"/>
      <c r="F11" s="248"/>
      <c r="G11" s="364"/>
      <c r="H11" s="247"/>
      <c r="I11" s="247"/>
      <c r="J11" s="386">
        <v>14.2</v>
      </c>
      <c r="K11" s="247"/>
      <c r="L11" s="247"/>
      <c r="M11" s="247"/>
      <c r="N11" s="247"/>
      <c r="O11" s="251"/>
    </row>
    <row r="12" spans="1:20" x14ac:dyDescent="0.25">
      <c r="A12" s="185"/>
      <c r="B12" s="370" t="s">
        <v>170</v>
      </c>
      <c r="C12" s="357" t="s">
        <v>20</v>
      </c>
      <c r="D12" s="342">
        <f t="shared" si="0"/>
        <v>0</v>
      </c>
      <c r="E12" s="247"/>
      <c r="F12" s="248"/>
      <c r="G12" s="364"/>
      <c r="H12" s="247"/>
      <c r="I12" s="247"/>
      <c r="J12" s="386">
        <v>23.55</v>
      </c>
      <c r="K12" s="247"/>
      <c r="L12" s="247"/>
      <c r="M12" s="247"/>
      <c r="N12" s="247"/>
      <c r="O12" s="251"/>
    </row>
    <row r="13" spans="1:20" x14ac:dyDescent="0.25">
      <c r="A13" s="185"/>
      <c r="B13" s="370" t="s">
        <v>107</v>
      </c>
      <c r="C13" s="357" t="s">
        <v>20</v>
      </c>
      <c r="D13" s="342">
        <f t="shared" si="0"/>
        <v>0</v>
      </c>
      <c r="E13" s="247"/>
      <c r="F13" s="248"/>
      <c r="G13" s="364"/>
      <c r="H13" s="247"/>
      <c r="I13" s="247"/>
      <c r="J13" s="386">
        <v>1.75</v>
      </c>
      <c r="K13" s="247"/>
      <c r="L13" s="247"/>
      <c r="M13" s="247"/>
      <c r="N13" s="247"/>
      <c r="O13" s="251"/>
    </row>
    <row r="14" spans="1:20" x14ac:dyDescent="0.25">
      <c r="A14" s="185"/>
      <c r="B14" s="370" t="s">
        <v>159</v>
      </c>
      <c r="C14" s="357" t="s">
        <v>160</v>
      </c>
      <c r="D14" s="342">
        <f t="shared" si="0"/>
        <v>0</v>
      </c>
      <c r="E14" s="247"/>
      <c r="F14" s="248"/>
      <c r="G14" s="364"/>
      <c r="H14" s="247"/>
      <c r="I14" s="247"/>
      <c r="J14" s="247"/>
      <c r="K14" s="247"/>
      <c r="L14" s="247"/>
      <c r="M14" s="247"/>
      <c r="N14" s="386">
        <v>0.13</v>
      </c>
      <c r="O14" s="368"/>
    </row>
    <row r="15" spans="1:20" x14ac:dyDescent="0.25">
      <c r="A15" s="185"/>
      <c r="B15" s="370" t="s">
        <v>172</v>
      </c>
      <c r="C15" s="357" t="s">
        <v>17</v>
      </c>
      <c r="D15" s="342">
        <f t="shared" si="0"/>
        <v>0</v>
      </c>
      <c r="E15" s="247"/>
      <c r="F15" s="248"/>
      <c r="G15" s="364"/>
      <c r="H15" s="247"/>
      <c r="I15" s="247"/>
      <c r="J15" s="247">
        <v>0.32</v>
      </c>
      <c r="K15" s="247"/>
      <c r="L15" s="247"/>
      <c r="M15" s="247"/>
      <c r="N15" s="386"/>
      <c r="O15" s="368"/>
    </row>
    <row r="16" spans="1:20" x14ac:dyDescent="0.25">
      <c r="A16" s="185"/>
      <c r="B16" s="370" t="s">
        <v>43</v>
      </c>
      <c r="C16" s="357" t="s">
        <v>11</v>
      </c>
      <c r="D16" s="342">
        <f t="shared" si="0"/>
        <v>1833268.95</v>
      </c>
      <c r="E16" s="386">
        <v>339376.5</v>
      </c>
      <c r="F16" s="385">
        <v>1493892.45</v>
      </c>
      <c r="G16" s="364"/>
      <c r="H16" s="247"/>
      <c r="I16" s="247"/>
      <c r="J16" s="386">
        <v>125.7</v>
      </c>
      <c r="K16" s="386">
        <v>142150</v>
      </c>
      <c r="L16" s="247"/>
      <c r="M16" s="386">
        <v>142150</v>
      </c>
      <c r="N16" s="247"/>
      <c r="O16" s="251"/>
    </row>
    <row r="17" spans="1:15" x14ac:dyDescent="0.25">
      <c r="A17" s="185"/>
      <c r="B17" s="370" t="s">
        <v>161</v>
      </c>
      <c r="C17" s="357" t="s">
        <v>20</v>
      </c>
      <c r="D17" s="342">
        <f t="shared" si="0"/>
        <v>0</v>
      </c>
      <c r="E17" s="247"/>
      <c r="F17" s="248"/>
      <c r="G17" s="364"/>
      <c r="H17" s="247"/>
      <c r="I17" s="247"/>
      <c r="J17" s="386">
        <v>75.09</v>
      </c>
      <c r="K17" s="247"/>
      <c r="L17" s="247"/>
      <c r="M17" s="247"/>
      <c r="N17" s="247"/>
      <c r="O17" s="251"/>
    </row>
    <row r="18" spans="1:15" x14ac:dyDescent="0.25">
      <c r="A18" s="185"/>
      <c r="B18" s="370" t="s">
        <v>162</v>
      </c>
      <c r="C18" s="357" t="s">
        <v>20</v>
      </c>
      <c r="D18" s="342">
        <f t="shared" si="0"/>
        <v>0</v>
      </c>
      <c r="E18" s="247"/>
      <c r="F18" s="248"/>
      <c r="G18" s="364"/>
      <c r="H18" s="247"/>
      <c r="I18" s="247"/>
      <c r="J18" s="386">
        <v>30.03</v>
      </c>
      <c r="K18" s="247"/>
      <c r="L18" s="247"/>
      <c r="M18" s="247"/>
      <c r="N18" s="247"/>
      <c r="O18" s="251"/>
    </row>
    <row r="19" spans="1:15" x14ac:dyDescent="0.25">
      <c r="A19" s="185"/>
      <c r="B19" s="370" t="s">
        <v>163</v>
      </c>
      <c r="C19" s="357" t="s">
        <v>20</v>
      </c>
      <c r="D19" s="342">
        <f t="shared" si="0"/>
        <v>0</v>
      </c>
      <c r="E19" s="247"/>
      <c r="F19" s="248"/>
      <c r="G19" s="364"/>
      <c r="H19" s="247"/>
      <c r="I19" s="247"/>
      <c r="J19" s="386">
        <v>12.87</v>
      </c>
      <c r="K19" s="247"/>
      <c r="L19" s="247"/>
      <c r="M19" s="247"/>
      <c r="N19" s="247"/>
      <c r="O19" s="251"/>
    </row>
    <row r="20" spans="1:15" x14ac:dyDescent="0.25">
      <c r="A20" s="185"/>
      <c r="B20" s="407" t="s">
        <v>173</v>
      </c>
      <c r="C20" s="357" t="s">
        <v>9</v>
      </c>
      <c r="D20" s="342">
        <f t="shared" si="0"/>
        <v>260917</v>
      </c>
      <c r="E20" s="247">
        <v>260917</v>
      </c>
      <c r="F20" s="248"/>
      <c r="G20" s="364"/>
      <c r="H20" s="247"/>
      <c r="I20" s="247"/>
      <c r="J20" s="386">
        <v>350</v>
      </c>
      <c r="K20" s="247"/>
      <c r="L20" s="247"/>
      <c r="M20" s="247"/>
      <c r="N20" s="247"/>
      <c r="O20" s="251"/>
    </row>
    <row r="21" spans="1:15" x14ac:dyDescent="0.25">
      <c r="A21" s="185"/>
      <c r="B21" s="894" t="s">
        <v>164</v>
      </c>
      <c r="C21" s="357" t="s">
        <v>20</v>
      </c>
      <c r="D21" s="344">
        <f t="shared" si="0"/>
        <v>0</v>
      </c>
      <c r="E21" s="242"/>
      <c r="F21" s="229"/>
      <c r="G21" s="363"/>
      <c r="H21" s="242"/>
      <c r="I21" s="242"/>
      <c r="J21" s="242"/>
      <c r="K21" s="381">
        <v>1200</v>
      </c>
      <c r="L21" s="381">
        <v>1200</v>
      </c>
      <c r="M21" s="242"/>
      <c r="N21" s="242"/>
      <c r="O21" s="244"/>
    </row>
    <row r="22" spans="1:15" x14ac:dyDescent="0.25">
      <c r="A22" s="185"/>
      <c r="B22" s="895"/>
      <c r="C22" s="357" t="s">
        <v>139</v>
      </c>
      <c r="D22" s="341">
        <f t="shared" si="0"/>
        <v>4772.2300000000005</v>
      </c>
      <c r="E22" s="379">
        <v>354.31</v>
      </c>
      <c r="F22" s="384">
        <v>4417.92</v>
      </c>
      <c r="G22" s="362"/>
      <c r="H22" s="236"/>
      <c r="I22" s="236"/>
      <c r="J22" s="379">
        <v>0.44</v>
      </c>
      <c r="K22" s="379">
        <v>524</v>
      </c>
      <c r="L22" s="236"/>
      <c r="M22" s="379">
        <v>524</v>
      </c>
      <c r="N22" s="236"/>
      <c r="O22" s="237"/>
    </row>
    <row r="23" spans="1:15" x14ac:dyDescent="0.25">
      <c r="A23" s="185"/>
      <c r="B23" s="370" t="s">
        <v>165</v>
      </c>
      <c r="C23" s="357" t="s">
        <v>20</v>
      </c>
      <c r="D23" s="342">
        <f t="shared" si="0"/>
        <v>0</v>
      </c>
      <c r="E23" s="247"/>
      <c r="F23" s="248"/>
      <c r="G23" s="364"/>
      <c r="H23" s="247"/>
      <c r="I23" s="247"/>
      <c r="J23" s="247">
        <v>1</v>
      </c>
      <c r="K23" s="247"/>
      <c r="L23" s="247"/>
      <c r="M23" s="247"/>
      <c r="N23" s="247"/>
      <c r="O23" s="251"/>
    </row>
    <row r="24" spans="1:15" x14ac:dyDescent="0.25">
      <c r="A24" s="185"/>
      <c r="B24" s="894" t="s">
        <v>31</v>
      </c>
      <c r="C24" s="357" t="s">
        <v>7</v>
      </c>
      <c r="D24" s="344">
        <f t="shared" si="0"/>
        <v>359855.41</v>
      </c>
      <c r="E24" s="381">
        <v>5000</v>
      </c>
      <c r="F24" s="380">
        <v>354855.41</v>
      </c>
      <c r="G24" s="363"/>
      <c r="H24" s="242"/>
      <c r="I24" s="242"/>
      <c r="J24" s="381">
        <v>20</v>
      </c>
      <c r="K24" s="381">
        <v>46340.2</v>
      </c>
      <c r="L24" s="242"/>
      <c r="M24" s="381">
        <v>46340.2</v>
      </c>
      <c r="N24" s="242"/>
      <c r="O24" s="244"/>
    </row>
    <row r="25" spans="1:15" x14ac:dyDescent="0.25">
      <c r="A25" s="185"/>
      <c r="B25" s="896"/>
      <c r="C25" s="357" t="s">
        <v>22</v>
      </c>
      <c r="D25" s="343">
        <f t="shared" si="0"/>
        <v>16703840</v>
      </c>
      <c r="E25" s="228"/>
      <c r="F25" s="382">
        <v>16703840</v>
      </c>
      <c r="G25" s="361"/>
      <c r="H25" s="228"/>
      <c r="I25" s="228"/>
      <c r="J25" s="228"/>
      <c r="K25" s="383">
        <v>3477351</v>
      </c>
      <c r="L25" s="228"/>
      <c r="M25" s="383">
        <v>3477351</v>
      </c>
      <c r="N25" s="228"/>
      <c r="O25" s="254"/>
    </row>
    <row r="26" spans="1:15" x14ac:dyDescent="0.25">
      <c r="A26" s="185"/>
      <c r="B26" s="895"/>
      <c r="C26" s="357" t="s">
        <v>166</v>
      </c>
      <c r="D26" s="341">
        <f t="shared" si="0"/>
        <v>2080415.8</v>
      </c>
      <c r="E26" s="379">
        <v>2080415.8</v>
      </c>
      <c r="F26" s="245"/>
      <c r="G26" s="362"/>
      <c r="H26" s="236"/>
      <c r="I26" s="236"/>
      <c r="J26" s="379">
        <v>5128.5</v>
      </c>
      <c r="K26" s="236"/>
      <c r="L26" s="236"/>
      <c r="M26" s="236"/>
      <c r="N26" s="236"/>
      <c r="O26" s="237"/>
    </row>
    <row r="27" spans="1:15" x14ac:dyDescent="0.25">
      <c r="A27" s="185"/>
      <c r="B27" s="894" t="s">
        <v>33</v>
      </c>
      <c r="C27" s="357" t="s">
        <v>7</v>
      </c>
      <c r="D27" s="344">
        <f t="shared" si="0"/>
        <v>9141048.5</v>
      </c>
      <c r="E27" s="381">
        <v>2236867.88</v>
      </c>
      <c r="F27" s="380">
        <v>6904180.6200000001</v>
      </c>
      <c r="G27" s="363"/>
      <c r="H27" s="242"/>
      <c r="I27" s="242"/>
      <c r="J27" s="381">
        <v>14881.65</v>
      </c>
      <c r="K27" s="381">
        <v>915744.5</v>
      </c>
      <c r="L27" s="242">
        <v>713.89</v>
      </c>
      <c r="M27" s="381">
        <v>915030.61</v>
      </c>
      <c r="N27" s="242"/>
      <c r="O27" s="244"/>
    </row>
    <row r="28" spans="1:15" x14ac:dyDescent="0.25">
      <c r="A28" s="185"/>
      <c r="B28" s="896"/>
      <c r="C28" s="357" t="s">
        <v>30</v>
      </c>
      <c r="D28" s="343">
        <f t="shared" si="0"/>
        <v>10326723.23</v>
      </c>
      <c r="E28" s="228"/>
      <c r="F28" s="382">
        <v>10326723.23</v>
      </c>
      <c r="G28" s="361"/>
      <c r="H28" s="228"/>
      <c r="I28" s="228"/>
      <c r="J28" s="228"/>
      <c r="K28" s="383">
        <v>2206294</v>
      </c>
      <c r="L28" s="228"/>
      <c r="M28" s="383">
        <v>2206294</v>
      </c>
      <c r="N28" s="228"/>
      <c r="O28" s="254"/>
    </row>
    <row r="29" spans="1:15" x14ac:dyDescent="0.25">
      <c r="A29" s="185"/>
      <c r="B29" s="896"/>
      <c r="C29" s="357" t="s">
        <v>13</v>
      </c>
      <c r="D29" s="343">
        <f t="shared" si="0"/>
        <v>85395.16</v>
      </c>
      <c r="E29" s="383">
        <v>85395.16</v>
      </c>
      <c r="F29" s="230"/>
      <c r="G29" s="361"/>
      <c r="H29" s="228"/>
      <c r="I29" s="228"/>
      <c r="J29" s="383">
        <v>599.70000000000005</v>
      </c>
      <c r="K29" s="228"/>
      <c r="L29" s="228"/>
      <c r="M29" s="228"/>
      <c r="N29" s="228"/>
      <c r="O29" s="254"/>
    </row>
    <row r="30" spans="1:15" x14ac:dyDescent="0.25">
      <c r="A30" s="185"/>
      <c r="B30" s="896"/>
      <c r="C30" s="357" t="s">
        <v>9</v>
      </c>
      <c r="D30" s="343">
        <f t="shared" si="0"/>
        <v>4160433.49</v>
      </c>
      <c r="E30" s="228"/>
      <c r="F30" s="382">
        <v>4160433.49</v>
      </c>
      <c r="G30" s="361"/>
      <c r="H30" s="228"/>
      <c r="I30" s="228"/>
      <c r="J30" s="228"/>
      <c r="K30" s="383">
        <v>802842</v>
      </c>
      <c r="L30" s="228"/>
      <c r="M30" s="383">
        <v>802842</v>
      </c>
      <c r="N30" s="228"/>
      <c r="O30" s="254"/>
    </row>
    <row r="31" spans="1:15" x14ac:dyDescent="0.25">
      <c r="A31" s="185"/>
      <c r="B31" s="896"/>
      <c r="C31" s="357" t="s">
        <v>22</v>
      </c>
      <c r="D31" s="343">
        <f t="shared" si="0"/>
        <v>37485452.030000001</v>
      </c>
      <c r="E31" s="383">
        <v>8435650</v>
      </c>
      <c r="F31" s="382">
        <v>29049802.030000001</v>
      </c>
      <c r="G31" s="361"/>
      <c r="H31" s="228"/>
      <c r="I31" s="228"/>
      <c r="J31" s="383">
        <v>37020.29</v>
      </c>
      <c r="K31" s="383">
        <v>5829380</v>
      </c>
      <c r="L31" s="228"/>
      <c r="M31" s="228">
        <v>5829380</v>
      </c>
      <c r="N31" s="228"/>
      <c r="O31" s="254"/>
    </row>
    <row r="32" spans="1:15" x14ac:dyDescent="0.25">
      <c r="A32" s="185"/>
      <c r="B32" s="896"/>
      <c r="C32" s="357" t="s">
        <v>139</v>
      </c>
      <c r="D32" s="343">
        <f t="shared" si="0"/>
        <v>1241546</v>
      </c>
      <c r="E32" s="383">
        <v>1241546</v>
      </c>
      <c r="F32" s="230"/>
      <c r="G32" s="361"/>
      <c r="H32" s="228"/>
      <c r="I32" s="228"/>
      <c r="J32" s="383">
        <v>7910.11</v>
      </c>
      <c r="K32" s="228"/>
      <c r="L32" s="228"/>
      <c r="M32" s="228"/>
      <c r="N32" s="228"/>
      <c r="O32" s="254"/>
    </row>
    <row r="33" spans="1:15" x14ac:dyDescent="0.25">
      <c r="A33" s="185"/>
      <c r="B33" s="895"/>
      <c r="C33" s="357" t="s">
        <v>29</v>
      </c>
      <c r="D33" s="341">
        <f t="shared" si="0"/>
        <v>38950731.140000001</v>
      </c>
      <c r="E33" s="379">
        <v>934131.14</v>
      </c>
      <c r="F33" s="384">
        <v>38016600</v>
      </c>
      <c r="G33" s="362"/>
      <c r="H33" s="236"/>
      <c r="I33" s="236"/>
      <c r="J33" s="379">
        <v>3230.3</v>
      </c>
      <c r="K33" s="379">
        <v>7251200</v>
      </c>
      <c r="L33" s="236"/>
      <c r="M33" s="236">
        <v>7251200</v>
      </c>
      <c r="N33" s="236"/>
      <c r="O33" s="237"/>
    </row>
    <row r="34" spans="1:15" x14ac:dyDescent="0.25">
      <c r="A34" s="185"/>
      <c r="B34" s="370" t="s">
        <v>27</v>
      </c>
      <c r="C34" s="357" t="s">
        <v>22</v>
      </c>
      <c r="D34" s="342">
        <f t="shared" si="0"/>
        <v>0</v>
      </c>
      <c r="E34" s="247"/>
      <c r="F34" s="248"/>
      <c r="G34" s="364"/>
      <c r="H34" s="247"/>
      <c r="I34" s="247"/>
      <c r="J34" s="247"/>
      <c r="K34" s="247"/>
      <c r="L34" s="247"/>
      <c r="M34" s="247"/>
      <c r="N34" s="247"/>
      <c r="O34" s="387">
        <v>0.8</v>
      </c>
    </row>
    <row r="35" spans="1:15" x14ac:dyDescent="0.25">
      <c r="A35" s="185"/>
      <c r="B35" s="894" t="s">
        <v>174</v>
      </c>
      <c r="C35" s="357" t="s">
        <v>7</v>
      </c>
      <c r="D35" s="344">
        <f t="shared" si="0"/>
        <v>933507.8</v>
      </c>
      <c r="E35" s="381">
        <v>842047</v>
      </c>
      <c r="F35" s="380">
        <v>91460.800000000003</v>
      </c>
      <c r="G35" s="363"/>
      <c r="H35" s="381">
        <v>817</v>
      </c>
      <c r="I35" s="242"/>
      <c r="J35" s="242"/>
      <c r="K35" s="381">
        <v>11064.5</v>
      </c>
      <c r="L35" s="242"/>
      <c r="M35" s="404">
        <v>11064.5</v>
      </c>
      <c r="N35" s="242"/>
      <c r="O35" s="244"/>
    </row>
    <row r="36" spans="1:15" ht="26.4" x14ac:dyDescent="0.25">
      <c r="A36" s="185"/>
      <c r="B36" s="895"/>
      <c r="C36" s="357" t="s">
        <v>15</v>
      </c>
      <c r="D36" s="341">
        <f t="shared" si="0"/>
        <v>161185.5</v>
      </c>
      <c r="E36" s="236"/>
      <c r="F36" s="384">
        <v>161185.5</v>
      </c>
      <c r="G36" s="362"/>
      <c r="H36" s="236"/>
      <c r="I36" s="236"/>
      <c r="J36" s="236"/>
      <c r="K36" s="379">
        <v>17063</v>
      </c>
      <c r="L36" s="236"/>
      <c r="M36" s="405">
        <v>17063</v>
      </c>
      <c r="N36" s="236"/>
      <c r="O36" s="237"/>
    </row>
    <row r="37" spans="1:15" x14ac:dyDescent="0.25">
      <c r="A37" s="185"/>
      <c r="B37" s="407" t="s">
        <v>140</v>
      </c>
      <c r="C37" s="412" t="s">
        <v>7</v>
      </c>
      <c r="D37" s="414">
        <f t="shared" si="0"/>
        <v>28913</v>
      </c>
      <c r="E37" s="386">
        <v>26874</v>
      </c>
      <c r="F37" s="385">
        <v>2039</v>
      </c>
      <c r="G37" s="364"/>
      <c r="H37" s="386">
        <v>26</v>
      </c>
      <c r="I37" s="247"/>
      <c r="J37" s="247"/>
      <c r="K37" s="386">
        <v>230</v>
      </c>
      <c r="L37" s="247"/>
      <c r="M37" s="413">
        <v>230</v>
      </c>
      <c r="N37" s="247"/>
      <c r="O37" s="251"/>
    </row>
    <row r="38" spans="1:15" x14ac:dyDescent="0.25">
      <c r="A38" s="185"/>
      <c r="B38" s="864" t="s">
        <v>175</v>
      </c>
      <c r="C38" s="412" t="s">
        <v>7</v>
      </c>
      <c r="D38" s="415">
        <f t="shared" si="0"/>
        <v>28913</v>
      </c>
      <c r="E38" s="381">
        <v>26874</v>
      </c>
      <c r="F38" s="380">
        <v>2039</v>
      </c>
      <c r="G38" s="363"/>
      <c r="H38" s="381">
        <v>26</v>
      </c>
      <c r="I38" s="242"/>
      <c r="J38" s="242"/>
      <c r="K38" s="381">
        <v>230</v>
      </c>
      <c r="L38" s="242"/>
      <c r="M38" s="404">
        <v>230</v>
      </c>
      <c r="N38" s="242"/>
      <c r="O38" s="244"/>
    </row>
    <row r="39" spans="1:15" x14ac:dyDescent="0.25">
      <c r="A39" s="185"/>
      <c r="B39" s="865"/>
      <c r="C39" s="412" t="s">
        <v>17</v>
      </c>
      <c r="D39" s="343">
        <f t="shared" si="0"/>
        <v>252044</v>
      </c>
      <c r="E39" s="383">
        <v>57216</v>
      </c>
      <c r="F39" s="382">
        <v>194828</v>
      </c>
      <c r="G39" s="361"/>
      <c r="H39" s="383"/>
      <c r="I39" s="228"/>
      <c r="J39" s="228"/>
      <c r="K39" s="383">
        <v>43141</v>
      </c>
      <c r="L39" s="228"/>
      <c r="M39" s="406">
        <v>43141</v>
      </c>
      <c r="N39" s="228"/>
      <c r="O39" s="254">
        <v>0.68</v>
      </c>
    </row>
    <row r="40" spans="1:15" x14ac:dyDescent="0.25">
      <c r="A40" s="185"/>
      <c r="B40" s="866"/>
      <c r="C40" s="357" t="s">
        <v>9</v>
      </c>
      <c r="D40" s="416">
        <f t="shared" si="0"/>
        <v>443359.2</v>
      </c>
      <c r="E40" s="411">
        <v>443359.2</v>
      </c>
      <c r="F40" s="409"/>
      <c r="G40" s="410"/>
      <c r="H40" s="411">
        <v>538.79999999999995</v>
      </c>
      <c r="I40" s="255"/>
      <c r="J40" s="255"/>
      <c r="K40" s="255"/>
      <c r="L40" s="255"/>
      <c r="M40" s="255"/>
      <c r="N40" s="255"/>
      <c r="O40" s="258">
        <v>0.21</v>
      </c>
    </row>
    <row r="41" spans="1:15" x14ac:dyDescent="0.25">
      <c r="A41" s="185"/>
      <c r="B41" s="894" t="s">
        <v>48</v>
      </c>
      <c r="C41" s="357" t="s">
        <v>7</v>
      </c>
      <c r="D41" s="344">
        <f t="shared" si="0"/>
        <v>0</v>
      </c>
      <c r="E41" s="242"/>
      <c r="F41" s="229"/>
      <c r="G41" s="363"/>
      <c r="H41" s="366"/>
      <c r="I41" s="381">
        <v>1.24</v>
      </c>
      <c r="J41" s="242"/>
      <c r="K41" s="242"/>
      <c r="L41" s="242"/>
      <c r="M41" s="242"/>
      <c r="N41" s="242"/>
      <c r="O41" s="244"/>
    </row>
    <row r="42" spans="1:15" x14ac:dyDescent="0.25">
      <c r="A42" s="185"/>
      <c r="B42" s="895"/>
      <c r="C42" s="357" t="s">
        <v>22</v>
      </c>
      <c r="D42" s="341">
        <f t="shared" si="0"/>
        <v>0</v>
      </c>
      <c r="E42" s="236"/>
      <c r="F42" s="245"/>
      <c r="G42" s="362"/>
      <c r="H42" s="367"/>
      <c r="I42" s="236"/>
      <c r="J42" s="236"/>
      <c r="K42" s="236"/>
      <c r="L42" s="236"/>
      <c r="M42" s="236"/>
      <c r="N42" s="236"/>
      <c r="O42" s="389">
        <v>5.84</v>
      </c>
    </row>
    <row r="43" spans="1:15" x14ac:dyDescent="0.25">
      <c r="A43" s="185"/>
      <c r="B43" s="370" t="s">
        <v>176</v>
      </c>
      <c r="C43" s="357" t="s">
        <v>7</v>
      </c>
      <c r="D43" s="342">
        <f t="shared" si="0"/>
        <v>0</v>
      </c>
      <c r="E43" s="247"/>
      <c r="F43" s="248"/>
      <c r="G43" s="364"/>
      <c r="H43" s="247"/>
      <c r="I43" s="247">
        <v>0.23</v>
      </c>
      <c r="J43" s="386"/>
      <c r="K43" s="247"/>
      <c r="L43" s="247"/>
      <c r="M43" s="247"/>
      <c r="N43" s="386"/>
      <c r="O43" s="387"/>
    </row>
    <row r="44" spans="1:15" x14ac:dyDescent="0.25">
      <c r="A44" s="185"/>
      <c r="B44" s="370" t="s">
        <v>150</v>
      </c>
      <c r="C44" s="357" t="s">
        <v>20</v>
      </c>
      <c r="D44" s="342">
        <f t="shared" si="0"/>
        <v>0</v>
      </c>
      <c r="E44" s="247"/>
      <c r="F44" s="248"/>
      <c r="G44" s="364"/>
      <c r="H44" s="247"/>
      <c r="I44" s="247"/>
      <c r="J44" s="386">
        <v>2.16</v>
      </c>
      <c r="K44" s="247"/>
      <c r="L44" s="247"/>
      <c r="M44" s="247"/>
      <c r="N44" s="247"/>
      <c r="O44" s="251"/>
    </row>
    <row r="45" spans="1:15" x14ac:dyDescent="0.25">
      <c r="A45" s="185"/>
      <c r="B45" s="894" t="s">
        <v>34</v>
      </c>
      <c r="C45" s="357" t="s">
        <v>7</v>
      </c>
      <c r="D45" s="344">
        <f t="shared" si="0"/>
        <v>6437660.8799999999</v>
      </c>
      <c r="E45" s="242">
        <v>488639.51</v>
      </c>
      <c r="F45" s="380">
        <v>5949021.3700000001</v>
      </c>
      <c r="G45" s="363"/>
      <c r="H45" s="242"/>
      <c r="I45" s="242"/>
      <c r="J45" s="381">
        <v>420.53</v>
      </c>
      <c r="K45" s="381">
        <v>540394.80000000005</v>
      </c>
      <c r="L45" s="242">
        <v>457.85</v>
      </c>
      <c r="M45" s="381">
        <v>539936.95000000007</v>
      </c>
      <c r="N45" s="242"/>
      <c r="O45" s="390">
        <v>0.14000000000000001</v>
      </c>
    </row>
    <row r="46" spans="1:15" x14ac:dyDescent="0.25">
      <c r="A46" s="185"/>
      <c r="B46" s="896"/>
      <c r="C46" s="357" t="s">
        <v>11</v>
      </c>
      <c r="D46" s="343">
        <f t="shared" si="0"/>
        <v>8665747</v>
      </c>
      <c r="E46" s="228">
        <v>3216503</v>
      </c>
      <c r="F46" s="382">
        <v>5449244</v>
      </c>
      <c r="G46" s="361"/>
      <c r="H46" s="228"/>
      <c r="I46" s="383">
        <v>9721</v>
      </c>
      <c r="J46" s="383">
        <v>852.95</v>
      </c>
      <c r="K46" s="383">
        <v>472000</v>
      </c>
      <c r="L46" s="228"/>
      <c r="M46" s="383">
        <v>472000</v>
      </c>
      <c r="N46" s="228"/>
      <c r="O46" s="254"/>
    </row>
    <row r="47" spans="1:15" x14ac:dyDescent="0.25">
      <c r="A47" s="185"/>
      <c r="B47" s="895"/>
      <c r="C47" s="357" t="s">
        <v>14</v>
      </c>
      <c r="D47" s="341">
        <f t="shared" si="0"/>
        <v>0</v>
      </c>
      <c r="E47" s="236"/>
      <c r="F47" s="245"/>
      <c r="G47" s="362"/>
      <c r="H47" s="236"/>
      <c r="I47" s="236"/>
      <c r="J47" s="236"/>
      <c r="K47" s="379">
        <v>180</v>
      </c>
      <c r="L47" s="379">
        <v>180</v>
      </c>
      <c r="M47" s="236"/>
      <c r="N47" s="236"/>
      <c r="O47" s="237"/>
    </row>
    <row r="48" spans="1:15" x14ac:dyDescent="0.25">
      <c r="A48" s="185"/>
      <c r="B48" s="894" t="s">
        <v>177</v>
      </c>
      <c r="C48" s="357" t="s">
        <v>7</v>
      </c>
      <c r="D48" s="344">
        <f t="shared" si="0"/>
        <v>31577561.099999998</v>
      </c>
      <c r="E48" s="381">
        <v>3646263.52</v>
      </c>
      <c r="F48" s="380">
        <v>27931297.579999998</v>
      </c>
      <c r="G48" s="363"/>
      <c r="H48" s="242"/>
      <c r="I48" s="242"/>
      <c r="J48" s="381">
        <v>19699.37</v>
      </c>
      <c r="K48" s="381">
        <v>3442505</v>
      </c>
      <c r="L48" s="242">
        <v>312.75</v>
      </c>
      <c r="M48" s="381">
        <v>3442192.25</v>
      </c>
      <c r="N48" s="242"/>
      <c r="O48" s="244"/>
    </row>
    <row r="49" spans="1:15" x14ac:dyDescent="0.25">
      <c r="A49" s="185"/>
      <c r="B49" s="896"/>
      <c r="C49" s="357" t="s">
        <v>30</v>
      </c>
      <c r="D49" s="343">
        <f t="shared" si="0"/>
        <v>39682631.18</v>
      </c>
      <c r="E49" s="228"/>
      <c r="F49" s="382">
        <v>39682631.18</v>
      </c>
      <c r="G49" s="361"/>
      <c r="H49" s="228"/>
      <c r="I49" s="228"/>
      <c r="J49" s="228"/>
      <c r="K49" s="383">
        <v>5804852.04</v>
      </c>
      <c r="L49" s="228"/>
      <c r="M49" s="383">
        <v>5804852.04</v>
      </c>
      <c r="N49" s="228"/>
      <c r="O49" s="254"/>
    </row>
    <row r="50" spans="1:15" x14ac:dyDescent="0.25">
      <c r="A50" s="185"/>
      <c r="B50" s="896"/>
      <c r="C50" s="357" t="s">
        <v>13</v>
      </c>
      <c r="D50" s="343">
        <f t="shared" si="0"/>
        <v>170423.78</v>
      </c>
      <c r="E50" s="383">
        <v>170423.78</v>
      </c>
      <c r="F50" s="230"/>
      <c r="G50" s="361"/>
      <c r="H50" s="228"/>
      <c r="I50" s="228"/>
      <c r="J50" s="383">
        <v>725.9</v>
      </c>
      <c r="K50" s="228"/>
      <c r="L50" s="228"/>
      <c r="M50" s="228"/>
      <c r="N50" s="228"/>
      <c r="O50" s="254"/>
    </row>
    <row r="51" spans="1:15" x14ac:dyDescent="0.25">
      <c r="A51" s="185"/>
      <c r="B51" s="896"/>
      <c r="C51" s="357" t="s">
        <v>9</v>
      </c>
      <c r="D51" s="343">
        <f t="shared" si="0"/>
        <v>690566</v>
      </c>
      <c r="E51" s="228"/>
      <c r="F51" s="382">
        <v>690566</v>
      </c>
      <c r="G51" s="361"/>
      <c r="H51" s="228"/>
      <c r="I51" s="228"/>
      <c r="J51" s="228"/>
      <c r="K51" s="383">
        <v>88555</v>
      </c>
      <c r="L51" s="228"/>
      <c r="M51" s="383">
        <v>88555</v>
      </c>
      <c r="N51" s="228"/>
      <c r="O51" s="254"/>
    </row>
    <row r="52" spans="1:15" x14ac:dyDescent="0.25">
      <c r="A52" s="185"/>
      <c r="B52" s="896"/>
      <c r="C52" s="357" t="s">
        <v>22</v>
      </c>
      <c r="D52" s="343">
        <f t="shared" si="0"/>
        <v>32688584</v>
      </c>
      <c r="E52" s="383">
        <v>4419096</v>
      </c>
      <c r="F52" s="382">
        <v>28269488</v>
      </c>
      <c r="G52" s="361"/>
      <c r="H52" s="228"/>
      <c r="I52" s="228"/>
      <c r="J52" s="383">
        <v>14319.23</v>
      </c>
      <c r="K52" s="383">
        <v>4800000</v>
      </c>
      <c r="L52" s="228"/>
      <c r="M52" s="383">
        <v>4800000</v>
      </c>
      <c r="N52" s="228"/>
      <c r="O52" s="254"/>
    </row>
    <row r="53" spans="1:15" x14ac:dyDescent="0.25">
      <c r="A53" s="185"/>
      <c r="B53" s="896"/>
      <c r="C53" s="357" t="s">
        <v>139</v>
      </c>
      <c r="D53" s="343">
        <f t="shared" si="0"/>
        <v>8171690</v>
      </c>
      <c r="E53" s="383">
        <v>8171690</v>
      </c>
      <c r="F53" s="230"/>
      <c r="G53" s="361"/>
      <c r="H53" s="228"/>
      <c r="I53" s="228"/>
      <c r="J53" s="383">
        <v>31549.05</v>
      </c>
      <c r="K53" s="228"/>
      <c r="L53" s="228"/>
      <c r="M53" s="228"/>
      <c r="N53" s="228"/>
      <c r="O53" s="254"/>
    </row>
    <row r="54" spans="1:15" x14ac:dyDescent="0.25">
      <c r="A54" s="185"/>
      <c r="B54" s="895"/>
      <c r="C54" s="357" t="s">
        <v>29</v>
      </c>
      <c r="D54" s="341">
        <f t="shared" si="0"/>
        <v>22577400</v>
      </c>
      <c r="E54" s="236"/>
      <c r="F54" s="384">
        <v>22577400</v>
      </c>
      <c r="G54" s="362"/>
      <c r="H54" s="236"/>
      <c r="I54" s="236"/>
      <c r="J54" s="236"/>
      <c r="K54" s="379">
        <v>3520000</v>
      </c>
      <c r="L54" s="236"/>
      <c r="M54" s="379">
        <v>3520000</v>
      </c>
      <c r="N54" s="236"/>
      <c r="O54" s="237"/>
    </row>
    <row r="55" spans="1:15" x14ac:dyDescent="0.25">
      <c r="A55" s="185"/>
      <c r="B55" s="408" t="s">
        <v>178</v>
      </c>
      <c r="C55" s="357" t="s">
        <v>7</v>
      </c>
      <c r="D55" s="341">
        <f t="shared" si="0"/>
        <v>256515.16</v>
      </c>
      <c r="E55" s="255"/>
      <c r="F55" s="409">
        <v>256515.16</v>
      </c>
      <c r="G55" s="410"/>
      <c r="H55" s="255"/>
      <c r="I55" s="255"/>
      <c r="J55" s="255"/>
      <c r="K55" s="411">
        <v>61345.9</v>
      </c>
      <c r="L55" s="255">
        <v>958</v>
      </c>
      <c r="M55" s="411">
        <v>60387.9</v>
      </c>
      <c r="N55" s="255"/>
      <c r="O55" s="258"/>
    </row>
    <row r="56" spans="1:15" x14ac:dyDescent="0.25">
      <c r="A56" s="185"/>
      <c r="B56" s="370" t="s">
        <v>167</v>
      </c>
      <c r="C56" s="357" t="s">
        <v>9</v>
      </c>
      <c r="D56" s="342">
        <f t="shared" si="0"/>
        <v>281750</v>
      </c>
      <c r="E56" s="386">
        <v>281750</v>
      </c>
      <c r="F56" s="248"/>
      <c r="G56" s="364"/>
      <c r="H56" s="247"/>
      <c r="I56" s="247"/>
      <c r="J56" s="386">
        <v>1225</v>
      </c>
      <c r="K56" s="247"/>
      <c r="L56" s="247"/>
      <c r="M56" s="247"/>
      <c r="N56" s="247"/>
      <c r="O56" s="251"/>
    </row>
    <row r="57" spans="1:15" x14ac:dyDescent="0.25">
      <c r="A57" s="185"/>
      <c r="B57" s="370" t="s">
        <v>151</v>
      </c>
      <c r="C57" s="357" t="s">
        <v>20</v>
      </c>
      <c r="D57" s="342">
        <f t="shared" si="0"/>
        <v>0</v>
      </c>
      <c r="E57" s="247"/>
      <c r="F57" s="248"/>
      <c r="G57" s="364"/>
      <c r="H57" s="247"/>
      <c r="I57" s="247"/>
      <c r="J57" s="386">
        <v>63.05</v>
      </c>
      <c r="K57" s="247"/>
      <c r="L57" s="247"/>
      <c r="M57" s="247"/>
      <c r="N57" s="247"/>
      <c r="O57" s="251"/>
    </row>
    <row r="58" spans="1:15" x14ac:dyDescent="0.25">
      <c r="A58" s="185"/>
      <c r="B58" s="370" t="s">
        <v>57</v>
      </c>
      <c r="C58" s="357" t="s">
        <v>7</v>
      </c>
      <c r="D58" s="342">
        <f t="shared" si="0"/>
        <v>0</v>
      </c>
      <c r="E58" s="247"/>
      <c r="F58" s="248"/>
      <c r="G58" s="364"/>
      <c r="H58" s="247"/>
      <c r="I58" s="247"/>
      <c r="J58" s="386"/>
      <c r="K58" s="386">
        <v>15</v>
      </c>
      <c r="L58" s="386">
        <v>15</v>
      </c>
      <c r="M58" s="247"/>
      <c r="N58" s="247"/>
      <c r="O58" s="251"/>
    </row>
    <row r="59" spans="1:15" x14ac:dyDescent="0.25">
      <c r="A59" s="185"/>
      <c r="B59" s="894" t="s">
        <v>179</v>
      </c>
      <c r="C59" s="357" t="s">
        <v>7</v>
      </c>
      <c r="D59" s="344">
        <f t="shared" si="0"/>
        <v>137300</v>
      </c>
      <c r="E59" s="381">
        <v>137300</v>
      </c>
      <c r="F59" s="229"/>
      <c r="G59" s="363"/>
      <c r="H59" s="242"/>
      <c r="I59" s="242"/>
      <c r="J59" s="381">
        <v>56</v>
      </c>
      <c r="K59" s="242"/>
      <c r="L59" s="242"/>
      <c r="M59" s="242"/>
      <c r="N59" s="242"/>
      <c r="O59" s="244"/>
    </row>
    <row r="60" spans="1:15" x14ac:dyDescent="0.25">
      <c r="A60" s="185"/>
      <c r="B60" s="895"/>
      <c r="C60" s="357" t="s">
        <v>22</v>
      </c>
      <c r="D60" s="341">
        <f t="shared" si="0"/>
        <v>144602</v>
      </c>
      <c r="E60" s="236"/>
      <c r="F60" s="384">
        <v>144602</v>
      </c>
      <c r="G60" s="362"/>
      <c r="H60" s="236"/>
      <c r="I60" s="236"/>
      <c r="J60" s="236"/>
      <c r="K60" s="379">
        <v>11000</v>
      </c>
      <c r="L60" s="236"/>
      <c r="M60" s="379">
        <v>11000</v>
      </c>
      <c r="N60" s="236"/>
      <c r="O60" s="237"/>
    </row>
    <row r="61" spans="1:15" x14ac:dyDescent="0.25">
      <c r="A61" s="185"/>
      <c r="B61" s="894" t="s">
        <v>35</v>
      </c>
      <c r="C61" s="357" t="s">
        <v>13</v>
      </c>
      <c r="D61" s="344">
        <f t="shared" si="0"/>
        <v>589500</v>
      </c>
      <c r="E61" s="242"/>
      <c r="F61" s="380">
        <v>589500</v>
      </c>
      <c r="G61" s="363"/>
      <c r="H61" s="242"/>
      <c r="I61" s="242"/>
      <c r="J61" s="242"/>
      <c r="K61" s="381">
        <v>75000</v>
      </c>
      <c r="L61" s="242"/>
      <c r="M61" s="381">
        <v>75000</v>
      </c>
      <c r="N61" s="242"/>
      <c r="O61" s="244"/>
    </row>
    <row r="62" spans="1:15" x14ac:dyDescent="0.25">
      <c r="A62" s="185"/>
      <c r="B62" s="895"/>
      <c r="C62" s="357" t="s">
        <v>11</v>
      </c>
      <c r="D62" s="341">
        <f t="shared" si="0"/>
        <v>62480080.730000004</v>
      </c>
      <c r="E62" s="236">
        <v>3875975.6</v>
      </c>
      <c r="F62" s="384">
        <v>58604105.130000003</v>
      </c>
      <c r="G62" s="362"/>
      <c r="H62" s="236"/>
      <c r="I62" s="379">
        <v>13603</v>
      </c>
      <c r="J62" s="379">
        <v>492.56</v>
      </c>
      <c r="K62" s="379">
        <v>8696392.4000000004</v>
      </c>
      <c r="L62" s="236"/>
      <c r="M62" s="379">
        <v>8696392.4000000004</v>
      </c>
      <c r="N62" s="236"/>
      <c r="O62" s="237"/>
    </row>
    <row r="63" spans="1:15" x14ac:dyDescent="0.25">
      <c r="A63" s="185"/>
      <c r="B63" s="370" t="s">
        <v>180</v>
      </c>
      <c r="C63" s="357" t="s">
        <v>7</v>
      </c>
      <c r="D63" s="342">
        <f t="shared" si="0"/>
        <v>0</v>
      </c>
      <c r="E63" s="247"/>
      <c r="F63" s="248"/>
      <c r="G63" s="364"/>
      <c r="H63" s="247"/>
      <c r="I63" s="386">
        <v>0.72</v>
      </c>
      <c r="J63" s="247"/>
      <c r="K63" s="247"/>
      <c r="L63" s="247"/>
      <c r="M63" s="247"/>
      <c r="N63" s="247"/>
      <c r="O63" s="251"/>
    </row>
    <row r="64" spans="1:15" x14ac:dyDescent="0.25">
      <c r="A64" s="185"/>
      <c r="B64" s="894" t="s">
        <v>181</v>
      </c>
      <c r="C64" s="357" t="s">
        <v>13</v>
      </c>
      <c r="D64" s="344">
        <f t="shared" si="0"/>
        <v>0</v>
      </c>
      <c r="E64" s="242"/>
      <c r="F64" s="229"/>
      <c r="G64" s="363"/>
      <c r="H64" s="242"/>
      <c r="I64" s="381">
        <v>269.52</v>
      </c>
      <c r="J64" s="381">
        <v>277.05</v>
      </c>
      <c r="K64" s="242"/>
      <c r="L64" s="242"/>
      <c r="M64" s="242"/>
      <c r="N64" s="242"/>
      <c r="O64" s="244"/>
    </row>
    <row r="65" spans="1:15" ht="26.4" x14ac:dyDescent="0.25">
      <c r="A65" s="185"/>
      <c r="B65" s="896"/>
      <c r="C65" s="357" t="s">
        <v>15</v>
      </c>
      <c r="D65" s="343">
        <f t="shared" si="0"/>
        <v>0</v>
      </c>
      <c r="E65" s="228"/>
      <c r="F65" s="230"/>
      <c r="G65" s="361"/>
      <c r="H65" s="228"/>
      <c r="I65" s="228"/>
      <c r="J65" s="383">
        <v>136.25</v>
      </c>
      <c r="K65" s="228"/>
      <c r="L65" s="228"/>
      <c r="M65" s="228"/>
      <c r="N65" s="228"/>
      <c r="O65" s="254"/>
    </row>
    <row r="66" spans="1:15" x14ac:dyDescent="0.25">
      <c r="A66" s="185"/>
      <c r="B66" s="896"/>
      <c r="C66" s="357" t="s">
        <v>11</v>
      </c>
      <c r="D66" s="343">
        <f t="shared" si="0"/>
        <v>193471.12</v>
      </c>
      <c r="E66" s="228"/>
      <c r="F66" s="382">
        <v>193471.12</v>
      </c>
      <c r="G66" s="361"/>
      <c r="H66" s="228"/>
      <c r="I66" s="383"/>
      <c r="J66" s="383">
        <v>234.44</v>
      </c>
      <c r="K66" s="383">
        <v>24390</v>
      </c>
      <c r="L66" s="228"/>
      <c r="M66" s="383">
        <v>24390</v>
      </c>
      <c r="N66" s="228"/>
      <c r="O66" s="254"/>
    </row>
    <row r="67" spans="1:15" x14ac:dyDescent="0.25">
      <c r="A67" s="185"/>
      <c r="B67" s="896"/>
      <c r="C67" s="357" t="s">
        <v>14</v>
      </c>
      <c r="D67" s="343">
        <f t="shared" si="0"/>
        <v>0</v>
      </c>
      <c r="E67" s="228"/>
      <c r="F67" s="230"/>
      <c r="G67" s="361"/>
      <c r="H67" s="228"/>
      <c r="I67" s="228"/>
      <c r="J67" s="383">
        <v>23.56</v>
      </c>
      <c r="K67" s="228"/>
      <c r="L67" s="228"/>
      <c r="M67" s="228"/>
      <c r="N67" s="228"/>
      <c r="O67" s="254"/>
    </row>
    <row r="68" spans="1:15" x14ac:dyDescent="0.25">
      <c r="A68" s="185"/>
      <c r="B68" s="895"/>
      <c r="C68" s="357" t="s">
        <v>12</v>
      </c>
      <c r="D68" s="341">
        <f t="shared" si="0"/>
        <v>0</v>
      </c>
      <c r="E68" s="236"/>
      <c r="F68" s="245"/>
      <c r="G68" s="362"/>
      <c r="H68" s="236"/>
      <c r="I68" s="236"/>
      <c r="J68" s="379">
        <v>195.43</v>
      </c>
      <c r="K68" s="236"/>
      <c r="L68" s="236"/>
      <c r="M68" s="236"/>
      <c r="N68" s="236"/>
      <c r="O68" s="237"/>
    </row>
    <row r="69" spans="1:15" x14ac:dyDescent="0.25">
      <c r="A69" s="185"/>
      <c r="B69" s="408" t="s">
        <v>182</v>
      </c>
      <c r="C69" s="357" t="s">
        <v>18</v>
      </c>
      <c r="D69" s="341">
        <f t="shared" si="0"/>
        <v>0</v>
      </c>
      <c r="E69" s="255"/>
      <c r="F69" s="256"/>
      <c r="G69" s="410"/>
      <c r="H69" s="255"/>
      <c r="I69" s="255"/>
      <c r="J69" s="411">
        <v>4.05</v>
      </c>
      <c r="K69" s="255"/>
      <c r="L69" s="255"/>
      <c r="M69" s="255"/>
      <c r="N69" s="255">
        <v>0.72</v>
      </c>
      <c r="O69" s="258">
        <v>2.2599999999999998</v>
      </c>
    </row>
    <row r="70" spans="1:15" x14ac:dyDescent="0.25">
      <c r="A70" s="185"/>
      <c r="B70" s="370" t="s">
        <v>42</v>
      </c>
      <c r="C70" s="357" t="s">
        <v>22</v>
      </c>
      <c r="D70" s="342">
        <f t="shared" si="0"/>
        <v>0</v>
      </c>
      <c r="E70" s="247"/>
      <c r="F70" s="248"/>
      <c r="G70" s="364"/>
      <c r="H70" s="247"/>
      <c r="I70" s="247"/>
      <c r="J70" s="247"/>
      <c r="K70" s="247"/>
      <c r="L70" s="247"/>
      <c r="M70" s="247"/>
      <c r="N70" s="247"/>
      <c r="O70" s="387">
        <v>4.2</v>
      </c>
    </row>
    <row r="71" spans="1:15" x14ac:dyDescent="0.25">
      <c r="A71" s="185"/>
      <c r="B71" s="370" t="s">
        <v>32</v>
      </c>
      <c r="C71" s="357" t="s">
        <v>7</v>
      </c>
      <c r="D71" s="342">
        <f t="shared" ref="D71:D101" si="1">SUM(E71:F71)</f>
        <v>1370.6</v>
      </c>
      <c r="E71" s="247"/>
      <c r="F71" s="385">
        <v>1370.6</v>
      </c>
      <c r="G71" s="364"/>
      <c r="H71" s="247"/>
      <c r="I71" s="247"/>
      <c r="J71" s="386"/>
      <c r="K71" s="386">
        <v>1319</v>
      </c>
      <c r="L71" s="386"/>
      <c r="M71" s="386">
        <v>1319</v>
      </c>
      <c r="N71" s="386">
        <v>14</v>
      </c>
      <c r="O71" s="251"/>
    </row>
    <row r="72" spans="1:15" x14ac:dyDescent="0.25">
      <c r="A72" s="185"/>
      <c r="B72" s="894" t="s">
        <v>24</v>
      </c>
      <c r="C72" s="357" t="s">
        <v>17</v>
      </c>
      <c r="D72" s="344">
        <f t="shared" si="1"/>
        <v>0</v>
      </c>
      <c r="E72" s="242"/>
      <c r="F72" s="229"/>
      <c r="G72" s="363"/>
      <c r="H72" s="242"/>
      <c r="I72" s="242"/>
      <c r="J72" s="381">
        <v>2.25</v>
      </c>
      <c r="K72" s="242"/>
      <c r="L72" s="242"/>
      <c r="M72" s="242"/>
      <c r="N72" s="242"/>
      <c r="O72" s="369"/>
    </row>
    <row r="73" spans="1:15" x14ac:dyDescent="0.25">
      <c r="A73" s="185"/>
      <c r="B73" s="896"/>
      <c r="C73" s="357" t="s">
        <v>18</v>
      </c>
      <c r="D73" s="343">
        <f t="shared" si="1"/>
        <v>24900</v>
      </c>
      <c r="E73" s="383">
        <v>6300</v>
      </c>
      <c r="F73" s="230">
        <v>18600</v>
      </c>
      <c r="G73" s="361"/>
      <c r="H73" s="228"/>
      <c r="I73" s="228"/>
      <c r="J73" s="383">
        <v>9</v>
      </c>
      <c r="K73" s="383">
        <v>1100</v>
      </c>
      <c r="L73" s="228"/>
      <c r="M73" s="383">
        <v>1100</v>
      </c>
      <c r="N73" s="383">
        <v>7</v>
      </c>
      <c r="O73" s="254"/>
    </row>
    <row r="74" spans="1:15" x14ac:dyDescent="0.25">
      <c r="A74" s="185"/>
      <c r="B74" s="895"/>
      <c r="C74" s="357" t="s">
        <v>20</v>
      </c>
      <c r="D74" s="341">
        <f t="shared" si="1"/>
        <v>398670.96</v>
      </c>
      <c r="E74" s="236">
        <v>24200</v>
      </c>
      <c r="F74" s="245">
        <v>374470.96</v>
      </c>
      <c r="G74" s="362"/>
      <c r="H74" s="236"/>
      <c r="I74" s="379">
        <v>30</v>
      </c>
      <c r="J74" s="379">
        <v>1474.3</v>
      </c>
      <c r="K74" s="379">
        <v>36437.360000000001</v>
      </c>
      <c r="L74" s="236">
        <v>1954</v>
      </c>
      <c r="M74" s="379">
        <v>34483.360000000001</v>
      </c>
      <c r="N74" s="379">
        <v>56.93</v>
      </c>
      <c r="O74" s="389">
        <v>3</v>
      </c>
    </row>
    <row r="75" spans="1:15" x14ac:dyDescent="0.25">
      <c r="A75" s="185"/>
      <c r="B75" s="894" t="s">
        <v>117</v>
      </c>
      <c r="C75" s="357" t="s">
        <v>7</v>
      </c>
      <c r="D75" s="344">
        <f t="shared" si="1"/>
        <v>3500</v>
      </c>
      <c r="E75" s="381"/>
      <c r="F75" s="380">
        <v>3500</v>
      </c>
      <c r="G75" s="363"/>
      <c r="H75" s="242"/>
      <c r="I75" s="242"/>
      <c r="J75" s="242"/>
      <c r="K75" s="381">
        <v>560</v>
      </c>
      <c r="L75" s="242"/>
      <c r="M75" s="381">
        <v>560</v>
      </c>
      <c r="N75" s="242"/>
      <c r="O75" s="244"/>
    </row>
    <row r="76" spans="1:15" x14ac:dyDescent="0.25">
      <c r="A76" s="185"/>
      <c r="B76" s="895"/>
      <c r="C76" s="357" t="s">
        <v>14</v>
      </c>
      <c r="D76" s="341">
        <f t="shared" si="1"/>
        <v>636</v>
      </c>
      <c r="E76" s="236"/>
      <c r="F76" s="384">
        <v>636</v>
      </c>
      <c r="G76" s="362"/>
      <c r="H76" s="236"/>
      <c r="I76" s="236"/>
      <c r="J76" s="236"/>
      <c r="K76" s="379">
        <v>141.33000000000001</v>
      </c>
      <c r="L76" s="236"/>
      <c r="M76" s="379">
        <v>141.33000000000001</v>
      </c>
      <c r="N76" s="236"/>
      <c r="O76" s="237"/>
    </row>
    <row r="77" spans="1:15" x14ac:dyDescent="0.25">
      <c r="A77" s="185"/>
      <c r="B77" s="894" t="s">
        <v>21</v>
      </c>
      <c r="C77" s="357" t="s">
        <v>7</v>
      </c>
      <c r="D77" s="344">
        <f t="shared" si="1"/>
        <v>4747825.46</v>
      </c>
      <c r="E77" s="242"/>
      <c r="F77" s="380">
        <v>4747825.46</v>
      </c>
      <c r="G77" s="363"/>
      <c r="H77" s="242"/>
      <c r="I77" s="242"/>
      <c r="J77" s="242"/>
      <c r="K77" s="381">
        <v>1940637.97</v>
      </c>
      <c r="L77" s="242"/>
      <c r="M77" s="381">
        <v>1940637.97</v>
      </c>
      <c r="N77" s="242"/>
      <c r="O77" s="244"/>
    </row>
    <row r="78" spans="1:15" x14ac:dyDescent="0.25">
      <c r="A78" s="185"/>
      <c r="B78" s="896"/>
      <c r="C78" s="357" t="s">
        <v>17</v>
      </c>
      <c r="D78" s="343">
        <f t="shared" si="1"/>
        <v>10399822.27</v>
      </c>
      <c r="E78" s="228">
        <v>7548331.6200000001</v>
      </c>
      <c r="F78" s="382">
        <v>2851490.65</v>
      </c>
      <c r="G78" s="391">
        <v>38861</v>
      </c>
      <c r="H78" s="383">
        <v>3142.1</v>
      </c>
      <c r="I78" s="228"/>
      <c r="J78" s="383">
        <v>7333.45</v>
      </c>
      <c r="K78" s="383">
        <v>1167625</v>
      </c>
      <c r="L78" s="228"/>
      <c r="M78" s="383">
        <v>1167625</v>
      </c>
      <c r="N78" s="228"/>
      <c r="O78" s="254"/>
    </row>
    <row r="79" spans="1:15" x14ac:dyDescent="0.25">
      <c r="A79" s="185"/>
      <c r="B79" s="896"/>
      <c r="C79" s="357" t="s">
        <v>13</v>
      </c>
      <c r="D79" s="343">
        <f t="shared" si="1"/>
        <v>688785.2</v>
      </c>
      <c r="E79" s="228"/>
      <c r="F79" s="382">
        <v>688785.2</v>
      </c>
      <c r="G79" s="361"/>
      <c r="H79" s="228"/>
      <c r="I79" s="228"/>
      <c r="J79" s="228"/>
      <c r="K79" s="383">
        <v>181634</v>
      </c>
      <c r="L79" s="228"/>
      <c r="M79" s="383">
        <v>181634</v>
      </c>
      <c r="N79" s="228"/>
      <c r="O79" s="254"/>
    </row>
    <row r="80" spans="1:15" x14ac:dyDescent="0.25">
      <c r="A80" s="185"/>
      <c r="B80" s="896"/>
      <c r="C80" s="357" t="s">
        <v>19</v>
      </c>
      <c r="D80" s="343">
        <f t="shared" si="1"/>
        <v>3342685.6300000004</v>
      </c>
      <c r="E80" s="228">
        <v>707759.64</v>
      </c>
      <c r="F80" s="230">
        <v>2634925.9900000002</v>
      </c>
      <c r="G80" s="361"/>
      <c r="H80" s="383">
        <v>18700</v>
      </c>
      <c r="I80" s="228"/>
      <c r="J80" s="383">
        <v>5795.71</v>
      </c>
      <c r="K80" s="383">
        <v>872450</v>
      </c>
      <c r="L80" s="383"/>
      <c r="M80" s="383">
        <v>872450</v>
      </c>
      <c r="N80" s="383">
        <v>29</v>
      </c>
      <c r="O80" s="254"/>
    </row>
    <row r="81" spans="1:15" x14ac:dyDescent="0.25">
      <c r="A81" s="185"/>
      <c r="B81" s="896"/>
      <c r="C81" s="357" t="s">
        <v>18</v>
      </c>
      <c r="D81" s="343">
        <f t="shared" si="1"/>
        <v>15174868.27</v>
      </c>
      <c r="E81" s="228">
        <v>1309920</v>
      </c>
      <c r="F81" s="382">
        <v>13864948.27</v>
      </c>
      <c r="G81" s="361"/>
      <c r="H81" s="383">
        <v>1702</v>
      </c>
      <c r="I81" s="383">
        <v>16312</v>
      </c>
      <c r="J81" s="383">
        <v>1000</v>
      </c>
      <c r="K81" s="383">
        <v>5048787.67</v>
      </c>
      <c r="L81" s="228"/>
      <c r="M81" s="383">
        <v>5048787.67</v>
      </c>
      <c r="N81" s="228"/>
      <c r="O81" s="254"/>
    </row>
    <row r="82" spans="1:15" x14ac:dyDescent="0.25">
      <c r="A82" s="185"/>
      <c r="B82" s="896"/>
      <c r="C82" s="357" t="s">
        <v>9</v>
      </c>
      <c r="D82" s="343">
        <f t="shared" si="1"/>
        <v>5197232.79</v>
      </c>
      <c r="E82" s="228"/>
      <c r="F82" s="382">
        <v>5197232.79</v>
      </c>
      <c r="G82" s="361"/>
      <c r="H82" s="228"/>
      <c r="I82" s="228"/>
      <c r="J82" s="228"/>
      <c r="K82" s="383">
        <v>1812560</v>
      </c>
      <c r="L82" s="228"/>
      <c r="M82" s="228">
        <v>1812560</v>
      </c>
      <c r="N82" s="228"/>
      <c r="O82" s="254"/>
    </row>
    <row r="83" spans="1:15" ht="26.4" x14ac:dyDescent="0.25">
      <c r="A83" s="185"/>
      <c r="B83" s="896"/>
      <c r="C83" s="357" t="s">
        <v>15</v>
      </c>
      <c r="D83" s="343">
        <f t="shared" si="1"/>
        <v>2075530.61</v>
      </c>
      <c r="E83" s="228"/>
      <c r="F83" s="382">
        <v>2075530.61</v>
      </c>
      <c r="G83" s="361"/>
      <c r="H83" s="228"/>
      <c r="I83" s="228"/>
      <c r="J83" s="228"/>
      <c r="K83" s="383">
        <v>678059</v>
      </c>
      <c r="L83" s="228"/>
      <c r="M83" s="228">
        <v>678059</v>
      </c>
      <c r="N83" s="228"/>
      <c r="O83" s="254"/>
    </row>
    <row r="84" spans="1:15" x14ac:dyDescent="0.25">
      <c r="A84" s="185"/>
      <c r="B84" s="896"/>
      <c r="C84" s="357" t="s">
        <v>22</v>
      </c>
      <c r="D84" s="343">
        <f t="shared" si="1"/>
        <v>493971.75</v>
      </c>
      <c r="E84" s="383">
        <v>493971.75</v>
      </c>
      <c r="F84" s="230"/>
      <c r="G84" s="361"/>
      <c r="H84" s="228"/>
      <c r="I84" s="228"/>
      <c r="J84" s="383">
        <v>5022.9399999999996</v>
      </c>
      <c r="K84" s="228"/>
      <c r="L84" s="228"/>
      <c r="M84" s="228"/>
      <c r="N84" s="228"/>
      <c r="O84" s="254"/>
    </row>
    <row r="85" spans="1:15" x14ac:dyDescent="0.25">
      <c r="A85" s="185"/>
      <c r="B85" s="896"/>
      <c r="C85" s="357" t="s">
        <v>11</v>
      </c>
      <c r="D85" s="343">
        <f t="shared" si="1"/>
        <v>10913549.84</v>
      </c>
      <c r="E85" s="228">
        <v>2922750.26</v>
      </c>
      <c r="F85" s="382">
        <v>7990799.5800000001</v>
      </c>
      <c r="G85" s="391">
        <v>202961.84</v>
      </c>
      <c r="H85" s="383">
        <v>2599</v>
      </c>
      <c r="I85" s="383">
        <v>820</v>
      </c>
      <c r="J85" s="383">
        <v>19690.04</v>
      </c>
      <c r="K85" s="383">
        <v>2402921.7400000002</v>
      </c>
      <c r="L85" s="228"/>
      <c r="M85" s="383">
        <v>2402921.7400000002</v>
      </c>
      <c r="N85" s="228"/>
      <c r="O85" s="254"/>
    </row>
    <row r="86" spans="1:15" x14ac:dyDescent="0.25">
      <c r="A86" s="185"/>
      <c r="B86" s="896"/>
      <c r="C86" s="357" t="s">
        <v>16</v>
      </c>
      <c r="D86" s="343">
        <f t="shared" si="1"/>
        <v>6401745.7999999998</v>
      </c>
      <c r="E86" s="383">
        <v>36864</v>
      </c>
      <c r="F86" s="382">
        <v>6364881.7999999998</v>
      </c>
      <c r="G86" s="361"/>
      <c r="H86" s="383">
        <v>2048</v>
      </c>
      <c r="I86" s="228"/>
      <c r="J86" s="228"/>
      <c r="K86" s="383">
        <v>1714952</v>
      </c>
      <c r="L86" s="228"/>
      <c r="M86" s="383">
        <v>1714952</v>
      </c>
      <c r="N86" s="228"/>
      <c r="O86" s="254"/>
    </row>
    <row r="87" spans="1:15" x14ac:dyDescent="0.25">
      <c r="A87" s="185"/>
      <c r="B87" s="896"/>
      <c r="C87" s="357" t="s">
        <v>14</v>
      </c>
      <c r="D87" s="343">
        <f t="shared" si="1"/>
        <v>373107.06</v>
      </c>
      <c r="E87" s="228"/>
      <c r="F87" s="382">
        <v>373107.06</v>
      </c>
      <c r="G87" s="361"/>
      <c r="H87" s="228"/>
      <c r="I87" s="228"/>
      <c r="J87" s="228"/>
      <c r="K87" s="383">
        <v>95070</v>
      </c>
      <c r="L87" s="228"/>
      <c r="M87" s="383">
        <v>95070</v>
      </c>
      <c r="N87" s="228"/>
      <c r="O87" s="254"/>
    </row>
    <row r="88" spans="1:15" x14ac:dyDescent="0.25">
      <c r="A88" s="185"/>
      <c r="B88" s="895"/>
      <c r="C88" s="357" t="s">
        <v>12</v>
      </c>
      <c r="D88" s="341">
        <f t="shared" si="1"/>
        <v>3558218.65</v>
      </c>
      <c r="E88" s="379">
        <v>17329</v>
      </c>
      <c r="F88" s="384">
        <v>3540889.65</v>
      </c>
      <c r="G88" s="362"/>
      <c r="H88" s="236"/>
      <c r="I88" s="236"/>
      <c r="J88" s="379">
        <v>287.3</v>
      </c>
      <c r="K88" s="379">
        <v>987499</v>
      </c>
      <c r="L88" s="236"/>
      <c r="M88" s="379">
        <v>987499</v>
      </c>
      <c r="N88" s="236"/>
      <c r="O88" s="237"/>
    </row>
    <row r="89" spans="1:15" x14ac:dyDescent="0.25">
      <c r="A89" s="185"/>
      <c r="B89" s="864" t="s">
        <v>183</v>
      </c>
      <c r="C89" s="357" t="s">
        <v>7</v>
      </c>
      <c r="D89" s="344">
        <f t="shared" si="1"/>
        <v>0</v>
      </c>
      <c r="E89" s="242"/>
      <c r="F89" s="229"/>
      <c r="G89" s="363"/>
      <c r="H89" s="242"/>
      <c r="I89" s="381">
        <v>50</v>
      </c>
      <c r="J89" s="242"/>
      <c r="K89" s="242"/>
      <c r="L89" s="242"/>
      <c r="M89" s="242"/>
      <c r="N89" s="242"/>
      <c r="O89" s="244"/>
    </row>
    <row r="90" spans="1:15" x14ac:dyDescent="0.25">
      <c r="A90" s="185"/>
      <c r="B90" s="865"/>
      <c r="C90" s="357" t="s">
        <v>17</v>
      </c>
      <c r="D90" s="343">
        <f t="shared" si="1"/>
        <v>630</v>
      </c>
      <c r="E90" s="383">
        <v>630</v>
      </c>
      <c r="F90" s="230"/>
      <c r="G90" s="391">
        <v>1426.75</v>
      </c>
      <c r="H90" s="228"/>
      <c r="I90" s="383">
        <v>418</v>
      </c>
      <c r="J90" s="383">
        <v>480.69</v>
      </c>
      <c r="K90" s="228"/>
      <c r="L90" s="228"/>
      <c r="M90" s="228"/>
      <c r="N90" s="383">
        <v>0.6</v>
      </c>
      <c r="O90" s="388">
        <v>0.51</v>
      </c>
    </row>
    <row r="91" spans="1:15" x14ac:dyDescent="0.25">
      <c r="A91" s="185"/>
      <c r="B91" s="865"/>
      <c r="C91" s="357" t="s">
        <v>13</v>
      </c>
      <c r="D91" s="343">
        <f t="shared" si="1"/>
        <v>0</v>
      </c>
      <c r="E91" s="228"/>
      <c r="F91" s="230"/>
      <c r="G91" s="361"/>
      <c r="H91" s="228"/>
      <c r="I91" s="383">
        <v>52.1</v>
      </c>
      <c r="J91" s="383">
        <v>25.09</v>
      </c>
      <c r="K91" s="228"/>
      <c r="L91" s="228"/>
      <c r="M91" s="228"/>
      <c r="N91" s="228"/>
      <c r="O91" s="254"/>
    </row>
    <row r="92" spans="1:15" x14ac:dyDescent="0.25">
      <c r="A92" s="185"/>
      <c r="B92" s="865"/>
      <c r="C92" s="357" t="s">
        <v>19</v>
      </c>
      <c r="D92" s="343">
        <f t="shared" si="1"/>
        <v>0</v>
      </c>
      <c r="E92" s="228"/>
      <c r="F92" s="230"/>
      <c r="G92" s="361"/>
      <c r="H92" s="228"/>
      <c r="I92" s="228"/>
      <c r="J92" s="383">
        <v>168.55</v>
      </c>
      <c r="K92" s="228"/>
      <c r="L92" s="228"/>
      <c r="M92" s="228"/>
      <c r="N92" s="383">
        <v>33.340000000000003</v>
      </c>
      <c r="O92" s="254"/>
    </row>
    <row r="93" spans="1:15" x14ac:dyDescent="0.25">
      <c r="A93" s="185"/>
      <c r="B93" s="865"/>
      <c r="C93" s="357" t="s">
        <v>18</v>
      </c>
      <c r="D93" s="343">
        <f t="shared" si="1"/>
        <v>0</v>
      </c>
      <c r="E93" s="228"/>
      <c r="F93" s="230"/>
      <c r="G93" s="361"/>
      <c r="H93" s="228"/>
      <c r="I93" s="228"/>
      <c r="J93" s="383">
        <v>713.46</v>
      </c>
      <c r="K93" s="228"/>
      <c r="L93" s="228"/>
      <c r="M93" s="228"/>
      <c r="N93" s="228"/>
      <c r="O93" s="388">
        <v>4.96</v>
      </c>
    </row>
    <row r="94" spans="1:15" x14ac:dyDescent="0.25">
      <c r="A94" s="185"/>
      <c r="B94" s="865"/>
      <c r="C94" s="357" t="s">
        <v>9</v>
      </c>
      <c r="D94" s="343">
        <f t="shared" si="1"/>
        <v>68700</v>
      </c>
      <c r="E94" s="228"/>
      <c r="F94" s="392">
        <v>68700</v>
      </c>
      <c r="G94" s="361"/>
      <c r="H94" s="228"/>
      <c r="I94" s="228"/>
      <c r="J94" s="383">
        <v>81.09</v>
      </c>
      <c r="K94" s="383">
        <v>6000</v>
      </c>
      <c r="L94" s="228"/>
      <c r="M94" s="383">
        <v>6000</v>
      </c>
      <c r="N94" s="383">
        <v>30</v>
      </c>
      <c r="O94" s="254"/>
    </row>
    <row r="95" spans="1:15" ht="26.4" x14ac:dyDescent="0.25">
      <c r="A95" s="185"/>
      <c r="B95" s="865"/>
      <c r="C95" s="357" t="s">
        <v>168</v>
      </c>
      <c r="D95" s="343">
        <f t="shared" si="1"/>
        <v>117600</v>
      </c>
      <c r="E95" s="228"/>
      <c r="F95" s="403">
        <v>117600</v>
      </c>
      <c r="G95" s="361">
        <v>30</v>
      </c>
      <c r="H95" s="228"/>
      <c r="I95" s="228"/>
      <c r="J95" s="383">
        <v>174</v>
      </c>
      <c r="K95" s="228"/>
      <c r="L95" s="228"/>
      <c r="M95" s="228"/>
      <c r="N95" s="383">
        <v>103.85</v>
      </c>
      <c r="O95" s="254"/>
    </row>
    <row r="96" spans="1:15" x14ac:dyDescent="0.25">
      <c r="A96" s="185"/>
      <c r="B96" s="865"/>
      <c r="C96" s="357" t="s">
        <v>22</v>
      </c>
      <c r="D96" s="343">
        <f t="shared" si="1"/>
        <v>0</v>
      </c>
      <c r="E96" s="228"/>
      <c r="F96" s="392"/>
      <c r="G96" s="361"/>
      <c r="H96" s="228"/>
      <c r="I96" s="228"/>
      <c r="J96" s="383">
        <v>7.94</v>
      </c>
      <c r="K96" s="228"/>
      <c r="L96" s="228"/>
      <c r="M96" s="228"/>
      <c r="N96" s="383">
        <v>2.4</v>
      </c>
      <c r="O96" s="254"/>
    </row>
    <row r="97" spans="1:15" x14ac:dyDescent="0.25">
      <c r="A97" s="185"/>
      <c r="B97" s="865"/>
      <c r="C97" s="357" t="s">
        <v>20</v>
      </c>
      <c r="D97" s="343">
        <f t="shared" si="1"/>
        <v>0</v>
      </c>
      <c r="E97" s="228"/>
      <c r="F97" s="230"/>
      <c r="G97" s="361"/>
      <c r="H97" s="228"/>
      <c r="I97" s="228"/>
      <c r="J97" s="383">
        <v>1.64</v>
      </c>
      <c r="K97" s="228"/>
      <c r="L97" s="228"/>
      <c r="M97" s="228"/>
      <c r="N97" s="383">
        <v>3.85</v>
      </c>
      <c r="O97" s="254"/>
    </row>
    <row r="98" spans="1:15" x14ac:dyDescent="0.25">
      <c r="A98" s="185"/>
      <c r="B98" s="865"/>
      <c r="C98" s="357" t="s">
        <v>11</v>
      </c>
      <c r="D98" s="343">
        <f t="shared" si="1"/>
        <v>0</v>
      </c>
      <c r="E98" s="228"/>
      <c r="F98" s="230"/>
      <c r="G98" s="361"/>
      <c r="H98" s="228"/>
      <c r="I98" s="228"/>
      <c r="J98" s="383">
        <v>223.58</v>
      </c>
      <c r="K98" s="228"/>
      <c r="L98" s="228"/>
      <c r="M98" s="228"/>
      <c r="N98" s="383">
        <v>1.87</v>
      </c>
      <c r="O98" s="388">
        <v>0.45</v>
      </c>
    </row>
    <row r="99" spans="1:15" x14ac:dyDescent="0.25">
      <c r="A99" s="185"/>
      <c r="B99" s="865"/>
      <c r="C99" s="357" t="s">
        <v>16</v>
      </c>
      <c r="D99" s="343">
        <f t="shared" si="1"/>
        <v>0</v>
      </c>
      <c r="E99" s="228"/>
      <c r="F99" s="230"/>
      <c r="G99" s="391">
        <v>149</v>
      </c>
      <c r="H99" s="228"/>
      <c r="I99" s="383">
        <v>518</v>
      </c>
      <c r="J99" s="383">
        <v>94</v>
      </c>
      <c r="K99" s="228"/>
      <c r="L99" s="228"/>
      <c r="M99" s="228"/>
      <c r="N99" s="383">
        <v>52</v>
      </c>
      <c r="O99" s="388">
        <v>6.67</v>
      </c>
    </row>
    <row r="100" spans="1:15" x14ac:dyDescent="0.25">
      <c r="A100" s="185"/>
      <c r="B100" s="865"/>
      <c r="C100" s="357" t="s">
        <v>169</v>
      </c>
      <c r="D100" s="343">
        <f t="shared" si="1"/>
        <v>0</v>
      </c>
      <c r="E100" s="228"/>
      <c r="F100" s="230"/>
      <c r="G100" s="361"/>
      <c r="H100" s="228"/>
      <c r="I100" s="228"/>
      <c r="J100" s="383">
        <v>16.8</v>
      </c>
      <c r="K100" s="228"/>
      <c r="L100" s="228"/>
      <c r="M100" s="228"/>
      <c r="N100" s="383">
        <v>10</v>
      </c>
      <c r="O100" s="254"/>
    </row>
    <row r="101" spans="1:15" ht="13.8" thickBot="1" x14ac:dyDescent="0.3">
      <c r="A101" s="185"/>
      <c r="B101" s="867"/>
      <c r="C101" s="394" t="s">
        <v>12</v>
      </c>
      <c r="D101" s="395">
        <f t="shared" si="1"/>
        <v>0</v>
      </c>
      <c r="E101" s="396"/>
      <c r="F101" s="397"/>
      <c r="G101" s="398"/>
      <c r="H101" s="396"/>
      <c r="I101" s="396"/>
      <c r="J101" s="399">
        <v>1852.35</v>
      </c>
      <c r="K101" s="396"/>
      <c r="L101" s="396"/>
      <c r="M101" s="396"/>
      <c r="N101" s="399">
        <v>0.2</v>
      </c>
      <c r="O101" s="400">
        <v>0.06</v>
      </c>
    </row>
    <row r="102" spans="1:15" ht="14.4" thickTop="1" thickBot="1" x14ac:dyDescent="0.3">
      <c r="B102" s="853" t="s">
        <v>79</v>
      </c>
      <c r="C102" s="854"/>
      <c r="D102" s="350">
        <f t="shared" ref="D102:O102" si="2">SUM(D5:D101)</f>
        <v>485654137.05999988</v>
      </c>
      <c r="E102" s="360">
        <f t="shared" si="2"/>
        <v>54517886.670000002</v>
      </c>
      <c r="F102" s="359">
        <f t="shared" si="2"/>
        <v>431136250.38999999</v>
      </c>
      <c r="G102" s="365">
        <f t="shared" si="2"/>
        <v>243428.59</v>
      </c>
      <c r="H102" s="360">
        <f t="shared" si="2"/>
        <v>29598.9</v>
      </c>
      <c r="I102" s="360">
        <f t="shared" si="2"/>
        <v>41795.810000000005</v>
      </c>
      <c r="J102" s="360">
        <f>SUM(J5:J101)</f>
        <v>184673.52999999991</v>
      </c>
      <c r="K102" s="360">
        <f t="shared" si="2"/>
        <v>70697024.310000002</v>
      </c>
      <c r="L102" s="360">
        <f t="shared" si="2"/>
        <v>5796.59</v>
      </c>
      <c r="M102" s="360">
        <f t="shared" si="2"/>
        <v>70691227.719999999</v>
      </c>
      <c r="N102" s="360">
        <f t="shared" si="2"/>
        <v>381.63</v>
      </c>
      <c r="O102" s="393">
        <f t="shared" si="2"/>
        <v>29.779999999999998</v>
      </c>
    </row>
    <row r="103" spans="1:15" ht="14.4" thickTop="1" thickBot="1" x14ac:dyDescent="0.3">
      <c r="B103" s="887" t="s">
        <v>36</v>
      </c>
      <c r="C103" s="888"/>
      <c r="D103" s="163">
        <v>637271117.53999996</v>
      </c>
      <c r="E103" s="163">
        <v>56855374.770000003</v>
      </c>
      <c r="F103" s="163">
        <v>580415742.76999998</v>
      </c>
      <c r="G103" s="164">
        <v>243428.59</v>
      </c>
      <c r="H103" s="137">
        <v>29598.9</v>
      </c>
      <c r="I103" s="137">
        <v>41830.81</v>
      </c>
      <c r="J103" s="137">
        <v>401804.84</v>
      </c>
      <c r="K103" s="137">
        <v>315137744</v>
      </c>
      <c r="L103" s="137">
        <v>11429.59</v>
      </c>
      <c r="M103" s="137">
        <v>315126314.41000003</v>
      </c>
      <c r="N103" s="137">
        <v>381.63</v>
      </c>
      <c r="O103" s="139">
        <v>61.15</v>
      </c>
    </row>
    <row r="104" spans="1:15" ht="13.8" thickTop="1" x14ac:dyDescent="0.25">
      <c r="B104" s="347"/>
      <c r="C104" s="187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</row>
    <row r="105" spans="1:15" x14ac:dyDescent="0.25">
      <c r="B105" s="402" t="s">
        <v>113</v>
      </c>
    </row>
  </sheetData>
  <mergeCells count="24">
    <mergeCell ref="B89:B101"/>
    <mergeCell ref="B24:B26"/>
    <mergeCell ref="B35:B36"/>
    <mergeCell ref="B41:B42"/>
    <mergeCell ref="B77:B88"/>
    <mergeCell ref="B38:B40"/>
    <mergeCell ref="B102:C102"/>
    <mergeCell ref="B103:C103"/>
    <mergeCell ref="B3:B4"/>
    <mergeCell ref="C3:C4"/>
    <mergeCell ref="B45:B47"/>
    <mergeCell ref="B48:B54"/>
    <mergeCell ref="B5:B6"/>
    <mergeCell ref="B7:B9"/>
    <mergeCell ref="B59:B60"/>
    <mergeCell ref="B61:B62"/>
    <mergeCell ref="B1:O1"/>
    <mergeCell ref="B75:B76"/>
    <mergeCell ref="B64:B68"/>
    <mergeCell ref="B72:B74"/>
    <mergeCell ref="B21:B22"/>
    <mergeCell ref="B27:B33"/>
    <mergeCell ref="D3:F3"/>
    <mergeCell ref="G3:O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</vt:vector>
  </TitlesOfParts>
  <Company>Tragsatec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López Herranz, Angel Luis</cp:lastModifiedBy>
  <cp:lastPrinted>2013-11-25T08:36:41Z</cp:lastPrinted>
  <dcterms:created xsi:type="dcterms:W3CDTF">2007-04-27T10:26:44Z</dcterms:created>
  <dcterms:modified xsi:type="dcterms:W3CDTF">2026-04-24T07:57:37Z</dcterms:modified>
</cp:coreProperties>
</file>