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4faId/Fp3k3YKHTUiDJUWoCkrAmJdPEPE67Df3UIowUnX0D78P2qSz6Tk0645p/Tq6MZ/DZNx5K/S0aEiHxy5w==" workbookSaltValue="lt9eI3T37+7vuutUEVtluw==" workbookSpinCount="100000" lockStructure="1"/>
  <bookViews>
    <workbookView showSheetTabs="0" xWindow="28680" yWindow="-15" windowWidth="29040" windowHeight="15840"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Conclusiones!$A$1:$N$43</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<sst xmlns="http://schemas.openxmlformats.org/spreadsheetml/2006/main" count="697" uniqueCount="88">
  <si>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</si>
  <si>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</si>
  <si>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</si>
  <si>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</si>
  <si>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</si>
  <si>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</si>
  <si>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</si>
  <si>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</si>
  <si>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</si>
  <si>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</si>
  <si>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</si>
  <si>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</si>
  <si>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</si>
  <si>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</si>
  <si>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</si>
  <si>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</si>
  <si>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</si>
  <si>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</si>
  <si>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</si>
  <si>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</si>
  <si>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</si>
  <si>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</si>
  <si>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</si>
  <si>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</si>
  <si>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</si>
  <si>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</si>
  <si>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</si>
  <si>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</si>
  <si>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</si>
  <si>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</si>
  <si>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</si>
  <si>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</si>
  <si>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</si>
  <si>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</si>
  <si>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</si>
  <si>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</si>
  <si>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</si>
  <si>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</si>
  <si>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</si>
  <si>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</si>
  <si>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</si>
  <si>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</si>
  <si>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</si>
  <si>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</si>
  <si>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</si>
  <si>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</si>
  <si>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</si>
  <si>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</si>
  <si>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</si>
  <si>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</si>
  <si>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</si>
  <si>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</si>
  <si>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</si>
  <si>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</si>
  <si>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</si>
  <si>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</si>
  <si>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</si>
  <si>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</si>
  <si>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</si>
  <si>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</si>
  <si>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</si>
  <si>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</si>
  <si>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</si>
  <si>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</si>
  <si>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</si>
  <si>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</si>
  <si>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</si>
  <si>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</si>
  <si>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</si>
  <si>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</si>
  <si>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</si>
  <si>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</si>
  <si>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</si>
  <si>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</si>
  <si>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</si>
  <si>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</si>
  <si>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</si>
  <si>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</si>
  <si>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</si>
  <si>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</si>
  <si>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</si>
  <si>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</si>
  <si>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</si>
  <si>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</si>
  <si>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</si>
  <si>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</si>
  <si>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</si>
  <si>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A cierre de mes se reduce el volumen de aceite comprado en promoción de un 10,6 % en septiembre de 2020 a un 6,2 % en el mismo mes de 2021. La actividad promocional  cae de forma generalizada entre los aceites de oliva, oliva virgen y oliva virgen extra.
El peso promocional disminuye tanto en las marcas de distribución como en las de fabricante, si bien la proporción que destinan a la promoción es muy diferente entre ellas. Por un lado, el peso promocional de las marcas de distribución cae de un 3,9 % a un 1,5 %. En las marcas de fabricante las promociones ceden 5,1 puntos porcentuales y cierran con una cuota del 20,6 %.
La caída de la actividad promocional se produce de forma transversal a todos canales de distribución. Los hipermercados disminuyen su oferta promocional 6,4 p.p., si bien se mantienen como los que mayor proporción dedican a las mismas, un 13,2 %. Discounts y supermercados reducen sus promociones casi a la mitad y cierran con cuotas promocionales del 5,2 % y del 4,3 % respectivamente.
• El peso promocional del aceite de oliva en septiembre de 2021 es del 6,8 %, lo que supone una reducción de 4,1 p.p. respecto a lo que representaba durante el mismo mes del año anterior. 
Las marcas de distribución son las responsables de este decrecimiento, ya que su peso promocional desciende 4,0 p.p. en los últimos doce meses, hasta cerrar en un 2,3 %. En contraposición, las marcas de fabricante aumentan ligeramente su actividad promocional que pasa de un 18,9 % a un 19,6 % .
Las promociones de aceite de oliva se ven reducidas en todos los canales de distribución. El hipermercado es el que tiene un mayor peso promocional (11,0 %), aunque ha disminuido 3,0 p.p. En supermercados y discounts donde se oferta un menor porcentaje de compras en promoción (6,0 % y 5,3 %), se lleva a cabo una reducción de 4,5 p.p. y 3,2 p.p. en los últimos doce meses.
• El aceite de oliva virgen lleva a cabo la mayor reducción de la actividad promocional que pasa de representar el 16,0 % a ser responsable del 5,1 % del volumen adquirido en septiembre de 2021.
Esta disminución se refleja tanto en marcas de distribución, como en marcas de fabricante. Las marcas de distribución reducen su proporción de compras en promoción a 0,0 %, siendo en septiembre e 2020 un 5,4 %. Por su parte,  la actividad promocional de marcas de fabricante se reduce de forma significativa (14,8 p.p.), si bien mantiene una proporción elevada, del 34,2 %.
El reclamo promocional para aceite de oliva virgen se reduce asimismo en todos los canales. En hipermercados decrece 10,7 p.p. hasta constituir el 31,5 %, manteniéndose como el canal con mayor porcentaje de compras en promoción. El reclamo promocional en supermercados pasa de un 10,6 % a un 2,1 %, mientras que el del discount decrece 2,8 p.p. y cierra con un 0,0 %.
• Las compras en promoción de aceite de oliva virgen extra pasan de representar el 19,4 % en septiembre de 2020, a situarse en un 12,5 % en el mismo mes de 2021.
Este fenómeno está impulsado tanto por las marcas de fabricante, como por las marcas de distribución, ya que ambas se reducen (5,2 p.p. y 2,1 p.p. respectivamente) y pasan a representar un 31,3 % y un 1,1 % del total.
Aunque todas las plataformas de distribución reducen su reclamo promocional, cabe destacar especialmente el canal discount, cuyo porcentaje de litros en promoción decrece 17,3 p.p. hasta cerrar en un 7,7 %. En hipermercados las promociones ceden 9,3 p.p. de cuota y constituyen el 22,8 % del volumen. Por su parte, el peso promocional de aceite de oliva virgen extra en supermercados pasa de ser un 11,4 % a un 8,2 %.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</si>
</sst>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14" fillId="0" borderId="12" xfId="0" applyFont="1" applyBorder="1" applyAlignment="1">
      <alignment horizontal="left" vertical="center" wrapText="1"/>
    </xf>
    <xf numFmtId="0" fontId="14" fillId="0" borderId="11"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14" fillId="0" borderId="16" xfId="0" applyFont="1" applyBorder="1" applyAlignment="1">
      <alignment horizontal="left"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graficos'!$D$11:$P$11</c:f>
              <c:numCache>
                <c:formatCode>0.0%</c:formatCode>
                <c:ptCount val="13"/>
                <c:pt idx="0">
                  <c:v>0.7432219193802897</c:v>
                </c:pt>
                <c:pt idx="1">
                  <c:v>0.74178885630498537</c:v>
                </c:pt>
                <c:pt idx="2">
                  <c:v>0.72789812646370022</c:v>
                </c:pt>
                <c:pt idx="3">
                  <c:v>0.7854070888328637</c:v>
                </c:pt>
                <c:pt idx="4">
                  <c:v>0.73479245283018868</c:v>
                </c:pt>
                <c:pt idx="5">
                  <c:v>0.77539211207552916</c:v>
                </c:pt>
                <c:pt idx="6">
                  <c:v>0.80467800729040084</c:v>
                </c:pt>
                <c:pt idx="7">
                  <c:v>0.81144479306738382</c:v>
                </c:pt>
                <c:pt idx="8">
                  <c:v>0.80814531006101897</c:v>
                </c:pt>
                <c:pt idx="9">
                  <c:v>0.83389926428975669</c:v>
                </c:pt>
                <c:pt idx="10">
                  <c:v>0.80672632794457277</c:v>
                </c:pt>
                <c:pt idx="11">
                  <c:v>0.80419483924382507</c:v>
                </c:pt>
                <c:pt idx="12">
                  <c:v>0.7942528735632185</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graficos'!$D$12:$P$12</c:f>
              <c:numCache>
                <c:formatCode>0.0%</c:formatCode>
                <c:ptCount val="13"/>
                <c:pt idx="0">
                  <c:v>0.25677808061971019</c:v>
                </c:pt>
                <c:pt idx="1">
                  <c:v>0.25821114369501463</c:v>
                </c:pt>
                <c:pt idx="2">
                  <c:v>0.27210187353629978</c:v>
                </c:pt>
                <c:pt idx="3">
                  <c:v>0.21459291116713627</c:v>
                </c:pt>
                <c:pt idx="4">
                  <c:v>0.26520754716981132</c:v>
                </c:pt>
                <c:pt idx="5">
                  <c:v>0.22460788792447084</c:v>
                </c:pt>
                <c:pt idx="6">
                  <c:v>0.19532199270959902</c:v>
                </c:pt>
                <c:pt idx="7">
                  <c:v>0.18855520693261613</c:v>
                </c:pt>
                <c:pt idx="8">
                  <c:v>0.19185468993898111</c:v>
                </c:pt>
                <c:pt idx="9">
                  <c:v>0.16610073571024336</c:v>
                </c:pt>
                <c:pt idx="10">
                  <c:v>0.19327367205542725</c:v>
                </c:pt>
                <c:pt idx="11">
                  <c:v>0.19580516075617496</c:v>
                </c:pt>
                <c:pt idx="12">
                  <c:v>0.20574712643678164</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3699120"/>
        <c:axId val="383702648"/>
      </c:barChart>
      <c:dateAx>
        <c:axId val="383699120"/>
        <c:scaling>
          <c:orientation val="minMax"/>
        </c:scaling>
        <c:delete val="0"/>
        <c:axPos val="b"/>
        <c:numFmt formatCode="[$-C0A]mmmm\-yy;@" sourceLinked="1"/>
        <c:majorTickMark val="out"/>
        <c:minorTickMark val="none"/>
        <c:tickLblPos val="nextTo"/>
        <c:txPr>
          <a:bodyPr/>
          <a:lstStyle/>
          <a:p>
            <a:pPr>
              <a:defRPr sz="750"/>
            </a:pPr>
            <a:endParaRPr lang="es-ES"/>
          </a:p>
        </c:txPr>
        <c:crossAx val="383702648"/>
        <c:crosses val="autoZero"/>
        <c:auto val="1"/>
        <c:lblOffset val="100"/>
        <c:baseTimeUnit val="months"/>
      </c:dateAx>
      <c:valAx>
        <c:axId val="383702648"/>
        <c:scaling>
          <c:orientation val="minMax"/>
          <c:max val="1"/>
          <c:min val="0"/>
        </c:scaling>
        <c:delete val="1"/>
        <c:axPos val="l"/>
        <c:numFmt formatCode="0.0%" sourceLinked="1"/>
        <c:majorTickMark val="out"/>
        <c:minorTickMark val="none"/>
        <c:tickLblPos val="nextTo"/>
        <c:crossAx val="38369912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graficos'!$D$78:$P$78</c:f>
              <c:numCache>
                <c:formatCode>0.0%</c:formatCode>
                <c:ptCount val="13"/>
                <c:pt idx="0">
                  <c:v>0.9678317352304362</c:v>
                </c:pt>
                <c:pt idx="1">
                  <c:v>0.97368421052631571</c:v>
                </c:pt>
                <c:pt idx="2">
                  <c:v>0.9386360105639272</c:v>
                </c:pt>
                <c:pt idx="3">
                  <c:v>0.92031007751937988</c:v>
                </c:pt>
                <c:pt idx="4">
                  <c:v>0.96669915529564654</c:v>
                </c:pt>
                <c:pt idx="5">
                  <c:v>0.97516714422158546</c:v>
                </c:pt>
                <c:pt idx="6">
                  <c:v>0.9460431654676259</c:v>
                </c:pt>
                <c:pt idx="7">
                  <c:v>0.98918664786083688</c:v>
                </c:pt>
                <c:pt idx="8">
                  <c:v>0.99103674932775632</c:v>
                </c:pt>
                <c:pt idx="9">
                  <c:v>0.99645127901818731</c:v>
                </c:pt>
                <c:pt idx="10">
                  <c:v>0.99391968325791846</c:v>
                </c:pt>
                <c:pt idx="11">
                  <c:v>0.98592964824120599</c:v>
                </c:pt>
                <c:pt idx="12">
                  <c:v>0.98896614268440142</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graficos'!$D$79:$P$79</c:f>
              <c:numCache>
                <c:formatCode>0.0%</c:formatCode>
                <c:ptCount val="13"/>
                <c:pt idx="0">
                  <c:v>3.2168264769563873E-2</c:v>
                </c:pt>
                <c:pt idx="1">
                  <c:v>2.6315789473684209E-2</c:v>
                </c:pt>
                <c:pt idx="2">
                  <c:v>6.1363989436072706E-2</c:v>
                </c:pt>
                <c:pt idx="3">
                  <c:v>7.9689922480620151E-2</c:v>
                </c:pt>
                <c:pt idx="4">
                  <c:v>3.3300844704353474E-2</c:v>
                </c:pt>
                <c:pt idx="5">
                  <c:v>2.4832855778414518E-2</c:v>
                </c:pt>
                <c:pt idx="6">
                  <c:v>5.3956834532374098E-2</c:v>
                </c:pt>
                <c:pt idx="7">
                  <c:v>1.0813352139163141E-2</c:v>
                </c:pt>
                <c:pt idx="8">
                  <c:v>8.9632506722437996E-3</c:v>
                </c:pt>
                <c:pt idx="9">
                  <c:v>3.5487209818128051E-3</c:v>
                </c:pt>
                <c:pt idx="10">
                  <c:v>6.0803167420814472E-3</c:v>
                </c:pt>
                <c:pt idx="11">
                  <c:v>1.4070351758793969E-2</c:v>
                </c:pt>
                <c:pt idx="12">
                  <c:v>1.1033857315598547E-2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3705000"/>
        <c:axId val="383697552"/>
      </c:barChart>
      <c:dateAx>
        <c:axId val="383705000"/>
        <c:scaling>
          <c:orientation val="minMax"/>
        </c:scaling>
        <c:delete val="0"/>
        <c:axPos val="b"/>
        <c:numFmt formatCode="[$-C0A]mmmm\-yy;@" sourceLinked="1"/>
        <c:majorTickMark val="out"/>
        <c:minorTickMark val="none"/>
        <c:tickLblPos val="nextTo"/>
        <c:txPr>
          <a:bodyPr/>
          <a:lstStyle/>
          <a:p>
            <a:pPr>
              <a:defRPr sz="750"/>
            </a:pPr>
            <a:endParaRPr lang="es-ES"/>
          </a:p>
        </c:txPr>
        <c:crossAx val="383697552"/>
        <c:crosses val="autoZero"/>
        <c:auto val="1"/>
        <c:lblOffset val="100"/>
        <c:baseTimeUnit val="months"/>
      </c:dateAx>
      <c:valAx>
        <c:axId val="383697552"/>
        <c:scaling>
          <c:orientation val="minMax"/>
          <c:max val="1"/>
          <c:min val="0"/>
        </c:scaling>
        <c:delete val="1"/>
        <c:axPos val="l"/>
        <c:numFmt formatCode="0.0%" sourceLinked="1"/>
        <c:majorTickMark val="out"/>
        <c:minorTickMark val="none"/>
        <c:tickLblPos val="nextTo"/>
        <c:crossAx val="38370500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graficos'!$D$73:$P$73</c:f>
              <c:numCache>
                <c:formatCode>0.0%</c:formatCode>
                <c:ptCount val="13"/>
                <c:pt idx="0">
                  <c:v>0.80554704259883536</c:v>
                </c:pt>
                <c:pt idx="1">
                  <c:v>0.8097722960151803</c:v>
                </c:pt>
                <c:pt idx="2">
                  <c:v>0.77380585516178724</c:v>
                </c:pt>
                <c:pt idx="3">
                  <c:v>0.82078634562633335</c:v>
                </c:pt>
                <c:pt idx="4">
                  <c:v>0.81864379863427028</c:v>
                </c:pt>
                <c:pt idx="5">
                  <c:v>0.82855341947683581</c:v>
                </c:pt>
                <c:pt idx="6">
                  <c:v>0.84747363450338431</c:v>
                </c:pt>
                <c:pt idx="7">
                  <c:v>0.87675458892488056</c:v>
                </c:pt>
                <c:pt idx="8">
                  <c:v>0.87790185130766962</c:v>
                </c:pt>
                <c:pt idx="9">
                  <c:v>0.89365012020930568</c:v>
                </c:pt>
                <c:pt idx="10">
                  <c:v>0.89398938459331523</c:v>
                </c:pt>
                <c:pt idx="11">
                  <c:v>0.88697508896797161</c:v>
                </c:pt>
                <c:pt idx="12">
                  <c:v>0.87534747622531095</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graficos'!$D$74:$P$74</c:f>
              <c:numCache>
                <c:formatCode>0.0%</c:formatCode>
                <c:ptCount val="13"/>
                <c:pt idx="0">
                  <c:v>0.19445295740116456</c:v>
                </c:pt>
                <c:pt idx="1">
                  <c:v>0.19022770398481972</c:v>
                </c:pt>
                <c:pt idx="2">
                  <c:v>0.22619414483821262</c:v>
                </c:pt>
                <c:pt idx="3">
                  <c:v>0.17921365437366654</c:v>
                </c:pt>
                <c:pt idx="4">
                  <c:v>0.18135620136572972</c:v>
                </c:pt>
                <c:pt idx="5">
                  <c:v>0.17144658052316422</c:v>
                </c:pt>
                <c:pt idx="6">
                  <c:v>0.15252636549661577</c:v>
                </c:pt>
                <c:pt idx="7">
                  <c:v>0.12324541107511955</c:v>
                </c:pt>
                <c:pt idx="8">
                  <c:v>0.12209814869233029</c:v>
                </c:pt>
                <c:pt idx="9">
                  <c:v>0.10634987979069439</c:v>
                </c:pt>
                <c:pt idx="10">
                  <c:v>0.10601061540668484</c:v>
                </c:pt>
                <c:pt idx="11">
                  <c:v>0.11302491103202847</c:v>
                </c:pt>
                <c:pt idx="12">
                  <c:v>0.12465252377468911</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3699904"/>
        <c:axId val="387625912"/>
      </c:barChart>
      <c:dateAx>
        <c:axId val="383699904"/>
        <c:scaling>
          <c:orientation val="minMax"/>
        </c:scaling>
        <c:delete val="0"/>
        <c:axPos val="b"/>
        <c:numFmt formatCode="[$-C0A]mmmm\-yy;@" sourceLinked="1"/>
        <c:majorTickMark val="out"/>
        <c:minorTickMark val="none"/>
        <c:tickLblPos val="nextTo"/>
        <c:txPr>
          <a:bodyPr/>
          <a:lstStyle/>
          <a:p>
            <a:pPr>
              <a:defRPr sz="900"/>
            </a:pPr>
            <a:endParaRPr lang="es-ES"/>
          </a:p>
        </c:txPr>
        <c:crossAx val="387625912"/>
        <c:crosses val="autoZero"/>
        <c:auto val="1"/>
        <c:lblOffset val="100"/>
        <c:baseTimeUnit val="months"/>
      </c:dateAx>
      <c:valAx>
        <c:axId val="387625912"/>
        <c:scaling>
          <c:orientation val="minMax"/>
          <c:max val="1"/>
          <c:min val="0"/>
        </c:scaling>
        <c:delete val="1"/>
        <c:axPos val="l"/>
        <c:numFmt formatCode="0.0%" sourceLinked="1"/>
        <c:majorTickMark val="out"/>
        <c:minorTickMark val="none"/>
        <c:tickLblPos val="nextTo"/>
        <c:crossAx val="3836999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graficos'!$D$83:$P$83</c:f>
              <c:numCache>
                <c:formatCode>0.0%</c:formatCode>
                <c:ptCount val="13"/>
                <c:pt idx="0">
                  <c:v>0.67867575462512164</c:v>
                </c:pt>
                <c:pt idx="1">
                  <c:v>0.69434717358679343</c:v>
                </c:pt>
                <c:pt idx="2">
                  <c:v>0.61128095383674719</c:v>
                </c:pt>
                <c:pt idx="3">
                  <c:v>0.76749469857618913</c:v>
                </c:pt>
                <c:pt idx="4">
                  <c:v>0.69057039235080786</c:v>
                </c:pt>
                <c:pt idx="5">
                  <c:v>0.69067595377552637</c:v>
                </c:pt>
                <c:pt idx="6">
                  <c:v>0.77592708988057824</c:v>
                </c:pt>
                <c:pt idx="7">
                  <c:v>0.72575086164451008</c:v>
                </c:pt>
                <c:pt idx="8">
                  <c:v>0.79751461988304095</c:v>
                </c:pt>
                <c:pt idx="9">
                  <c:v>0.83305322128851544</c:v>
                </c:pt>
                <c:pt idx="10">
                  <c:v>0.78146101903007992</c:v>
                </c:pt>
                <c:pt idx="11">
                  <c:v>0.7805314608288586</c:v>
                </c:pt>
                <c:pt idx="12">
                  <c:v>0.77160305343511448</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graficos'!$D$84:$P$84</c:f>
              <c:numCache>
                <c:formatCode>0.0%</c:formatCode>
                <c:ptCount val="13"/>
                <c:pt idx="0">
                  <c:v>0.32132424537487825</c:v>
                </c:pt>
                <c:pt idx="1">
                  <c:v>0.30565282641320657</c:v>
                </c:pt>
                <c:pt idx="2">
                  <c:v>0.38871904616325281</c:v>
                </c:pt>
                <c:pt idx="3">
                  <c:v>0.23250530142381098</c:v>
                </c:pt>
                <c:pt idx="4">
                  <c:v>0.30942960764919225</c:v>
                </c:pt>
                <c:pt idx="5">
                  <c:v>0.30932404622447363</c:v>
                </c:pt>
                <c:pt idx="6">
                  <c:v>0.22407291011942174</c:v>
                </c:pt>
                <c:pt idx="7">
                  <c:v>0.27424913835548992</c:v>
                </c:pt>
                <c:pt idx="8">
                  <c:v>0.20248538011695907</c:v>
                </c:pt>
                <c:pt idx="9">
                  <c:v>0.16694677871148461</c:v>
                </c:pt>
                <c:pt idx="10">
                  <c:v>0.21853898096992022</c:v>
                </c:pt>
                <c:pt idx="11">
                  <c:v>0.2194685391711414</c:v>
                </c:pt>
                <c:pt idx="12">
                  <c:v>0.22839694656488552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7626304"/>
        <c:axId val="387627480"/>
      </c:barChart>
      <c:dateAx>
        <c:axId val="387626304"/>
        <c:scaling>
          <c:orientation val="minMax"/>
        </c:scaling>
        <c:delete val="0"/>
        <c:axPos val="b"/>
        <c:numFmt formatCode="[$-C0A]mmmm\-yy;@" sourceLinked="1"/>
        <c:majorTickMark val="out"/>
        <c:minorTickMark val="none"/>
        <c:tickLblPos val="nextTo"/>
        <c:txPr>
          <a:bodyPr/>
          <a:lstStyle/>
          <a:p>
            <a:pPr>
              <a:defRPr sz="750"/>
            </a:pPr>
            <a:endParaRPr lang="es-ES"/>
          </a:p>
        </c:txPr>
        <c:crossAx val="387627480"/>
        <c:crosses val="autoZero"/>
        <c:auto val="1"/>
        <c:lblOffset val="100"/>
        <c:baseTimeUnit val="months"/>
      </c:dateAx>
      <c:valAx>
        <c:axId val="387627480"/>
        <c:scaling>
          <c:orientation val="minMax"/>
          <c:max val="1"/>
          <c:min val="0"/>
        </c:scaling>
        <c:delete val="1"/>
        <c:axPos val="l"/>
        <c:numFmt formatCode="0.0%" sourceLinked="1"/>
        <c:majorTickMark val="out"/>
        <c:minorTickMark val="none"/>
        <c:tickLblPos val="nextTo"/>
        <c:crossAx val="3876263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graficos'!$D$34:$P$34</c:f>
              <c:numCache>
                <c:formatCode>0.0%</c:formatCode>
                <c:ptCount val="13"/>
                <c:pt idx="0">
                  <c:v>0.96083231334149322</c:v>
                </c:pt>
                <c:pt idx="1">
                  <c:v>0.97097791798107247</c:v>
                </c:pt>
                <c:pt idx="2">
                  <c:v>0.92784947908567872</c:v>
                </c:pt>
                <c:pt idx="3">
                  <c:v>0.94030084612973985</c:v>
                </c:pt>
                <c:pt idx="4">
                  <c:v>0.96369949494949503</c:v>
                </c:pt>
                <c:pt idx="5">
                  <c:v>0.97685478757133792</c:v>
                </c:pt>
                <c:pt idx="6">
                  <c:v>0.94619607843137254</c:v>
                </c:pt>
                <c:pt idx="7">
                  <c:v>0.97955474784189012</c:v>
                </c:pt>
                <c:pt idx="8">
                  <c:v>0.99426470588235294</c:v>
                </c:pt>
                <c:pt idx="9">
                  <c:v>0.99592430858806402</c:v>
                </c:pt>
                <c:pt idx="10">
                  <c:v>0.99075889106692805</c:v>
                </c:pt>
                <c:pt idx="11">
                  <c:v>0.98479196556671444</c:v>
                </c:pt>
                <c:pt idx="12">
                  <c:v>0.99289855072463773</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graficos'!$D$35:$P$35</c:f>
              <c:numCache>
                <c:formatCode>0.0%</c:formatCode>
                <c:ptCount val="13"/>
                <c:pt idx="0">
                  <c:v>3.9167686658506735E-2</c:v>
                </c:pt>
                <c:pt idx="1">
                  <c:v>2.9022082018927444E-2</c:v>
                </c:pt>
                <c:pt idx="2">
                  <c:v>7.2150520914321253E-2</c:v>
                </c:pt>
                <c:pt idx="3">
                  <c:v>5.9699153870260105E-2</c:v>
                </c:pt>
                <c:pt idx="4">
                  <c:v>3.6300505050505048E-2</c:v>
                </c:pt>
                <c:pt idx="5">
                  <c:v>2.3145212428662017E-2</c:v>
                </c:pt>
                <c:pt idx="6">
                  <c:v>5.3803921568627455E-2</c:v>
                </c:pt>
                <c:pt idx="7">
                  <c:v>2.0445252158109949E-2</c:v>
                </c:pt>
                <c:pt idx="8">
                  <c:v>5.7352941176470589E-3</c:v>
                </c:pt>
                <c:pt idx="9">
                  <c:v>4.0756914119359534E-3</c:v>
                </c:pt>
                <c:pt idx="10">
                  <c:v>9.2411089330719683E-3</c:v>
                </c:pt>
                <c:pt idx="11">
                  <c:v>1.5208034433285509E-2</c:v>
                </c:pt>
                <c:pt idx="12">
                  <c:v>7.101449275362319E-3</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7631792"/>
        <c:axId val="387629048"/>
      </c:barChart>
      <c:dateAx>
        <c:axId val="387631792"/>
        <c:scaling>
          <c:orientation val="minMax"/>
        </c:scaling>
        <c:delete val="0"/>
        <c:axPos val="b"/>
        <c:numFmt formatCode="[$-C0A]mmmm\-yy;@" sourceLinked="1"/>
        <c:majorTickMark val="out"/>
        <c:minorTickMark val="none"/>
        <c:tickLblPos val="nextTo"/>
        <c:txPr>
          <a:bodyPr/>
          <a:lstStyle/>
          <a:p>
            <a:pPr>
              <a:defRPr sz="750"/>
            </a:pPr>
            <a:endParaRPr lang="es-ES"/>
          </a:p>
        </c:txPr>
        <c:crossAx val="387629048"/>
        <c:crosses val="autoZero"/>
        <c:auto val="1"/>
        <c:lblOffset val="100"/>
        <c:baseTimeUnit val="months"/>
      </c:dateAx>
      <c:valAx>
        <c:axId val="387629048"/>
        <c:scaling>
          <c:orientation val="minMax"/>
          <c:max val="1"/>
          <c:min val="0"/>
        </c:scaling>
        <c:delete val="1"/>
        <c:axPos val="l"/>
        <c:numFmt formatCode="0.0%" sourceLinked="1"/>
        <c:majorTickMark val="out"/>
        <c:minorTickMark val="none"/>
        <c:tickLblPos val="nextTo"/>
        <c:crossAx val="3876317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graficos'!$D$29:$P$29</c:f>
              <c:numCache>
                <c:formatCode>0.0%</c:formatCode>
                <c:ptCount val="13"/>
                <c:pt idx="0">
                  <c:v>0.81260440394836753</c:v>
                </c:pt>
                <c:pt idx="1">
                  <c:v>0.82122115837388165</c:v>
                </c:pt>
                <c:pt idx="2">
                  <c:v>0.78521234341582646</c:v>
                </c:pt>
                <c:pt idx="3">
                  <c:v>0.82826585179526357</c:v>
                </c:pt>
                <c:pt idx="4">
                  <c:v>0.83717310087173091</c:v>
                </c:pt>
                <c:pt idx="5">
                  <c:v>0.84471659601193283</c:v>
                </c:pt>
                <c:pt idx="6">
                  <c:v>0.85590959033118819</c:v>
                </c:pt>
                <c:pt idx="7">
                  <c:v>0.89034888989578609</c:v>
                </c:pt>
                <c:pt idx="8">
                  <c:v>0.89116833988069255</c:v>
                </c:pt>
                <c:pt idx="9">
                  <c:v>0.90968197879858659</c:v>
                </c:pt>
                <c:pt idx="10">
                  <c:v>0.90389536536821147</c:v>
                </c:pt>
                <c:pt idx="11">
                  <c:v>0.88973706530958441</c:v>
                </c:pt>
                <c:pt idx="12">
                  <c:v>0.89260487242323772</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graficos'!$D$30:$P$30</c:f>
              <c:numCache>
                <c:formatCode>0.0%</c:formatCode>
                <c:ptCount val="13"/>
                <c:pt idx="0">
                  <c:v>0.1873955960516325</c:v>
                </c:pt>
                <c:pt idx="1">
                  <c:v>0.17877884162611835</c:v>
                </c:pt>
                <c:pt idx="2">
                  <c:v>0.21478765658417356</c:v>
                </c:pt>
                <c:pt idx="3">
                  <c:v>0.17173414820473643</c:v>
                </c:pt>
                <c:pt idx="4">
                  <c:v>0.16282689912826898</c:v>
                </c:pt>
                <c:pt idx="5">
                  <c:v>0.15528340398806723</c:v>
                </c:pt>
                <c:pt idx="6">
                  <c:v>0.14409040966881179</c:v>
                </c:pt>
                <c:pt idx="7">
                  <c:v>0.10965111010421384</c:v>
                </c:pt>
                <c:pt idx="8">
                  <c:v>0.10883166011930744</c:v>
                </c:pt>
                <c:pt idx="9">
                  <c:v>9.0318021201413426E-2</c:v>
                </c:pt>
                <c:pt idx="10">
                  <c:v>9.6104634631788449E-2</c:v>
                </c:pt>
                <c:pt idx="11">
                  <c:v>0.11026293469041561</c:v>
                </c:pt>
                <c:pt idx="12">
                  <c:v>0.10739512757676228</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7628264"/>
        <c:axId val="387627872"/>
      </c:barChart>
      <c:dateAx>
        <c:axId val="387628264"/>
        <c:scaling>
          <c:orientation val="minMax"/>
        </c:scaling>
        <c:delete val="0"/>
        <c:axPos val="b"/>
        <c:numFmt formatCode="[$-C0A]mmmm\-yy;@" sourceLinked="1"/>
        <c:majorTickMark val="out"/>
        <c:minorTickMark val="none"/>
        <c:tickLblPos val="nextTo"/>
        <c:txPr>
          <a:bodyPr/>
          <a:lstStyle/>
          <a:p>
            <a:pPr>
              <a:defRPr sz="900"/>
            </a:pPr>
            <a:endParaRPr lang="es-ES"/>
          </a:p>
        </c:txPr>
        <c:crossAx val="387627872"/>
        <c:crosses val="autoZero"/>
        <c:auto val="1"/>
        <c:lblOffset val="100"/>
        <c:baseTimeUnit val="months"/>
      </c:dateAx>
      <c:valAx>
        <c:axId val="387627872"/>
        <c:scaling>
          <c:orientation val="minMax"/>
          <c:max val="1"/>
          <c:min val="0"/>
        </c:scaling>
        <c:delete val="1"/>
        <c:axPos val="l"/>
        <c:numFmt formatCode="0.0%" sourceLinked="1"/>
        <c:majorTickMark val="out"/>
        <c:minorTickMark val="none"/>
        <c:tickLblPos val="nextTo"/>
        <c:crossAx val="3876282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graficos'!$D$39:$P$39</c:f>
              <c:numCache>
                <c:formatCode>0.0%</c:formatCode>
                <c:ptCount val="13"/>
                <c:pt idx="0">
                  <c:v>0.78959405374499703</c:v>
                </c:pt>
                <c:pt idx="1">
                  <c:v>0.86731995644734805</c:v>
                </c:pt>
                <c:pt idx="2">
                  <c:v>0.9169899146625291</c:v>
                </c:pt>
                <c:pt idx="3">
                  <c:v>0.815359232038398</c:v>
                </c:pt>
                <c:pt idx="4">
                  <c:v>0.7753174861608596</c:v>
                </c:pt>
                <c:pt idx="5">
                  <c:v>0.94308943089430897</c:v>
                </c:pt>
                <c:pt idx="6">
                  <c:v>0.86692667706708282</c:v>
                </c:pt>
                <c:pt idx="7">
                  <c:v>0.96423637759017644</c:v>
                </c:pt>
                <c:pt idx="8">
                  <c:v>0.9392674387287907</c:v>
                </c:pt>
                <c:pt idx="9">
                  <c:v>0.93072289156626509</c:v>
                </c:pt>
                <c:pt idx="10">
                  <c:v>0.94337469690486375</c:v>
                </c:pt>
                <c:pt idx="11">
                  <c:v>0.95926849542809633</c:v>
                </c:pt>
                <c:pt idx="12">
                  <c:v>0.94226026403597851</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graficos'!$D$40:$P$40</c:f>
              <c:numCache>
                <c:formatCode>0.0%</c:formatCode>
                <c:ptCount val="13"/>
                <c:pt idx="0">
                  <c:v>0.21040594625500283</c:v>
                </c:pt>
                <c:pt idx="1">
                  <c:v>0.13268004355265206</c:v>
                </c:pt>
                <c:pt idx="2">
                  <c:v>8.3010085337470896E-2</c:v>
                </c:pt>
                <c:pt idx="3">
                  <c:v>0.18464076796160192</c:v>
                </c:pt>
                <c:pt idx="4">
                  <c:v>0.22468251383914034</c:v>
                </c:pt>
                <c:pt idx="5">
                  <c:v>5.6910569105691054E-2</c:v>
                </c:pt>
                <c:pt idx="6">
                  <c:v>0.13307332293291732</c:v>
                </c:pt>
                <c:pt idx="7">
                  <c:v>3.5763622409823483E-2</c:v>
                </c:pt>
                <c:pt idx="8">
                  <c:v>6.0732561271209261E-2</c:v>
                </c:pt>
                <c:pt idx="9">
                  <c:v>6.9277108433734927E-2</c:v>
                </c:pt>
                <c:pt idx="10">
                  <c:v>5.662530309513622E-2</c:v>
                </c:pt>
                <c:pt idx="11">
                  <c:v>4.0731504571903575E-2</c:v>
                </c:pt>
                <c:pt idx="12">
                  <c:v>5.7739735964021467E-2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7629832"/>
        <c:axId val="387624736"/>
      </c:barChart>
      <c:dateAx>
        <c:axId val="387629832"/>
        <c:scaling>
          <c:orientation val="minMax"/>
        </c:scaling>
        <c:delete val="0"/>
        <c:axPos val="b"/>
        <c:numFmt formatCode="[$-C0A]mmmm\-yy;@" sourceLinked="1"/>
        <c:majorTickMark val="out"/>
        <c:minorTickMark val="none"/>
        <c:tickLblPos val="nextTo"/>
        <c:txPr>
          <a:bodyPr/>
          <a:lstStyle/>
          <a:p>
            <a:pPr>
              <a:defRPr sz="750"/>
            </a:pPr>
            <a:endParaRPr lang="es-ES"/>
          </a:p>
        </c:txPr>
        <c:crossAx val="387624736"/>
        <c:crosses val="autoZero"/>
        <c:auto val="1"/>
        <c:lblOffset val="100"/>
        <c:baseTimeUnit val="months"/>
      </c:dateAx>
      <c:valAx>
        <c:axId val="387624736"/>
        <c:scaling>
          <c:orientation val="minMax"/>
          <c:max val="1"/>
          <c:min val="0"/>
        </c:scaling>
        <c:delete val="1"/>
        <c:axPos val="l"/>
        <c:numFmt formatCode="0.0%" sourceLinked="1"/>
        <c:majorTickMark val="out"/>
        <c:minorTickMark val="none"/>
        <c:tickLblPos val="nextTo"/>
        <c:crossAx val="3876298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graficos'!$D$6:$P$6</c:f>
              <c:numCache>
                <c:formatCode>0.0%</c:formatCode>
                <c:ptCount val="13"/>
                <c:pt idx="0">
                  <c:v>0.89418843557381855</c:v>
                </c:pt>
                <c:pt idx="1">
                  <c:v>0.89129775621588847</c:v>
                </c:pt>
                <c:pt idx="2">
                  <c:v>0.89310658973580326</c:v>
                </c:pt>
                <c:pt idx="3">
                  <c:v>0.91990217059003365</c:v>
                </c:pt>
                <c:pt idx="4">
                  <c:v>0.90638428483732358</c:v>
                </c:pt>
                <c:pt idx="5">
                  <c:v>0.91836419753086418</c:v>
                </c:pt>
                <c:pt idx="6">
                  <c:v>0.9221836827024581</c:v>
                </c:pt>
                <c:pt idx="7">
                  <c:v>0.9420161883738043</c:v>
                </c:pt>
                <c:pt idx="8">
                  <c:v>0.94029221691486375</c:v>
                </c:pt>
                <c:pt idx="9">
                  <c:v>0.95004952596575631</c:v>
                </c:pt>
                <c:pt idx="10">
                  <c:v>0.94832363535605424</c:v>
                </c:pt>
                <c:pt idx="11">
                  <c:v>0.94582580914015824</c:v>
                </c:pt>
                <c:pt idx="12">
                  <c:v>0.93835616438356173</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graficos'!$D$7:$P$7</c:f>
              <c:numCache>
                <c:formatCode>0.0%</c:formatCode>
                <c:ptCount val="13"/>
                <c:pt idx="0">
                  <c:v>0.10581156442618139</c:v>
                </c:pt>
                <c:pt idx="1">
                  <c:v>0.10870224378411159</c:v>
                </c:pt>
                <c:pt idx="2">
                  <c:v>0.10689341026419678</c:v>
                </c:pt>
                <c:pt idx="3">
                  <c:v>8.0097829409966376E-2</c:v>
                </c:pt>
                <c:pt idx="4">
                  <c:v>9.3615715162676486E-2</c:v>
                </c:pt>
                <c:pt idx="5">
                  <c:v>8.1635802469135807E-2</c:v>
                </c:pt>
                <c:pt idx="6">
                  <c:v>7.7816317297541848E-2</c:v>
                </c:pt>
                <c:pt idx="7">
                  <c:v>5.798381162619573E-2</c:v>
                </c:pt>
                <c:pt idx="8">
                  <c:v>5.9707783085136266E-2</c:v>
                </c:pt>
                <c:pt idx="9">
                  <c:v>4.9950474034243665E-2</c:v>
                </c:pt>
                <c:pt idx="10">
                  <c:v>5.1676364643945684E-2</c:v>
                </c:pt>
                <c:pt idx="11">
                  <c:v>5.4174190859841639E-2</c:v>
                </c:pt>
                <c:pt idx="12">
                  <c:v>6.1643835616438367E-2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3704608"/>
        <c:axId val="383698728"/>
      </c:barChart>
      <c:dateAx>
        <c:axId val="383704608"/>
        <c:scaling>
          <c:orientation val="minMax"/>
        </c:scaling>
        <c:delete val="0"/>
        <c:axPos val="b"/>
        <c:numFmt formatCode="[$-C0A]mmmm\-yy;@" sourceLinked="0"/>
        <c:majorTickMark val="out"/>
        <c:minorTickMark val="none"/>
        <c:tickLblPos val="nextTo"/>
        <c:txPr>
          <a:bodyPr/>
          <a:lstStyle/>
          <a:p>
            <a:pPr>
              <a:defRPr sz="900"/>
            </a:pPr>
            <a:endParaRPr lang="es-ES"/>
          </a:p>
        </c:txPr>
        <c:crossAx val="383698728"/>
        <c:crosses val="autoZero"/>
        <c:auto val="1"/>
        <c:lblOffset val="100"/>
        <c:baseTimeUnit val="months"/>
      </c:dateAx>
      <c:valAx>
        <c:axId val="383698728"/>
        <c:scaling>
          <c:orientation val="minMax"/>
          <c:max val="1"/>
          <c:min val="0"/>
        </c:scaling>
        <c:delete val="1"/>
        <c:axPos val="l"/>
        <c:numFmt formatCode="0.0%" sourceLinked="1"/>
        <c:majorTickMark val="out"/>
        <c:minorTickMark val="none"/>
        <c:tickLblPos val="nextTo"/>
        <c:crossAx val="3837046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graficos'!$D$16:$P$16</c:f>
              <c:numCache>
                <c:formatCode>0.0%</c:formatCode>
                <c:ptCount val="13"/>
                <c:pt idx="0">
                  <c:v>0.89865913902611161</c:v>
                </c:pt>
                <c:pt idx="1">
                  <c:v>0.91337043164385623</c:v>
                </c:pt>
                <c:pt idx="2">
                  <c:v>0.92110906862745101</c:v>
                </c:pt>
                <c:pt idx="3">
                  <c:v>0.93243854622228917</c:v>
                </c:pt>
                <c:pt idx="4">
                  <c:v>0.91418939626110951</c:v>
                </c:pt>
                <c:pt idx="5">
                  <c:v>0.95373111076491668</c:v>
                </c:pt>
                <c:pt idx="6">
                  <c:v>0.93731693028705332</c:v>
                </c:pt>
                <c:pt idx="7">
                  <c:v>0.96050955414012729</c:v>
                </c:pt>
                <c:pt idx="8">
                  <c:v>0.96105683225540117</c:v>
                </c:pt>
                <c:pt idx="9">
                  <c:v>0.9663902226102139</c:v>
                </c:pt>
                <c:pt idx="10">
                  <c:v>0.96432097024397123</c:v>
                </c:pt>
                <c:pt idx="11">
                  <c:v>0.96135051088405155</c:v>
                </c:pt>
                <c:pt idx="12">
                  <c:v>0.94838619922092382</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graficos'!$D$17:$P$17</c:f>
              <c:numCache>
                <c:formatCode>0.0%</c:formatCode>
                <c:ptCount val="13"/>
                <c:pt idx="0">
                  <c:v>0.1013408609738885</c:v>
                </c:pt>
                <c:pt idx="1">
                  <c:v>8.6629568356143785E-2</c:v>
                </c:pt>
                <c:pt idx="2">
                  <c:v>7.8890931372549017E-2</c:v>
                </c:pt>
                <c:pt idx="3">
                  <c:v>6.756145377771075E-2</c:v>
                </c:pt>
                <c:pt idx="4">
                  <c:v>8.5810603738890601E-2</c:v>
                </c:pt>
                <c:pt idx="5">
                  <c:v>4.6268889235083349E-2</c:v>
                </c:pt>
                <c:pt idx="6">
                  <c:v>6.2683069712946696E-2</c:v>
                </c:pt>
                <c:pt idx="7">
                  <c:v>3.949044585987261E-2</c:v>
                </c:pt>
                <c:pt idx="8">
                  <c:v>3.8943167744598869E-2</c:v>
                </c:pt>
                <c:pt idx="9">
                  <c:v>3.360977738978612E-2</c:v>
                </c:pt>
                <c:pt idx="10">
                  <c:v>3.5679029756028768E-2</c:v>
                </c:pt>
                <c:pt idx="11">
                  <c:v>3.8649489115948468E-2</c:v>
                </c:pt>
                <c:pt idx="12">
                  <c:v>5.1613800779076242E-2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3697944"/>
        <c:axId val="383704216"/>
      </c:barChart>
      <c:dateAx>
        <c:axId val="383697944"/>
        <c:scaling>
          <c:orientation val="minMax"/>
        </c:scaling>
        <c:delete val="0"/>
        <c:axPos val="b"/>
        <c:numFmt formatCode="[$-C0A]mmmm\-yy;@" sourceLinked="1"/>
        <c:majorTickMark val="out"/>
        <c:minorTickMark val="none"/>
        <c:tickLblPos val="nextTo"/>
        <c:txPr>
          <a:bodyPr/>
          <a:lstStyle/>
          <a:p>
            <a:pPr>
              <a:defRPr sz="750"/>
            </a:pPr>
            <a:endParaRPr lang="es-ES"/>
          </a:p>
        </c:txPr>
        <c:crossAx val="383704216"/>
        <c:crosses val="autoZero"/>
        <c:auto val="1"/>
        <c:lblOffset val="100"/>
        <c:baseTimeUnit val="months"/>
      </c:dateAx>
      <c:valAx>
        <c:axId val="383704216"/>
        <c:scaling>
          <c:orientation val="minMax"/>
          <c:max val="1"/>
          <c:min val="0"/>
        </c:scaling>
        <c:delete val="1"/>
        <c:axPos val="l"/>
        <c:numFmt formatCode="0.0%" sourceLinked="1"/>
        <c:majorTickMark val="out"/>
        <c:minorTickMark val="none"/>
        <c:tickLblPos val="nextTo"/>
        <c:crossAx val="3836979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graficos'!$D$56:$P$56</c:f>
              <c:numCache>
                <c:formatCode>0.0%</c:formatCode>
                <c:ptCount val="13"/>
                <c:pt idx="0">
                  <c:v>0.81089258698940991</c:v>
                </c:pt>
                <c:pt idx="1">
                  <c:v>0.73881633787163092</c:v>
                </c:pt>
                <c:pt idx="2">
                  <c:v>0.77655354781842223</c:v>
                </c:pt>
                <c:pt idx="3">
                  <c:v>0.84868902885601294</c:v>
                </c:pt>
                <c:pt idx="4">
                  <c:v>0.72181227863046049</c:v>
                </c:pt>
                <c:pt idx="5">
                  <c:v>0.82270445822261595</c:v>
                </c:pt>
                <c:pt idx="6">
                  <c:v>0.8316730149428655</c:v>
                </c:pt>
                <c:pt idx="7">
                  <c:v>0.79797829641742235</c:v>
                </c:pt>
                <c:pt idx="8">
                  <c:v>0.80866375052913786</c:v>
                </c:pt>
                <c:pt idx="9">
                  <c:v>0.82631826005319975</c:v>
                </c:pt>
                <c:pt idx="10">
                  <c:v>0.85633969522118658</c:v>
                </c:pt>
                <c:pt idx="11">
                  <c:v>0.84016991902296567</c:v>
                </c:pt>
                <c:pt idx="12">
                  <c:v>0.80426021876799081</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graficos'!$D$57:$P$57</c:f>
              <c:numCache>
                <c:formatCode>0.0%</c:formatCode>
                <c:ptCount val="13"/>
                <c:pt idx="0">
                  <c:v>0.18910741301059</c:v>
                </c:pt>
                <c:pt idx="1">
                  <c:v>0.26118366212836897</c:v>
                </c:pt>
                <c:pt idx="2">
                  <c:v>0.22344645218157783</c:v>
                </c:pt>
                <c:pt idx="3">
                  <c:v>0.15131097114398712</c:v>
                </c:pt>
                <c:pt idx="4">
                  <c:v>0.27818772136953962</c:v>
                </c:pt>
                <c:pt idx="5">
                  <c:v>0.17729554177738413</c:v>
                </c:pt>
                <c:pt idx="6">
                  <c:v>0.16832698505713448</c:v>
                </c:pt>
                <c:pt idx="7">
                  <c:v>0.20202170358257768</c:v>
                </c:pt>
                <c:pt idx="8">
                  <c:v>0.19133624947086214</c:v>
                </c:pt>
                <c:pt idx="9">
                  <c:v>0.17368173994680017</c:v>
                </c:pt>
                <c:pt idx="10">
                  <c:v>0.14366030477881345</c:v>
                </c:pt>
                <c:pt idx="11">
                  <c:v>0.15983008097703438</c:v>
                </c:pt>
                <c:pt idx="12">
                  <c:v>0.19573978123200919</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2851072"/>
        <c:axId val="382851856"/>
      </c:barChart>
      <c:dateAx>
        <c:axId val="382851072"/>
        <c:scaling>
          <c:orientation val="minMax"/>
        </c:scaling>
        <c:delete val="0"/>
        <c:axPos val="b"/>
        <c:numFmt formatCode="[$-C0A]mmmm\-yy;@" sourceLinked="1"/>
        <c:majorTickMark val="out"/>
        <c:minorTickMark val="none"/>
        <c:tickLblPos val="nextTo"/>
        <c:txPr>
          <a:bodyPr/>
          <a:lstStyle/>
          <a:p>
            <a:pPr>
              <a:defRPr sz="750"/>
            </a:pPr>
            <a:endParaRPr lang="es-ES"/>
          </a:p>
        </c:txPr>
        <c:crossAx val="382851856"/>
        <c:crosses val="autoZero"/>
        <c:auto val="1"/>
        <c:lblOffset val="100"/>
        <c:baseTimeUnit val="months"/>
      </c:dateAx>
      <c:valAx>
        <c:axId val="382851856"/>
        <c:scaling>
          <c:orientation val="minMax"/>
          <c:max val="1"/>
          <c:min val="0"/>
        </c:scaling>
        <c:delete val="1"/>
        <c:axPos val="l"/>
        <c:numFmt formatCode="0.0%" sourceLinked="1"/>
        <c:majorTickMark val="out"/>
        <c:minorTickMark val="none"/>
        <c:tickLblPos val="nextTo"/>
        <c:crossAx val="38285107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graficos'!$D$51:$P$51</c:f>
              <c:numCache>
                <c:formatCode>0.0%</c:formatCode>
                <c:ptCount val="13"/>
                <c:pt idx="0">
                  <c:v>0.89141377822522649</c:v>
                </c:pt>
                <c:pt idx="1">
                  <c:v>0.86938715811028222</c:v>
                </c:pt>
                <c:pt idx="2">
                  <c:v>0.89425936942296247</c:v>
                </c:pt>
                <c:pt idx="3">
                  <c:v>0.9286992840095466</c:v>
                </c:pt>
                <c:pt idx="4">
                  <c:v>0.88776119402985065</c:v>
                </c:pt>
                <c:pt idx="5">
                  <c:v>0.91991601679664059</c:v>
                </c:pt>
                <c:pt idx="6">
                  <c:v>0.91060138214968378</c:v>
                </c:pt>
                <c:pt idx="7">
                  <c:v>0.92521092521092518</c:v>
                </c:pt>
                <c:pt idx="8">
                  <c:v>0.93357933579335795</c:v>
                </c:pt>
                <c:pt idx="9">
                  <c:v>0.94951209164191774</c:v>
                </c:pt>
                <c:pt idx="10">
                  <c:v>0.95920558239398812</c:v>
                </c:pt>
                <c:pt idx="11">
                  <c:v>0.95315461684267544</c:v>
                </c:pt>
                <c:pt idx="12">
                  <c:v>0.93235133660665581</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graficos'!$D$52:$P$52</c:f>
              <c:numCache>
                <c:formatCode>0.0%</c:formatCode>
                <c:ptCount val="13"/>
                <c:pt idx="0">
                  <c:v>0.10858622177477348</c:v>
                </c:pt>
                <c:pt idx="1">
                  <c:v>0.1306128418897177</c:v>
                </c:pt>
                <c:pt idx="2">
                  <c:v>0.10574063057703746</c:v>
                </c:pt>
                <c:pt idx="3">
                  <c:v>7.130071599045347E-2</c:v>
                </c:pt>
                <c:pt idx="4">
                  <c:v>0.11223880597014925</c:v>
                </c:pt>
                <c:pt idx="5">
                  <c:v>8.0083983203359313E-2</c:v>
                </c:pt>
                <c:pt idx="6">
                  <c:v>8.9398617850316123E-2</c:v>
                </c:pt>
                <c:pt idx="7">
                  <c:v>7.4789074789074789E-2</c:v>
                </c:pt>
                <c:pt idx="8">
                  <c:v>6.6420664206642069E-2</c:v>
                </c:pt>
                <c:pt idx="9">
                  <c:v>5.0487908358082312E-2</c:v>
                </c:pt>
                <c:pt idx="10">
                  <c:v>4.0794417606011803E-2</c:v>
                </c:pt>
                <c:pt idx="11">
                  <c:v>4.6845383157324672E-2</c:v>
                </c:pt>
                <c:pt idx="12">
                  <c:v>6.7648663393344244E-2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2855776"/>
        <c:axId val="382849896"/>
      </c:barChart>
      <c:dateAx>
        <c:axId val="382855776"/>
        <c:scaling>
          <c:orientation val="minMax"/>
        </c:scaling>
        <c:delete val="0"/>
        <c:axPos val="b"/>
        <c:numFmt formatCode="[$-C0A]mmmm\-yy;@" sourceLinked="1"/>
        <c:majorTickMark val="out"/>
        <c:minorTickMark val="none"/>
        <c:tickLblPos val="nextTo"/>
        <c:txPr>
          <a:bodyPr/>
          <a:lstStyle/>
          <a:p>
            <a:pPr>
              <a:defRPr sz="900"/>
            </a:pPr>
            <a:endParaRPr lang="es-ES"/>
          </a:p>
        </c:txPr>
        <c:crossAx val="382849896"/>
        <c:crosses val="autoZero"/>
        <c:auto val="1"/>
        <c:lblOffset val="100"/>
        <c:baseTimeUnit val="months"/>
      </c:dateAx>
      <c:valAx>
        <c:axId val="382849896"/>
        <c:scaling>
          <c:orientation val="minMax"/>
          <c:max val="1"/>
          <c:min val="0"/>
        </c:scaling>
        <c:delete val="1"/>
        <c:axPos val="l"/>
        <c:numFmt formatCode="0.0%" sourceLinked="1"/>
        <c:majorTickMark val="out"/>
        <c:minorTickMark val="none"/>
        <c:tickLblPos val="nextTo"/>
        <c:crossAx val="3828557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graficos'!$D$61:$P$61</c:f>
              <c:numCache>
                <c:formatCode>0.0%</c:formatCode>
                <c:ptCount val="13"/>
                <c:pt idx="0">
                  <c:v>0.89482153306026924</c:v>
                </c:pt>
                <c:pt idx="1">
                  <c:v>0.88377865381807574</c:v>
                </c:pt>
                <c:pt idx="2">
                  <c:v>0.91283328450043943</c:v>
                </c:pt>
                <c:pt idx="3">
                  <c:v>0.93041391721655675</c:v>
                </c:pt>
                <c:pt idx="4">
                  <c:v>0.90348406226834688</c:v>
                </c:pt>
                <c:pt idx="5">
                  <c:v>0.92754705706602936</c:v>
                </c:pt>
                <c:pt idx="6">
                  <c:v>0.9251731406202951</c:v>
                </c:pt>
                <c:pt idx="7">
                  <c:v>0.93297857040126564</c:v>
                </c:pt>
                <c:pt idx="8">
                  <c:v>0.93668831168831179</c:v>
                </c:pt>
                <c:pt idx="9">
                  <c:v>0.94379422972237348</c:v>
                </c:pt>
                <c:pt idx="10">
                  <c:v>0.9599682917162109</c:v>
                </c:pt>
                <c:pt idx="11">
                  <c:v>0.96674145440147818</c:v>
                </c:pt>
                <c:pt idx="12">
                  <c:v>0.93998916282850187</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graficos'!$D$62:$P$62</c:f>
              <c:numCache>
                <c:formatCode>0.0%</c:formatCode>
                <c:ptCount val="13"/>
                <c:pt idx="0">
                  <c:v>0.10517846693973085</c:v>
                </c:pt>
                <c:pt idx="1">
                  <c:v>0.11622134618192438</c:v>
                </c:pt>
                <c:pt idx="2">
                  <c:v>8.7166715499560496E-2</c:v>
                </c:pt>
                <c:pt idx="3">
                  <c:v>6.9586082783443318E-2</c:v>
                </c:pt>
                <c:pt idx="4">
                  <c:v>9.6515937731653068E-2</c:v>
                </c:pt>
                <c:pt idx="5">
                  <c:v>7.2452942933970713E-2</c:v>
                </c:pt>
                <c:pt idx="6">
                  <c:v>7.4826859379704902E-2</c:v>
                </c:pt>
                <c:pt idx="7">
                  <c:v>6.7021429598734361E-2</c:v>
                </c:pt>
                <c:pt idx="8">
                  <c:v>6.3311688311688319E-2</c:v>
                </c:pt>
                <c:pt idx="9">
                  <c:v>5.620577027762657E-2</c:v>
                </c:pt>
                <c:pt idx="10">
                  <c:v>4.0031708283789137E-2</c:v>
                </c:pt>
                <c:pt idx="11">
                  <c:v>3.3258545598521844E-2</c:v>
                </c:pt>
                <c:pt idx="12">
                  <c:v>6.0010837171498244E-2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2854992"/>
        <c:axId val="382850288"/>
      </c:barChart>
      <c:dateAx>
        <c:axId val="382854992"/>
        <c:scaling>
          <c:orientation val="minMax"/>
        </c:scaling>
        <c:delete val="0"/>
        <c:axPos val="b"/>
        <c:numFmt formatCode="[$-C0A]mmmm\-yy;@" sourceLinked="1"/>
        <c:majorTickMark val="out"/>
        <c:minorTickMark val="none"/>
        <c:tickLblPos val="nextTo"/>
        <c:txPr>
          <a:bodyPr/>
          <a:lstStyle/>
          <a:p>
            <a:pPr>
              <a:defRPr sz="750"/>
            </a:pPr>
            <a:endParaRPr lang="es-ES"/>
          </a:p>
        </c:txPr>
        <c:crossAx val="382850288"/>
        <c:crosses val="autoZero"/>
        <c:auto val="1"/>
        <c:lblOffset val="100"/>
        <c:baseTimeUnit val="months"/>
      </c:dateAx>
      <c:valAx>
        <c:axId val="382850288"/>
        <c:scaling>
          <c:orientation val="minMax"/>
          <c:max val="1"/>
          <c:min val="0"/>
        </c:scaling>
        <c:delete val="1"/>
        <c:axPos val="l"/>
        <c:numFmt formatCode="0.0%" sourceLinked="1"/>
        <c:majorTickMark val="out"/>
        <c:minorTickMark val="none"/>
        <c:tickLblPos val="nextTo"/>
        <c:crossAx val="3828549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graficos'!$D$100:$P$100</c:f>
              <c:numCache>
                <c:formatCode>0.0%</c:formatCode>
                <c:ptCount val="13"/>
                <c:pt idx="0">
                  <c:v>0.5103986135181976</c:v>
                </c:pt>
                <c:pt idx="1">
                  <c:v>0.59231423709585929</c:v>
                </c:pt>
                <c:pt idx="2">
                  <c:v>0.65437158469945356</c:v>
                </c:pt>
                <c:pt idx="3">
                  <c:v>0.47371985911677056</c:v>
                </c:pt>
                <c:pt idx="4">
                  <c:v>0.77213136910393287</c:v>
                </c:pt>
                <c:pt idx="5">
                  <c:v>0.68001139763499074</c:v>
                </c:pt>
                <c:pt idx="6">
                  <c:v>0.69594010941549089</c:v>
                </c:pt>
                <c:pt idx="7">
                  <c:v>0.75203191960987148</c:v>
                </c:pt>
                <c:pt idx="8">
                  <c:v>0.69677983389188403</c:v>
                </c:pt>
                <c:pt idx="9">
                  <c:v>0.77473472899340401</c:v>
                </c:pt>
                <c:pt idx="10">
                  <c:v>0.65185081323611904</c:v>
                </c:pt>
                <c:pt idx="11">
                  <c:v>0.56599157265189626</c:v>
                </c:pt>
                <c:pt idx="12">
                  <c:v>0.65836355037048711</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graficos'!$D$101:$P$101</c:f>
              <c:numCache>
                <c:formatCode>0.0%</c:formatCode>
                <c:ptCount val="13"/>
                <c:pt idx="0">
                  <c:v>0.48960138648180235</c:v>
                </c:pt>
                <c:pt idx="1">
                  <c:v>0.4076857629041406</c:v>
                </c:pt>
                <c:pt idx="2">
                  <c:v>0.34562841530054644</c:v>
                </c:pt>
                <c:pt idx="3">
                  <c:v>0.5262801408832295</c:v>
                </c:pt>
                <c:pt idx="4">
                  <c:v>0.22786863089606699</c:v>
                </c:pt>
                <c:pt idx="5">
                  <c:v>0.31998860236500926</c:v>
                </c:pt>
                <c:pt idx="6">
                  <c:v>0.30405989058450905</c:v>
                </c:pt>
                <c:pt idx="7">
                  <c:v>0.24796808039012858</c:v>
                </c:pt>
                <c:pt idx="8">
                  <c:v>0.30322016610811597</c:v>
                </c:pt>
                <c:pt idx="9">
                  <c:v>0.22526527100659591</c:v>
                </c:pt>
                <c:pt idx="10">
                  <c:v>0.34814918676388112</c:v>
                </c:pt>
                <c:pt idx="11">
                  <c:v>0.43400842734810391</c:v>
                </c:pt>
                <c:pt idx="12">
                  <c:v>0.34163644962951289</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2855384"/>
        <c:axId val="382852640"/>
      </c:barChart>
      <c:dateAx>
        <c:axId val="382855384"/>
        <c:scaling>
          <c:orientation val="minMax"/>
        </c:scaling>
        <c:delete val="0"/>
        <c:axPos val="b"/>
        <c:numFmt formatCode="[$-C0A]mmmm\-yy;@" sourceLinked="1"/>
        <c:majorTickMark val="out"/>
        <c:minorTickMark val="none"/>
        <c:tickLblPos val="nextTo"/>
        <c:txPr>
          <a:bodyPr/>
          <a:lstStyle/>
          <a:p>
            <a:pPr>
              <a:defRPr sz="750"/>
            </a:pPr>
            <a:endParaRPr lang="es-ES"/>
          </a:p>
        </c:txPr>
        <c:crossAx val="382852640"/>
        <c:crosses val="autoZero"/>
        <c:auto val="1"/>
        <c:lblOffset val="100"/>
        <c:baseTimeUnit val="months"/>
      </c:dateAx>
      <c:valAx>
        <c:axId val="382852640"/>
        <c:scaling>
          <c:orientation val="minMax"/>
          <c:max val="1"/>
          <c:min val="0"/>
        </c:scaling>
        <c:delete val="1"/>
        <c:axPos val="l"/>
        <c:numFmt formatCode="0.0%" sourceLinked="1"/>
        <c:majorTickMark val="out"/>
        <c:minorTickMark val="none"/>
        <c:tickLblPos val="nextTo"/>
        <c:crossAx val="3828553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graficos'!$D$95:$P$95</c:f>
              <c:numCache>
                <c:formatCode>0.0%</c:formatCode>
                <c:ptCount val="13"/>
                <c:pt idx="0">
                  <c:v>0.84039278909570569</c:v>
                </c:pt>
                <c:pt idx="1">
                  <c:v>0.86824889700289054</c:v>
                </c:pt>
                <c:pt idx="2">
                  <c:v>0.82786157941437433</c:v>
                </c:pt>
                <c:pt idx="3">
                  <c:v>0.86384032183196657</c:v>
                </c:pt>
                <c:pt idx="4">
                  <c:v>0.90526921969478835</c:v>
                </c:pt>
                <c:pt idx="5">
                  <c:v>0.90965346534653457</c:v>
                </c:pt>
                <c:pt idx="6">
                  <c:v>0.88947531822415393</c:v>
                </c:pt>
                <c:pt idx="7">
                  <c:v>0.93360586411051605</c:v>
                </c:pt>
                <c:pt idx="8">
                  <c:v>0.93549295774647889</c:v>
                </c:pt>
                <c:pt idx="9">
                  <c:v>0.96445698166431604</c:v>
                </c:pt>
                <c:pt idx="10">
                  <c:v>0.94224173411990675</c:v>
                </c:pt>
                <c:pt idx="11">
                  <c:v>0.89979324603721578</c:v>
                </c:pt>
                <c:pt idx="12">
                  <c:v>0.94855261352723286</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graficos'!$D$96:$P$96</c:f>
              <c:numCache>
                <c:formatCode>0.0%</c:formatCode>
                <c:ptCount val="13"/>
                <c:pt idx="0">
                  <c:v>0.15960721090429431</c:v>
                </c:pt>
                <c:pt idx="1">
                  <c:v>0.13175110299710938</c:v>
                </c:pt>
                <c:pt idx="2">
                  <c:v>0.17213842058562556</c:v>
                </c:pt>
                <c:pt idx="3">
                  <c:v>0.13615967816803345</c:v>
                </c:pt>
                <c:pt idx="4">
                  <c:v>9.473078030521162E-2</c:v>
                </c:pt>
                <c:pt idx="5">
                  <c:v>9.0346534653465344E-2</c:v>
                </c:pt>
                <c:pt idx="6">
                  <c:v>0.11052468177584601</c:v>
                </c:pt>
                <c:pt idx="7">
                  <c:v>6.6394135889484077E-2</c:v>
                </c:pt>
                <c:pt idx="8">
                  <c:v>6.4507042253521121E-2</c:v>
                </c:pt>
                <c:pt idx="9">
                  <c:v>3.5543018335684066E-2</c:v>
                </c:pt>
                <c:pt idx="10">
                  <c:v>5.7758265880093293E-2</c:v>
                </c:pt>
                <c:pt idx="11">
                  <c:v>0.10020675396278428</c:v>
                </c:pt>
                <c:pt idx="12">
                  <c:v>5.1447386472767184E-2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2854208"/>
        <c:axId val="382853816"/>
      </c:barChart>
      <c:dateAx>
        <c:axId val="382854208"/>
        <c:scaling>
          <c:orientation val="minMax"/>
        </c:scaling>
        <c:delete val="0"/>
        <c:axPos val="b"/>
        <c:numFmt formatCode="[$-C0A]mmmm\-yy;@" sourceLinked="1"/>
        <c:majorTickMark val="out"/>
        <c:minorTickMark val="none"/>
        <c:tickLblPos val="nextTo"/>
        <c:txPr>
          <a:bodyPr/>
          <a:lstStyle/>
          <a:p>
            <a:pPr>
              <a:defRPr sz="900"/>
            </a:pPr>
            <a:endParaRPr lang="es-ES"/>
          </a:p>
        </c:txPr>
        <c:crossAx val="382853816"/>
        <c:crosses val="autoZero"/>
        <c:auto val="1"/>
        <c:lblOffset val="100"/>
        <c:baseTimeUnit val="months"/>
      </c:dateAx>
      <c:valAx>
        <c:axId val="382853816"/>
        <c:scaling>
          <c:orientation val="minMax"/>
          <c:max val="1"/>
          <c:min val="0"/>
        </c:scaling>
        <c:delete val="1"/>
        <c:axPos val="l"/>
        <c:numFmt formatCode="0.0%" sourceLinked="1"/>
        <c:majorTickMark val="out"/>
        <c:minorTickMark val="none"/>
        <c:tickLblPos val="nextTo"/>
        <c:crossAx val="3828542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graficos'!$D$105:$P$105</c:f>
              <c:numCache>
                <c:formatCode>0.0%</c:formatCode>
                <c:ptCount val="13"/>
                <c:pt idx="0">
                  <c:v>0.97227533460803062</c:v>
                </c:pt>
                <c:pt idx="1">
                  <c:v>0.8297650130548303</c:v>
                </c:pt>
                <c:pt idx="2">
                  <c:v>0.89961500071296152</c:v>
                </c:pt>
                <c:pt idx="3">
                  <c:v>1</c:v>
                </c:pt>
                <c:pt idx="4">
                  <c:v>0.95082843399251726</c:v>
                </c:pt>
                <c:pt idx="5">
                  <c:v>0.96339961288052089</c:v>
                </c:pt>
                <c:pt idx="6">
                  <c:v>0.96659482758620696</c:v>
                </c:pt>
                <c:pt idx="7">
                  <c:v>0.97416281755196299</c:v>
                </c:pt>
                <c:pt idx="8">
                  <c:v>0.94924273434302087</c:v>
                </c:pt>
                <c:pt idx="9">
                  <c:v>0.96285270515143662</c:v>
                </c:pt>
                <c:pt idx="10">
                  <c:v>0.93448275862068964</c:v>
                </c:pt>
                <c:pt idx="11">
                  <c:v>0.95818181818181825</c:v>
                </c:pt>
                <c:pt idx="12">
                  <c:v>1</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44075</c:v>
                </c:pt>
                <c:pt idx="1">
                  <c:v>44105</c:v>
                </c:pt>
                <c:pt idx="2">
                  <c:v>44136</c:v>
                </c:pt>
                <c:pt idx="3">
                  <c:v>44166</c:v>
                </c:pt>
                <c:pt idx="4">
                  <c:v>44197</c:v>
                </c:pt>
                <c:pt idx="5">
                  <c:v>44228</c:v>
                </c:pt>
                <c:pt idx="6">
                  <c:v>44256</c:v>
                </c:pt>
                <c:pt idx="7">
                  <c:v>44287</c:v>
                </c:pt>
                <c:pt idx="8">
                  <c:v>44317</c:v>
                </c:pt>
                <c:pt idx="9">
                  <c:v>44348</c:v>
                </c:pt>
                <c:pt idx="10">
                  <c:v>44378</c:v>
                </c:pt>
                <c:pt idx="11">
                  <c:v>44409</c:v>
                </c:pt>
                <c:pt idx="12">
                  <c:v>44440</c:v>
                </c:pt>
              </c:numCache>
            </c:numRef>
          </c:cat>
          <c:val>
            <c:numRef>
              <c:f>'Back Data graficos'!$D$106:$P$106</c:f>
              <c:numCache>
                <c:formatCode>0.0%</c:formatCode>
                <c:ptCount val="13"/>
                <c:pt idx="0">
                  <c:v>2.7724665391969404E-2</c:v>
                </c:pt>
                <c:pt idx="1">
                  <c:v>0.1702349869451697</c:v>
                </c:pt>
                <c:pt idx="2">
                  <c:v>0.10038499928703834</c:v>
                </c:pt>
                <c:pt idx="3">
                  <c:v>0</c:v>
                </c:pt>
                <c:pt idx="4">
                  <c:v>4.9171566007482632E-2</c:v>
                </c:pt>
                <c:pt idx="5">
                  <c:v>3.6600387119479154E-2</c:v>
                </c:pt>
                <c:pt idx="6">
                  <c:v>3.3405172413793108E-2</c:v>
                </c:pt>
                <c:pt idx="7">
                  <c:v>2.5837182448036951E-2</c:v>
                </c:pt>
                <c:pt idx="8">
                  <c:v>5.0757265656979134E-2</c:v>
                </c:pt>
                <c:pt idx="9">
                  <c:v>3.7147294848563293E-2</c:v>
                </c:pt>
                <c:pt idx="10">
                  <c:v>6.5517241379310351E-2</c:v>
                </c:pt>
                <c:pt idx="11">
                  <c:v>4.1818181818181817E-2</c:v>
                </c:pt>
                <c:pt idx="12">
                  <c:v>0</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2848720"/>
        <c:axId val="382853032"/>
      </c:barChart>
      <c:dateAx>
        <c:axId val="382848720"/>
        <c:scaling>
          <c:orientation val="minMax"/>
        </c:scaling>
        <c:delete val="0"/>
        <c:axPos val="b"/>
        <c:numFmt formatCode="[$-C0A]mmmm\-yy;@" sourceLinked="1"/>
        <c:majorTickMark val="out"/>
        <c:minorTickMark val="none"/>
        <c:tickLblPos val="nextTo"/>
        <c:txPr>
          <a:bodyPr/>
          <a:lstStyle/>
          <a:p>
            <a:pPr>
              <a:defRPr sz="750"/>
            </a:pPr>
            <a:endParaRPr lang="es-ES"/>
          </a:p>
        </c:txPr>
        <c:crossAx val="382853032"/>
        <c:crosses val="autoZero"/>
        <c:auto val="1"/>
        <c:lblOffset val="100"/>
        <c:baseTimeUnit val="months"/>
      </c:dateAx>
      <c:valAx>
        <c:axId val="382853032"/>
        <c:scaling>
          <c:orientation val="minMax"/>
          <c:max val="1"/>
          <c:min val="0"/>
        </c:scaling>
        <c:delete val="1"/>
        <c:axPos val="l"/>
        <c:numFmt formatCode="0.0%" sourceLinked="1"/>
        <c:majorTickMark val="out"/>
        <c:minorTickMark val="none"/>
        <c:tickLblPos val="nextTo"/>
        <c:crossAx val="38284872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1"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35167"/>
          <a:ext cx="6877089" cy="509310"/>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815688"/>
          <a:ext cx="6877089" cy="50295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186827"/>
          <a:ext cx="6877089" cy="5124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38486"/>
          <a:ext cx="6877089" cy="506134"/>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02845"/>
          <a:ext cx="6877089" cy="509309"/>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154504"/>
          <a:ext cx="6877089" cy="50930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467350"/>
          <a:ext cx="6877089" cy="51248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80" zoomScaleNormal="8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T8" activePane="bottomRight" state="frozen"/>
      <selection pane="topRight" activeCell="Y25" sqref="Y25"/>
      <selection pane="bottomLeft" activeCell="Y25" sqref="Y25"/>
      <selection pane="bottomRight" activeCell="AH1" sqref="AH1:AH1048576"/>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43" max="43" width="10.85546875"/>
    <col min="46" max="48" width="10.85546875"/>
    <col min="51" max="51" width="2" style="2" bestFit="1" customWidth="1"/>
    <col min="52" max="52" width="6.7109375" customWidth="1"/>
  </cols>
  <sheetData>
    <row r="1" spans="1:50" x14ac:dyDescent="0.25">
      <c r="A1" t="s">
        <v>32</v>
      </c>
    </row>
    <row r="2" spans="1:50" x14ac:dyDescent="0.25">
      <c r="A2" t="s">
        <v>33</v>
      </c>
    </row>
    <row r="3" spans="1:50" x14ac:dyDescent="0.25">
      <c r="A3" t="s">
        <v>34</v>
      </c>
      <c r="J3" s="48"/>
    </row>
    <row r="4" spans="1:50" x14ac:dyDescent="0.25">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c r="AJ4" s="1"/>
      <c r="AK4" s="1"/>
      <c r="AL4" s="1"/>
      <c r="AM4" s="1"/>
      <c r="AN4" s="1"/>
      <c r="AO4" s="1"/>
      <c r="AP4" s="1"/>
      <c r="AQ4" s="1"/>
      <c r="AR4" s="1"/>
      <c r="AS4" s="1"/>
      <c r="AT4" s="1"/>
      <c r="AU4" s="1"/>
      <c r="AV4" s="1"/>
      <c r="AW4" s="1"/>
      <c r="AX4" s="1"/>
    </row>
    <row r="5" spans="1:50" x14ac:dyDescent="0.25">
      <c r="A5" t="s">
        <v>36</v>
      </c>
    </row>
    <row r="6" spans="1:50" x14ac:dyDescent="0.25">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row>
    <row r="7" spans="1:50" x14ac:dyDescent="0.25">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row>
    <row r="8" spans="1:50" x14ac:dyDescent="0.25">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row>
    <row r="9" spans="1:50" x14ac:dyDescent="0.25">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row>
    <row r="11" spans="1:50" x14ac:dyDescent="0.25">
      <c r="A11" t="s">
        <v>41</v>
      </c>
    </row>
    <row r="12" spans="1:50" x14ac:dyDescent="0.25">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row>
    <row r="13" spans="1:50" x14ac:dyDescent="0.25">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row>
    <row r="14" spans="1:50" x14ac:dyDescent="0.25">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row>
    <row r="15" spans="1:50" x14ac:dyDescent="0.25">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row>
    <row r="17" spans="1:34" x14ac:dyDescent="0.25">
      <c r="A17" t="s">
        <v>46</v>
      </c>
    </row>
    <row r="18" spans="1:34" x14ac:dyDescent="0.25">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row>
    <row r="19" spans="1:34" x14ac:dyDescent="0.25">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row>
    <row r="20" spans="1:34" x14ac:dyDescent="0.25">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row>
    <row r="21" spans="1:34" x14ac:dyDescent="0.25">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row>
    <row r="23" spans="1:34" x14ac:dyDescent="0.25">
      <c r="A23" t="s">
        <v>47</v>
      </c>
    </row>
    <row r="24" spans="1:34" x14ac:dyDescent="0.25">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row>
    <row r="25" spans="1:34" x14ac:dyDescent="0.25">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row>
    <row r="26" spans="1:34" x14ac:dyDescent="0.25">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row>
    <row r="27" spans="1:34" x14ac:dyDescent="0.25">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row>
    <row r="30" spans="1:34" x14ac:dyDescent="0.25">
      <c r="A30" t="s">
        <v>32</v>
      </c>
    </row>
    <row r="31" spans="1:34" x14ac:dyDescent="0.25">
      <c r="A31" t="s">
        <v>33</v>
      </c>
    </row>
    <row r="32" spans="1:34" x14ac:dyDescent="0.25">
      <c r="A32" t="s">
        <v>48</v>
      </c>
    </row>
    <row r="33" spans="1:50" x14ac:dyDescent="0.25">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c r="AJ33" s="1"/>
      <c r="AK33" s="1"/>
      <c r="AL33" s="1"/>
      <c r="AM33" s="1"/>
      <c r="AN33" s="1"/>
      <c r="AO33" s="1"/>
      <c r="AP33" s="1"/>
      <c r="AQ33" s="1"/>
      <c r="AR33" s="1"/>
      <c r="AS33" s="1"/>
      <c r="AT33" s="1"/>
      <c r="AU33" s="1"/>
      <c r="AV33" s="1"/>
      <c r="AW33" s="1"/>
      <c r="AX33" s="1"/>
    </row>
    <row r="34" spans="1:50" x14ac:dyDescent="0.25">
      <c r="A34" t="s">
        <v>36</v>
      </c>
    </row>
    <row r="35" spans="1:50" x14ac:dyDescent="0.25">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row>
    <row r="36" spans="1:50" x14ac:dyDescent="0.25">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row>
    <row r="37" spans="1:50" x14ac:dyDescent="0.25">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row>
    <row r="38" spans="1:50" x14ac:dyDescent="0.25">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row>
    <row r="40" spans="1:50" x14ac:dyDescent="0.25">
      <c r="A40" t="s">
        <v>41</v>
      </c>
    </row>
    <row r="41" spans="1:50" x14ac:dyDescent="0.25">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row>
    <row r="42" spans="1:50" x14ac:dyDescent="0.25">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row>
    <row r="43" spans="1:50" x14ac:dyDescent="0.25">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row>
    <row r="44" spans="1:50" x14ac:dyDescent="0.25">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row>
    <row r="46" spans="1:50" x14ac:dyDescent="0.25">
      <c r="A46" t="s">
        <v>46</v>
      </c>
    </row>
    <row r="47" spans="1:50" x14ac:dyDescent="0.25">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row>
    <row r="48" spans="1:50" x14ac:dyDescent="0.25">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row>
    <row r="49" spans="1:50" x14ac:dyDescent="0.25">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row>
    <row r="50" spans="1:50" x14ac:dyDescent="0.25">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row>
    <row r="52" spans="1:50" x14ac:dyDescent="0.25">
      <c r="A52" t="s">
        <v>47</v>
      </c>
    </row>
    <row r="53" spans="1:50" x14ac:dyDescent="0.25">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row>
    <row r="54" spans="1:50" x14ac:dyDescent="0.25">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row>
    <row r="55" spans="1:50" x14ac:dyDescent="0.25">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row>
    <row r="56" spans="1:50" x14ac:dyDescent="0.25">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row>
    <row r="59" spans="1:50" x14ac:dyDescent="0.25">
      <c r="A59" t="s">
        <v>32</v>
      </c>
    </row>
    <row r="60" spans="1:50" x14ac:dyDescent="0.25">
      <c r="A60" t="s">
        <v>33</v>
      </c>
    </row>
    <row r="61" spans="1:50" x14ac:dyDescent="0.25">
      <c r="A61" t="s">
        <v>50</v>
      </c>
    </row>
    <row r="62" spans="1:50" x14ac:dyDescent="0.25">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c r="AJ62" s="1"/>
      <c r="AK62" s="1"/>
      <c r="AL62" s="1"/>
      <c r="AM62" s="1"/>
      <c r="AN62" s="1"/>
      <c r="AO62" s="1"/>
      <c r="AP62" s="1"/>
      <c r="AQ62" s="1"/>
      <c r="AR62" s="1"/>
      <c r="AS62" s="1"/>
      <c r="AT62" s="1"/>
      <c r="AU62" s="1"/>
      <c r="AV62" s="1"/>
      <c r="AW62" s="1"/>
      <c r="AX62" s="1"/>
    </row>
    <row r="63" spans="1:50" x14ac:dyDescent="0.25">
      <c r="A63" t="s">
        <v>36</v>
      </c>
    </row>
    <row r="64" spans="1:50" x14ac:dyDescent="0.25">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row>
    <row r="65" spans="1:34" x14ac:dyDescent="0.25">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row>
    <row r="66" spans="1:34" x14ac:dyDescent="0.25">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row>
    <row r="67" spans="1:34" x14ac:dyDescent="0.25">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row>
    <row r="69" spans="1:34" x14ac:dyDescent="0.25">
      <c r="A69" t="s">
        <v>41</v>
      </c>
    </row>
    <row r="70" spans="1:34" x14ac:dyDescent="0.25">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row>
    <row r="71" spans="1:34" x14ac:dyDescent="0.25">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row>
    <row r="72" spans="1:34" x14ac:dyDescent="0.25">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row>
    <row r="73" spans="1:34" x14ac:dyDescent="0.25">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row>
    <row r="75" spans="1:34" x14ac:dyDescent="0.25">
      <c r="A75" t="s">
        <v>46</v>
      </c>
    </row>
    <row r="76" spans="1:34" x14ac:dyDescent="0.25">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row>
    <row r="77" spans="1:34" x14ac:dyDescent="0.25">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row>
    <row r="78" spans="1:34" x14ac:dyDescent="0.25">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row>
    <row r="79" spans="1:34" x14ac:dyDescent="0.25">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row>
    <row r="81" spans="1:52" x14ac:dyDescent="0.25">
      <c r="A81" t="s">
        <v>47</v>
      </c>
    </row>
    <row r="82" spans="1:52" x14ac:dyDescent="0.25">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row>
    <row r="83" spans="1:52" x14ac:dyDescent="0.25">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row>
    <row r="84" spans="1:52" x14ac:dyDescent="0.25">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row>
    <row r="85" spans="1:52" x14ac:dyDescent="0.25">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row>
    <row r="88" spans="1:52" x14ac:dyDescent="0.25">
      <c r="A88" t="s">
        <v>32</v>
      </c>
    </row>
    <row r="89" spans="1:52" x14ac:dyDescent="0.25">
      <c r="A89" t="s">
        <v>33</v>
      </c>
    </row>
    <row r="90" spans="1:52" x14ac:dyDescent="0.25">
      <c r="A90" t="s">
        <v>51</v>
      </c>
    </row>
    <row r="91" spans="1:52" x14ac:dyDescent="0.25">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c r="AJ91" s="1"/>
      <c r="AK91" s="1"/>
      <c r="AL91" s="1"/>
      <c r="AM91" s="1"/>
      <c r="AN91" s="1"/>
      <c r="AO91" s="1"/>
      <c r="AP91" s="1"/>
      <c r="AQ91" s="1"/>
      <c r="AR91" s="1"/>
      <c r="AS91" s="1"/>
      <c r="AT91" s="1"/>
      <c r="AU91" s="1"/>
      <c r="AV91" s="1"/>
      <c r="AW91" s="1"/>
      <c r="AX91" s="1"/>
    </row>
    <row r="92" spans="1:52" x14ac:dyDescent="0.25">
      <c r="A92" t="s">
        <v>36</v>
      </c>
    </row>
    <row r="93" spans="1:52" x14ac:dyDescent="0.25">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row>
    <row r="94" spans="1:52" x14ac:dyDescent="0.25">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Z94" s="27"/>
    </row>
    <row r="95" spans="1:52" x14ac:dyDescent="0.25">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row>
    <row r="96" spans="1:52" x14ac:dyDescent="0.25">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row>
    <row r="98" spans="1:34" x14ac:dyDescent="0.25">
      <c r="A98" t="s">
        <v>41</v>
      </c>
    </row>
    <row r="99" spans="1:34" x14ac:dyDescent="0.25">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row>
    <row r="100" spans="1:34" x14ac:dyDescent="0.25">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row>
    <row r="101" spans="1:34" x14ac:dyDescent="0.25">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row>
    <row r="102" spans="1:34" x14ac:dyDescent="0.25">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row>
    <row r="104" spans="1:34" x14ac:dyDescent="0.25">
      <c r="A104" t="s">
        <v>46</v>
      </c>
    </row>
    <row r="105" spans="1:34" x14ac:dyDescent="0.25">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row>
    <row r="106" spans="1:34" x14ac:dyDescent="0.25">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row>
    <row r="107" spans="1:34" x14ac:dyDescent="0.25">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row>
    <row r="108" spans="1:34" x14ac:dyDescent="0.25">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row>
    <row r="110" spans="1:34" x14ac:dyDescent="0.25">
      <c r="A110" t="s">
        <v>47</v>
      </c>
    </row>
    <row r="111" spans="1:34" x14ac:dyDescent="0.25">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row>
    <row r="112" spans="1:34" x14ac:dyDescent="0.25">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row>
    <row r="113" spans="1:50" x14ac:dyDescent="0.25">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row>
    <row r="114" spans="1:50" x14ac:dyDescent="0.25">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row>
    <row r="117" spans="1:50" x14ac:dyDescent="0.25">
      <c r="A117" t="s">
        <v>32</v>
      </c>
    </row>
    <row r="118" spans="1:50" x14ac:dyDescent="0.25">
      <c r="A118" t="s">
        <v>33</v>
      </c>
    </row>
    <row r="119" spans="1:50" x14ac:dyDescent="0.25">
      <c r="A119" t="s">
        <v>52</v>
      </c>
    </row>
    <row r="120" spans="1:50" x14ac:dyDescent="0.25">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c r="AJ120" s="1"/>
      <c r="AK120" s="1"/>
      <c r="AL120" s="1"/>
      <c r="AM120" s="1"/>
      <c r="AN120" s="1"/>
      <c r="AO120" s="1"/>
      <c r="AP120" s="1"/>
      <c r="AQ120" s="1"/>
      <c r="AR120" s="1"/>
      <c r="AS120" s="1"/>
      <c r="AT120" s="1"/>
      <c r="AU120" s="1"/>
      <c r="AV120" s="1"/>
      <c r="AW120" s="1"/>
      <c r="AX120" s="1"/>
    </row>
    <row r="121" spans="1:50" x14ac:dyDescent="0.25">
      <c r="A121" t="s">
        <v>36</v>
      </c>
    </row>
    <row r="122" spans="1:50" x14ac:dyDescent="0.25">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row>
    <row r="123" spans="1:50" x14ac:dyDescent="0.25">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row>
    <row r="124" spans="1:50" x14ac:dyDescent="0.25">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row>
    <row r="125" spans="1:50" x14ac:dyDescent="0.25">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row>
    <row r="127" spans="1:50" x14ac:dyDescent="0.25">
      <c r="A127" t="s">
        <v>41</v>
      </c>
    </row>
    <row r="128" spans="1:50" x14ac:dyDescent="0.25">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row>
    <row r="129" spans="1:34" x14ac:dyDescent="0.25">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row>
    <row r="130" spans="1:34" x14ac:dyDescent="0.25">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row>
    <row r="131" spans="1:34" x14ac:dyDescent="0.25">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row>
    <row r="133" spans="1:34" x14ac:dyDescent="0.25">
      <c r="A133" t="s">
        <v>46</v>
      </c>
    </row>
    <row r="134" spans="1:34" x14ac:dyDescent="0.25">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row>
    <row r="135" spans="1:34" x14ac:dyDescent="0.25">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row>
    <row r="136" spans="1:34" x14ac:dyDescent="0.25">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row>
    <row r="137" spans="1:34" x14ac:dyDescent="0.25">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row>
    <row r="139" spans="1:34" x14ac:dyDescent="0.25">
      <c r="A139" t="s">
        <v>47</v>
      </c>
    </row>
    <row r="140" spans="1:34" x14ac:dyDescent="0.25">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row>
    <row r="141" spans="1:34" x14ac:dyDescent="0.25">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row>
    <row r="142" spans="1:34" x14ac:dyDescent="0.25">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row>
    <row r="143" spans="1:34" x14ac:dyDescent="0.25">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row>
    <row r="146" spans="1:50" x14ac:dyDescent="0.25">
      <c r="A146" t="s">
        <v>32</v>
      </c>
    </row>
    <row r="147" spans="1:50" x14ac:dyDescent="0.25">
      <c r="A147" t="s">
        <v>33</v>
      </c>
    </row>
    <row r="148" spans="1:50" x14ac:dyDescent="0.25">
      <c r="A148" t="s">
        <v>53</v>
      </c>
    </row>
    <row r="149" spans="1:50" x14ac:dyDescent="0.25">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c r="AJ149" s="1"/>
      <c r="AK149" s="1"/>
      <c r="AL149" s="1"/>
      <c r="AM149" s="1"/>
      <c r="AN149" s="1"/>
      <c r="AO149" s="1"/>
      <c r="AP149" s="1"/>
      <c r="AQ149" s="1"/>
      <c r="AR149" s="1"/>
      <c r="AS149" s="1"/>
      <c r="AT149" s="1"/>
      <c r="AU149" s="1"/>
      <c r="AV149" s="1"/>
      <c r="AW149" s="1"/>
      <c r="AX149" s="1"/>
    </row>
    <row r="150" spans="1:50" x14ac:dyDescent="0.25">
      <c r="A150" t="s">
        <v>36</v>
      </c>
    </row>
    <row r="151" spans="1:50" x14ac:dyDescent="0.25">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row>
    <row r="152" spans="1:50" x14ac:dyDescent="0.25">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row>
    <row r="153" spans="1:50" x14ac:dyDescent="0.25">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row>
    <row r="154" spans="1:50" x14ac:dyDescent="0.25">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row>
    <row r="156" spans="1:50" x14ac:dyDescent="0.25">
      <c r="A156" t="s">
        <v>41</v>
      </c>
    </row>
    <row r="157" spans="1:50" x14ac:dyDescent="0.25">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row>
    <row r="158" spans="1:50" x14ac:dyDescent="0.25">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row>
    <row r="159" spans="1:50" x14ac:dyDescent="0.25">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row>
    <row r="160" spans="1:50" x14ac:dyDescent="0.25">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row>
    <row r="162" spans="1:34" x14ac:dyDescent="0.25">
      <c r="A162" t="s">
        <v>46</v>
      </c>
    </row>
    <row r="163" spans="1:34" x14ac:dyDescent="0.25">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row>
    <row r="164" spans="1:34" x14ac:dyDescent="0.25">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row>
    <row r="165" spans="1:34" x14ac:dyDescent="0.25">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row>
    <row r="166" spans="1:34" x14ac:dyDescent="0.25">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row>
    <row r="167" spans="1:34" x14ac:dyDescent="0.25">
      <c r="AF167">
        <v>0.93</v>
      </c>
    </row>
    <row r="168" spans="1:34" x14ac:dyDescent="0.25">
      <c r="A168" t="s">
        <v>47</v>
      </c>
    </row>
    <row r="169" spans="1:34" x14ac:dyDescent="0.25">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row>
    <row r="170" spans="1:34" x14ac:dyDescent="0.25">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row>
    <row r="171" spans="1:34" x14ac:dyDescent="0.25">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row>
    <row r="172" spans="1:34" x14ac:dyDescent="0.25">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row>
    <row r="175" spans="1:34" x14ac:dyDescent="0.25">
      <c r="A175" t="s">
        <v>32</v>
      </c>
    </row>
    <row r="176" spans="1:34" x14ac:dyDescent="0.25">
      <c r="A176" t="s">
        <v>33</v>
      </c>
    </row>
    <row r="177" spans="1:53" x14ac:dyDescent="0.25">
      <c r="A177" t="s">
        <v>54</v>
      </c>
    </row>
    <row r="178" spans="1:53" x14ac:dyDescent="0.25">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c r="AJ178" s="1"/>
      <c r="AK178" s="1"/>
      <c r="AL178" s="1"/>
      <c r="AM178" s="1"/>
      <c r="AN178" s="1"/>
      <c r="AO178" s="1"/>
      <c r="AP178" s="1"/>
      <c r="AQ178" s="1"/>
      <c r="AR178" s="1"/>
      <c r="AS178" s="1"/>
      <c r="AT178" s="1"/>
      <c r="AU178" s="1"/>
      <c r="AV178" s="1"/>
      <c r="AW178" s="1"/>
      <c r="AX178" s="1"/>
    </row>
    <row r="179" spans="1:53" x14ac:dyDescent="0.25">
      <c r="A179" t="s">
        <v>36</v>
      </c>
    </row>
    <row r="180" spans="1:53" x14ac:dyDescent="0.25">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row>
    <row r="181" spans="1:53" x14ac:dyDescent="0.25">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Z181" s="27"/>
      <c r="BA181" s="27"/>
    </row>
    <row r="182" spans="1:53" x14ac:dyDescent="0.25">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row>
    <row r="183" spans="1:53" x14ac:dyDescent="0.25">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row>
    <row r="185" spans="1:53" x14ac:dyDescent="0.25">
      <c r="A185" t="s">
        <v>41</v>
      </c>
    </row>
    <row r="186" spans="1:53" x14ac:dyDescent="0.25">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row>
    <row r="187" spans="1:53" x14ac:dyDescent="0.25">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row>
    <row r="188" spans="1:53" x14ac:dyDescent="0.25">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row>
    <row r="189" spans="1:53" x14ac:dyDescent="0.25">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row>
    <row r="191" spans="1:53" x14ac:dyDescent="0.25">
      <c r="A191" t="s">
        <v>46</v>
      </c>
    </row>
    <row r="192" spans="1:53" x14ac:dyDescent="0.25">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row>
    <row r="193" spans="1:50" x14ac:dyDescent="0.25">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row>
    <row r="194" spans="1:50" x14ac:dyDescent="0.25">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row>
    <row r="195" spans="1:50" x14ac:dyDescent="0.25">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row>
    <row r="197" spans="1:50" x14ac:dyDescent="0.25">
      <c r="A197" t="s">
        <v>47</v>
      </c>
    </row>
    <row r="198" spans="1:50" x14ac:dyDescent="0.25">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row>
    <row r="199" spans="1:50" x14ac:dyDescent="0.25">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row>
    <row r="200" spans="1:50" x14ac:dyDescent="0.25">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row>
    <row r="201" spans="1:50" x14ac:dyDescent="0.25">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row>
    <row r="204" spans="1:50" x14ac:dyDescent="0.25">
      <c r="A204" t="s">
        <v>32</v>
      </c>
    </row>
    <row r="205" spans="1:50" x14ac:dyDescent="0.25">
      <c r="A205" t="s">
        <v>33</v>
      </c>
    </row>
    <row r="206" spans="1:50" x14ac:dyDescent="0.25">
      <c r="A206" t="s">
        <v>55</v>
      </c>
    </row>
    <row r="207" spans="1:50" x14ac:dyDescent="0.25">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c r="AJ207" s="1"/>
      <c r="AK207" s="1"/>
      <c r="AL207" s="1"/>
      <c r="AM207" s="1"/>
      <c r="AN207" s="1"/>
      <c r="AO207" s="1"/>
      <c r="AP207" s="1"/>
      <c r="AQ207" s="1"/>
      <c r="AR207" s="1"/>
      <c r="AS207" s="1"/>
      <c r="AT207" s="1"/>
      <c r="AU207" s="1"/>
      <c r="AV207" s="1"/>
      <c r="AW207" s="1"/>
      <c r="AX207" s="1"/>
    </row>
    <row r="208" spans="1:50" x14ac:dyDescent="0.25">
      <c r="A208" t="s">
        <v>36</v>
      </c>
    </row>
    <row r="209" spans="1:34" x14ac:dyDescent="0.25">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row>
    <row r="210" spans="1:34" x14ac:dyDescent="0.25">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row>
    <row r="211" spans="1:34" x14ac:dyDescent="0.25">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row>
    <row r="212" spans="1:34" x14ac:dyDescent="0.25">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row>
    <row r="214" spans="1:34" x14ac:dyDescent="0.25">
      <c r="A214" t="s">
        <v>41</v>
      </c>
    </row>
    <row r="215" spans="1:34" x14ac:dyDescent="0.25">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row>
    <row r="216" spans="1:34" x14ac:dyDescent="0.25">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row>
    <row r="217" spans="1:34" x14ac:dyDescent="0.25">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row>
    <row r="218" spans="1:34" x14ac:dyDescent="0.25">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row>
    <row r="220" spans="1:34" x14ac:dyDescent="0.25">
      <c r="A220" t="s">
        <v>46</v>
      </c>
    </row>
    <row r="221" spans="1:34" x14ac:dyDescent="0.25">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row>
    <row r="222" spans="1:34" x14ac:dyDescent="0.25">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row>
    <row r="223" spans="1:34" x14ac:dyDescent="0.25">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row>
    <row r="224" spans="1:34" x14ac:dyDescent="0.25">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row>
    <row r="226" spans="1:50" x14ac:dyDescent="0.25">
      <c r="A226" t="s">
        <v>47</v>
      </c>
    </row>
    <row r="227" spans="1:50" x14ac:dyDescent="0.25">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row>
    <row r="228" spans="1:50" x14ac:dyDescent="0.25">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row>
    <row r="229" spans="1:50" x14ac:dyDescent="0.25">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row>
    <row r="230" spans="1:50" x14ac:dyDescent="0.25">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row>
    <row r="233" spans="1:50" x14ac:dyDescent="0.25">
      <c r="A233" t="s">
        <v>32</v>
      </c>
    </row>
    <row r="234" spans="1:50" x14ac:dyDescent="0.25">
      <c r="A234" t="s">
        <v>56</v>
      </c>
    </row>
    <row r="235" spans="1:50" x14ac:dyDescent="0.25">
      <c r="A235" t="s">
        <v>34</v>
      </c>
    </row>
    <row r="236" spans="1:50" x14ac:dyDescent="0.25">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c r="AJ236" s="1"/>
      <c r="AK236" s="1"/>
      <c r="AL236" s="1"/>
      <c r="AM236" s="1"/>
      <c r="AN236" s="1"/>
      <c r="AO236" s="1"/>
      <c r="AP236" s="1"/>
      <c r="AQ236" s="1"/>
      <c r="AR236" s="1"/>
      <c r="AS236" s="1"/>
      <c r="AT236" s="1"/>
      <c r="AU236" s="1"/>
      <c r="AV236" s="1"/>
      <c r="AW236" s="1"/>
      <c r="AX236" s="1"/>
    </row>
    <row r="237" spans="1:50" x14ac:dyDescent="0.25">
      <c r="A237" t="s">
        <v>57</v>
      </c>
    </row>
    <row r="238" spans="1:50" x14ac:dyDescent="0.25">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row>
    <row r="239" spans="1:50" x14ac:dyDescent="0.25">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row>
    <row r="240" spans="1:50" x14ac:dyDescent="0.25">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row>
    <row r="241" spans="1:34" x14ac:dyDescent="0.25">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row>
    <row r="243" spans="1:34" x14ac:dyDescent="0.25">
      <c r="A243" t="s">
        <v>62</v>
      </c>
    </row>
    <row r="244" spans="1:34" x14ac:dyDescent="0.25">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row>
    <row r="245" spans="1:34" x14ac:dyDescent="0.25">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row>
    <row r="246" spans="1:34" x14ac:dyDescent="0.25">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row>
    <row r="247" spans="1:34" x14ac:dyDescent="0.25">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row>
    <row r="249" spans="1:34" x14ac:dyDescent="0.25">
      <c r="A249" t="s">
        <v>67</v>
      </c>
    </row>
    <row r="250" spans="1:34" x14ac:dyDescent="0.25">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row>
    <row r="251" spans="1:34" x14ac:dyDescent="0.25">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row>
    <row r="252" spans="1:34" x14ac:dyDescent="0.25">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row>
    <row r="253" spans="1:34" x14ac:dyDescent="0.25">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row>
    <row r="256" spans="1:34" x14ac:dyDescent="0.25">
      <c r="A256" t="s">
        <v>32</v>
      </c>
    </row>
    <row r="257" spans="1:50" x14ac:dyDescent="0.25">
      <c r="A257" t="s">
        <v>56</v>
      </c>
    </row>
    <row r="258" spans="1:50" x14ac:dyDescent="0.25">
      <c r="A258" t="s">
        <v>48</v>
      </c>
    </row>
    <row r="259" spans="1:50" x14ac:dyDescent="0.25">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c r="AJ259" s="1"/>
      <c r="AK259" s="1"/>
      <c r="AL259" s="1"/>
      <c r="AM259" s="1"/>
      <c r="AN259" s="1"/>
      <c r="AO259" s="1"/>
      <c r="AP259" s="1"/>
      <c r="AQ259" s="1"/>
      <c r="AR259" s="1"/>
      <c r="AS259" s="1"/>
      <c r="AT259" s="1"/>
      <c r="AU259" s="1"/>
      <c r="AV259" s="1"/>
      <c r="AW259" s="1"/>
      <c r="AX259" s="1"/>
    </row>
    <row r="260" spans="1:50" x14ac:dyDescent="0.25">
      <c r="A260" t="s">
        <v>57</v>
      </c>
    </row>
    <row r="261" spans="1:50" x14ac:dyDescent="0.25">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row>
    <row r="262" spans="1:50" x14ac:dyDescent="0.25">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row>
    <row r="263" spans="1:50" x14ac:dyDescent="0.25">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row>
    <row r="264" spans="1:50" x14ac:dyDescent="0.25">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row>
    <row r="266" spans="1:50" x14ac:dyDescent="0.25">
      <c r="A266" t="s">
        <v>62</v>
      </c>
    </row>
    <row r="267" spans="1:50" x14ac:dyDescent="0.25">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row>
    <row r="268" spans="1:50" x14ac:dyDescent="0.25">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row>
    <row r="269" spans="1:50" x14ac:dyDescent="0.25">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row>
    <row r="270" spans="1:50" x14ac:dyDescent="0.25">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row>
    <row r="272" spans="1:50" x14ac:dyDescent="0.25">
      <c r="A272" t="s">
        <v>67</v>
      </c>
    </row>
    <row r="273" spans="1:50" x14ac:dyDescent="0.25">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row>
    <row r="274" spans="1:50" x14ac:dyDescent="0.25">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row>
    <row r="275" spans="1:50" x14ac:dyDescent="0.25">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row>
    <row r="276" spans="1:50" x14ac:dyDescent="0.25">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row>
    <row r="279" spans="1:50" x14ac:dyDescent="0.25">
      <c r="A279" t="s">
        <v>32</v>
      </c>
    </row>
    <row r="280" spans="1:50" x14ac:dyDescent="0.25">
      <c r="A280" t="s">
        <v>56</v>
      </c>
    </row>
    <row r="281" spans="1:50" x14ac:dyDescent="0.25">
      <c r="A281" t="s">
        <v>50</v>
      </c>
    </row>
    <row r="282" spans="1:50" x14ac:dyDescent="0.25">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c r="AJ282" s="1"/>
      <c r="AK282" s="1"/>
      <c r="AL282" s="1"/>
      <c r="AM282" s="1"/>
      <c r="AN282" s="1"/>
      <c r="AO282" s="1"/>
      <c r="AP282" s="1"/>
      <c r="AQ282" s="1"/>
      <c r="AR282" s="1"/>
      <c r="AS282" s="1"/>
      <c r="AT282" s="1"/>
      <c r="AU282" s="1"/>
      <c r="AV282" s="1"/>
      <c r="AW282" s="1"/>
      <c r="AX282" s="1"/>
    </row>
    <row r="283" spans="1:50" x14ac:dyDescent="0.25">
      <c r="A283" t="s">
        <v>57</v>
      </c>
    </row>
    <row r="284" spans="1:50" x14ac:dyDescent="0.25">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row>
    <row r="285" spans="1:50" x14ac:dyDescent="0.25">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row>
    <row r="286" spans="1:50" x14ac:dyDescent="0.25">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row>
    <row r="287" spans="1:50" x14ac:dyDescent="0.25">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row>
    <row r="289" spans="1:34" x14ac:dyDescent="0.25">
      <c r="A289" t="s">
        <v>62</v>
      </c>
    </row>
    <row r="290" spans="1:34" x14ac:dyDescent="0.25">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row>
    <row r="291" spans="1:34" x14ac:dyDescent="0.25">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row>
    <row r="292" spans="1:34" x14ac:dyDescent="0.25">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row>
    <row r="293" spans="1:34" x14ac:dyDescent="0.25">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row>
    <row r="295" spans="1:34" x14ac:dyDescent="0.25">
      <c r="A295" t="s">
        <v>67</v>
      </c>
    </row>
    <row r="296" spans="1:34" x14ac:dyDescent="0.25">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row>
    <row r="297" spans="1:34" x14ac:dyDescent="0.25">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row>
    <row r="298" spans="1:34" x14ac:dyDescent="0.25">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row>
    <row r="299" spans="1:34" x14ac:dyDescent="0.25">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row>
    <row r="302" spans="1:34" x14ac:dyDescent="0.25">
      <c r="A302" t="s">
        <v>32</v>
      </c>
    </row>
    <row r="303" spans="1:34" x14ac:dyDescent="0.25">
      <c r="A303" t="s">
        <v>56</v>
      </c>
    </row>
    <row r="304" spans="1:34" x14ac:dyDescent="0.25">
      <c r="A304" t="s">
        <v>51</v>
      </c>
    </row>
    <row r="305" spans="1:50" x14ac:dyDescent="0.25">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c r="AJ305" s="1"/>
      <c r="AK305" s="1"/>
      <c r="AL305" s="1"/>
      <c r="AM305" s="1"/>
      <c r="AN305" s="1"/>
      <c r="AO305" s="1"/>
      <c r="AP305" s="1"/>
      <c r="AQ305" s="1"/>
      <c r="AR305" s="1"/>
      <c r="AS305" s="1"/>
      <c r="AT305" s="1"/>
      <c r="AU305" s="1"/>
      <c r="AV305" s="1"/>
      <c r="AW305" s="1"/>
      <c r="AX305" s="1"/>
    </row>
    <row r="306" spans="1:50" x14ac:dyDescent="0.25">
      <c r="A306" t="s">
        <v>57</v>
      </c>
    </row>
    <row r="307" spans="1:50" x14ac:dyDescent="0.25">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row>
    <row r="308" spans="1:50" x14ac:dyDescent="0.25">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row>
    <row r="309" spans="1:50" x14ac:dyDescent="0.25">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row>
    <row r="310" spans="1:50" x14ac:dyDescent="0.25">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row>
    <row r="312" spans="1:50" x14ac:dyDescent="0.25">
      <c r="A312" t="s">
        <v>62</v>
      </c>
    </row>
    <row r="313" spans="1:50" x14ac:dyDescent="0.25">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row>
    <row r="314" spans="1:50" x14ac:dyDescent="0.25">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row>
    <row r="315" spans="1:50" x14ac:dyDescent="0.25">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row>
    <row r="316" spans="1:50" x14ac:dyDescent="0.25">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row>
    <row r="318" spans="1:50" x14ac:dyDescent="0.25">
      <c r="A318" t="s">
        <v>67</v>
      </c>
    </row>
    <row r="319" spans="1:50" x14ac:dyDescent="0.25">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row>
    <row r="320" spans="1:50" x14ac:dyDescent="0.25">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row>
    <row r="321" spans="1:50" x14ac:dyDescent="0.25">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row>
    <row r="322" spans="1:50" x14ac:dyDescent="0.25">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row>
    <row r="325" spans="1:50" x14ac:dyDescent="0.25">
      <c r="A325" t="s">
        <v>32</v>
      </c>
    </row>
    <row r="326" spans="1:50" x14ac:dyDescent="0.25">
      <c r="A326" t="s">
        <v>56</v>
      </c>
    </row>
    <row r="327" spans="1:50" x14ac:dyDescent="0.25">
      <c r="A327" t="s">
        <v>52</v>
      </c>
    </row>
    <row r="328" spans="1:50" x14ac:dyDescent="0.25">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c r="AJ328" s="1"/>
      <c r="AK328" s="1"/>
      <c r="AL328" s="1"/>
      <c r="AM328" s="1"/>
      <c r="AN328" s="1"/>
      <c r="AO328" s="1"/>
      <c r="AP328" s="1"/>
      <c r="AQ328" s="1"/>
      <c r="AR328" s="1"/>
      <c r="AS328" s="1"/>
      <c r="AT328" s="1"/>
      <c r="AU328" s="1"/>
      <c r="AV328" s="1"/>
      <c r="AW328" s="1"/>
      <c r="AX328" s="1"/>
    </row>
    <row r="329" spans="1:50" x14ac:dyDescent="0.25">
      <c r="A329" t="s">
        <v>57</v>
      </c>
    </row>
    <row r="330" spans="1:50" x14ac:dyDescent="0.25">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row>
    <row r="331" spans="1:50" x14ac:dyDescent="0.25">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row>
    <row r="332" spans="1:50" x14ac:dyDescent="0.25">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row>
    <row r="333" spans="1:50" x14ac:dyDescent="0.25">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row>
    <row r="335" spans="1:50" x14ac:dyDescent="0.25">
      <c r="A335" t="s">
        <v>62</v>
      </c>
    </row>
    <row r="336" spans="1:50" x14ac:dyDescent="0.25">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row>
    <row r="337" spans="1:50" x14ac:dyDescent="0.25">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row>
    <row r="338" spans="1:50" x14ac:dyDescent="0.25">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row>
    <row r="339" spans="1:50" x14ac:dyDescent="0.25">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row>
    <row r="341" spans="1:50" x14ac:dyDescent="0.25">
      <c r="A341" t="s">
        <v>67</v>
      </c>
    </row>
    <row r="342" spans="1:50" x14ac:dyDescent="0.25">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row>
    <row r="343" spans="1:50" x14ac:dyDescent="0.25">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row>
    <row r="344" spans="1:50" x14ac:dyDescent="0.25">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row>
    <row r="345" spans="1:50" x14ac:dyDescent="0.25">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row>
    <row r="348" spans="1:50" x14ac:dyDescent="0.25">
      <c r="A348" t="s">
        <v>32</v>
      </c>
    </row>
    <row r="349" spans="1:50" x14ac:dyDescent="0.25">
      <c r="A349" t="s">
        <v>56</v>
      </c>
    </row>
    <row r="350" spans="1:50" x14ac:dyDescent="0.25">
      <c r="A350" t="s">
        <v>53</v>
      </c>
    </row>
    <row r="351" spans="1:50" x14ac:dyDescent="0.25">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c r="AJ351" s="1"/>
      <c r="AK351" s="1"/>
      <c r="AL351" s="1"/>
      <c r="AM351" s="1"/>
      <c r="AN351" s="1"/>
      <c r="AO351" s="1"/>
      <c r="AP351" s="1"/>
      <c r="AQ351" s="1"/>
      <c r="AR351" s="1"/>
      <c r="AS351" s="1"/>
      <c r="AT351" s="1"/>
      <c r="AU351" s="1"/>
      <c r="AV351" s="1"/>
      <c r="AW351" s="1"/>
      <c r="AX351" s="1"/>
    </row>
    <row r="352" spans="1:50" x14ac:dyDescent="0.25">
      <c r="A352" t="s">
        <v>57</v>
      </c>
    </row>
    <row r="353" spans="1:34" x14ac:dyDescent="0.25">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row>
    <row r="354" spans="1:34" x14ac:dyDescent="0.25">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row>
    <row r="355" spans="1:34" x14ac:dyDescent="0.25">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row>
    <row r="356" spans="1:34" x14ac:dyDescent="0.25">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row>
    <row r="358" spans="1:34" x14ac:dyDescent="0.25">
      <c r="A358" t="s">
        <v>62</v>
      </c>
    </row>
    <row r="359" spans="1:34" x14ac:dyDescent="0.25">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row>
    <row r="360" spans="1:34" x14ac:dyDescent="0.25">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row>
    <row r="361" spans="1:34" x14ac:dyDescent="0.25">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row>
    <row r="362" spans="1:34" x14ac:dyDescent="0.25">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row>
    <row r="364" spans="1:34" x14ac:dyDescent="0.25">
      <c r="A364" t="s">
        <v>67</v>
      </c>
    </row>
    <row r="365" spans="1:34" x14ac:dyDescent="0.25">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row>
    <row r="366" spans="1:34" x14ac:dyDescent="0.25">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row>
    <row r="367" spans="1:34" x14ac:dyDescent="0.25">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row>
    <row r="368" spans="1:34" x14ac:dyDescent="0.25">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row>
    <row r="371" spans="1:50" x14ac:dyDescent="0.25">
      <c r="A371" t="s">
        <v>32</v>
      </c>
    </row>
    <row r="372" spans="1:50" x14ac:dyDescent="0.25">
      <c r="A372" t="s">
        <v>56</v>
      </c>
    </row>
    <row r="373" spans="1:50" x14ac:dyDescent="0.25">
      <c r="A373" t="s">
        <v>54</v>
      </c>
    </row>
    <row r="374" spans="1:50" x14ac:dyDescent="0.25">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c r="AJ374" s="1"/>
      <c r="AK374" s="1"/>
      <c r="AL374" s="1"/>
      <c r="AM374" s="1"/>
      <c r="AN374" s="1"/>
      <c r="AO374" s="1"/>
      <c r="AP374" s="1"/>
      <c r="AQ374" s="1"/>
      <c r="AR374" s="1"/>
      <c r="AS374" s="1"/>
      <c r="AT374" s="1"/>
      <c r="AU374" s="1"/>
      <c r="AV374" s="1"/>
      <c r="AW374" s="1"/>
      <c r="AX374" s="1"/>
    </row>
    <row r="375" spans="1:50" x14ac:dyDescent="0.25">
      <c r="A375" t="s">
        <v>57</v>
      </c>
    </row>
    <row r="376" spans="1:50" x14ac:dyDescent="0.25">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row>
    <row r="377" spans="1:50" x14ac:dyDescent="0.25">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row>
    <row r="378" spans="1:50" x14ac:dyDescent="0.25">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row>
    <row r="379" spans="1:50" x14ac:dyDescent="0.25">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row>
    <row r="381" spans="1:50" x14ac:dyDescent="0.25">
      <c r="A381" t="s">
        <v>62</v>
      </c>
    </row>
    <row r="382" spans="1:50" x14ac:dyDescent="0.25">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row>
    <row r="383" spans="1:50" x14ac:dyDescent="0.25">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row>
    <row r="384" spans="1:50" x14ac:dyDescent="0.25">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row>
    <row r="385" spans="1:50" x14ac:dyDescent="0.25">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row>
    <row r="387" spans="1:50" x14ac:dyDescent="0.25">
      <c r="A387" t="s">
        <v>67</v>
      </c>
    </row>
    <row r="388" spans="1:50" x14ac:dyDescent="0.25">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row>
    <row r="389" spans="1:50" x14ac:dyDescent="0.25">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row>
    <row r="390" spans="1:50" x14ac:dyDescent="0.25">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row>
    <row r="391" spans="1:50" x14ac:dyDescent="0.25">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row>
    <row r="394" spans="1:50" x14ac:dyDescent="0.25">
      <c r="A394" t="s">
        <v>32</v>
      </c>
    </row>
    <row r="395" spans="1:50" x14ac:dyDescent="0.25">
      <c r="A395" t="s">
        <v>56</v>
      </c>
    </row>
    <row r="396" spans="1:50" x14ac:dyDescent="0.25">
      <c r="A396" t="s">
        <v>55</v>
      </c>
    </row>
    <row r="397" spans="1:50" x14ac:dyDescent="0.25">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c r="AJ397" s="1"/>
      <c r="AK397" s="1"/>
      <c r="AL397" s="1"/>
      <c r="AM397" s="1"/>
      <c r="AN397" s="1"/>
      <c r="AO397" s="1"/>
      <c r="AP397" s="1"/>
      <c r="AQ397" s="1"/>
      <c r="AR397" s="1"/>
      <c r="AS397" s="1"/>
      <c r="AT397" s="1"/>
      <c r="AU397" s="1"/>
      <c r="AV397" s="1"/>
      <c r="AW397" s="1"/>
      <c r="AX397" s="1"/>
    </row>
    <row r="398" spans="1:50" x14ac:dyDescent="0.25">
      <c r="A398" t="s">
        <v>57</v>
      </c>
    </row>
    <row r="399" spans="1:50" x14ac:dyDescent="0.25">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row>
    <row r="400" spans="1:50" x14ac:dyDescent="0.25">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row>
    <row r="401" spans="1:34" x14ac:dyDescent="0.25">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row>
    <row r="402" spans="1:34" x14ac:dyDescent="0.25">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row>
    <row r="404" spans="1:34" x14ac:dyDescent="0.25">
      <c r="A404" t="s">
        <v>62</v>
      </c>
    </row>
    <row r="405" spans="1:34" x14ac:dyDescent="0.25">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row>
    <row r="406" spans="1:34" x14ac:dyDescent="0.25">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row>
    <row r="407" spans="1:34" x14ac:dyDescent="0.25">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row>
    <row r="408" spans="1:34" x14ac:dyDescent="0.25">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row>
    <row r="410" spans="1:34" x14ac:dyDescent="0.25">
      <c r="A410" t="s">
        <v>67</v>
      </c>
    </row>
    <row r="411" spans="1:34" x14ac:dyDescent="0.25">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row>
    <row r="412" spans="1:34" x14ac:dyDescent="0.25">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row>
    <row r="413" spans="1:34" x14ac:dyDescent="0.25">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row>
    <row r="414" spans="1:34" x14ac:dyDescent="0.25">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A40" zoomScale="70" zoomScaleNormal="70" workbookViewId="0">
      <selection activeCell="D61" sqref="D61"/>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ht="36.75" customHeight="1" x14ac:dyDescent="0.25"/>
    <row r="4" spans="1:16" ht="36.75" customHeight="1" x14ac:dyDescent="0.25"/>
    <row r="5" spans="1:16" ht="36.75" customHeight="1" thickBot="1" x14ac:dyDescent="0.3">
      <c r="A5" s="5"/>
      <c r="B5" s="5"/>
      <c r="D5" s="58" cm="1">
        <f t="array" ref="D5">INDEX('Back data'!$A$4:$AU$4,MAX(IF('Back data'!$A$4:$AV$4&lt;&gt;"",COLUMN('Back data'!$A$4:$AV$4)))-D6)</f>
        <v>44075</v>
      </c>
      <c r="E5" s="58" cm="1">
        <f t="array" ref="E5">INDEX('Back data'!$A$4:$AU$4,MAX(IF('Back data'!$A$4:$AV$4&lt;&gt;"",COLUMN('Back data'!$A$4:$AV$4)))-E6)</f>
        <v>44105</v>
      </c>
      <c r="F5" s="58" cm="1">
        <f t="array" ref="F5">INDEX('Back data'!$A$4:$AU$4,MAX(IF('Back data'!$A$4:$AV$4&lt;&gt;"",COLUMN('Back data'!$A$4:$AV$4)))-F6)</f>
        <v>44136</v>
      </c>
      <c r="G5" s="58" cm="1">
        <f t="array" ref="G5">INDEX('Back data'!$A$4:$AU$4,MAX(IF('Back data'!$A$4:$AV$4&lt;&gt;"",COLUMN('Back data'!$A$4:$AV$4)))-G6)</f>
        <v>44166</v>
      </c>
      <c r="H5" s="58" cm="1">
        <f t="array" ref="H5">INDEX('Back data'!$A$4:$AU$4,MAX(IF('Back data'!$A$4:$AV$4&lt;&gt;"",COLUMN('Back data'!$A$4:$AV$4)))-H6)</f>
        <v>44197</v>
      </c>
      <c r="I5" s="58" cm="1">
        <f t="array" ref="I5">INDEX('Back data'!$A$4:$AU$4,MAX(IF('Back data'!$A$4:$AV$4&lt;&gt;"",COLUMN('Back data'!$A$4:$AV$4)))-I6)</f>
        <v>44228</v>
      </c>
      <c r="J5" s="58" cm="1">
        <f t="array" ref="J5">INDEX('Back data'!$A$4:$AU$4,MAX(IF('Back data'!$A$4:$AV$4&lt;&gt;"",COLUMN('Back data'!$A$4:$AV$4)))-J6)</f>
        <v>44256</v>
      </c>
      <c r="K5" s="58" cm="1">
        <f t="array" ref="K5">INDEX('Back data'!$A$4:$AU$4,MAX(IF('Back data'!$A$4:$AV$4&lt;&gt;"",COLUMN('Back data'!$A$4:$AV$4)))-K6)</f>
        <v>44287</v>
      </c>
      <c r="L5" s="58" cm="1">
        <f t="array" ref="L5">INDEX('Back data'!$A$4:$AU$4,MAX(IF('Back data'!$A$4:$AV$4&lt;&gt;"",COLUMN('Back data'!$A$4:$AV$4)))-L6)</f>
        <v>44317</v>
      </c>
      <c r="M5" s="58" cm="1">
        <f t="array" ref="M5">INDEX('Back data'!$A$4:$AU$4,MAX(IF('Back data'!$A$4:$AV$4&lt;&gt;"",COLUMN('Back data'!$A$4:$AV$4)))-M6)</f>
        <v>44348</v>
      </c>
      <c r="N5" s="58" cm="1">
        <f t="array" ref="N5">INDEX('Back data'!$A$4:$AU$4,MAX(IF('Back data'!$A$4:$AV$4&lt;&gt;"",COLUMN('Back data'!$A$4:$AV$4)))-N6)</f>
        <v>44378</v>
      </c>
      <c r="O5" s="58" cm="1">
        <f t="array" ref="O5">INDEX('Back data'!$A$4:$AU$4,MAX(IF('Back data'!$A$4:$AV$4&lt;&gt;"",COLUMN('Back data'!$A$4:$AV$4)))-O6)</f>
        <v>44409</v>
      </c>
      <c r="P5" s="58" cm="1">
        <f t="array" ref="P5">INDEX('Back data'!$A$4:$AV$4,MAX(IF('Back data'!$A$4:$AV$4&lt;&gt;"",COLUMN('Back data'!$A$4:$AV$4)))-P6)</f>
        <v>44440</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68</v>
      </c>
      <c r="D7" s="10" cm="1">
        <f t="array" ref="D7">INDEX('Back data'!$A65:$AV65,,MAX(IF('Back data'!$A65:$AV65&lt;&gt;"",COLUMN('Back data'!$A65:$AV65)))-D$6)+INDEX('Back data'!$A66:$AV66,,MAX(IF('Back data'!$A66:$AV$66&lt;&gt;"",COLUMN('Back data'!$A66:$AV66)))-D$6)</f>
        <v>68.14</v>
      </c>
      <c r="E7" s="10" cm="1">
        <f t="array" ref="E7">INDEX('Back data'!$A65:$AV65,,MAX(IF('Back data'!$A65:$AV65&lt;&gt;"",COLUMN('Back data'!$A65:$AV65)))-E$6)+INDEX('Back data'!$A66:$AV66,,MAX(IF('Back data'!$A66:$AV$66&lt;&gt;"",COLUMN('Back data'!$A66:$AV66)))-E$6)</f>
        <v>65.959999999999994</v>
      </c>
      <c r="F7" s="10" cm="1">
        <f t="array" ref="F7">INDEX('Back data'!$A65:$AV65,,MAX(IF('Back data'!$A65:$AV65&lt;&gt;"",COLUMN('Back data'!$A65:$AV65)))-F$6)+INDEX('Back data'!$A66:$AV66,,MAX(IF('Back data'!$A66:$AV$66&lt;&gt;"",COLUMN('Back data'!$A66:$AV66)))-F$6)</f>
        <v>65.86</v>
      </c>
      <c r="G7" s="10" cm="1">
        <f t="array" ref="G7">INDEX('Back data'!$A65:$AV65,,MAX(IF('Back data'!$A65:$AV65&lt;&gt;"",COLUMN('Back data'!$A65:$AV65)))-G$6)+INDEX('Back data'!$A66:$AV66,,MAX(IF('Back data'!$A66:$AV$66&lt;&gt;"",COLUMN('Back data'!$A66:$AV66)))-G$6)</f>
        <v>65.42</v>
      </c>
      <c r="H7" s="10" cm="1">
        <f t="array" ref="H7">INDEX('Back data'!$A65:$AV65,,MAX(IF('Back data'!$A65:$AV65&lt;&gt;"",COLUMN('Back data'!$A65:$AV65)))-H$6)+INDEX('Back data'!$A66:$AV66,,MAX(IF('Back data'!$A66:$AV$66&lt;&gt;"",COLUMN('Back data'!$A66:$AV66)))-H$6)</f>
        <v>65.16</v>
      </c>
      <c r="I7" s="10" cm="1">
        <f t="array" ref="I7">INDEX('Back data'!$A65:$AV65,,MAX(IF('Back data'!$A65:$AV65&lt;&gt;"",COLUMN('Back data'!$A65:$AV65)))-I$6)+INDEX('Back data'!$A66:$AV66,,MAX(IF('Back data'!$A66:$AV$66&lt;&gt;"",COLUMN('Back data'!$A66:$AV66)))-I$6)</f>
        <v>64.8</v>
      </c>
      <c r="J7" s="10" cm="1">
        <f t="array" ref="J7">INDEX('Back data'!$A65:$AV65,,MAX(IF('Back data'!$A65:$AV65&lt;&gt;"",COLUMN('Back data'!$A65:$AV65)))-J$6)+INDEX('Back data'!$A66:$AV66,,MAX(IF('Back data'!$A66:$AV$66&lt;&gt;"",COLUMN('Back data'!$A66:$AV66)))-J$6)</f>
        <v>66.31</v>
      </c>
      <c r="K7" s="10" cm="1">
        <f t="array" ref="K7">INDEX('Back data'!$A65:$AV65,,MAX(IF('Back data'!$A65:$AV65&lt;&gt;"",COLUMN('Back data'!$A65:$AV65)))-K$6)+INDEX('Back data'!$A66:$AV66,,MAX(IF('Back data'!$A66:$AV$66&lt;&gt;"",COLUMN('Back data'!$A66:$AV66)))-K$6)</f>
        <v>67.95</v>
      </c>
      <c r="L7" s="10" cm="1">
        <f t="array" ref="L7">INDEX('Back data'!$A65:$AV65,,MAX(IF('Back data'!$A65:$AV65&lt;&gt;"",COLUMN('Back data'!$A65:$AV65)))-L$6)+INDEX('Back data'!$A66:$AV66,,MAX(IF('Back data'!$A66:$AV$66&lt;&gt;"",COLUMN('Back data'!$A66:$AV66)))-L$6)</f>
        <v>71.180000000000007</v>
      </c>
      <c r="M7" s="10" cm="1">
        <f t="array" ref="M7">INDEX('Back data'!$A65:$AV65,,MAX(IF('Back data'!$A65:$AV65&lt;&gt;"",COLUMN('Back data'!$A65:$AV65)))-M$6)+INDEX('Back data'!$A66:$AV66,,MAX(IF('Back data'!$A66:$AV$66&lt;&gt;"",COLUMN('Back data'!$A66:$AV66)))-M$6)</f>
        <v>70.67</v>
      </c>
      <c r="N7" s="10" cm="1">
        <f t="array" ref="N7">INDEX('Back data'!$A65:$AV65,,MAX(IF('Back data'!$A65:$AV65&lt;&gt;"",COLUMN('Back data'!$A65:$AV65)))-N$6)+INDEX('Back data'!$A66:$AV66,,MAX(IF('Back data'!$A66:$AV$66&lt;&gt;"",COLUMN('Back data'!$A66:$AV66)))-N$6)</f>
        <v>72.180000000000007</v>
      </c>
      <c r="O7" s="10" cm="1">
        <f t="array" ref="O7">INDEX('Back data'!$A65:$AV65,,MAX(IF('Back data'!$A65:$AV65&lt;&gt;"",COLUMN('Back data'!$A65:$AV65)))-O$6)+INDEX('Back data'!$A66:$AV66,,MAX(IF('Back data'!$A66:$AV$66&lt;&gt;"",COLUMN('Back data'!$A66:$AV66)))-O$6)</f>
        <v>71.990000000000009</v>
      </c>
      <c r="P7" s="10" cm="1">
        <f t="array" ref="P7">INDEX('Back data'!$A65:$AV65,,MAX(IF('Back data'!$A65:$AV65&lt;&gt;"",COLUMN('Back data'!$A65:$AV65)))-P$6)+INDEX('Back data'!$A66:$AV66,,MAX(IF('Back data'!$A66:$AV$66&lt;&gt;"",COLUMN('Back data'!$A66:$AV66)))-P$6)</f>
        <v>71.539999999999992</v>
      </c>
    </row>
    <row r="8" spans="1:16" x14ac:dyDescent="0.25">
      <c r="A8" s="26" t="s">
        <v>69</v>
      </c>
      <c r="B8" s="28" t="s">
        <v>69</v>
      </c>
      <c r="C8" s="11" t="s">
        <v>70</v>
      </c>
      <c r="D8" s="12" cm="1">
        <f t="array" ref="D8">INDEX('Back data'!$A$65:$AV$65,,MAX(IF('Back data'!$A$65:$AV$65&lt;&gt;"",COLUMN('Back data'!$A$65:$AV$65)))-D$6)/D7</f>
        <v>0.89418843557381855</v>
      </c>
      <c r="E8" s="12" cm="1">
        <f t="array" ref="E8">INDEX('Back data'!$A$65:$AV$65,,MAX(IF('Back data'!$A$65:$AV$65&lt;&gt;"",COLUMN('Back data'!$A$65:$AV$65)))-E$6)/E7</f>
        <v>0.89129775621588847</v>
      </c>
      <c r="F8" s="12" cm="1">
        <f t="array" ref="F8">INDEX('Back data'!$A$65:$AV$65,,MAX(IF('Back data'!$A$65:$AV$65&lt;&gt;"",COLUMN('Back data'!$A$65:$AV$65)))-F$6)/F7</f>
        <v>0.89310658973580326</v>
      </c>
      <c r="G8" s="12" cm="1">
        <f t="array" ref="G8">INDEX('Back data'!$A$65:$AV$65,,MAX(IF('Back data'!$A$65:$AV$65&lt;&gt;"",COLUMN('Back data'!$A$65:$AV$65)))-G$6)/G7</f>
        <v>0.91990217059003365</v>
      </c>
      <c r="H8" s="12" cm="1">
        <f t="array" ref="H8">INDEX('Back data'!$A$65:$AV$65,,MAX(IF('Back data'!$A$65:$AV$65&lt;&gt;"",COLUMN('Back data'!$A$65:$AV$65)))-H$6)/H7</f>
        <v>0.90638428483732358</v>
      </c>
      <c r="I8" s="12" cm="1">
        <f t="array" ref="I8">INDEX('Back data'!$A$65:$AV$65,,MAX(IF('Back data'!$A$65:$AV$65&lt;&gt;"",COLUMN('Back data'!$A$65:$AV$65)))-I$6)/I7</f>
        <v>0.91836419753086418</v>
      </c>
      <c r="J8" s="12" cm="1">
        <f t="array" ref="J8">INDEX('Back data'!$A$65:$AV$65,,MAX(IF('Back data'!$A$65:$AV$65&lt;&gt;"",COLUMN('Back data'!$A$65:$AV$65)))-J$6)/J7</f>
        <v>0.9221836827024581</v>
      </c>
      <c r="K8" s="12" cm="1">
        <f t="array" ref="K8">INDEX('Back data'!$A$65:$AV$65,,MAX(IF('Back data'!$A$65:$AV$65&lt;&gt;"",COLUMN('Back data'!$A$65:$AV$65)))-K$6)/K7</f>
        <v>0.9420161883738043</v>
      </c>
      <c r="L8" s="12" cm="1">
        <f t="array" ref="L8">INDEX('Back data'!$A$65:$AV$65,,MAX(IF('Back data'!$A$65:$AV$65&lt;&gt;"",COLUMN('Back data'!$A$65:$AV$65)))-L$6)/L7</f>
        <v>0.94029221691486375</v>
      </c>
      <c r="M8" s="12" cm="1">
        <f t="array" ref="M8">INDEX('Back data'!$A$65:$AV$65,,MAX(IF('Back data'!$A$65:$AV$65&lt;&gt;"",COLUMN('Back data'!$A$65:$AV$65)))-M$6)/M7</f>
        <v>0.95004952596575631</v>
      </c>
      <c r="N8" s="12" cm="1">
        <f t="array" ref="N8">INDEX('Back data'!$A$65:$AV$65,,MAX(IF('Back data'!$A$65:$AV$65&lt;&gt;"",COLUMN('Back data'!$A$65:$AV$65)))-N$6)/N7</f>
        <v>0.94832363535605424</v>
      </c>
      <c r="O8" s="12" cm="1">
        <f t="array" ref="O8">INDEX('Back data'!$A$65:$AV$65,,MAX(IF('Back data'!$A$65:$AV$65&lt;&gt;"",COLUMN('Back data'!$A$65:$AV$65)))-O$6)/O7</f>
        <v>0.94582580914015824</v>
      </c>
      <c r="P8" s="12" cm="1">
        <f t="array" ref="P8">INDEX('Back data'!$A$65:$AV$65,,MAX(IF('Back data'!$A$65:$AV$65&lt;&gt;"",COLUMN('Back data'!$A$65:$AV$65)))-P$6)/P7</f>
        <v>0.93835616438356173</v>
      </c>
    </row>
    <row r="9" spans="1:16" x14ac:dyDescent="0.25">
      <c r="A9" s="26" t="s">
        <v>69</v>
      </c>
      <c r="B9" s="28" t="s">
        <v>69</v>
      </c>
      <c r="C9" s="11" t="s">
        <v>71</v>
      </c>
      <c r="D9" s="12" cm="1">
        <f t="array" ref="D9">INDEX('Back data'!$A$66:$AV$66,,MAX(IF('Back data'!$A$66:$AV$66&lt;&gt;"",COLUMN('Back data'!$A$66:$AV$66)))-D$6)/D7</f>
        <v>0.10581156442618139</v>
      </c>
      <c r="E9" s="12" cm="1">
        <f t="array" ref="E9">INDEX('Back data'!$A$66:$AV$66,,MAX(IF('Back data'!$A$66:$AV$66&lt;&gt;"",COLUMN('Back data'!$A$66:$AV$66)))-E$6)/E7</f>
        <v>0.10870224378411159</v>
      </c>
      <c r="F9" s="12" cm="1">
        <f t="array" ref="F9">INDEX('Back data'!$A$66:$AV$66,,MAX(IF('Back data'!$A$66:$AV$66&lt;&gt;"",COLUMN('Back data'!$A$66:$AV$66)))-F$6)/F7</f>
        <v>0.10689341026419678</v>
      </c>
      <c r="G9" s="12" cm="1">
        <f t="array" ref="G9">INDEX('Back data'!$A$66:$AV$66,,MAX(IF('Back data'!$A$66:$AV$66&lt;&gt;"",COLUMN('Back data'!$A$66:$AV$66)))-G$6)/G7</f>
        <v>8.0097829409966376E-2</v>
      </c>
      <c r="H9" s="12" cm="1">
        <f t="array" ref="H9">INDEX('Back data'!$A$66:$AV$66,,MAX(IF('Back data'!$A$66:$AV$66&lt;&gt;"",COLUMN('Back data'!$A$66:$AV$66)))-H$6)/H7</f>
        <v>9.3615715162676486E-2</v>
      </c>
      <c r="I9" s="12" cm="1">
        <f t="array" ref="I9">INDEX('Back data'!$A$66:$AV$66,,MAX(IF('Back data'!$A$66:$AV$66&lt;&gt;"",COLUMN('Back data'!$A$66:$AV$66)))-I$6)/I7</f>
        <v>8.1635802469135807E-2</v>
      </c>
      <c r="J9" s="12" cm="1">
        <f t="array" ref="J9">INDEX('Back data'!$A$66:$AV$66,,MAX(IF('Back data'!$A$66:$AV$66&lt;&gt;"",COLUMN('Back data'!$A$66:$AV$66)))-J$6)/J7</f>
        <v>7.7816317297541848E-2</v>
      </c>
      <c r="K9" s="12" cm="1">
        <f t="array" ref="K9">INDEX('Back data'!$A$66:$AV$66,,MAX(IF('Back data'!$A$66:$AV$66&lt;&gt;"",COLUMN('Back data'!$A$66:$AV$66)))-K$6)/K7</f>
        <v>5.798381162619573E-2</v>
      </c>
      <c r="L9" s="12" cm="1">
        <f t="array" ref="L9">INDEX('Back data'!$A$66:$AV$66,,MAX(IF('Back data'!$A$66:$AV$66&lt;&gt;"",COLUMN('Back data'!$A$66:$AV$66)))-L$6)/L7</f>
        <v>5.9707783085136266E-2</v>
      </c>
      <c r="M9" s="12" cm="1">
        <f t="array" ref="M9">INDEX('Back data'!$A$66:$AV$66,,MAX(IF('Back data'!$A$66:$AV$66&lt;&gt;"",COLUMN('Back data'!$A$66:$AV$66)))-M$6)/M7</f>
        <v>4.9950474034243665E-2</v>
      </c>
      <c r="N9" s="12" cm="1">
        <f t="array" ref="N9">INDEX('Back data'!$A$66:$AV$66,,MAX(IF('Back data'!$A$66:$AV$66&lt;&gt;"",COLUMN('Back data'!$A$66:$AV$66)))-N$6)/N7</f>
        <v>5.1676364643945684E-2</v>
      </c>
      <c r="O9" s="12" cm="1">
        <f t="array" ref="O9">INDEX('Back data'!$A$66:$AV$66,,MAX(IF('Back data'!$A$66:$AV$66&lt;&gt;"",COLUMN('Back data'!$A$66:$AV$66)))-O$6)/O7</f>
        <v>5.4174190859841639E-2</v>
      </c>
      <c r="P9" s="12" cm="1">
        <f t="array" ref="P9">INDEX('Back data'!$A$66:$AV$66,,MAX(IF('Back data'!$A$66:$AV$66&lt;&gt;"",COLUMN('Back data'!$A$66:$AV$66)))-P$6)/P7</f>
        <v>6.1643835616438367E-2</v>
      </c>
    </row>
    <row r="10" spans="1:16" x14ac:dyDescent="0.25">
      <c r="B10" s="29"/>
    </row>
    <row r="11" spans="1:16" x14ac:dyDescent="0.25">
      <c r="B11" s="29"/>
    </row>
    <row r="12" spans="1:16" x14ac:dyDescent="0.25">
      <c r="B12" s="29"/>
      <c r="C12" s="9" t="s">
        <v>68</v>
      </c>
      <c r="D12" s="10">
        <f t="array" ref="D12">INDEX('Back data'!$A$71:$AV$71,,MAX(IF('Back data'!$A$71:$AV$71&lt;&gt;"",COLUMN('Back data'!$A$71:$AV$71)))-D$6)+INDEX('Back data'!$A$72:$AV$72,,MAX(IF('Back data'!$A$72:$AV$72&lt;&gt;"",COLUMN('Back data'!$A$72:$AV$72)))-D$6)</f>
        <v>69.710000000000008</v>
      </c>
      <c r="E12" s="10">
        <f t="array" ref="E12">INDEX('Back data'!$A$71:$AV$71,,MAX(IF('Back data'!$A$71:$AV$71&lt;&gt;"",COLUMN('Back data'!$A$71:$AV$71)))-E$6)+INDEX('Back data'!$A$72:$AV$72,,MAX(IF('Back data'!$A$72:$AV$72&lt;&gt;"",COLUMN('Back data'!$A$72:$AV$72)))-E$6)</f>
        <v>68.2</v>
      </c>
      <c r="F12" s="10">
        <f t="array" ref="F12">INDEX('Back data'!$A$71:$AV$71,,MAX(IF('Back data'!$A$71:$AV$71&lt;&gt;"",COLUMN('Back data'!$A$71:$AV$71)))-F$6)+INDEX('Back data'!$A$72:$AV$72,,MAX(IF('Back data'!$A$72:$AV$72&lt;&gt;"",COLUMN('Back data'!$A$72:$AV$72)))-F$6)</f>
        <v>68.319999999999993</v>
      </c>
      <c r="G12" s="10">
        <f t="array" ref="G12">INDEX('Back data'!$A$71:$AV$71,,MAX(IF('Back data'!$A$71:$AV$71&lt;&gt;"",COLUMN('Back data'!$A$71:$AV$71)))-G$6)+INDEX('Back data'!$A$72:$AV$72,,MAX(IF('Back data'!$A$72:$AV$72&lt;&gt;"",COLUMN('Back data'!$A$72:$AV$72)))-G$6)</f>
        <v>67.430000000000007</v>
      </c>
      <c r="H12" s="10">
        <f t="array" ref="H12">INDEX('Back data'!$A$71:$AV$71,,MAX(IF('Back data'!$A$71:$AV$71&lt;&gt;"",COLUMN('Back data'!$A$71:$AV$71)))-H$6)+INDEX('Back data'!$A$72:$AV$72,,MAX(IF('Back data'!$A$72:$AV$72&lt;&gt;"",COLUMN('Back data'!$A$72:$AV$72)))-H$6)</f>
        <v>66.25</v>
      </c>
      <c r="I12" s="10">
        <f t="array" ref="I12">INDEX('Back data'!$A$71:$AV$71,,MAX(IF('Back data'!$A$71:$AV$71&lt;&gt;"",COLUMN('Back data'!$A$71:$AV$71)))-I$6)+INDEX('Back data'!$A$72:$AV$72,,MAX(IF('Back data'!$A$72:$AV$72&lt;&gt;"",COLUMN('Back data'!$A$72:$AV$72)))-I$6)</f>
        <v>65.67</v>
      </c>
      <c r="J12" s="10">
        <f t="array" ref="J12">INDEX('Back data'!$A$71:$AV$71,,MAX(IF('Back data'!$A$71:$AV$71&lt;&gt;"",COLUMN('Back data'!$A$71:$AV$71)))-J$6)+INDEX('Back data'!$A$72:$AV$72,,MAX(IF('Back data'!$A$72:$AV$72&lt;&gt;"",COLUMN('Back data'!$A$72:$AV$72)))-J$6)</f>
        <v>65.84</v>
      </c>
      <c r="K12" s="10">
        <f t="array" ref="K12">INDEX('Back data'!$A$71:$AV$71,,MAX(IF('Back data'!$A$71:$AV$71&lt;&gt;"",COLUMN('Back data'!$A$71:$AV$71)))-K$6)+INDEX('Back data'!$A$72:$AV$72,,MAX(IF('Back data'!$A$72:$AV$72&lt;&gt;"",COLUMN('Back data'!$A$72:$AV$72)))-K$6)</f>
        <v>66.930000000000007</v>
      </c>
      <c r="L12" s="10">
        <f t="array" ref="L12">INDEX('Back data'!$A$71:$AV$71,,MAX(IF('Back data'!$A$71:$AV$71&lt;&gt;"",COLUMN('Back data'!$A$71:$AV$71)))-L$6)+INDEX('Back data'!$A$72:$AV$72,,MAX(IF('Back data'!$A$72:$AV$72&lt;&gt;"",COLUMN('Back data'!$A$72:$AV$72)))-L$6)</f>
        <v>70.47</v>
      </c>
      <c r="M12" s="10">
        <f t="array" ref="M12">INDEX('Back data'!$A$71:$AV$71,,MAX(IF('Back data'!$A$71:$AV$71&lt;&gt;"",COLUMN('Back data'!$A$71:$AV$71)))-M$6)+INDEX('Back data'!$A$72:$AV$72,,MAX(IF('Back data'!$A$72:$AV$72&lt;&gt;"",COLUMN('Back data'!$A$72:$AV$72)))-M$6)</f>
        <v>70.679999999999993</v>
      </c>
      <c r="N12" s="10">
        <f t="array" ref="N12">INDEX('Back data'!$A$71:$AV$71,,MAX(IF('Back data'!$A$71:$AV$71&lt;&gt;"",COLUMN('Back data'!$A$71:$AV$71)))-N$6)+INDEX('Back data'!$A$72:$AV$72,,MAX(IF('Back data'!$A$72:$AV$72&lt;&gt;"",COLUMN('Back data'!$A$72:$AV$72)))-N$6)</f>
        <v>69.28</v>
      </c>
      <c r="O12" s="10">
        <f t="array" ref="O12">INDEX('Back data'!$A$71:$AV$71,,MAX(IF('Back data'!$A$71:$AV$71&lt;&gt;"",COLUMN('Back data'!$A$71:$AV$71)))-O$6)+INDEX('Back data'!$A$72:$AV$72,,MAX(IF('Back data'!$A$72:$AV$72&lt;&gt;"",COLUMN('Back data'!$A$72:$AV$72)))-O$6)</f>
        <v>72.47</v>
      </c>
      <c r="P12" s="10">
        <f t="array" ref="P12">INDEX('Back data'!$A$71:$AV$71,,MAX(IF('Back data'!$A$71:$AV$71&lt;&gt;"",COLUMN('Back data'!$A$71:$AV$71)))-P$6)+INDEX('Back data'!$A$72:$AV$72,,MAX(IF('Back data'!$A$72:$AV$72&lt;&gt;"",COLUMN('Back data'!$A$72:$AV$72)))-P$6)</f>
        <v>69.599999999999994</v>
      </c>
    </row>
    <row r="13" spans="1:16" x14ac:dyDescent="0.25">
      <c r="A13" s="26" t="s">
        <v>69</v>
      </c>
      <c r="B13" s="30" t="s">
        <v>72</v>
      </c>
      <c r="C13" s="11" t="s">
        <v>70</v>
      </c>
      <c r="D13" s="12">
        <f t="array" ref="D13">INDEX('Back data'!$A$71:$AV$71,,MAX(IF('Back data'!$A$71:$AV$71&lt;&gt;"",COLUMN('Back data'!$A$71:$AV$71)))-D$6)/D$12</f>
        <v>0.7432219193802897</v>
      </c>
      <c r="E13" s="12">
        <f t="array" ref="E13">INDEX('Back data'!$A$71:$AV$71,,MAX(IF('Back data'!$A$71:$AV$71&lt;&gt;"",COLUMN('Back data'!$A$71:$AV$71)))-E$6)/E$12</f>
        <v>0.74178885630498537</v>
      </c>
      <c r="F13" s="12">
        <f t="array" ref="F13">INDEX('Back data'!$A$71:$AV$71,,MAX(IF('Back data'!$A$71:$AV$71&lt;&gt;"",COLUMN('Back data'!$A$71:$AV$71)))-F$6)/F$12</f>
        <v>0.72789812646370022</v>
      </c>
      <c r="G13" s="12">
        <f t="array" ref="G13">INDEX('Back data'!$A$71:$AV$71,,MAX(IF('Back data'!$A$71:$AV$71&lt;&gt;"",COLUMN('Back data'!$A$71:$AV$71)))-G$6)/G$12</f>
        <v>0.7854070888328637</v>
      </c>
      <c r="H13" s="12">
        <f t="array" ref="H13">INDEX('Back data'!$A$71:$AV$71,,MAX(IF('Back data'!$A$71:$AV$71&lt;&gt;"",COLUMN('Back data'!$A$71:$AV$71)))-H$6)/H$12</f>
        <v>0.73479245283018868</v>
      </c>
      <c r="I13" s="12">
        <f t="array" ref="I13">INDEX('Back data'!$A$71:$AV$71,,MAX(IF('Back data'!$A$71:$AV$71&lt;&gt;"",COLUMN('Back data'!$A$71:$AV$71)))-I$6)/I$12</f>
        <v>0.77539211207552916</v>
      </c>
      <c r="J13" s="12">
        <f t="array" ref="J13">INDEX('Back data'!$A$71:$AV$71,,MAX(IF('Back data'!$A$71:$AV$71&lt;&gt;"",COLUMN('Back data'!$A$71:$AV$71)))-J$6)/J$12</f>
        <v>0.80467800729040084</v>
      </c>
      <c r="K13" s="12">
        <f t="array" ref="K13">INDEX('Back data'!$A$71:$AV$71,,MAX(IF('Back data'!$A$71:$AV$71&lt;&gt;"",COLUMN('Back data'!$A$71:$AV$71)))-K$6)/K$12</f>
        <v>0.81144479306738382</v>
      </c>
      <c r="L13" s="12">
        <f t="array" ref="L13">INDEX('Back data'!$A$71:$AV$71,,MAX(IF('Back data'!$A$71:$AV$71&lt;&gt;"",COLUMN('Back data'!$A$71:$AV$71)))-L$6)/L$12</f>
        <v>0.80814531006101897</v>
      </c>
      <c r="M13" s="12">
        <f t="array" ref="M13">INDEX('Back data'!$A$71:$AV$71,,MAX(IF('Back data'!$A$71:$AV$71&lt;&gt;"",COLUMN('Back data'!$A$71:$AV$71)))-M$6)/M$12</f>
        <v>0.83389926428975669</v>
      </c>
      <c r="N13" s="12">
        <f t="array" ref="N13">INDEX('Back data'!$A$71:$AV$71,,MAX(IF('Back data'!$A$71:$AV$71&lt;&gt;"",COLUMN('Back data'!$A$71:$AV$71)))-N$6)/N$12</f>
        <v>0.80672632794457277</v>
      </c>
      <c r="O13" s="12">
        <f t="array" ref="O13">INDEX('Back data'!$A$71:$AV$71,,MAX(IF('Back data'!$A$71:$AV$71&lt;&gt;"",COLUMN('Back data'!$A$71:$AV$71)))-O$6)/O$12</f>
        <v>0.80419483924382507</v>
      </c>
      <c r="P13" s="12">
        <f t="array" ref="P13">INDEX('Back data'!$A$71:$AV$71,,MAX(IF('Back data'!$A$71:$AV$71&lt;&gt;"",COLUMN('Back data'!$A$71:$AV$71)))-P$6)/P$12</f>
        <v>0.7942528735632185</v>
      </c>
    </row>
    <row r="14" spans="1:16" x14ac:dyDescent="0.25">
      <c r="A14" s="26" t="s">
        <v>69</v>
      </c>
      <c r="B14" s="30" t="s">
        <v>72</v>
      </c>
      <c r="C14" s="11" t="s">
        <v>71</v>
      </c>
      <c r="D14" s="12">
        <f t="array" ref="D14">+INDEX('Back data'!$A$72:$AV$72,,MAX(IF('Back data'!$A$72:$AV$72&lt;&gt;"",COLUMN('Back data'!$A$72:$AV$72)))-D$6)/D12</f>
        <v>0.25677808061971019</v>
      </c>
      <c r="E14" s="12">
        <f t="array" ref="E14">+INDEX('Back data'!$A$72:$AV$72,,MAX(IF('Back data'!$A$72:$AV$72&lt;&gt;"",COLUMN('Back data'!$A$72:$AV$72)))-E$6)/E12</f>
        <v>0.25821114369501463</v>
      </c>
      <c r="F14" s="12">
        <f t="array" ref="F14">+INDEX('Back data'!$A$72:$AV$72,,MAX(IF('Back data'!$A$72:$AV$72&lt;&gt;"",COLUMN('Back data'!$A$72:$AV$72)))-F$6)/F12</f>
        <v>0.27210187353629978</v>
      </c>
      <c r="G14" s="12">
        <f t="array" ref="G14">+INDEX('Back data'!$A$72:$AV$72,,MAX(IF('Back data'!$A$72:$AV$72&lt;&gt;"",COLUMN('Back data'!$A$72:$AV$72)))-G$6)/G12</f>
        <v>0.21459291116713627</v>
      </c>
      <c r="H14" s="12">
        <f t="array" ref="H14">+INDEX('Back data'!$A$72:$AV$72,,MAX(IF('Back data'!$A$72:$AV$72&lt;&gt;"",COLUMN('Back data'!$A$72:$AV$72)))-H$6)/H12</f>
        <v>0.26520754716981132</v>
      </c>
      <c r="I14" s="12">
        <f t="array" ref="I14">+INDEX('Back data'!$A$72:$AV$72,,MAX(IF('Back data'!$A$72:$AV$72&lt;&gt;"",COLUMN('Back data'!$A$72:$AV$72)))-I$6)/I12</f>
        <v>0.22460788792447084</v>
      </c>
      <c r="J14" s="12">
        <f t="array" ref="J14">+INDEX('Back data'!$A$72:$AV$72,,MAX(IF('Back data'!$A$72:$AV$72&lt;&gt;"",COLUMN('Back data'!$A$72:$AV$72)))-J$6)/J12</f>
        <v>0.19532199270959902</v>
      </c>
      <c r="K14" s="12">
        <f t="array" ref="K14">+INDEX('Back data'!$A$72:$AV$72,,MAX(IF('Back data'!$A$72:$AV$72&lt;&gt;"",COLUMN('Back data'!$A$72:$AV$72)))-K$6)/K12</f>
        <v>0.18855520693261613</v>
      </c>
      <c r="L14" s="12">
        <f t="array" ref="L14">+INDEX('Back data'!$A$72:$AV$72,,MAX(IF('Back data'!$A$72:$AV$72&lt;&gt;"",COLUMN('Back data'!$A$72:$AV$72)))-L$6)/L12</f>
        <v>0.19185468993898111</v>
      </c>
      <c r="M14" s="12">
        <f t="array" ref="M14">+INDEX('Back data'!$A$72:$AV$72,,MAX(IF('Back data'!$A$72:$AV$72&lt;&gt;"",COLUMN('Back data'!$A$72:$AV$72)))-M$6)/M12</f>
        <v>0.16610073571024336</v>
      </c>
      <c r="N14" s="12">
        <f t="array" ref="N14">+INDEX('Back data'!$A$72:$AV$72,,MAX(IF('Back data'!$A$72:$AV$72&lt;&gt;"",COLUMN('Back data'!$A$72:$AV$72)))-N$6)/N12</f>
        <v>0.19327367205542725</v>
      </c>
      <c r="O14" s="12">
        <f t="array" ref="O14">+INDEX('Back data'!$A$72:$AV$72,,MAX(IF('Back data'!$A$72:$AV$72&lt;&gt;"",COLUMN('Back data'!$A$72:$AV$72)))-O$6)/O12</f>
        <v>0.19580516075617496</v>
      </c>
      <c r="P14" s="12">
        <f t="array" ref="P14">+INDEX('Back data'!$A$72:$AV$72,,MAX(IF('Back data'!$A$72:$AV$72&lt;&gt;"",COLUMN('Back data'!$A$72:$AV$72)))-P$6)/P12</f>
        <v>0.20574712643678164</v>
      </c>
    </row>
    <row r="16" spans="1:16" x14ac:dyDescent="0.25">
      <c r="C16" s="13"/>
      <c r="D16" s="13"/>
    </row>
    <row r="17" spans="1:16" x14ac:dyDescent="0.25">
      <c r="C17" s="9" t="s">
        <v>68</v>
      </c>
      <c r="D17" s="10">
        <f t="array" ref="D17">INDEX('Back data'!$A$77:$AV$77,,MAX(IF('Back data'!$A$77:$AV$77&lt;&gt;"",COLUMN('Back data'!$A$77:$AV$77)))-D$6)+INDEX('Back data'!$A$78:$AV$78,,MAX(IF('Back data'!$A$78:$AV$78&lt;&gt;"",COLUMN('Back data'!$A$78:$AV$78)))-D$6)</f>
        <v>67.05</v>
      </c>
      <c r="E17" s="10">
        <f t="array" ref="E17">INDEX('Back data'!$A$77:$AV$77,,MAX(IF('Back data'!$A$77:$AV$77&lt;&gt;"",COLUMN('Back data'!$A$77:$AV$77)))-E$6)+INDEX('Back data'!$A$78:$AV$78,,MAX(IF('Back data'!$A$78:$AV$78&lt;&gt;"",COLUMN('Back data'!$A$78:$AV$78)))-E$6)</f>
        <v>64.75</v>
      </c>
      <c r="F17" s="10">
        <f t="array" ref="F17">INDEX('Back data'!$A$77:$AV$77,,MAX(IF('Back data'!$A$77:$AV$77&lt;&gt;"",COLUMN('Back data'!$A$77:$AV$77)))-F$6)+INDEX('Back data'!$A$78:$AV$78,,MAX(IF('Back data'!$A$78:$AV$78&lt;&gt;"",COLUMN('Back data'!$A$78:$AV$78)))-F$6)</f>
        <v>64.399999999999991</v>
      </c>
      <c r="G17" s="10">
        <f t="array" ref="G17">INDEX('Back data'!$A$77:$AV$77,,MAX(IF('Back data'!$A$77:$AV$77&lt;&gt;"",COLUMN('Back data'!$A$77:$AV$77)))-G$6)+INDEX('Back data'!$A$78:$AV$78,,MAX(IF('Back data'!$A$78:$AV$78&lt;&gt;"",COLUMN('Back data'!$A$78:$AV$78)))-G$6)</f>
        <v>64</v>
      </c>
      <c r="H17" s="10">
        <f t="array" ref="H17">INDEX('Back data'!$A$77:$AV$77,,MAX(IF('Back data'!$A$77:$AV$77&lt;&gt;"",COLUMN('Back data'!$A$77:$AV$77)))-H$6)+INDEX('Back data'!$A$78:$AV$78,,MAX(IF('Back data'!$A$78:$AV$78&lt;&gt;"",COLUMN('Back data'!$A$78:$AV$78)))-H$6)</f>
        <v>64.3</v>
      </c>
      <c r="I17" s="10">
        <f t="array" ref="I17">INDEX('Back data'!$A$77:$AV$77,,MAX(IF('Back data'!$A$77:$AV$77&lt;&gt;"",COLUMN('Back data'!$A$77:$AV$77)))-I$6)+INDEX('Back data'!$A$78:$AV$78,,MAX(IF('Back data'!$A$78:$AV$78&lt;&gt;"",COLUMN('Back data'!$A$78:$AV$78)))-I$6)</f>
        <v>63.92</v>
      </c>
      <c r="J17" s="10">
        <f t="array" ref="J17">INDEX('Back data'!$A$77:$AV$77,,MAX(IF('Back data'!$A$77:$AV$77&lt;&gt;"",COLUMN('Back data'!$A$77:$AV$77)))-J$6)+INDEX('Back data'!$A$78:$AV$78,,MAX(IF('Back data'!$A$78:$AV$78&lt;&gt;"",COLUMN('Back data'!$A$78:$AV$78)))-J$6)</f>
        <v>66.040000000000006</v>
      </c>
      <c r="K17" s="10">
        <f t="array" ref="K17">INDEX('Back data'!$A$77:$AV$77,,MAX(IF('Back data'!$A$77:$AV$77&lt;&gt;"",COLUMN('Back data'!$A$77:$AV$77)))-K$6)+INDEX('Back data'!$A$78:$AV$78,,MAX(IF('Back data'!$A$78:$AV$78&lt;&gt;"",COLUMN('Back data'!$A$78:$AV$78)))-K$6)</f>
        <v>67.67</v>
      </c>
      <c r="L17" s="10">
        <f t="array" ref="L17">INDEX('Back data'!$A$77:$AV$77,,MAX(IF('Back data'!$A$77:$AV$77&lt;&gt;"",COLUMN('Back data'!$A$77:$AV$77)))-L$6)+INDEX('Back data'!$A$78:$AV$78,,MAX(IF('Back data'!$A$78:$AV$78&lt;&gt;"",COLUMN('Back data'!$A$78:$AV$78)))-L$6)</f>
        <v>70.429999999999993</v>
      </c>
      <c r="M17" s="10">
        <f t="array" ref="M17">INDEX('Back data'!$A$77:$AV$77,,MAX(IF('Back data'!$A$77:$AV$77&lt;&gt;"",COLUMN('Back data'!$A$77:$AV$77)))-M$6)+INDEX('Back data'!$A$78:$AV$78,,MAX(IF('Back data'!$A$78:$AV$78&lt;&gt;"",COLUMN('Back data'!$A$78:$AV$78)))-M$6)</f>
        <v>69.97</v>
      </c>
      <c r="N17" s="10">
        <f t="array" ref="N17">INDEX('Back data'!$A$77:$AV$77,,MAX(IF('Back data'!$A$77:$AV$77&lt;&gt;"",COLUMN('Back data'!$A$77:$AV$77)))-N$6)+INDEX('Back data'!$A$78:$AV$78,,MAX(IF('Back data'!$A$78:$AV$78&lt;&gt;"",COLUMN('Back data'!$A$78:$AV$78)))-N$6)</f>
        <v>72.209999999999994</v>
      </c>
      <c r="O17" s="10">
        <f t="array" ref="O17">INDEX('Back data'!$A$77:$AV$77,,MAX(IF('Back data'!$A$77:$AV$77&lt;&gt;"",COLUMN('Back data'!$A$77:$AV$77)))-O$6)+INDEX('Back data'!$A$78:$AV$78,,MAX(IF('Back data'!$A$78:$AV$78&lt;&gt;"",COLUMN('Back data'!$A$78:$AV$78)))-O$6)</f>
        <v>70.67</v>
      </c>
      <c r="P17" s="10">
        <f t="array" ref="P17">INDEX('Back data'!$A$77:$AV$77,,MAX(IF('Back data'!$A$77:$AV$77&lt;&gt;"",COLUMN('Back data'!$A$77:$AV$77)))-P$6)+INDEX('Back data'!$A$78:$AV$78,,MAX(IF('Back data'!$A$78:$AV$78&lt;&gt;"",COLUMN('Back data'!$A$78:$AV$78)))-P$6)</f>
        <v>71.290000000000006</v>
      </c>
    </row>
    <row r="18" spans="1:16" x14ac:dyDescent="0.25">
      <c r="A18" s="26" t="s">
        <v>69</v>
      </c>
      <c r="B18" s="30" t="s">
        <v>73</v>
      </c>
      <c r="C18" s="11" t="s">
        <v>70</v>
      </c>
      <c r="D18" s="12">
        <f t="array" ref="D18">INDEX('Back data'!$A$77:$AV$77,,MAX(IF('Back data'!$A$77:$AV$77&lt;&gt;"",COLUMN('Back data'!$A$77:$AV$77)))-D$6)/D17</f>
        <v>0.96062639821029083</v>
      </c>
      <c r="E18" s="12">
        <f t="array" ref="E18">INDEX('Back data'!$A$77:$AV$77,,MAX(IF('Back data'!$A$77:$AV$77&lt;&gt;"",COLUMN('Back data'!$A$77:$AV$77)))-E$6)/E17</f>
        <v>0.96555984555984564</v>
      </c>
      <c r="F18" s="12">
        <f t="array" ref="F18">INDEX('Back data'!$A$77:$AV$77,,MAX(IF('Back data'!$A$77:$AV$77&lt;&gt;"",COLUMN('Back data'!$A$77:$AV$77)))-F$6)/F17</f>
        <v>0.95791925465838523</v>
      </c>
      <c r="G18" s="12">
        <f t="array" ref="G18">INDEX('Back data'!$A$77:$AV$77,,MAX(IF('Back data'!$A$77:$AV$77&lt;&gt;"",COLUMN('Back data'!$A$77:$AV$77)))-G$6)/G17</f>
        <v>0.96890624999999997</v>
      </c>
      <c r="H18" s="12">
        <f t="array" ref="H18">INDEX('Back data'!$A$77:$AV$77,,MAX(IF('Back data'!$A$77:$AV$77&lt;&gt;"",COLUMN('Back data'!$A$77:$AV$77)))-H$6)/H17</f>
        <v>0.97340590979782282</v>
      </c>
      <c r="I18" s="12">
        <f t="array" ref="I18">INDEX('Back data'!$A$77:$AV$77,,MAX(IF('Back data'!$A$77:$AV$77&lt;&gt;"",COLUMN('Back data'!$A$77:$AV$77)))-I$6)/I17</f>
        <v>0.97778473091364204</v>
      </c>
      <c r="J18" s="12">
        <f t="array" ref="J18">INDEX('Back data'!$A$77:$AV$77,,MAX(IF('Back data'!$A$77:$AV$77&lt;&gt;"",COLUMN('Back data'!$A$77:$AV$77)))-J$6)/J17</f>
        <v>0.96926105390672324</v>
      </c>
      <c r="K18" s="12">
        <f t="array" ref="K18">INDEX('Back data'!$A$77:$AV$77,,MAX(IF('Back data'!$A$77:$AV$77&lt;&gt;"",COLUMN('Back data'!$A$77:$AV$77)))-K$6)/K17</f>
        <v>0.98566573075217967</v>
      </c>
      <c r="L18" s="12">
        <f t="array" ref="L18">INDEX('Back data'!$A$77:$AV$77,,MAX(IF('Back data'!$A$77:$AV$77&lt;&gt;"",COLUMN('Back data'!$A$77:$AV$77)))-L$6)/L17</f>
        <v>0.98778929433480056</v>
      </c>
      <c r="M18" s="12">
        <f t="array" ref="M18">INDEX('Back data'!$A$77:$AV$77,,MAX(IF('Back data'!$A$77:$AV$77&lt;&gt;"",COLUMN('Back data'!$A$77:$AV$77)))-M$6)/M17</f>
        <v>0.9868515077890524</v>
      </c>
      <c r="N18" s="12">
        <f t="array" ref="N18">INDEX('Back data'!$A$77:$AV$77,,MAX(IF('Back data'!$A$77:$AV$77&lt;&gt;"",COLUMN('Back data'!$A$77:$AV$77)))-N$6)/N17</f>
        <v>0.99002908184461991</v>
      </c>
      <c r="O18" s="12">
        <f t="array" ref="O18">INDEX('Back data'!$A$77:$AV$77,,MAX(IF('Back data'!$A$77:$AV$77&lt;&gt;"",COLUMN('Back data'!$A$77:$AV$77)))-O$6)/O17</f>
        <v>0.99165133720107534</v>
      </c>
      <c r="P18" s="12">
        <f t="array" ref="P18">INDEX('Back data'!$A$77:$AV$77,,MAX(IF('Back data'!$A$77:$AV$77&lt;&gt;"",COLUMN('Back data'!$A$77:$AV$77)))-P$6)/P17</f>
        <v>0.98513115443961286</v>
      </c>
    </row>
    <row r="19" spans="1:16" x14ac:dyDescent="0.25">
      <c r="A19" s="26" t="s">
        <v>69</v>
      </c>
      <c r="B19" s="30" t="s">
        <v>73</v>
      </c>
      <c r="C19" s="11" t="s">
        <v>71</v>
      </c>
      <c r="D19" s="12">
        <f t="array" ref="D19">INDEX('Back data'!$A$78:$AV$78,,MAX(IF('Back data'!$A$78:$AV$78&lt;&gt;"",COLUMN('Back data'!$A$78:$AV$78)))-D$6)/D17</f>
        <v>3.9373601789709174E-2</v>
      </c>
      <c r="E19" s="12">
        <f t="array" ref="E19">INDEX('Back data'!$A$78:$AV$78,,MAX(IF('Back data'!$A$78:$AV$78&lt;&gt;"",COLUMN('Back data'!$A$78:$AV$78)))-E$6)/E17</f>
        <v>3.4440154440154441E-2</v>
      </c>
      <c r="F19" s="12">
        <f t="array" ref="F19">INDEX('Back data'!$A$78:$AV$78,,MAX(IF('Back data'!$A$78:$AV$78&lt;&gt;"",COLUMN('Back data'!$A$78:$AV$78)))-F$6)/F17</f>
        <v>4.2080745341614913E-2</v>
      </c>
      <c r="G19" s="12">
        <f t="array" ref="G19">INDEX('Back data'!$A$78:$AV$78,,MAX(IF('Back data'!$A$78:$AV$78&lt;&gt;"",COLUMN('Back data'!$A$78:$AV$78)))-G$6)/G17</f>
        <v>3.109375E-2</v>
      </c>
      <c r="H19" s="12">
        <f t="array" ref="H19">INDEX('Back data'!$A$78:$AV$78,,MAX(IF('Back data'!$A$78:$AV$78&lt;&gt;"",COLUMN('Back data'!$A$78:$AV$78)))-H$6)/H17</f>
        <v>2.6594090202177293E-2</v>
      </c>
      <c r="I19" s="12">
        <f t="array" ref="I19">INDEX('Back data'!$A$78:$AV$78,,MAX(IF('Back data'!$A$78:$AV$78&lt;&gt;"",COLUMN('Back data'!$A$78:$AV$78)))-I$6)/I17</f>
        <v>2.2215269086357944E-2</v>
      </c>
      <c r="J19" s="12">
        <f t="array" ref="J19">INDEX('Back data'!$A$78:$AV$78,,MAX(IF('Back data'!$A$78:$AV$78&lt;&gt;"",COLUMN('Back data'!$A$78:$AV$78)))-J$6)/J17</f>
        <v>3.0738946093276796E-2</v>
      </c>
      <c r="K19" s="12">
        <f t="array" ref="K19">INDEX('Back data'!$A$78:$AV$78,,MAX(IF('Back data'!$A$78:$AV$78&lt;&gt;"",COLUMN('Back data'!$A$78:$AV$78)))-K$6)/K17</f>
        <v>1.4334269247820304E-2</v>
      </c>
      <c r="L19" s="12">
        <f t="array" ref="L19">INDEX('Back data'!$A$78:$AV$78,,MAX(IF('Back data'!$A$78:$AV$78&lt;&gt;"",COLUMN('Back data'!$A$78:$AV$78)))-L$6)/L17</f>
        <v>1.221070566519949E-2</v>
      </c>
      <c r="M19" s="12">
        <f t="array" ref="M19">INDEX('Back data'!$A$78:$AV$78,,MAX(IF('Back data'!$A$78:$AV$78&lt;&gt;"",COLUMN('Back data'!$A$78:$AV$78)))-M$6)/M17</f>
        <v>1.3148492210947551E-2</v>
      </c>
      <c r="N19" s="12">
        <f t="array" ref="N19">INDEX('Back data'!$A$78:$AV$78,,MAX(IF('Back data'!$A$78:$AV$78&lt;&gt;"",COLUMN('Back data'!$A$78:$AV$78)))-N$6)/N17</f>
        <v>9.9709181553801415E-3</v>
      </c>
      <c r="O19" s="12">
        <f t="array" ref="O19">INDEX('Back data'!$A$78:$AV$78,,MAX(IF('Back data'!$A$78:$AV$78&lt;&gt;"",COLUMN('Back data'!$A$78:$AV$78)))-O$6)/O17</f>
        <v>8.348662798924579E-3</v>
      </c>
      <c r="P19" s="12">
        <f t="array" ref="P19">INDEX('Back data'!$A$78:$AV$78,,MAX(IF('Back data'!$A$78:$AV$78&lt;&gt;"",COLUMN('Back data'!$A$78:$AV$78)))-P$6)/P17</f>
        <v>1.486884556038715E-2</v>
      </c>
    </row>
    <row r="22" spans="1:16" x14ac:dyDescent="0.25">
      <c r="C22" s="9" t="s">
        <v>68</v>
      </c>
      <c r="D22" s="10">
        <f t="array" ref="D22">INDEX('Back data'!$A$285:$AV$285,,MAX(IF('Back data'!$A$285:$AV$285&lt;&gt;"",COLUMN('Back data'!$A$285:$AV$285)))-D$6)+INDEX('Back data'!$A$286:$AV$286,,MAX(IF('Back data'!$A$286:$AV$286&lt;&gt;"",COLUMN('Back data'!$A$286:$AV$286)))-D$6)</f>
        <v>66.959999999999994</v>
      </c>
      <c r="E22" s="10">
        <f t="array" ref="E22">INDEX('Back data'!$A$285:$AV$285,,MAX(IF('Back data'!$A$285:$AV$285&lt;&gt;"",COLUMN('Back data'!$A$285:$AV$285)))-E$6)+INDEX('Back data'!$A$286:$AV$286,,MAX(IF('Back data'!$A$286:$AV$286&lt;&gt;"",COLUMN('Back data'!$A$286:$AV$286)))-E$6)</f>
        <v>65.11</v>
      </c>
      <c r="F22" s="10">
        <f t="array" ref="F22">INDEX('Back data'!$A$285:$AV$285,,MAX(IF('Back data'!$A$285:$AV$285&lt;&gt;"",COLUMN('Back data'!$A$285:$AV$285)))-F$6)+INDEX('Back data'!$A$286:$AV$286,,MAX(IF('Back data'!$A$286:$AV$286&lt;&gt;"",COLUMN('Back data'!$A$286:$AV$286)))-F$6)</f>
        <v>64.959999999999994</v>
      </c>
      <c r="G22" s="10">
        <f t="array" ref="G22">INDEX('Back data'!$A$285:$AV$285,,MAX(IF('Back data'!$A$285:$AV$285&lt;&gt;"",COLUMN('Back data'!$A$285:$AV$285)))-G$6)+INDEX('Back data'!$A$286:$AV$286,,MAX(IF('Back data'!$A$286:$AV$286&lt;&gt;"",COLUMN('Back data'!$A$286:$AV$286)))-G$6)</f>
        <v>66.12</v>
      </c>
      <c r="H22" s="10">
        <f t="array" ref="H22">INDEX('Back data'!$A$285:$AV$285,,MAX(IF('Back data'!$A$285:$AV$285&lt;&gt;"",COLUMN('Back data'!$A$285:$AV$285)))-H$6)+INDEX('Back data'!$A$286:$AV$286,,MAX(IF('Back data'!$A$286:$AV$286&lt;&gt;"",COLUMN('Back data'!$A$286:$AV$286)))-H$6)</f>
        <v>62.23</v>
      </c>
      <c r="I22" s="10">
        <f t="array" ref="I22">INDEX('Back data'!$A$285:$AV$285,,MAX(IF('Back data'!$A$285:$AV$285&lt;&gt;"",COLUMN('Back data'!$A$285:$AV$285)))-I$6)+INDEX('Back data'!$A$286:$AV$286,,MAX(IF('Back data'!$A$286:$AV$286&lt;&gt;"",COLUMN('Back data'!$A$286:$AV$286)))-I$6)</f>
        <v>64.38</v>
      </c>
      <c r="J22" s="10">
        <f t="array" ref="J22">INDEX('Back data'!$A$285:$AV$285,,MAX(IF('Back data'!$A$285:$AV$285&lt;&gt;"",COLUMN('Back data'!$A$285:$AV$285)))-J$6)+INDEX('Back data'!$A$286:$AV$286,,MAX(IF('Back data'!$A$286:$AV$286&lt;&gt;"",COLUMN('Back data'!$A$286:$AV$286)))-J$6)</f>
        <v>64.87</v>
      </c>
      <c r="K22" s="10">
        <f t="array" ref="K22">INDEX('Back data'!$A$285:$AV$285,,MAX(IF('Back data'!$A$285:$AV$285&lt;&gt;"",COLUMN('Back data'!$A$285:$AV$285)))-K$6)+INDEX('Back data'!$A$286:$AV$286,,MAX(IF('Back data'!$A$286:$AV$286&lt;&gt;"",COLUMN('Back data'!$A$286:$AV$286)))-K$6)</f>
        <v>65.59</v>
      </c>
      <c r="L22" s="10">
        <f t="array" ref="L22">INDEX('Back data'!$A$285:$AV$285,,MAX(IF('Back data'!$A$285:$AV$285&lt;&gt;"",COLUMN('Back data'!$A$285:$AV$285)))-L$6)+INDEX('Back data'!$A$286:$AV$286,,MAX(IF('Back data'!$A$286:$AV$286&lt;&gt;"",COLUMN('Back data'!$A$286:$AV$286)))-L$6)</f>
        <v>69.22999999999999</v>
      </c>
      <c r="M22" s="10">
        <f t="array" ref="M22">INDEX('Back data'!$A$285:$AV$285,,MAX(IF('Back data'!$A$285:$AV$285&lt;&gt;"",COLUMN('Back data'!$A$285:$AV$285)))-M$6)+INDEX('Back data'!$A$286:$AV$286,,MAX(IF('Back data'!$A$286:$AV$286&lt;&gt;"",COLUMN('Back data'!$A$286:$AV$286)))-M$6)</f>
        <v>70.36</v>
      </c>
      <c r="N22" s="10">
        <f t="array" ref="N22">INDEX('Back data'!$A$285:$AV$285,,MAX(IF('Back data'!$A$285:$AV$285&lt;&gt;"",COLUMN('Back data'!$A$285:$AV$285)))-N$6)+INDEX('Back data'!$A$286:$AV$286,,MAX(IF('Back data'!$A$286:$AV$286&lt;&gt;"",COLUMN('Back data'!$A$286:$AV$286)))-N$6)</f>
        <v>68.650000000000006</v>
      </c>
      <c r="O22" s="10">
        <f t="array" ref="O22">INDEX('Back data'!$A$285:$AV$285,,MAX(IF('Back data'!$A$285:$AV$285&lt;&gt;"",COLUMN('Back data'!$A$285:$AV$285)))-O$6)+INDEX('Back data'!$A$286:$AV$286,,MAX(IF('Back data'!$A$286:$AV$286&lt;&gt;"",COLUMN('Back data'!$A$286:$AV$286)))-O$6)</f>
        <v>68.039999999999992</v>
      </c>
      <c r="P22" s="10">
        <f t="array" ref="P22">INDEX('Back data'!$A$285:$AV$285,,MAX(IF('Back data'!$A$285:$AV$285&lt;&gt;"",COLUMN('Back data'!$A$285:$AV$285)))-P$6)+INDEX('Back data'!$A$286:$AV$286,,MAX(IF('Back data'!$A$286:$AV$286&lt;&gt;"",COLUMN('Back data'!$A$286:$AV$286)))-P$6)</f>
        <v>67.61</v>
      </c>
    </row>
    <row r="23" spans="1:16" x14ac:dyDescent="0.25">
      <c r="A23" s="26" t="s">
        <v>69</v>
      </c>
      <c r="B23" s="30" t="s">
        <v>57</v>
      </c>
      <c r="C23" s="11" t="s">
        <v>70</v>
      </c>
      <c r="D23" s="12">
        <f t="array" ref="D23">INDEX('Back data'!$A$285:$AV$285,,MAX(IF('Back data'!$A$285:$AV$285&lt;&gt;"",COLUMN('Back data'!$A$285:$AV$285)))-D$6)/D22</f>
        <v>0.80436081242532864</v>
      </c>
      <c r="E23" s="12">
        <f t="array" ref="E23">INDEX('Back data'!$A$285:$AV$285,,MAX(IF('Back data'!$A$285:$AV$285&lt;&gt;"",COLUMN('Back data'!$A$285:$AV$285)))-E$6)/E22</f>
        <v>0.79818768238365845</v>
      </c>
      <c r="F23" s="12">
        <f t="array" ref="F23">INDEX('Back data'!$A$285:$AV$285,,MAX(IF('Back data'!$A$285:$AV$285&lt;&gt;"",COLUMN('Back data'!$A$285:$AV$285)))-F$6)/F22</f>
        <v>0.78802339901477836</v>
      </c>
      <c r="G23" s="12">
        <f t="array" ref="G23">INDEX('Back data'!$A$285:$AV$285,,MAX(IF('Back data'!$A$285:$AV$285&lt;&gt;"",COLUMN('Back data'!$A$285:$AV$285)))-G$6)/G22</f>
        <v>0.8715970961887477</v>
      </c>
      <c r="H23" s="12">
        <f t="array" ref="H23">INDEX('Back data'!$A$285:$AV$285,,MAX(IF('Back data'!$A$285:$AV$285&lt;&gt;"",COLUMN('Back data'!$A$285:$AV$285)))-H$6)/H22</f>
        <v>0.80427446569178851</v>
      </c>
      <c r="I23" s="12">
        <f t="array" ref="I23">INDEX('Back data'!$A$285:$AV$285,,MAX(IF('Back data'!$A$285:$AV$285&lt;&gt;"",COLUMN('Back data'!$A$285:$AV$285)))-I$6)/I22</f>
        <v>0.82323703013358196</v>
      </c>
      <c r="J23" s="12">
        <f t="array" ref="J23">INDEX('Back data'!$A$285:$AV$285,,MAX(IF('Back data'!$A$285:$AV$285&lt;&gt;"",COLUMN('Back data'!$A$285:$AV$285)))-J$6)/J22</f>
        <v>0.85447818714351775</v>
      </c>
      <c r="K23" s="12">
        <f t="array" ref="K23">INDEX('Back data'!$A$285:$AV$285,,MAX(IF('Back data'!$A$285:$AV$285&lt;&gt;"",COLUMN('Back data'!$A$285:$AV$285)))-K$6)/K22</f>
        <v>0.87635310260710464</v>
      </c>
      <c r="L23" s="12">
        <f t="array" ref="L23">INDEX('Back data'!$A$285:$AV$285,,MAX(IF('Back data'!$A$285:$AV$285&lt;&gt;"",COLUMN('Back data'!$A$285:$AV$285)))-L$6)/L22</f>
        <v>0.88805431171457472</v>
      </c>
      <c r="M23" s="12">
        <f t="array" ref="M23">INDEX('Back data'!$A$285:$AV$285,,MAX(IF('Back data'!$A$285:$AV$285&lt;&gt;"",COLUMN('Back data'!$A$285:$AV$285)))-M$6)/M22</f>
        <v>0.91003411028993753</v>
      </c>
      <c r="N23" s="12">
        <f t="array" ref="N23">INDEX('Back data'!$A$285:$AV$285,,MAX(IF('Back data'!$A$285:$AV$285&lt;&gt;"",COLUMN('Back data'!$A$285:$AV$285)))-N$6)/N22</f>
        <v>0.89613983976693368</v>
      </c>
      <c r="O23" s="12">
        <f t="array" ref="O23">INDEX('Back data'!$A$285:$AV$285,,MAX(IF('Back data'!$A$285:$AV$285&lt;&gt;"",COLUMN('Back data'!$A$285:$AV$285)))-O$6)/O22</f>
        <v>0.86507936507936523</v>
      </c>
      <c r="P23" s="12">
        <f t="array" ref="P23">INDEX('Back data'!$A$285:$AV$285,,MAX(IF('Back data'!$A$285:$AV$285&lt;&gt;"",COLUMN('Back data'!$A$285:$AV$285)))-P$6)/P22</f>
        <v>0.86836266824434261</v>
      </c>
    </row>
    <row r="24" spans="1:16" x14ac:dyDescent="0.25">
      <c r="A24" s="26" t="s">
        <v>69</v>
      </c>
      <c r="B24" s="30" t="s">
        <v>57</v>
      </c>
      <c r="C24" s="11" t="s">
        <v>71</v>
      </c>
      <c r="D24" s="12">
        <f t="array" ref="D24">+INDEX('Back data'!$A$286:$AV$286,,MAX(IF('Back data'!$A$286:$AV$286&lt;&gt;"",COLUMN('Back data'!$A$286:$AV$286)))-D$6)/D22</f>
        <v>0.19563918757467147</v>
      </c>
      <c r="E24" s="12">
        <f t="array" ref="E24">+INDEX('Back data'!$A$286:$AV$286,,MAX(IF('Back data'!$A$286:$AV$286&lt;&gt;"",COLUMN('Back data'!$A$286:$AV$286)))-E$6)/E22</f>
        <v>0.20181231761634158</v>
      </c>
      <c r="F24" s="12">
        <f t="array" ref="F24">+INDEX('Back data'!$A$286:$AV$286,,MAX(IF('Back data'!$A$286:$AV$286&lt;&gt;"",COLUMN('Back data'!$A$286:$AV$286)))-F$6)/F22</f>
        <v>0.2119766009852217</v>
      </c>
      <c r="G24" s="12">
        <f t="array" ref="G24">+INDEX('Back data'!$A$286:$AV$286,,MAX(IF('Back data'!$A$286:$AV$286&lt;&gt;"",COLUMN('Back data'!$A$286:$AV$286)))-G$6)/G22</f>
        <v>0.12840290381125227</v>
      </c>
      <c r="H24" s="12">
        <f t="array" ref="H24">+INDEX('Back data'!$A$286:$AV$286,,MAX(IF('Back data'!$A$286:$AV$286&lt;&gt;"",COLUMN('Back data'!$A$286:$AV$286)))-H$6)/H22</f>
        <v>0.19572553430821149</v>
      </c>
      <c r="I24" s="12">
        <f t="array" ref="I24">+INDEX('Back data'!$A$286:$AV$286,,MAX(IF('Back data'!$A$286:$AV$286&lt;&gt;"",COLUMN('Back data'!$A$286:$AV$286)))-I$6)/I22</f>
        <v>0.17676296986641818</v>
      </c>
      <c r="J24" s="12">
        <f t="array" ref="J24">+INDEX('Back data'!$A$286:$AV$286,,MAX(IF('Back data'!$A$286:$AV$286&lt;&gt;"",COLUMN('Back data'!$A$286:$AV$286)))-J$6)/J22</f>
        <v>0.14552181285648219</v>
      </c>
      <c r="K24" s="12">
        <f t="array" ref="K24">+INDEX('Back data'!$A$286:$AV$286,,MAX(IF('Back data'!$A$286:$AV$286&lt;&gt;"",COLUMN('Back data'!$A$286:$AV$286)))-K$6)/K22</f>
        <v>0.12364689739289525</v>
      </c>
      <c r="L24" s="12">
        <f t="array" ref="L24">+INDEX('Back data'!$A$286:$AV$286,,MAX(IF('Back data'!$A$286:$AV$286&lt;&gt;"",COLUMN('Back data'!$A$286:$AV$286)))-L$6)/L22</f>
        <v>0.11194568828542541</v>
      </c>
      <c r="M24" s="12">
        <f t="array" ref="M24">+INDEX('Back data'!$A$286:$AV$286,,MAX(IF('Back data'!$A$286:$AV$286&lt;&gt;"",COLUMN('Back data'!$A$286:$AV$286)))-M$6)/M22</f>
        <v>8.9965889710062544E-2</v>
      </c>
      <c r="N24" s="12">
        <f t="array" ref="N24">+INDEX('Back data'!$A$286:$AV$286,,MAX(IF('Back data'!$A$286:$AV$286&lt;&gt;"",COLUMN('Back data'!$A$286:$AV$286)))-N$6)/N22</f>
        <v>0.10386016023306627</v>
      </c>
      <c r="O24" s="12">
        <f t="array" ref="O24">+INDEX('Back data'!$A$286:$AV$286,,MAX(IF('Back data'!$A$286:$AV$286&lt;&gt;"",COLUMN('Back data'!$A$286:$AV$286)))-O$6)/O22</f>
        <v>0.13492063492063494</v>
      </c>
      <c r="P24" s="12">
        <f t="array" ref="P24">+INDEX('Back data'!$A$286:$AV$286,,MAX(IF('Back data'!$A$286:$AV$286&lt;&gt;"",COLUMN('Back data'!$A$286:$AV$286)))-P$6)/P22</f>
        <v>0.13163733175565745</v>
      </c>
    </row>
    <row r="27" spans="1:16" x14ac:dyDescent="0.25">
      <c r="C27" s="9" t="s">
        <v>68</v>
      </c>
      <c r="D27" s="10">
        <f t="array" ref="D27">INDEX('Back data'!$A$291:$AV$291,,MAX(IF('Back data'!$A$291:$AV$291&lt;&gt;"",COLUMN('Back data'!$A$291:$AV$291)))-D$6)+INDEX('Back data'!$A$292:$AV$292,,MAX(IF('Back data'!$A$292:$AV$292&lt;&gt;"",COLUMN('Back data'!$A$292:$AV$292)))-D$6)</f>
        <v>67.81</v>
      </c>
      <c r="E27" s="10">
        <f t="array" ref="E27">INDEX('Back data'!$A$291:$AV$291,,MAX(IF('Back data'!$A$291:$AV$291&lt;&gt;"",COLUMN('Back data'!$A$291:$AV$291)))-E$6)+INDEX('Back data'!$A$292:$AV$292,,MAX(IF('Back data'!$A$292:$AV$292&lt;&gt;"",COLUMN('Back data'!$A$292:$AV$292)))-E$6)</f>
        <v>66.11</v>
      </c>
      <c r="F27" s="10">
        <f t="array" ref="F27">INDEX('Back data'!$A$291:$AV$291,,MAX(IF('Back data'!$A$291:$AV$291&lt;&gt;"",COLUMN('Back data'!$A$291:$AV$291)))-F$6)+INDEX('Back data'!$A$292:$AV$292,,MAX(IF('Back data'!$A$292:$AV$292&lt;&gt;"",COLUMN('Back data'!$A$292:$AV$292)))-F$6)</f>
        <v>66.39</v>
      </c>
      <c r="G27" s="10">
        <f t="array" ref="G27">INDEX('Back data'!$A$291:$AV$291,,MAX(IF('Back data'!$A$291:$AV$291&lt;&gt;"",COLUMN('Back data'!$A$291:$AV$291)))-G$6)+INDEX('Back data'!$A$292:$AV$292,,MAX(IF('Back data'!$A$292:$AV$292&lt;&gt;"",COLUMN('Back data'!$A$292:$AV$292)))-G$6)</f>
        <v>64.929999999999993</v>
      </c>
      <c r="H27" s="10">
        <f t="array" ref="H27">INDEX('Back data'!$A$291:$AV$291,,MAX(IF('Back data'!$A$291:$AV$291&lt;&gt;"",COLUMN('Back data'!$A$291:$AV$291)))-H$6)+INDEX('Back data'!$A$292:$AV$292,,MAX(IF('Back data'!$A$292:$AV$292&lt;&gt;"",COLUMN('Back data'!$A$292:$AV$292)))-H$6)</f>
        <v>66.17</v>
      </c>
      <c r="I27" s="10">
        <f t="array" ref="I27">INDEX('Back data'!$A$291:$AV$291,,MAX(IF('Back data'!$A$291:$AV$291&lt;&gt;"",COLUMN('Back data'!$A$291:$AV$291)))-I$6)+INDEX('Back data'!$A$292:$AV$292,,MAX(IF('Back data'!$A$292:$AV$292&lt;&gt;"",COLUMN('Back data'!$A$292:$AV$292)))-I$6)</f>
        <v>65.099999999999994</v>
      </c>
      <c r="J27" s="10">
        <f t="array" ref="J27">INDEX('Back data'!$A$291:$AV$291,,MAX(IF('Back data'!$A$291:$AV$291&lt;&gt;"",COLUMN('Back data'!$A$291:$AV$291)))-J$6)+INDEX('Back data'!$A$292:$AV$292,,MAX(IF('Back data'!$A$292:$AV$292&lt;&gt;"",COLUMN('Back data'!$A$292:$AV$292)))-J$6)</f>
        <v>66.290000000000006</v>
      </c>
      <c r="K27" s="10">
        <f t="array" ref="K27">INDEX('Back data'!$A$291:$AV$291,,MAX(IF('Back data'!$A$291:$AV$291&lt;&gt;"",COLUMN('Back data'!$A$291:$AV$291)))-K$6)+INDEX('Back data'!$A$292:$AV$292,,MAX(IF('Back data'!$A$292:$AV$292&lt;&gt;"",COLUMN('Back data'!$A$292:$AV$292)))-K$6)</f>
        <v>68.010000000000005</v>
      </c>
      <c r="L27" s="10">
        <f t="array" ref="L27">INDEX('Back data'!$A$291:$AV$291,,MAX(IF('Back data'!$A$291:$AV$291&lt;&gt;"",COLUMN('Back data'!$A$291:$AV$291)))-L$6)+INDEX('Back data'!$A$292:$AV$292,,MAX(IF('Back data'!$A$292:$AV$292&lt;&gt;"",COLUMN('Back data'!$A$292:$AV$292)))-L$6)</f>
        <v>71.39</v>
      </c>
      <c r="M27" s="10">
        <f t="array" ref="M27">INDEX('Back data'!$A$291:$AV$291,,MAX(IF('Back data'!$A$291:$AV$291&lt;&gt;"",COLUMN('Back data'!$A$291:$AV$291)))-M$6)+INDEX('Back data'!$A$292:$AV$292,,MAX(IF('Back data'!$A$292:$AV$292&lt;&gt;"",COLUMN('Back data'!$A$292:$AV$292)))-M$6)</f>
        <v>71.309999999999988</v>
      </c>
      <c r="N27" s="10">
        <f t="array" ref="N27">INDEX('Back data'!$A$291:$AV$291,,MAX(IF('Back data'!$A$291:$AV$291&lt;&gt;"",COLUMN('Back data'!$A$291:$AV$291)))-N$6)+INDEX('Back data'!$A$292:$AV$292,,MAX(IF('Back data'!$A$292:$AV$292&lt;&gt;"",COLUMN('Back data'!$A$292:$AV$292)))-N$6)</f>
        <v>73.7</v>
      </c>
      <c r="O27" s="10">
        <f t="array" ref="O27">INDEX('Back data'!$A$291:$AV$291,,MAX(IF('Back data'!$A$291:$AV$291&lt;&gt;"",COLUMN('Back data'!$A$291:$AV$291)))-O$6)+INDEX('Back data'!$A$292:$AV$292,,MAX(IF('Back data'!$A$292:$AV$292&lt;&gt;"",COLUMN('Back data'!$A$292:$AV$292)))-O$6)</f>
        <v>74.47</v>
      </c>
      <c r="P27" s="10">
        <f t="array" ref="P27">INDEX('Back data'!$A$291:$AV$291,,MAX(IF('Back data'!$A$291:$AV$291&lt;&gt;"",COLUMN('Back data'!$A$291:$AV$291)))-P$6)+INDEX('Back data'!$A$292:$AV$292,,MAX(IF('Back data'!$A$292:$AV$292&lt;&gt;"",COLUMN('Back data'!$A$292:$AV$292)))-P$6)</f>
        <v>72.77</v>
      </c>
    </row>
    <row r="28" spans="1:16" x14ac:dyDescent="0.25">
      <c r="A28" s="26" t="s">
        <v>69</v>
      </c>
      <c r="B28" s="30" t="s">
        <v>62</v>
      </c>
      <c r="C28" s="11" t="s">
        <v>70</v>
      </c>
      <c r="D28" s="12">
        <f t="array" ref="D28">INDEX('Back data'!$A$291:$AV$291,,MAX(IF('Back data'!$A$291:$AV$291&lt;&gt;"",COLUMN('Back data'!$A$291:$AV$291)))-D$6)/D27</f>
        <v>0.92331514525881131</v>
      </c>
      <c r="E28" s="12">
        <f t="array" ref="E28">INDEX('Back data'!$A$291:$AV$291,,MAX(IF('Back data'!$A$291:$AV$291&lt;&gt;"",COLUMN('Back data'!$A$291:$AV$291)))-E$6)/E27</f>
        <v>0.91771290273786121</v>
      </c>
      <c r="F28" s="12">
        <f t="array" ref="F28">INDEX('Back data'!$A$291:$AV$291,,MAX(IF('Back data'!$A$291:$AV$291&lt;&gt;"",COLUMN('Back data'!$A$291:$AV$291)))-F$6)/F27</f>
        <v>0.92303057689411061</v>
      </c>
      <c r="G28" s="12">
        <f t="array" ref="G28">INDEX('Back data'!$A$291:$AV$291,,MAX(IF('Back data'!$A$291:$AV$291&lt;&gt;"",COLUMN('Back data'!$A$291:$AV$291)))-G$6)/G27</f>
        <v>0.93192669028184205</v>
      </c>
      <c r="H28" s="12">
        <f t="array" ref="H28">INDEX('Back data'!$A$291:$AV$291,,MAX(IF('Back data'!$A$291:$AV$291&lt;&gt;"",COLUMN('Back data'!$A$291:$AV$291)))-H$6)/H27</f>
        <v>0.93803838597551759</v>
      </c>
      <c r="I28" s="12">
        <f t="array" ref="I28">INDEX('Back data'!$A$291:$AV$291,,MAX(IF('Back data'!$A$291:$AV$291&lt;&gt;"",COLUMN('Back data'!$A$291:$AV$291)))-I$6)/I27</f>
        <v>0.93886328725038404</v>
      </c>
      <c r="J28" s="12">
        <f t="array" ref="J28">INDEX('Back data'!$A$291:$AV$291,,MAX(IF('Back data'!$A$291:$AV$291&lt;&gt;"",COLUMN('Back data'!$A$291:$AV$291)))-J$6)/J27</f>
        <v>0.93996077839794834</v>
      </c>
      <c r="K28" s="12">
        <f t="array" ref="K28">INDEX('Back data'!$A$291:$AV$291,,MAX(IF('Back data'!$A$291:$AV$291&lt;&gt;"",COLUMN('Back data'!$A$291:$AV$291)))-K$6)/K27</f>
        <v>0.95750624908101745</v>
      </c>
      <c r="L28" s="12">
        <f t="array" ref="L28">INDEX('Back data'!$A$291:$AV$291,,MAX(IF('Back data'!$A$291:$AV$291&lt;&gt;"",COLUMN('Back data'!$A$291:$AV$291)))-L$6)/L27</f>
        <v>0.95055329878134187</v>
      </c>
      <c r="M28" s="12">
        <f t="array" ref="M28">INDEX('Back data'!$A$291:$AV$291,,MAX(IF('Back data'!$A$291:$AV$291&lt;&gt;"",COLUMN('Back data'!$A$291:$AV$291)))-M$6)/M27</f>
        <v>0.95849109521806208</v>
      </c>
      <c r="N28" s="12">
        <f t="array" ref="N28">INDEX('Back data'!$A$291:$AV$291,,MAX(IF('Back data'!$A$291:$AV$291&lt;&gt;"",COLUMN('Back data'!$A$291:$AV$291)))-N$6)/N27</f>
        <v>0.96119402985074631</v>
      </c>
      <c r="O28" s="12">
        <f t="array" ref="O28">INDEX('Back data'!$A$291:$AV$291,,MAX(IF('Back data'!$A$291:$AV$291&lt;&gt;"",COLUMN('Back data'!$A$291:$AV$291)))-O$6)/O27</f>
        <v>0.96710084597824619</v>
      </c>
      <c r="P28" s="12">
        <f t="array" ref="P28">INDEX('Back data'!$A$291:$AV$291,,MAX(IF('Back data'!$A$291:$AV$291&lt;&gt;"",COLUMN('Back data'!$A$291:$AV$291)))-P$6)/P27</f>
        <v>0.95740002748385333</v>
      </c>
    </row>
    <row r="29" spans="1:16" x14ac:dyDescent="0.25">
      <c r="A29" s="26" t="s">
        <v>69</v>
      </c>
      <c r="B29" s="30" t="s">
        <v>62</v>
      </c>
      <c r="C29" s="11" t="s">
        <v>71</v>
      </c>
      <c r="D29" s="12">
        <f t="array" ref="D29">+INDEX('Back data'!$A$292:$AV$292,,MAX(IF('Back data'!$A$292:$AV$292&lt;&gt;"",COLUMN('Back data'!$A$292:$AV$292)))-D$6)/D27</f>
        <v>7.6684854741188621E-2</v>
      </c>
      <c r="E29" s="12">
        <f t="array" ref="E29">+INDEX('Back data'!$A$292:$AV$292,,MAX(IF('Back data'!$A$292:$AV$292&lt;&gt;"",COLUMN('Back data'!$A$292:$AV$292)))-E$6)/E27</f>
        <v>8.228709726213887E-2</v>
      </c>
      <c r="F29" s="12">
        <f t="array" ref="F29">+INDEX('Back data'!$A$292:$AV$292,,MAX(IF('Back data'!$A$292:$AV$292&lt;&gt;"",COLUMN('Back data'!$A$292:$AV$292)))-F$6)/F27</f>
        <v>7.6969423105889445E-2</v>
      </c>
      <c r="G29" s="12">
        <f t="array" ref="G29">+INDEX('Back data'!$A$292:$AV$292,,MAX(IF('Back data'!$A$292:$AV$292&lt;&gt;"",COLUMN('Back data'!$A$292:$AV$292)))-G$6)/G27</f>
        <v>6.8073309718158018E-2</v>
      </c>
      <c r="H29" s="12">
        <f t="array" ref="H29">+INDEX('Back data'!$A$292:$AV$292,,MAX(IF('Back data'!$A$292:$AV$292&lt;&gt;"",COLUMN('Back data'!$A$292:$AV$292)))-H$6)/H27</f>
        <v>6.1961614024482387E-2</v>
      </c>
      <c r="I29" s="12">
        <f t="array" ref="I29">+INDEX('Back data'!$A$292:$AV$292,,MAX(IF('Back data'!$A$292:$AV$292&lt;&gt;"",COLUMN('Back data'!$A$292:$AV$292)))-I$6)/I27</f>
        <v>6.1136712749615983E-2</v>
      </c>
      <c r="J29" s="12">
        <f t="array" ref="J29">+INDEX('Back data'!$A$292:$AV$292,,MAX(IF('Back data'!$A$292:$AV$292&lt;&gt;"",COLUMN('Back data'!$A$292:$AV$292)))-J$6)/J27</f>
        <v>6.0039221602051586E-2</v>
      </c>
      <c r="K29" s="12">
        <f t="array" ref="K29">+INDEX('Back data'!$A$292:$AV$292,,MAX(IF('Back data'!$A$292:$AV$292&lt;&gt;"",COLUMN('Back data'!$A$292:$AV$292)))-K$6)/K27</f>
        <v>4.2493750918982498E-2</v>
      </c>
      <c r="L29" s="12">
        <f t="array" ref="L29">+INDEX('Back data'!$A$292:$AV$292,,MAX(IF('Back data'!$A$292:$AV$292&lt;&gt;"",COLUMN('Back data'!$A$292:$AV$292)))-L$6)/L27</f>
        <v>4.9446701218658073E-2</v>
      </c>
      <c r="M29" s="12">
        <f t="array" ref="M29">+INDEX('Back data'!$A$292:$AV$292,,MAX(IF('Back data'!$A$292:$AV$292&lt;&gt;"",COLUMN('Back data'!$A$292:$AV$292)))-M$6)/M27</f>
        <v>4.1508904781938021E-2</v>
      </c>
      <c r="N29" s="12">
        <f t="array" ref="N29">+INDEX('Back data'!$A$292:$AV$292,,MAX(IF('Back data'!$A$292:$AV$292&lt;&gt;"",COLUMN('Back data'!$A$292:$AV$292)))-N$6)/N27</f>
        <v>3.880597014925373E-2</v>
      </c>
      <c r="O29" s="12">
        <f t="array" ref="O29">+INDEX('Back data'!$A$292:$AV$292,,MAX(IF('Back data'!$A$292:$AV$292&lt;&gt;"",COLUMN('Back data'!$A$292:$AV$292)))-O$6)/O27</f>
        <v>3.2899154021753731E-2</v>
      </c>
      <c r="P29" s="12">
        <f t="array" ref="P29">+INDEX('Back data'!$A$292:$AV$292,,MAX(IF('Back data'!$A$292:$AV$292&lt;&gt;"",COLUMN('Back data'!$A$292:$AV$292)))-P$6)/P27</f>
        <v>4.2599972516146764E-2</v>
      </c>
    </row>
    <row r="32" spans="1:16" x14ac:dyDescent="0.25">
      <c r="C32" s="9" t="s">
        <v>68</v>
      </c>
      <c r="D32" s="10">
        <f t="array" ref="D32">INDEX('Back data'!$A$297:$AV$297,,MAX(IF('Back data'!$A$297:$AV$297&lt;&gt;"",COLUMN('Back data'!$A$297:$AV$297)))-D$6)+INDEX('Back data'!$A$298:$AV$298,,MAX(IF('Back data'!$A$298:$AV$298&lt;&gt;"",COLUMN('Back data'!$A$298:$AV$298)))-D$6)</f>
        <v>70.849999999999994</v>
      </c>
      <c r="E32" s="10">
        <f t="array" ref="E32">INDEX('Back data'!$A$297:$AV$297,,MAX(IF('Back data'!$A$297:$AV$297&lt;&gt;"",COLUMN('Back data'!$A$297:$AV$297)))-E$6)+INDEX('Back data'!$A$298:$AV$298,,MAX(IF('Back data'!$A$298:$AV$298&lt;&gt;"",COLUMN('Back data'!$A$298:$AV$298)))-E$6)</f>
        <v>66.489999999999995</v>
      </c>
      <c r="F32" s="10">
        <f t="array" ref="F32">INDEX('Back data'!$A$297:$AV$297,,MAX(IF('Back data'!$A$297:$AV$297&lt;&gt;"",COLUMN('Back data'!$A$297:$AV$297)))-F$6)+INDEX('Back data'!$A$298:$AV$298,,MAX(IF('Back data'!$A$298:$AV$298&lt;&gt;"",COLUMN('Back data'!$A$298:$AV$298)))-F$6)</f>
        <v>65.28</v>
      </c>
      <c r="G32" s="10">
        <f t="array" ref="G32">INDEX('Back data'!$A$297:$AV$297,,MAX(IF('Back data'!$A$297:$AV$297&lt;&gt;"",COLUMN('Back data'!$A$297:$AV$297)))-G$6)+INDEX('Back data'!$A$298:$AV$298,,MAX(IF('Back data'!$A$298:$AV$298&lt;&gt;"",COLUMN('Back data'!$A$298:$AV$298)))-G$6)</f>
        <v>66.31</v>
      </c>
      <c r="H32" s="10">
        <f t="array" ref="H32">INDEX('Back data'!$A$297:$AV$297,,MAX(IF('Back data'!$A$297:$AV$297&lt;&gt;"",COLUMN('Back data'!$A$297:$AV$297)))-H$6)+INDEX('Back data'!$A$298:$AV$298,,MAX(IF('Back data'!$A$298:$AV$298&lt;&gt;"",COLUMN('Back data'!$A$298:$AV$298)))-H$6)</f>
        <v>65.259999999999991</v>
      </c>
      <c r="I32" s="10">
        <f t="array" ref="I32">INDEX('Back data'!$A$297:$AV$297,,MAX(IF('Back data'!$A$297:$AV$297&lt;&gt;"",COLUMN('Back data'!$A$297:$AV$297)))-I$6)+INDEX('Back data'!$A$298:$AV$298,,MAX(IF('Back data'!$A$298:$AV$298&lt;&gt;"",COLUMN('Back data'!$A$298:$AV$298)))-I$6)</f>
        <v>64.19</v>
      </c>
      <c r="J32" s="10">
        <f t="array" ref="J32">INDEX('Back data'!$A$297:$AV$297,,MAX(IF('Back data'!$A$297:$AV$297&lt;&gt;"",COLUMN('Back data'!$A$297:$AV$297)))-J$6)+INDEX('Back data'!$A$298:$AV$298,,MAX(IF('Back data'!$A$298:$AV$298&lt;&gt;"",COLUMN('Back data'!$A$298:$AV$298)))-J$6)</f>
        <v>68.28</v>
      </c>
      <c r="K32" s="10">
        <f t="array" ref="K32">INDEX('Back data'!$A$297:$AV$297,,MAX(IF('Back data'!$A$297:$AV$297&lt;&gt;"",COLUMN('Back data'!$A$297:$AV$297)))-K$6)+INDEX('Back data'!$A$298:$AV$298,,MAX(IF('Back data'!$A$298:$AV$298&lt;&gt;"",COLUMN('Back data'!$A$298:$AV$298)))-K$6)</f>
        <v>70.650000000000006</v>
      </c>
      <c r="L32" s="10">
        <f t="array" ref="L32">INDEX('Back data'!$A$297:$AV$297,,MAX(IF('Back data'!$A$297:$AV$297&lt;&gt;"",COLUMN('Back data'!$A$297:$AV$297)))-L$6)+INDEX('Back data'!$A$298:$AV$298,,MAX(IF('Back data'!$A$298:$AV$298&lt;&gt;"",COLUMN('Back data'!$A$298:$AV$298)))-L$6)</f>
        <v>72.67</v>
      </c>
      <c r="M32" s="10">
        <f t="array" ref="M32">INDEX('Back data'!$A$297:$AV$297,,MAX(IF('Back data'!$A$297:$AV$297&lt;&gt;"",COLUMN('Back data'!$A$297:$AV$297)))-M$6)+INDEX('Back data'!$A$298:$AV$298,,MAX(IF('Back data'!$A$298:$AV$298&lt;&gt;"",COLUMN('Back data'!$A$298:$AV$298)))-M$6)</f>
        <v>68.73</v>
      </c>
      <c r="N32" s="10">
        <f t="array" ref="N32">INDEX('Back data'!$A$297:$AV$297,,MAX(IF('Back data'!$A$297:$AV$297&lt;&gt;"",COLUMN('Back data'!$A$297:$AV$297)))-N$6)+INDEX('Back data'!$A$298:$AV$298,,MAX(IF('Back data'!$A$298:$AV$298&lt;&gt;"",COLUMN('Back data'!$A$298:$AV$298)))-N$6)</f>
        <v>70.91</v>
      </c>
      <c r="O32" s="10">
        <f t="array" ref="O32">INDEX('Back data'!$A$297:$AV$297,,MAX(IF('Back data'!$A$297:$AV$297&lt;&gt;"",COLUMN('Back data'!$A$297:$AV$297)))-O$6)+INDEX('Back data'!$A$298:$AV$298,,MAX(IF('Back data'!$A$298:$AV$298&lt;&gt;"",COLUMN('Back data'!$A$298:$AV$298)))-O$6)</f>
        <v>67.53</v>
      </c>
      <c r="P32" s="10">
        <f t="array" ref="P32">INDEX('Back data'!$A$297:$AV$297,,MAX(IF('Back data'!$A$297:$AV$297&lt;&gt;"",COLUMN('Back data'!$A$297:$AV$297)))-P$6)+INDEX('Back data'!$A$298:$AV$298,,MAX(IF('Back data'!$A$298:$AV$298&lt;&gt;"",COLUMN('Back data'!$A$298:$AV$298)))-P$6)</f>
        <v>71.88</v>
      </c>
    </row>
    <row r="33" spans="1:16" x14ac:dyDescent="0.25">
      <c r="A33" s="26" t="s">
        <v>69</v>
      </c>
      <c r="B33" s="30" t="s">
        <v>67</v>
      </c>
      <c r="C33" s="11" t="s">
        <v>70</v>
      </c>
      <c r="D33" s="12">
        <f t="array" ref="D33">INDEX('Back data'!$A$297:$AV$297,,MAX(IF('Back data'!$A$297:$AV$297&lt;&gt;"",COLUMN('Back data'!$A$297:$AV$297)))-D$6)/D32</f>
        <v>0.89865913902611161</v>
      </c>
      <c r="E33" s="12">
        <f t="array" ref="E33">INDEX('Back data'!$A$297:$AV$297,,MAX(IF('Back data'!$A$297:$AV$297&lt;&gt;"",COLUMN('Back data'!$A$297:$AV$297)))-E$6)/E32</f>
        <v>0.91337043164385623</v>
      </c>
      <c r="F33" s="12">
        <f t="array" ref="F33">INDEX('Back data'!$A$297:$AV$297,,MAX(IF('Back data'!$A$297:$AV$297&lt;&gt;"",COLUMN('Back data'!$A$297:$AV$297)))-F$6)/F32</f>
        <v>0.92110906862745101</v>
      </c>
      <c r="G33" s="12">
        <f t="array" ref="G33">INDEX('Back data'!$A$297:$AV$297,,MAX(IF('Back data'!$A$297:$AV$297&lt;&gt;"",COLUMN('Back data'!$A$297:$AV$297)))-G$6)/G32</f>
        <v>0.93243854622228917</v>
      </c>
      <c r="H33" s="12">
        <f t="array" ref="H33">INDEX('Back data'!$A$297:$AV$297,,MAX(IF('Back data'!$A$297:$AV$297&lt;&gt;"",COLUMN('Back data'!$A$297:$AV$297)))-H$6)/H32</f>
        <v>0.91418939626110951</v>
      </c>
      <c r="I33" s="12">
        <f t="array" ref="I33">INDEX('Back data'!$A$297:$AV$297,,MAX(IF('Back data'!$A$297:$AV$297&lt;&gt;"",COLUMN('Back data'!$A$297:$AV$297)))-I$6)/I32</f>
        <v>0.95373111076491668</v>
      </c>
      <c r="J33" s="12">
        <f t="array" ref="J33">INDEX('Back data'!$A$297:$AV$297,,MAX(IF('Back data'!$A$297:$AV$297&lt;&gt;"",COLUMN('Back data'!$A$297:$AV$297)))-J$6)/J32</f>
        <v>0.93731693028705332</v>
      </c>
      <c r="K33" s="12">
        <f t="array" ref="K33">INDEX('Back data'!$A$297:$AV$297,,MAX(IF('Back data'!$A$297:$AV$297&lt;&gt;"",COLUMN('Back data'!$A$297:$AV$297)))-K$6)/K32</f>
        <v>0.96050955414012729</v>
      </c>
      <c r="L33" s="12">
        <f t="array" ref="L33">INDEX('Back data'!$A$297:$AV$297,,MAX(IF('Back data'!$A$297:$AV$297&lt;&gt;"",COLUMN('Back data'!$A$297:$AV$297)))-L$6)/L32</f>
        <v>0.96105683225540117</v>
      </c>
      <c r="M33" s="12">
        <f t="array" ref="M33">INDEX('Back data'!$A$297:$AV$297,,MAX(IF('Back data'!$A$297:$AV$297&lt;&gt;"",COLUMN('Back data'!$A$297:$AV$297)))-M$6)/M32</f>
        <v>0.9663902226102139</v>
      </c>
      <c r="N33" s="12">
        <f t="array" ref="N33">INDEX('Back data'!$A$297:$AV$297,,MAX(IF('Back data'!$A$297:$AV$297&lt;&gt;"",COLUMN('Back data'!$A$297:$AV$297)))-N$6)/N32</f>
        <v>0.96432097024397123</v>
      </c>
      <c r="O33" s="12">
        <f t="array" ref="O33">INDEX('Back data'!$A$297:$AV$297,,MAX(IF('Back data'!$A$297:$AV$297&lt;&gt;"",COLUMN('Back data'!$A$297:$AV$297)))-O$6)/O32</f>
        <v>0.96135051088405155</v>
      </c>
      <c r="P33" s="12">
        <f t="array" ref="P33">INDEX('Back data'!$A$297:$AV$297,,MAX(IF('Back data'!$A$297:$AV$297&lt;&gt;"",COLUMN('Back data'!$A$297:$AV$297)))-P$6)/P32</f>
        <v>0.94838619922092382</v>
      </c>
    </row>
    <row r="34" spans="1:16" x14ac:dyDescent="0.25">
      <c r="A34" s="26" t="s">
        <v>69</v>
      </c>
      <c r="B34" s="30" t="s">
        <v>67</v>
      </c>
      <c r="C34" s="11" t="s">
        <v>71</v>
      </c>
      <c r="D34" s="12">
        <f t="array" ref="D34">+INDEX('Back data'!$A$298:$AV$298,,MAX(IF('Back data'!$A$298:$AV$298&lt;&gt;"",COLUMN('Back data'!$A$298:$AV$298)))-D$6)/D32</f>
        <v>0.1013408609738885</v>
      </c>
      <c r="E34" s="12">
        <f t="array" ref="E34">+INDEX('Back data'!$A$298:$AV$298,,MAX(IF('Back data'!$A$298:$AV$298&lt;&gt;"",COLUMN('Back data'!$A$298:$AV$298)))-E$6)/E32</f>
        <v>8.6629568356143785E-2</v>
      </c>
      <c r="F34" s="12">
        <f t="array" ref="F34">+INDEX('Back data'!$A$298:$AV$298,,MAX(IF('Back data'!$A$298:$AV$298&lt;&gt;"",COLUMN('Back data'!$A$298:$AV$298)))-F$6)/F32</f>
        <v>7.8890931372549017E-2</v>
      </c>
      <c r="G34" s="12">
        <f t="array" ref="G34">+INDEX('Back data'!$A$298:$AV$298,,MAX(IF('Back data'!$A$298:$AV$298&lt;&gt;"",COLUMN('Back data'!$A$298:$AV$298)))-G$6)/G32</f>
        <v>6.756145377771075E-2</v>
      </c>
      <c r="H34" s="12">
        <f t="array" ref="H34">+INDEX('Back data'!$A$298:$AV$298,,MAX(IF('Back data'!$A$298:$AV$298&lt;&gt;"",COLUMN('Back data'!$A$298:$AV$298)))-H$6)/H32</f>
        <v>8.5810603738890601E-2</v>
      </c>
      <c r="I34" s="12">
        <f t="array" ref="I34">+INDEX('Back data'!$A$298:$AV$298,,MAX(IF('Back data'!$A$298:$AV$298&lt;&gt;"",COLUMN('Back data'!$A$298:$AV$298)))-I$6)/I32</f>
        <v>4.6268889235083349E-2</v>
      </c>
      <c r="J34" s="12">
        <f t="array" ref="J34">+INDEX('Back data'!$A$298:$AV$298,,MAX(IF('Back data'!$A$298:$AV$298&lt;&gt;"",COLUMN('Back data'!$A$298:$AV$298)))-J$6)/J32</f>
        <v>6.2683069712946696E-2</v>
      </c>
      <c r="K34" s="12">
        <f t="array" ref="K34">+INDEX('Back data'!$A$298:$AV$298,,MAX(IF('Back data'!$A$298:$AV$298&lt;&gt;"",COLUMN('Back data'!$A$298:$AV$298)))-K$6)/K32</f>
        <v>3.949044585987261E-2</v>
      </c>
      <c r="L34" s="12">
        <f t="array" ref="L34">+INDEX('Back data'!$A$298:$AV$298,,MAX(IF('Back data'!$A$298:$AV$298&lt;&gt;"",COLUMN('Back data'!$A$298:$AV$298)))-L$6)/L32</f>
        <v>3.8943167744598869E-2</v>
      </c>
      <c r="M34" s="12">
        <f t="array" ref="M34">+INDEX('Back data'!$A$298:$AV$298,,MAX(IF('Back data'!$A$298:$AV$298&lt;&gt;"",COLUMN('Back data'!$A$298:$AV$298)))-M$6)/M32</f>
        <v>3.360977738978612E-2</v>
      </c>
      <c r="N34" s="12">
        <f t="array" ref="N34">+INDEX('Back data'!$A$298:$AV$298,,MAX(IF('Back data'!$A$298:$AV$298&lt;&gt;"",COLUMN('Back data'!$A$298:$AV$298)))-N$6)/N32</f>
        <v>3.5679029756028768E-2</v>
      </c>
      <c r="O34" s="12">
        <f t="array" ref="O34">+INDEX('Back data'!$A$298:$AV$298,,MAX(IF('Back data'!$A$298:$AV$298&lt;&gt;"",COLUMN('Back data'!$A$298:$AV$298)))-O$6)/O32</f>
        <v>3.8649489115948468E-2</v>
      </c>
      <c r="P34" s="12">
        <f t="array" ref="P34">+INDEX('Back data'!$A$298:$AV$298,,MAX(IF('Back data'!$A$298:$AV$298&lt;&gt;"",COLUMN('Back data'!$A$298:$AV$298)))-P$6)/P32</f>
        <v>5.1613800779076242E-2</v>
      </c>
    </row>
    <row r="40" spans="1:16" x14ac:dyDescent="0.25">
      <c r="A40" s="7"/>
      <c r="B40" s="8"/>
      <c r="C40" s="9" t="s">
        <v>68</v>
      </c>
      <c r="D40" s="10">
        <f t="array" ref="D40">INDEX('Back data'!$A$94:$AV$94,,MAX(IF('Back data'!$A$94:$AV$94&lt;&gt;"",COLUMN('Back data'!$A$94:$AV$94)))-D$6)+INDEX('Back data'!$A$95:$AV$95,,MAX(IF('Back data'!$A$95:$AV$95&lt;&gt;"",COLUMN('Back data'!$A$95:$AV$95)))-D$6)</f>
        <v>65.849999999999994</v>
      </c>
      <c r="E40" s="10">
        <f t="array" ref="E40">INDEX('Back data'!$A$94:$AV$94,,MAX(IF('Back data'!$A$94:$AV$94&lt;&gt;"",COLUMN('Back data'!$A$94:$AV$94)))-E$6)+INDEX('Back data'!$A$95:$AV$95,,MAX(IF('Back data'!$A$95:$AV$95&lt;&gt;"",COLUMN('Back data'!$A$95:$AV$95)))-E$6)</f>
        <v>63.71</v>
      </c>
      <c r="F40" s="10">
        <f t="array" ref="F40">INDEX('Back data'!$A$94:$AV$94,,MAX(IF('Back data'!$A$94:$AV$94&lt;&gt;"",COLUMN('Back data'!$A$94:$AV$94)))-F$6)+INDEX('Back data'!$A$95:$AV$95,,MAX(IF('Back data'!$A$95:$AV$95&lt;&gt;"",COLUMN('Back data'!$A$95:$AV$95)))-F$6)</f>
        <v>65.459999999999994</v>
      </c>
      <c r="G40" s="10">
        <f t="array" ref="G40">INDEX('Back data'!$A$94:$AV$94,,MAX(IF('Back data'!$A$94:$AV$94&lt;&gt;"",COLUMN('Back data'!$A$94:$AV$94)))-G$6)+INDEX('Back data'!$A$95:$AV$95,,MAX(IF('Back data'!$A$95:$AV$95&lt;&gt;"",COLUMN('Back data'!$A$95:$AV$95)))-G$6)</f>
        <v>65.45</v>
      </c>
      <c r="H40" s="10">
        <f t="array" ref="H40">INDEX('Back data'!$A$94:$AV$94,,MAX(IF('Back data'!$A$94:$AV$94&lt;&gt;"",COLUMN('Back data'!$A$94:$AV$94)))-H$6)+INDEX('Back data'!$A$95:$AV$95,,MAX(IF('Back data'!$A$95:$AV$95&lt;&gt;"",COLUMN('Back data'!$A$95:$AV$95)))-H$6)</f>
        <v>64.240000000000009</v>
      </c>
      <c r="I40" s="10">
        <f t="array" ref="I40">INDEX('Back data'!$A$94:$AV$94,,MAX(IF('Back data'!$A$94:$AV$94&lt;&gt;"",COLUMN('Back data'!$A$94:$AV$94)))-I$6)+INDEX('Back data'!$A$95:$AV$95,,MAX(IF('Back data'!$A$95:$AV$95&lt;&gt;"",COLUMN('Back data'!$A$95:$AV$95)))-I$6)</f>
        <v>63.69</v>
      </c>
      <c r="J40" s="10">
        <f t="array" ref="J40">INDEX('Back data'!$A$94:$AV$94,,MAX(IF('Back data'!$A$94:$AV$94&lt;&gt;"",COLUMN('Back data'!$A$94:$AV$94)))-J$6)+INDEX('Back data'!$A$95:$AV$95,,MAX(IF('Back data'!$A$95:$AV$95&lt;&gt;"",COLUMN('Back data'!$A$95:$AV$95)))-J$6)</f>
        <v>63.71</v>
      </c>
      <c r="K40" s="10">
        <f t="array" ref="K40">INDEX('Back data'!$A$94:$AV$94,,MAX(IF('Back data'!$A$94:$AV$94&lt;&gt;"",COLUMN('Back data'!$A$94:$AV$94)))-K$6)+INDEX('Back data'!$A$95:$AV$95,,MAX(IF('Back data'!$A$95:$AV$95&lt;&gt;"",COLUMN('Back data'!$A$95:$AV$95)))-K$6)</f>
        <v>66.210000000000008</v>
      </c>
      <c r="L40" s="10">
        <f t="array" ref="L40">INDEX('Back data'!$A$94:$AV$94,,MAX(IF('Back data'!$A$94:$AV$94&lt;&gt;"",COLUMN('Back data'!$A$94:$AV$94)))-L$6)+INDEX('Back data'!$A$95:$AV$95,,MAX(IF('Back data'!$A$95:$AV$95&lt;&gt;"",COLUMN('Back data'!$A$95:$AV$95)))-L$6)</f>
        <v>68.73</v>
      </c>
      <c r="M40" s="10">
        <f t="array" ref="M40">INDEX('Back data'!$A$94:$AV$94,,MAX(IF('Back data'!$A$94:$AV$94&lt;&gt;"",COLUMN('Back data'!$A$94:$AV$94)))-M$6)+INDEX('Back data'!$A$95:$AV$95,,MAX(IF('Back data'!$A$95:$AV$95&lt;&gt;"",COLUMN('Back data'!$A$95:$AV$95)))-M$6)</f>
        <v>70.75</v>
      </c>
      <c r="N40" s="10">
        <f t="array" ref="N40">INDEX('Back data'!$A$94:$AV$94,,MAX(IF('Back data'!$A$94:$AV$94&lt;&gt;"",COLUMN('Back data'!$A$94:$AV$94)))-N$6)+INDEX('Back data'!$A$95:$AV$95,,MAX(IF('Back data'!$A$95:$AV$95&lt;&gt;"",COLUMN('Back data'!$A$95:$AV$95)))-N$6)</f>
        <v>70.34</v>
      </c>
      <c r="O40" s="10">
        <f t="array" ref="O40">INDEX('Back data'!$A$94:$AV$94,,MAX(IF('Back data'!$A$94:$AV$94&lt;&gt;"",COLUMN('Back data'!$A$94:$AV$94)))-O$6)+INDEX('Back data'!$A$95:$AV$95,,MAX(IF('Back data'!$A$95:$AV$95&lt;&gt;"",COLUMN('Back data'!$A$95:$AV$95)))-O$6)</f>
        <v>70.739999999999995</v>
      </c>
      <c r="P40" s="10">
        <f t="array" ref="P40">INDEX('Back data'!$A$94:$AV$94,,MAX(IF('Back data'!$A$94:$AV$94&lt;&gt;"",COLUMN('Back data'!$A$94:$AV$94)))-P$6)+INDEX('Back data'!$A$95:$AV$95,,MAX(IF('Back data'!$A$95:$AV$95&lt;&gt;"",COLUMN('Back data'!$A$95:$AV$95)))-P$6)</f>
        <v>69.37</v>
      </c>
    </row>
    <row r="41" spans="1:16" x14ac:dyDescent="0.25">
      <c r="A41" s="36" t="s">
        <v>74</v>
      </c>
      <c r="B41" s="28" t="s">
        <v>75</v>
      </c>
      <c r="C41" s="11" t="s">
        <v>70</v>
      </c>
      <c r="D41" s="12">
        <f t="array" ref="D41">INDEX('Back data'!$A$94:$AV$94,,MAX(IF('Back data'!$A$94:$AV$94&lt;&gt;"",COLUMN('Back data'!$A$94:$AV$94)))-D$6)/D40</f>
        <v>0.81260440394836753</v>
      </c>
      <c r="E41" s="12">
        <f t="array" ref="E41">INDEX('Back data'!$A$94:$AV$94,,MAX(IF('Back data'!$A$94:$AV$94&lt;&gt;"",COLUMN('Back data'!$A$94:$AV$94)))-E$6)/E40</f>
        <v>0.82122115837388165</v>
      </c>
      <c r="F41" s="12">
        <f t="array" ref="F41">INDEX('Back data'!$A$94:$AV$94,,MAX(IF('Back data'!$A$94:$AV$94&lt;&gt;"",COLUMN('Back data'!$A$94:$AV$94)))-F$6)/F40</f>
        <v>0.78521234341582646</v>
      </c>
      <c r="G41" s="12">
        <f t="array" ref="G41">INDEX('Back data'!$A$94:$AV$94,,MAX(IF('Back data'!$A$94:$AV$94&lt;&gt;"",COLUMN('Back data'!$A$94:$AV$94)))-G$6)/G40</f>
        <v>0.82826585179526357</v>
      </c>
      <c r="H41" s="12">
        <f t="array" ref="H41">INDEX('Back data'!$A$94:$AV$94,,MAX(IF('Back data'!$A$94:$AV$94&lt;&gt;"",COLUMN('Back data'!$A$94:$AV$94)))-H$6)/H40</f>
        <v>0.83717310087173091</v>
      </c>
      <c r="I41" s="12">
        <f t="array" ref="I41">INDEX('Back data'!$A$94:$AV$94,,MAX(IF('Back data'!$A$94:$AV$94&lt;&gt;"",COLUMN('Back data'!$A$94:$AV$94)))-I$6)/I40</f>
        <v>0.84471659601193283</v>
      </c>
      <c r="J41" s="12">
        <f t="array" ref="J41">INDEX('Back data'!$A$94:$AV$94,,MAX(IF('Back data'!$A$94:$AV$94&lt;&gt;"",COLUMN('Back data'!$A$94:$AV$94)))-J$6)/J40</f>
        <v>0.85590959033118819</v>
      </c>
      <c r="K41" s="12">
        <f t="array" ref="K41">INDEX('Back data'!$A$94:$AV$94,,MAX(IF('Back data'!$A$94:$AV$94&lt;&gt;"",COLUMN('Back data'!$A$94:$AV$94)))-K$6)/K40</f>
        <v>0.89034888989578609</v>
      </c>
      <c r="L41" s="12">
        <f t="array" ref="L41">INDEX('Back data'!$A$94:$AV$94,,MAX(IF('Back data'!$A$94:$AV$94&lt;&gt;"",COLUMN('Back data'!$A$94:$AV$94)))-L$6)/L40</f>
        <v>0.89116833988069255</v>
      </c>
      <c r="M41" s="12">
        <f t="array" ref="M41">INDEX('Back data'!$A$94:$AV$94,,MAX(IF('Back data'!$A$94:$AV$94&lt;&gt;"",COLUMN('Back data'!$A$94:$AV$94)))-M$6)/M40</f>
        <v>0.90968197879858659</v>
      </c>
      <c r="N41" s="12">
        <f t="array" ref="N41">INDEX('Back data'!$A$94:$AV$94,,MAX(IF('Back data'!$A$94:$AV$94&lt;&gt;"",COLUMN('Back data'!$A$94:$AV$94)))-N$6)/N40</f>
        <v>0.90389536536821147</v>
      </c>
      <c r="O41" s="12">
        <f t="array" ref="O41">INDEX('Back data'!$A$94:$AV$94,,MAX(IF('Back data'!$A$94:$AV$94&lt;&gt;"",COLUMN('Back data'!$A$94:$AV$94)))-O$6)/O40</f>
        <v>0.88973706530958441</v>
      </c>
      <c r="P41" s="12">
        <f t="array" ref="P41">INDEX('Back data'!$A$94:$AV$94,,MAX(IF('Back data'!$A$94:$AV$94&lt;&gt;"",COLUMN('Back data'!$A$94:$AV$94)))-P$6)/P40</f>
        <v>0.89260487242323772</v>
      </c>
    </row>
    <row r="42" spans="1:16" x14ac:dyDescent="0.25">
      <c r="A42" s="36" t="s">
        <v>74</v>
      </c>
      <c r="B42" s="28" t="s">
        <v>76</v>
      </c>
      <c r="C42" s="11" t="s">
        <v>71</v>
      </c>
      <c r="D42" s="12">
        <f t="array" ref="D42">INDEX('Back data'!$A$95:$AV$95,,MAX(IF('Back data'!$A$95:$AV$95&lt;&gt;"",COLUMN('Back data'!$A$95:$AV$95)))-D$6)/D40</f>
        <v>0.1873955960516325</v>
      </c>
      <c r="E42" s="12">
        <f t="array" ref="E42">INDEX('Back data'!$A$95:$AV$95,,MAX(IF('Back data'!$A$95:$AV$95&lt;&gt;"",COLUMN('Back data'!$A$95:$AV$95)))-E$6)/E40</f>
        <v>0.17877884162611835</v>
      </c>
      <c r="F42" s="12">
        <f t="array" ref="F42">INDEX('Back data'!$A$95:$AV$95,,MAX(IF('Back data'!$A$95:$AV$95&lt;&gt;"",COLUMN('Back data'!$A$95:$AV$95)))-F$6)/F40</f>
        <v>0.21478765658417356</v>
      </c>
      <c r="G42" s="12">
        <f t="array" ref="G42">INDEX('Back data'!$A$95:$AV$95,,MAX(IF('Back data'!$A$95:$AV$95&lt;&gt;"",COLUMN('Back data'!$A$95:$AV$95)))-G$6)/G40</f>
        <v>0.17173414820473643</v>
      </c>
      <c r="H42" s="12">
        <f t="array" ref="H42">INDEX('Back data'!$A$95:$AV$95,,MAX(IF('Back data'!$A$95:$AV$95&lt;&gt;"",COLUMN('Back data'!$A$95:$AV$95)))-H$6)/H40</f>
        <v>0.16282689912826898</v>
      </c>
      <c r="I42" s="12">
        <f t="array" ref="I42">INDEX('Back data'!$A$95:$AV$95,,MAX(IF('Back data'!$A$95:$AV$95&lt;&gt;"",COLUMN('Back data'!$A$95:$AV$95)))-I$6)/I40</f>
        <v>0.15528340398806723</v>
      </c>
      <c r="J42" s="12">
        <f t="array" ref="J42">INDEX('Back data'!$A$95:$AV$95,,MAX(IF('Back data'!$A$95:$AV$95&lt;&gt;"",COLUMN('Back data'!$A$95:$AV$95)))-J$6)/J40</f>
        <v>0.14409040966881179</v>
      </c>
      <c r="K42" s="12">
        <f t="array" ref="K42">INDEX('Back data'!$A$95:$AV$95,,MAX(IF('Back data'!$A$95:$AV$95&lt;&gt;"",COLUMN('Back data'!$A$95:$AV$95)))-K$6)/K40</f>
        <v>0.10965111010421384</v>
      </c>
      <c r="L42" s="12">
        <f t="array" ref="L42">INDEX('Back data'!$A$95:$AV$95,,MAX(IF('Back data'!$A$95:$AV$95&lt;&gt;"",COLUMN('Back data'!$A$95:$AV$95)))-L$6)/L40</f>
        <v>0.10883166011930744</v>
      </c>
      <c r="M42" s="12">
        <f t="array" ref="M42">INDEX('Back data'!$A$95:$AV$95,,MAX(IF('Back data'!$A$95:$AV$95&lt;&gt;"",COLUMN('Back data'!$A$95:$AV$95)))-M$6)/M40</f>
        <v>9.0318021201413426E-2</v>
      </c>
      <c r="N42" s="12">
        <f t="array" ref="N42">INDEX('Back data'!$A$95:$AV$95,,MAX(IF('Back data'!$A$95:$AV$95&lt;&gt;"",COLUMN('Back data'!$A$95:$AV$95)))-N$6)/N40</f>
        <v>9.6104634631788449E-2</v>
      </c>
      <c r="O42" s="12">
        <f t="array" ref="O42">INDEX('Back data'!$A$95:$AV$95,,MAX(IF('Back data'!$A$95:$AV$95&lt;&gt;"",COLUMN('Back data'!$A$95:$AV$95)))-O$6)/O40</f>
        <v>0.11026293469041561</v>
      </c>
      <c r="P42" s="12">
        <f t="array" ref="P42">INDEX('Back data'!$A$95:$AV$95,,MAX(IF('Back data'!$A$95:$AV$95&lt;&gt;"",COLUMN('Back data'!$A$95:$AV$95)))-P$6)/P40</f>
        <v>0.10739512757676228</v>
      </c>
    </row>
    <row r="43" spans="1:16" x14ac:dyDescent="0.25">
      <c r="B43" s="29"/>
    </row>
    <row r="44" spans="1:16" x14ac:dyDescent="0.25">
      <c r="B44" s="29"/>
    </row>
    <row r="45" spans="1:16" x14ac:dyDescent="0.25">
      <c r="B45" s="29"/>
      <c r="C45" s="9" t="s">
        <v>68</v>
      </c>
      <c r="D45" s="10">
        <f t="array" ref="D45">INDEX('Back data'!$A$100:$AV$100,,MAX(IF('Back data'!$A$100:$AV$100&lt;&gt;"",COLUMN('Back data'!$A$100:$AV$100)))-D$6)+INDEX('Back data'!$A$101:$AV$101,,MAX(IF('Back data'!$A$101:$AV$101&lt;&gt;"",COLUMN('Back data'!$A$101:$AV$101)))-D$6)</f>
        <v>66.55</v>
      </c>
      <c r="E45" s="10">
        <f t="array" ref="E45">INDEX('Back data'!$A$100:$AV$100,,MAX(IF('Back data'!$A$100:$AV$100&lt;&gt;"",COLUMN('Back data'!$A$100:$AV$100)))-E$6)+INDEX('Back data'!$A$101:$AV$101,,MAX(IF('Back data'!$A$101:$AV$101&lt;&gt;"",COLUMN('Back data'!$A$101:$AV$101)))-E$6)</f>
        <v>64.47</v>
      </c>
      <c r="F45" s="10">
        <f t="array" ref="F45">INDEX('Back data'!$A$100:$AV$100,,MAX(IF('Back data'!$A$100:$AV$100&lt;&gt;"",COLUMN('Back data'!$A$100:$AV$100)))-F$6)+INDEX('Back data'!$A$101:$AV$101,,MAX(IF('Back data'!$A$101:$AV$101&lt;&gt;"",COLUMN('Back data'!$A$101:$AV$101)))-F$6)</f>
        <v>69.12</v>
      </c>
      <c r="G45" s="10">
        <f t="array" ref="G45">INDEX('Back data'!$A$100:$AV$100,,MAX(IF('Back data'!$A$100:$AV$100&lt;&gt;"",COLUMN('Back data'!$A$100:$AV$100)))-G$6)+INDEX('Back data'!$A$101:$AV$101,,MAX(IF('Back data'!$A$101:$AV$101&lt;&gt;"",COLUMN('Back data'!$A$101:$AV$101)))-G$6)</f>
        <v>68.25</v>
      </c>
      <c r="H45" s="10">
        <f t="array" ref="H45">INDEX('Back data'!$A$100:$AV$100,,MAX(IF('Back data'!$A$100:$AV$100&lt;&gt;"",COLUMN('Back data'!$A$100:$AV$100)))-H$6)+INDEX('Back data'!$A$101:$AV$101,,MAX(IF('Back data'!$A$101:$AV$101&lt;&gt;"",COLUMN('Back data'!$A$101:$AV$101)))-H$6)</f>
        <v>65.12</v>
      </c>
      <c r="I45" s="10">
        <f t="array" ref="I45">INDEX('Back data'!$A$100:$AV$100,,MAX(IF('Back data'!$A$100:$AV$100&lt;&gt;"",COLUMN('Back data'!$A$100:$AV$100)))-I$6)+INDEX('Back data'!$A$101:$AV$101,,MAX(IF('Back data'!$A$101:$AV$101&lt;&gt;"",COLUMN('Back data'!$A$101:$AV$101)))-I$6)</f>
        <v>64.45</v>
      </c>
      <c r="J45" s="10">
        <f t="array" ref="J45">INDEX('Back data'!$A$100:$AV$100,,MAX(IF('Back data'!$A$100:$AV$100&lt;&gt;"",COLUMN('Back data'!$A$100:$AV$100)))-J$6)+INDEX('Back data'!$A$101:$AV$101,,MAX(IF('Back data'!$A$101:$AV$101&lt;&gt;"",COLUMN('Back data'!$A$101:$AV$101)))-J$6)</f>
        <v>63.91</v>
      </c>
      <c r="K45" s="10">
        <f t="array" ref="K45">INDEX('Back data'!$A$100:$AV$100,,MAX(IF('Back data'!$A$100:$AV$100&lt;&gt;"",COLUMN('Back data'!$A$100:$AV$100)))-K$6)+INDEX('Back data'!$A$101:$AV$101,,MAX(IF('Back data'!$A$101:$AV$101&lt;&gt;"",COLUMN('Back data'!$A$101:$AV$101)))-K$6)</f>
        <v>64.73</v>
      </c>
      <c r="L45" s="10">
        <f t="array" ref="L45">INDEX('Back data'!$A$100:$AV$100,,MAX(IF('Back data'!$A$100:$AV$100&lt;&gt;"",COLUMN('Back data'!$A$100:$AV$100)))-L$6)+INDEX('Back data'!$A$101:$AV$101,,MAX(IF('Back data'!$A$101:$AV$101&lt;&gt;"",COLUMN('Back data'!$A$101:$AV$101)))-L$6)</f>
        <v>68.56</v>
      </c>
      <c r="M45" s="10">
        <f t="array" ref="M45">INDEX('Back data'!$A$100:$AV$100,,MAX(IF('Back data'!$A$100:$AV$100&lt;&gt;"",COLUMN('Back data'!$A$100:$AV$100)))-M$6)+INDEX('Back data'!$A$101:$AV$101,,MAX(IF('Back data'!$A$101:$AV$101&lt;&gt;"",COLUMN('Back data'!$A$101:$AV$101)))-M$6)</f>
        <v>74.52000000000001</v>
      </c>
      <c r="N45" s="10">
        <f t="array" ref="N45">INDEX('Back data'!$A$100:$AV$100,,MAX(IF('Back data'!$A$100:$AV$100&lt;&gt;"",COLUMN('Back data'!$A$100:$AV$100)))-N$6)+INDEX('Back data'!$A$101:$AV$101,,MAX(IF('Back data'!$A$101:$AV$101&lt;&gt;"",COLUMN('Back data'!$A$101:$AV$101)))-N$6)</f>
        <v>67.25</v>
      </c>
      <c r="O45" s="10">
        <f t="array" ref="O45">INDEX('Back data'!$A$100:$AV$100,,MAX(IF('Back data'!$A$100:$AV$100&lt;&gt;"",COLUMN('Back data'!$A$100:$AV$100)))-O$6)+INDEX('Back data'!$A$101:$AV$101,,MAX(IF('Back data'!$A$101:$AV$101&lt;&gt;"",COLUMN('Back data'!$A$101:$AV$101)))-O$6)</f>
        <v>70.490000000000009</v>
      </c>
      <c r="P45" s="10">
        <f t="array" ref="P45">INDEX('Back data'!$A$100:$AV$100,,MAX(IF('Back data'!$A$100:$AV$100&lt;&gt;"",COLUMN('Back data'!$A$100:$AV$100)))-P$6)+INDEX('Back data'!$A$101:$AV$101,,MAX(IF('Back data'!$A$101:$AV$101&lt;&gt;"",COLUMN('Back data'!$A$101:$AV$101)))-P$6)</f>
        <v>69.73</v>
      </c>
    </row>
    <row r="46" spans="1:16" x14ac:dyDescent="0.25">
      <c r="A46" s="36" t="s">
        <v>74</v>
      </c>
      <c r="B46" s="30" t="s">
        <v>72</v>
      </c>
      <c r="C46" s="11" t="s">
        <v>70</v>
      </c>
      <c r="D46" s="12">
        <f t="array" ref="D46">INDEX('Back data'!$A$100:$AV$100,,MAX(IF('Back data'!$A$100:$AV$100&lt;&gt;"",COLUMN('Back data'!$A$100:$AV$100)))-D$6)/D45</f>
        <v>0.61968444778362142</v>
      </c>
      <c r="E46" s="12">
        <f t="array" ref="E46">INDEX('Back data'!$A$100:$AV$100,,MAX(IF('Back data'!$A$100:$AV$100&lt;&gt;"",COLUMN('Back data'!$A$100:$AV$100)))-E$6)/E45</f>
        <v>0.66604622304948036</v>
      </c>
      <c r="F46" s="12">
        <f t="array" ref="F46">INDEX('Back data'!$A$100:$AV$100,,MAX(IF('Back data'!$A$100:$AV$100&lt;&gt;"",COLUMN('Back data'!$A$100:$AV$100)))-F$6)/F45</f>
        <v>0.57913773148148151</v>
      </c>
      <c r="G46" s="12">
        <f t="array" ref="G46">INDEX('Back data'!$A$100:$AV$100,,MAX(IF('Back data'!$A$100:$AV$100&lt;&gt;"",COLUMN('Back data'!$A$100:$AV$100)))-G$6)/G45</f>
        <v>0.64336996336996333</v>
      </c>
      <c r="H46" s="12">
        <f t="array" ref="H46">INDEX('Back data'!$A$100:$AV$100,,MAX(IF('Back data'!$A$100:$AV$100&lt;&gt;"",COLUMN('Back data'!$A$100:$AV$100)))-H$6)/H45</f>
        <v>0.66538697788697776</v>
      </c>
      <c r="I46" s="12">
        <f t="array" ref="I46">INDEX('Back data'!$A$100:$AV$100,,MAX(IF('Back data'!$A$100:$AV$100&lt;&gt;"",COLUMN('Back data'!$A$100:$AV$100)))-I$6)/I45</f>
        <v>0.65958107059736226</v>
      </c>
      <c r="J46" s="12">
        <f t="array" ref="J46">INDEX('Back data'!$A$100:$AV$100,,MAX(IF('Back data'!$A$100:$AV$100&lt;&gt;"",COLUMN('Back data'!$A$100:$AV$100)))-J$6)/J45</f>
        <v>0.71068690345798791</v>
      </c>
      <c r="K46" s="12">
        <f t="array" ref="K46">INDEX('Back data'!$A$100:$AV$100,,MAX(IF('Back data'!$A$100:$AV$100&lt;&gt;"",COLUMN('Back data'!$A$100:$AV$100)))-K$6)/K45</f>
        <v>0.72485709871775061</v>
      </c>
      <c r="L46" s="12">
        <f t="array" ref="L46">INDEX('Back data'!$A$100:$AV$100,,MAX(IF('Back data'!$A$100:$AV$100&lt;&gt;"",COLUMN('Back data'!$A$100:$AV$100)))-L$6)/L45</f>
        <v>0.72272462077012833</v>
      </c>
      <c r="M46" s="12">
        <f t="array" ref="M46">INDEX('Back data'!$A$100:$AV$100,,MAX(IF('Back data'!$A$100:$AV$100&lt;&gt;"",COLUMN('Back data'!$A$100:$AV$100)))-M$6)/M45</f>
        <v>0.75268384326355331</v>
      </c>
      <c r="N46" s="12">
        <f t="array" ref="N46">INDEX('Back data'!$A$100:$AV$100,,MAX(IF('Back data'!$A$100:$AV$100&lt;&gt;"",COLUMN('Back data'!$A$100:$AV$100)))-N$6)/N45</f>
        <v>0.68609665427509292</v>
      </c>
      <c r="O46" s="12">
        <f t="array" ref="O46">INDEX('Back data'!$A$100:$AV$100,,MAX(IF('Back data'!$A$100:$AV$100&lt;&gt;"",COLUMN('Back data'!$A$100:$AV$100)))-O$6)/O45</f>
        <v>0.68747340048233785</v>
      </c>
      <c r="P46" s="12">
        <f t="array" ref="P46">INDEX('Back data'!$A$100:$AV$100,,MAX(IF('Back data'!$A$100:$AV$100&lt;&gt;"",COLUMN('Back data'!$A$100:$AV$100)))-P$6)/P45</f>
        <v>0.68378029542521146</v>
      </c>
    </row>
    <row r="47" spans="1:16" x14ac:dyDescent="0.25">
      <c r="A47" s="36" t="s">
        <v>74</v>
      </c>
      <c r="B47" s="30" t="s">
        <v>72</v>
      </c>
      <c r="C47" s="11" t="s">
        <v>71</v>
      </c>
      <c r="D47" s="12">
        <f t="array" ref="D47">INDEX('Back data'!$A$101:$AV$101,,MAX(IF('Back data'!$A$101:$AV$101&lt;&gt;"",COLUMN('Back data'!$A$101:$AV$101)))-D$6)/D45</f>
        <v>0.38031555221637864</v>
      </c>
      <c r="E47" s="12">
        <f t="array" ref="E47">INDEX('Back data'!$A$101:$AV$101,,MAX(IF('Back data'!$A$101:$AV$101&lt;&gt;"",COLUMN('Back data'!$A$101:$AV$101)))-E$6)/E45</f>
        <v>0.33395377695051964</v>
      </c>
      <c r="F47" s="12">
        <f t="array" ref="F47">INDEX('Back data'!$A$101:$AV$101,,MAX(IF('Back data'!$A$101:$AV$101&lt;&gt;"",COLUMN('Back data'!$A$101:$AV$101)))-F$6)/F45</f>
        <v>0.42086226851851849</v>
      </c>
      <c r="G47" s="12">
        <f t="array" ref="G47">INDEX('Back data'!$A$101:$AV$101,,MAX(IF('Back data'!$A$101:$AV$101&lt;&gt;"",COLUMN('Back data'!$A$101:$AV$101)))-G$6)/G45</f>
        <v>0.35663003663003662</v>
      </c>
      <c r="H47" s="12">
        <f t="array" ref="H47">INDEX('Back data'!$A$101:$AV$101,,MAX(IF('Back data'!$A$101:$AV$101&lt;&gt;"",COLUMN('Back data'!$A$101:$AV$101)))-H$6)/H45</f>
        <v>0.33461302211302207</v>
      </c>
      <c r="I47" s="12">
        <f t="array" ref="I47">INDEX('Back data'!$A$101:$AV$101,,MAX(IF('Back data'!$A$101:$AV$101&lt;&gt;"",COLUMN('Back data'!$A$101:$AV$101)))-I$6)/I45</f>
        <v>0.34041892940263768</v>
      </c>
      <c r="J47" s="12">
        <f t="array" ref="J47">INDEX('Back data'!$A$101:$AV$101,,MAX(IF('Back data'!$A$101:$AV$101&lt;&gt;"",COLUMN('Back data'!$A$101:$AV$101)))-J$6)/J45</f>
        <v>0.2893130965420122</v>
      </c>
      <c r="K47" s="12">
        <f t="array" ref="K47">INDEX('Back data'!$A$101:$AV$101,,MAX(IF('Back data'!$A$101:$AV$101&lt;&gt;"",COLUMN('Back data'!$A$101:$AV$101)))-K$6)/K45</f>
        <v>0.27514290128224933</v>
      </c>
      <c r="L47" s="12">
        <f t="array" ref="L47">INDEX('Back data'!$A$101:$AV$101,,MAX(IF('Back data'!$A$101:$AV$101&lt;&gt;"",COLUMN('Back data'!$A$101:$AV$101)))-L$6)/L45</f>
        <v>0.27727537922987167</v>
      </c>
      <c r="M47" s="12">
        <f t="array" ref="M47">INDEX('Back data'!$A$101:$AV$101,,MAX(IF('Back data'!$A$101:$AV$101&lt;&gt;"",COLUMN('Back data'!$A$101:$AV$101)))-M$6)/M45</f>
        <v>0.24731615673644655</v>
      </c>
      <c r="N47" s="12">
        <f t="array" ref="N47">INDEX('Back data'!$A$101:$AV$101,,MAX(IF('Back data'!$A$101:$AV$101&lt;&gt;"",COLUMN('Back data'!$A$101:$AV$101)))-N$6)/N45</f>
        <v>0.31390334572490708</v>
      </c>
      <c r="O47" s="12">
        <f t="array" ref="O47">INDEX('Back data'!$A$101:$AV$101,,MAX(IF('Back data'!$A$101:$AV$101&lt;&gt;"",COLUMN('Back data'!$A$101:$AV$101)))-O$6)/O45</f>
        <v>0.31252659951766204</v>
      </c>
      <c r="P47" s="12">
        <f t="array" ref="P47">INDEX('Back data'!$A$101:$AV$101,,MAX(IF('Back data'!$A$101:$AV$101&lt;&gt;"",COLUMN('Back data'!$A$101:$AV$101)))-P$6)/P45</f>
        <v>0.31621970457478848</v>
      </c>
    </row>
    <row r="49" spans="1:16" x14ac:dyDescent="0.25">
      <c r="C49" s="13"/>
      <c r="D49" s="13"/>
    </row>
    <row r="50" spans="1:16" x14ac:dyDescent="0.25">
      <c r="C50" s="9" t="s">
        <v>68</v>
      </c>
      <c r="D50" s="10">
        <f t="array" ref="D50">INDEX('Back data'!$A$106:$AV$106,,MAX(IF('Back data'!$A$106:$AV$106&lt;&gt;"",COLUMN('Back data'!$A$106:$AV$106)))-D$6)+INDEX('Back data'!$A$107:$AV$107,,MAX(IF('Back data'!$A$107:$AV$107&lt;&gt;"",COLUMN('Back data'!$A$107:$AV$107)))-D$6)</f>
        <v>65.36</v>
      </c>
      <c r="E50" s="10">
        <f t="array" ref="E50">INDEX('Back data'!$A$106:$AV$106,,MAX(IF('Back data'!$A$106:$AV$106&lt;&gt;"",COLUMN('Back data'!$A$106:$AV$106)))-E$6)+INDEX('Back data'!$A$107:$AV$107,,MAX(IF('Back data'!$A$107:$AV$107&lt;&gt;"",COLUMN('Back data'!$A$107:$AV$107)))-E$6)</f>
        <v>63.400000000000006</v>
      </c>
      <c r="F50" s="10">
        <f t="array" ref="F50">INDEX('Back data'!$A$106:$AV$106,,MAX(IF('Back data'!$A$106:$AV$106&lt;&gt;"",COLUMN('Back data'!$A$106:$AV$106)))-F$6)+INDEX('Back data'!$A$107:$AV$107,,MAX(IF('Back data'!$A$107:$AV$107&lt;&gt;"",COLUMN('Back data'!$A$107:$AV$107)))-F$6)</f>
        <v>64.31</v>
      </c>
      <c r="G50" s="10">
        <f t="array" ref="G50">INDEX('Back data'!$A$106:$AV$106,,MAX(IF('Back data'!$A$106:$AV$106&lt;&gt;"",COLUMN('Back data'!$A$106:$AV$106)))-G$6)+INDEX('Back data'!$A$107:$AV$107,,MAX(IF('Back data'!$A$107:$AV$107&lt;&gt;"",COLUMN('Back data'!$A$107:$AV$107)))-G$6)</f>
        <v>63.82</v>
      </c>
      <c r="H50" s="10">
        <f t="array" ref="H50">INDEX('Back data'!$A$106:$AV$106,,MAX(IF('Back data'!$A$106:$AV$106&lt;&gt;"",COLUMN('Back data'!$A$106:$AV$106)))-H$6)+INDEX('Back data'!$A$107:$AV$107,,MAX(IF('Back data'!$A$107:$AV$107&lt;&gt;"",COLUMN('Back data'!$A$107:$AV$107)))-H$6)</f>
        <v>63.36</v>
      </c>
      <c r="I50" s="10">
        <f t="array" ref="I50">INDEX('Back data'!$A$106:$AV$106,,MAX(IF('Back data'!$A$106:$AV$106&lt;&gt;"",COLUMN('Back data'!$A$106:$AV$106)))-I$6)+INDEX('Back data'!$A$107:$AV$107,,MAX(IF('Back data'!$A$107:$AV$107&lt;&gt;"",COLUMN('Back data'!$A$107:$AV$107)))-I$6)</f>
        <v>63.08</v>
      </c>
      <c r="J50" s="10">
        <f t="array" ref="J50">INDEX('Back data'!$A$106:$AV$106,,MAX(IF('Back data'!$A$106:$AV$106&lt;&gt;"",COLUMN('Back data'!$A$106:$AV$106)))-J$6)+INDEX('Back data'!$A$107:$AV$107,,MAX(IF('Back data'!$A$107:$AV$107&lt;&gt;"",COLUMN('Back data'!$A$107:$AV$107)))-J$6)</f>
        <v>63.75</v>
      </c>
      <c r="K50" s="10">
        <f t="array" ref="K50">INDEX('Back data'!$A$106:$AV$106,,MAX(IF('Back data'!$A$106:$AV$106&lt;&gt;"",COLUMN('Back data'!$A$106:$AV$106)))-K$6)+INDEX('Back data'!$A$107:$AV$107,,MAX(IF('Back data'!$A$107:$AV$107&lt;&gt;"",COLUMN('Back data'!$A$107:$AV$107)))-K$6)</f>
        <v>66.03</v>
      </c>
      <c r="L50" s="10">
        <f t="array" ref="L50">INDEX('Back data'!$A$106:$AV$106,,MAX(IF('Back data'!$A$106:$AV$106&lt;&gt;"",COLUMN('Back data'!$A$106:$AV$106)))-L$6)+INDEX('Back data'!$A$107:$AV$107,,MAX(IF('Back data'!$A$107:$AV$107&lt;&gt;"",COLUMN('Back data'!$A$107:$AV$107)))-L$6)</f>
        <v>68</v>
      </c>
      <c r="M50" s="10">
        <f t="array" ref="M50">INDEX('Back data'!$A$106:$AV$106,,MAX(IF('Back data'!$A$106:$AV$106&lt;&gt;"",COLUMN('Back data'!$A$106:$AV$106)))-M$6)+INDEX('Back data'!$A$107:$AV$107,,MAX(IF('Back data'!$A$107:$AV$107&lt;&gt;"",COLUMN('Back data'!$A$107:$AV$107)))-M$6)</f>
        <v>68.7</v>
      </c>
      <c r="N50" s="10">
        <f t="array" ref="N50">INDEX('Back data'!$A$106:$AV$106,,MAX(IF('Back data'!$A$106:$AV$106&lt;&gt;"",COLUMN('Back data'!$A$106:$AV$106)))-N$6)+INDEX('Back data'!$A$107:$AV$107,,MAX(IF('Back data'!$A$107:$AV$107&lt;&gt;"",COLUMN('Back data'!$A$107:$AV$107)))-N$6)</f>
        <v>71.42</v>
      </c>
      <c r="O50" s="10">
        <f t="array" ref="O50">INDEX('Back data'!$A$106:$AV$106,,MAX(IF('Back data'!$A$106:$AV$106&lt;&gt;"",COLUMN('Back data'!$A$106:$AV$106)))-O$6)+INDEX('Back data'!$A$107:$AV$107,,MAX(IF('Back data'!$A$107:$AV$107&lt;&gt;"",COLUMN('Back data'!$A$107:$AV$107)))-O$6)</f>
        <v>69.7</v>
      </c>
      <c r="P50" s="10">
        <f t="array" ref="P50">INDEX('Back data'!$A$106:$AV$106,,MAX(IF('Back data'!$A$106:$AV$106&lt;&gt;"",COLUMN('Back data'!$A$106:$AV$106)))-P$6)+INDEX('Back data'!$A$107:$AV$107,,MAX(IF('Back data'!$A$107:$AV$107&lt;&gt;"",COLUMN('Back data'!$A$107:$AV$107)))-P$6)</f>
        <v>69</v>
      </c>
    </row>
    <row r="51" spans="1:16" x14ac:dyDescent="0.25">
      <c r="A51" s="36" t="s">
        <v>74</v>
      </c>
      <c r="B51" s="30" t="s">
        <v>73</v>
      </c>
      <c r="C51" s="11" t="s">
        <v>70</v>
      </c>
      <c r="D51" s="12">
        <f t="array" ref="D51">INDEX('Back data'!$A$106:$AV$106,,MAX(IF('Back data'!$A$106:$AV$106&lt;&gt;"",COLUMN('Back data'!$A$106:$AV$106)))-D$6)/D50</f>
        <v>0.96083231334149322</v>
      </c>
      <c r="E51" s="12">
        <f t="array" ref="E51">INDEX('Back data'!$A$106:$AV$106,,MAX(IF('Back data'!$A$106:$AV$106&lt;&gt;"",COLUMN('Back data'!$A$106:$AV$106)))-E$6)/E50</f>
        <v>0.97097791798107247</v>
      </c>
      <c r="F51" s="12">
        <f t="array" ref="F51">INDEX('Back data'!$A$106:$AV$106,,MAX(IF('Back data'!$A$106:$AV$106&lt;&gt;"",COLUMN('Back data'!$A$106:$AV$106)))-F$6)/F50</f>
        <v>0.92784947908567872</v>
      </c>
      <c r="G51" s="12">
        <f t="array" ref="G51">INDEX('Back data'!$A$106:$AV$106,,MAX(IF('Back data'!$A$106:$AV$106&lt;&gt;"",COLUMN('Back data'!$A$106:$AV$106)))-G$6)/G50</f>
        <v>0.94030084612973985</v>
      </c>
      <c r="H51" s="12">
        <f t="array" ref="H51">INDEX('Back data'!$A$106:$AV$106,,MAX(IF('Back data'!$A$106:$AV$106&lt;&gt;"",COLUMN('Back data'!$A$106:$AV$106)))-H$6)/H50</f>
        <v>0.96369949494949503</v>
      </c>
      <c r="I51" s="12">
        <f t="array" ref="I51">INDEX('Back data'!$A$106:$AV$106,,MAX(IF('Back data'!$A$106:$AV$106&lt;&gt;"",COLUMN('Back data'!$A$106:$AV$106)))-I$6)/I50</f>
        <v>0.97685478757133792</v>
      </c>
      <c r="J51" s="12">
        <f t="array" ref="J51">INDEX('Back data'!$A$106:$AV$106,,MAX(IF('Back data'!$A$106:$AV$106&lt;&gt;"",COLUMN('Back data'!$A$106:$AV$106)))-J$6)/J50</f>
        <v>0.94619607843137254</v>
      </c>
      <c r="K51" s="12">
        <f t="array" ref="K51">INDEX('Back data'!$A$106:$AV$106,,MAX(IF('Back data'!$A$106:$AV$106&lt;&gt;"",COLUMN('Back data'!$A$106:$AV$106)))-K$6)/K50</f>
        <v>0.97955474784189012</v>
      </c>
      <c r="L51" s="12">
        <f t="array" ref="L51">INDEX('Back data'!$A$106:$AV$106,,MAX(IF('Back data'!$A$106:$AV$106&lt;&gt;"",COLUMN('Back data'!$A$106:$AV$106)))-L$6)/L50</f>
        <v>0.99426470588235294</v>
      </c>
      <c r="M51" s="12">
        <f t="array" ref="M51">INDEX('Back data'!$A$106:$AV$106,,MAX(IF('Back data'!$A$106:$AV$106&lt;&gt;"",COLUMN('Back data'!$A$106:$AV$106)))-M$6)/M50</f>
        <v>0.99592430858806402</v>
      </c>
      <c r="N51" s="12">
        <f t="array" ref="N51">INDEX('Back data'!$A$106:$AV$106,,MAX(IF('Back data'!$A$106:$AV$106&lt;&gt;"",COLUMN('Back data'!$A$106:$AV$106)))-N$6)/N50</f>
        <v>0.99075889106692805</v>
      </c>
      <c r="O51" s="12">
        <f t="array" ref="O51">INDEX('Back data'!$A$106:$AV$106,,MAX(IF('Back data'!$A$106:$AV$106&lt;&gt;"",COLUMN('Back data'!$A$106:$AV$106)))-O$6)/O50</f>
        <v>0.98479196556671444</v>
      </c>
      <c r="P51" s="12">
        <f t="array" ref="P51">INDEX('Back data'!$A$106:$AV$106,,MAX(IF('Back data'!$A$106:$AV$106&lt;&gt;"",COLUMN('Back data'!$A$106:$AV$106)))-P$6)/P50</f>
        <v>0.99289855072463773</v>
      </c>
    </row>
    <row r="52" spans="1:16" x14ac:dyDescent="0.25">
      <c r="A52" s="36" t="s">
        <v>74</v>
      </c>
      <c r="B52" s="30" t="s">
        <v>73</v>
      </c>
      <c r="C52" s="31" t="s">
        <v>71</v>
      </c>
      <c r="D52" s="32">
        <f t="array" ref="D52">INDEX('Back data'!$A$107:$AV$107,,MAX(IF('Back data'!$A$107:$AV$107&lt;&gt;"",COLUMN('Back data'!$A$107:$AV$107)))-D$6)/D50</f>
        <v>3.9167686658506735E-2</v>
      </c>
      <c r="E52" s="32">
        <f t="array" ref="E52">INDEX('Back data'!$A$107:$AV$107,,MAX(IF('Back data'!$A$107:$AV$107&lt;&gt;"",COLUMN('Back data'!$A$107:$AV$107)))-E$6)/E50</f>
        <v>2.9022082018927444E-2</v>
      </c>
      <c r="F52" s="32">
        <f t="array" ref="F52">INDEX('Back data'!$A$107:$AV$107,,MAX(IF('Back data'!$A$107:$AV$107&lt;&gt;"",COLUMN('Back data'!$A$107:$AV$107)))-F$6)/F50</f>
        <v>7.2150520914321253E-2</v>
      </c>
      <c r="G52" s="32">
        <f t="array" ref="G52">INDEX('Back data'!$A$107:$AV$107,,MAX(IF('Back data'!$A$107:$AV$107&lt;&gt;"",COLUMN('Back data'!$A$107:$AV$107)))-G$6)/G50</f>
        <v>5.9699153870260105E-2</v>
      </c>
      <c r="H52" s="32">
        <f t="array" ref="H52">INDEX('Back data'!$A$107:$AV$107,,MAX(IF('Back data'!$A$107:$AV$107&lt;&gt;"",COLUMN('Back data'!$A$107:$AV$107)))-H$6)/H50</f>
        <v>3.6300505050505048E-2</v>
      </c>
      <c r="I52" s="32">
        <f t="array" ref="I52">INDEX('Back data'!$A$107:$AV$107,,MAX(IF('Back data'!$A$107:$AV$107&lt;&gt;"",COLUMN('Back data'!$A$107:$AV$107)))-I$6)/I50</f>
        <v>2.3145212428662017E-2</v>
      </c>
      <c r="J52" s="32">
        <f t="array" ref="J52">INDEX('Back data'!$A$107:$AV$107,,MAX(IF('Back data'!$A$107:$AV$107&lt;&gt;"",COLUMN('Back data'!$A$107:$AV$107)))-J$6)/J50</f>
        <v>5.3803921568627455E-2</v>
      </c>
      <c r="K52" s="32">
        <f t="array" ref="K52">INDEX('Back data'!$A$107:$AV$107,,MAX(IF('Back data'!$A$107:$AV$107&lt;&gt;"",COLUMN('Back data'!$A$107:$AV$107)))-K$6)/K50</f>
        <v>2.0445252158109949E-2</v>
      </c>
      <c r="L52" s="32">
        <f t="array" ref="L52">INDEX('Back data'!$A$107:$AV$107,,MAX(IF('Back data'!$A$107:$AV$107&lt;&gt;"",COLUMN('Back data'!$A$107:$AV$107)))-L$6)/L50</f>
        <v>5.7352941176470589E-3</v>
      </c>
      <c r="M52" s="32">
        <f t="array" ref="M52">INDEX('Back data'!$A$107:$AV$107,,MAX(IF('Back data'!$A$107:$AV$107&lt;&gt;"",COLUMN('Back data'!$A$107:$AV$107)))-M$6)/M50</f>
        <v>4.0756914119359534E-3</v>
      </c>
      <c r="N52" s="32">
        <f t="array" ref="N52">INDEX('Back data'!$A$107:$AV$107,,MAX(IF('Back data'!$A$107:$AV$107&lt;&gt;"",COLUMN('Back data'!$A$107:$AV$107)))-N$6)/N50</f>
        <v>9.2411089330719683E-3</v>
      </c>
      <c r="O52" s="32">
        <f t="array" ref="O52">INDEX('Back data'!$A$107:$AV$107,,MAX(IF('Back data'!$A$107:$AV$107&lt;&gt;"",COLUMN('Back data'!$A$107:$AV$107)))-O$6)/O50</f>
        <v>1.5208034433285509E-2</v>
      </c>
      <c r="P52" s="32">
        <f t="array" ref="P52">INDEX('Back data'!$A$107:$AV$107,,MAX(IF('Back data'!$A$107:$AV$107&lt;&gt;"",COLUMN('Back data'!$A$107:$AV$107)))-P$6)/P50</f>
        <v>7.101449275362319E-3</v>
      </c>
    </row>
    <row r="53" spans="1:16" x14ac:dyDescent="0.25">
      <c r="A53" s="33"/>
      <c r="B53" s="30"/>
      <c r="C53" s="34"/>
      <c r="D53" s="35"/>
      <c r="E53" s="35"/>
      <c r="F53" s="35"/>
      <c r="G53" s="35"/>
      <c r="H53" s="35"/>
      <c r="I53" s="35"/>
      <c r="J53" s="35"/>
      <c r="K53" s="35"/>
      <c r="L53" s="35"/>
      <c r="M53" s="35"/>
      <c r="N53" s="35"/>
      <c r="O53" s="35"/>
      <c r="P53" s="35"/>
    </row>
    <row r="54" spans="1:16" x14ac:dyDescent="0.25">
      <c r="A54" s="33"/>
      <c r="B54" s="30"/>
      <c r="C54" s="34"/>
      <c r="D54" s="35"/>
      <c r="E54" s="35"/>
      <c r="F54" s="35"/>
      <c r="G54" s="35"/>
      <c r="H54" s="35"/>
      <c r="I54" s="35"/>
      <c r="J54" s="35"/>
      <c r="K54" s="35"/>
      <c r="L54" s="35"/>
      <c r="M54" s="35"/>
      <c r="N54" s="35"/>
      <c r="O54" s="35"/>
      <c r="P54" s="35"/>
    </row>
    <row r="55" spans="1:16" x14ac:dyDescent="0.25">
      <c r="C55" s="9" t="s">
        <v>68</v>
      </c>
      <c r="D55" s="10">
        <f t="array" ref="D55">INDEX('Back data'!$A$308:$AV$308,,MAX(IF('Back data'!$A$308:$AV$308&lt;&gt;"",COLUMN('Back data'!$A$308:$AV$308)))-D$6)+INDEX('Back data'!$A$309:$AV$309,,MAX(IF('Back data'!$A$309:$AV$309&lt;&gt;"",COLUMN('Back data'!$A$309:$AV$309)))-D$6)</f>
        <v>62.099999999999994</v>
      </c>
      <c r="E55" s="10">
        <f t="array" ref="E55">INDEX('Back data'!$A$308:$AV$308,,MAX(IF('Back data'!$A$308:$AV$308&lt;&gt;"",COLUMN('Back data'!$A$308:$AV$308)))-E$6)+INDEX('Back data'!$A$309:$AV$309,,MAX(IF('Back data'!$A$309:$AV$309&lt;&gt;"",COLUMN('Back data'!$A$309:$AV$309)))-E$6)</f>
        <v>61.510000000000005</v>
      </c>
      <c r="F55" s="10">
        <f t="array" ref="F55">INDEX('Back data'!$A$308:$AV$308,,MAX(IF('Back data'!$A$308:$AV$308&lt;&gt;"",COLUMN('Back data'!$A$308:$AV$308)))-F$6)+INDEX('Back data'!$A$309:$AV$309,,MAX(IF('Back data'!$A$309:$AV$309&lt;&gt;"",COLUMN('Back data'!$A$309:$AV$309)))-F$6)</f>
        <v>65.39</v>
      </c>
      <c r="G55" s="10">
        <f t="array" ref="G55">INDEX('Back data'!$A$308:$AV$308,,MAX(IF('Back data'!$A$308:$AV$308&lt;&gt;"",COLUMN('Back data'!$A$308:$AV$308)))-G$6)+INDEX('Back data'!$A$309:$AV$309,,MAX(IF('Back data'!$A$309:$AV$309&lt;&gt;"",COLUMN('Back data'!$A$309:$AV$309)))-G$6)</f>
        <v>67.22</v>
      </c>
      <c r="H55" s="10">
        <f t="array" ref="H55">INDEX('Back data'!$A$308:$AV$308,,MAX(IF('Back data'!$A$308:$AV$308&lt;&gt;"",COLUMN('Back data'!$A$308:$AV$308)))-H$6)+INDEX('Back data'!$A$309:$AV$309,,MAX(IF('Back data'!$A$309:$AV$309&lt;&gt;"",COLUMN('Back data'!$A$309:$AV$309)))-H$6)</f>
        <v>59.89</v>
      </c>
      <c r="I55" s="10">
        <f t="array" ref="I55">INDEX('Back data'!$A$308:$AV$308,,MAX(IF('Back data'!$A$308:$AV$308&lt;&gt;"",COLUMN('Back data'!$A$308:$AV$308)))-I$6)+INDEX('Back data'!$A$309:$AV$309,,MAX(IF('Back data'!$A$309:$AV$309&lt;&gt;"",COLUMN('Back data'!$A$309:$AV$309)))-I$6)</f>
        <v>62.32</v>
      </c>
      <c r="J55" s="10">
        <f t="array" ref="J55">INDEX('Back data'!$A$308:$AV$308,,MAX(IF('Back data'!$A$308:$AV$308&lt;&gt;"",COLUMN('Back data'!$A$308:$AV$308)))-J$6)+INDEX('Back data'!$A$309:$AV$309,,MAX(IF('Back data'!$A$309:$AV$309&lt;&gt;"",COLUMN('Back data'!$A$309:$AV$309)))-J$6)</f>
        <v>62.8</v>
      </c>
      <c r="K55" s="10">
        <f t="array" ref="K55">INDEX('Back data'!$A$308:$AV$308,,MAX(IF('Back data'!$A$308:$AV$308&lt;&gt;"",COLUMN('Back data'!$A$308:$AV$308)))-K$6)+INDEX('Back data'!$A$309:$AV$309,,MAX(IF('Back data'!$A$309:$AV$309&lt;&gt;"",COLUMN('Back data'!$A$309:$AV$309)))-K$6)</f>
        <v>61.739999999999995</v>
      </c>
      <c r="L55" s="10">
        <f t="array" ref="L55">INDEX('Back data'!$A$308:$AV$308,,MAX(IF('Back data'!$A$308:$AV$308&lt;&gt;"",COLUMN('Back data'!$A$308:$AV$308)))-L$6)+INDEX('Back data'!$A$309:$AV$309,,MAX(IF('Back data'!$A$309:$AV$309&lt;&gt;"",COLUMN('Back data'!$A$309:$AV$309)))-L$6)</f>
        <v>67.45</v>
      </c>
      <c r="M55" s="10">
        <f t="array" ref="M55">INDEX('Back data'!$A$308:$AV$308,,MAX(IF('Back data'!$A$308:$AV$308&lt;&gt;"",COLUMN('Back data'!$A$308:$AV$308)))-M$6)+INDEX('Back data'!$A$309:$AV$309,,MAX(IF('Back data'!$A$309:$AV$309&lt;&gt;"",COLUMN('Back data'!$A$309:$AV$309)))-M$6)</f>
        <v>70.67</v>
      </c>
      <c r="N55" s="10">
        <f t="array" ref="N55">INDEX('Back data'!$A$308:$AV$308,,MAX(IF('Back data'!$A$308:$AV$308&lt;&gt;"",COLUMN('Back data'!$A$308:$AV$308)))-N$6)+INDEX('Back data'!$A$309:$AV$309,,MAX(IF('Back data'!$A$309:$AV$309&lt;&gt;"",COLUMN('Back data'!$A$309:$AV$309)))-N$6)</f>
        <v>64.989999999999995</v>
      </c>
      <c r="O55" s="10">
        <f t="array" ref="O55">INDEX('Back data'!$A$308:$AV$308,,MAX(IF('Back data'!$A$308:$AV$308&lt;&gt;"",COLUMN('Back data'!$A$308:$AV$308)))-O$6)+INDEX('Back data'!$A$309:$AV$309,,MAX(IF('Back data'!$A$309:$AV$309&lt;&gt;"",COLUMN('Back data'!$A$309:$AV$309)))-O$6)</f>
        <v>71.72</v>
      </c>
      <c r="P55" s="10">
        <f t="array" ref="P55">INDEX('Back data'!$A$308:$AV$308,,MAX(IF('Back data'!$A$308:$AV$308&lt;&gt;"",COLUMN('Back data'!$A$308:$AV$308)))-P$6)+INDEX('Back data'!$A$309:$AV$309,,MAX(IF('Back data'!$A$309:$AV$309&lt;&gt;"",COLUMN('Back data'!$A$309:$AV$309)))-P$6)</f>
        <v>65.47</v>
      </c>
    </row>
    <row r="56" spans="1:16" x14ac:dyDescent="0.25">
      <c r="A56" s="36" t="s">
        <v>74</v>
      </c>
      <c r="B56" s="30" t="s">
        <v>57</v>
      </c>
      <c r="C56" s="11" t="s">
        <v>70</v>
      </c>
      <c r="D56" s="12">
        <f t="array" ref="D56">INDEX('Back data'!$A$308:$AV$308,,MAX(IF('Back data'!$A$308:$AV$308&lt;&gt;"",COLUMN('Back data'!$A$308:$AV$308)))-D$6)/D55</f>
        <v>0.66328502415458934</v>
      </c>
      <c r="E56" s="12">
        <f t="array" ref="E56">INDEX('Back data'!$A$308:$AV$308,,MAX(IF('Back data'!$A$308:$AV$308&lt;&gt;"",COLUMN('Back data'!$A$308:$AV$308)))-E$6)/E55</f>
        <v>0.69257031377011868</v>
      </c>
      <c r="F56" s="12">
        <f t="array" ref="F56">INDEX('Back data'!$A$308:$AV$308,,MAX(IF('Back data'!$A$308:$AV$308&lt;&gt;"",COLUMN('Back data'!$A$308:$AV$308)))-F$6)/F55</f>
        <v>0.62517204465514609</v>
      </c>
      <c r="G56" s="12">
        <f t="array" ref="G56">INDEX('Back data'!$A$308:$AV$308,,MAX(IF('Back data'!$A$308:$AV$308&lt;&gt;"",COLUMN('Back data'!$A$308:$AV$308)))-G$6)/G55</f>
        <v>0.75542993156798577</v>
      </c>
      <c r="H56" s="12">
        <f t="array" ref="H56">INDEX('Back data'!$A$308:$AV$308,,MAX(IF('Back data'!$A$308:$AV$308&lt;&gt;"",COLUMN('Back data'!$A$308:$AV$308)))-H$6)/H55</f>
        <v>0.70145266321589572</v>
      </c>
      <c r="I56" s="12">
        <f t="array" ref="I56">INDEX('Back data'!$A$308:$AV$308,,MAX(IF('Back data'!$A$308:$AV$308&lt;&gt;"",COLUMN('Back data'!$A$308:$AV$308)))-I$6)/I55</f>
        <v>0.68838254172015401</v>
      </c>
      <c r="J56" s="12">
        <f t="array" ref="J56">INDEX('Back data'!$A$308:$AV$308,,MAX(IF('Back data'!$A$308:$AV$308&lt;&gt;"",COLUMN('Back data'!$A$308:$AV$308)))-J$6)/J55</f>
        <v>0.77085987261146494</v>
      </c>
      <c r="K56" s="12">
        <f t="array" ref="K56">INDEX('Back data'!$A$308:$AV$308,,MAX(IF('Back data'!$A$308:$AV$308&lt;&gt;"",COLUMN('Back data'!$A$308:$AV$308)))-K$6)/K55</f>
        <v>0.74117265954000655</v>
      </c>
      <c r="L56" s="12">
        <f t="array" ref="L56">INDEX('Back data'!$A$308:$AV$308,,MAX(IF('Back data'!$A$308:$AV$308&lt;&gt;"",COLUMN('Back data'!$A$308:$AV$308)))-L$6)/L55</f>
        <v>0.80044477390659752</v>
      </c>
      <c r="M56" s="12">
        <f t="array" ref="M56">INDEX('Back data'!$A$308:$AV$308,,MAX(IF('Back data'!$A$308:$AV$308&lt;&gt;"",COLUMN('Back data'!$A$308:$AV$308)))-M$6)/M55</f>
        <v>0.82722513089005234</v>
      </c>
      <c r="N56" s="12">
        <f t="array" ref="N56">INDEX('Back data'!$A$308:$AV$308,,MAX(IF('Back data'!$A$308:$AV$308&lt;&gt;"",COLUMN('Back data'!$A$308:$AV$308)))-N$6)/N55</f>
        <v>0.79350669333743662</v>
      </c>
      <c r="O56" s="12">
        <f t="array" ref="O56">INDEX('Back data'!$A$308:$AV$308,,MAX(IF('Back data'!$A$308:$AV$308&lt;&gt;"",COLUMN('Back data'!$A$308:$AV$308)))-O$6)/O55</f>
        <v>0.76268823201338543</v>
      </c>
      <c r="P56" s="12">
        <f t="array" ref="P56">INDEX('Back data'!$A$308:$AV$308,,MAX(IF('Back data'!$A$308:$AV$308&lt;&gt;"",COLUMN('Back data'!$A$308:$AV$308)))-P$6)/P55</f>
        <v>0.76233389338628377</v>
      </c>
    </row>
    <row r="57" spans="1:16" x14ac:dyDescent="0.25">
      <c r="A57" s="36" t="s">
        <v>74</v>
      </c>
      <c r="B57" s="30" t="s">
        <v>57</v>
      </c>
      <c r="C57" s="11" t="s">
        <v>71</v>
      </c>
      <c r="D57" s="12">
        <f t="array" ref="D57">+INDEX('Back data'!$A$309:$AV$309,,MAX(IF('Back data'!$A$309:$AV$309&lt;&gt;"",COLUMN('Back data'!$A$309:$AV$309)))-D$6)/D55</f>
        <v>0.33671497584541066</v>
      </c>
      <c r="E57" s="12">
        <f t="array" ref="E57">+INDEX('Back data'!$A$309:$AV$309,,MAX(IF('Back data'!$A$309:$AV$309&lt;&gt;"",COLUMN('Back data'!$A$309:$AV$309)))-E$6)/E55</f>
        <v>0.30742968622988132</v>
      </c>
      <c r="F57" s="12">
        <f t="array" ref="F57">+INDEX('Back data'!$A$309:$AV$309,,MAX(IF('Back data'!$A$309:$AV$309&lt;&gt;"",COLUMN('Back data'!$A$309:$AV$309)))-F$6)/F55</f>
        <v>0.37482795534485397</v>
      </c>
      <c r="G57" s="12">
        <f t="array" ref="G57">+INDEX('Back data'!$A$309:$AV$309,,MAX(IF('Back data'!$A$309:$AV$309&lt;&gt;"",COLUMN('Back data'!$A$309:$AV$309)))-G$6)/G55</f>
        <v>0.24457006843201431</v>
      </c>
      <c r="H57" s="12">
        <f t="array" ref="H57">+INDEX('Back data'!$A$309:$AV$309,,MAX(IF('Back data'!$A$309:$AV$309&lt;&gt;"",COLUMN('Back data'!$A$309:$AV$309)))-H$6)/H55</f>
        <v>0.29854733678410417</v>
      </c>
      <c r="I57" s="12">
        <f t="array" ref="I57">+INDEX('Back data'!$A$309:$AV$309,,MAX(IF('Back data'!$A$309:$AV$309&lt;&gt;"",COLUMN('Back data'!$A$309:$AV$309)))-I$6)/I55</f>
        <v>0.31161745827984599</v>
      </c>
      <c r="J57" s="12">
        <f t="array" ref="J57">+INDEX('Back data'!$A$309:$AV$309,,MAX(IF('Back data'!$A$309:$AV$309&lt;&gt;"",COLUMN('Back data'!$A$309:$AV$309)))-J$6)/J55</f>
        <v>0.22914012738853506</v>
      </c>
      <c r="K57" s="12">
        <f t="array" ref="K57">+INDEX('Back data'!$A$309:$AV$309,,MAX(IF('Back data'!$A$309:$AV$309&lt;&gt;"",COLUMN('Back data'!$A$309:$AV$309)))-K$6)/K55</f>
        <v>0.25882734045999356</v>
      </c>
      <c r="L57" s="12">
        <f t="array" ref="L57">+INDEX('Back data'!$A$309:$AV$309,,MAX(IF('Back data'!$A$309:$AV$309&lt;&gt;"",COLUMN('Back data'!$A$309:$AV$309)))-L$6)/L55</f>
        <v>0.19955522609340254</v>
      </c>
      <c r="M57" s="12">
        <f t="array" ref="M57">+INDEX('Back data'!$A$309:$AV$309,,MAX(IF('Back data'!$A$309:$AV$309&lt;&gt;"",COLUMN('Back data'!$A$309:$AV$309)))-M$6)/M55</f>
        <v>0.17277486910994766</v>
      </c>
      <c r="N57" s="12">
        <f t="array" ref="N57">+INDEX('Back data'!$A$309:$AV$309,,MAX(IF('Back data'!$A$309:$AV$309&lt;&gt;"",COLUMN('Back data'!$A$309:$AV$309)))-N$6)/N55</f>
        <v>0.20649330666256349</v>
      </c>
      <c r="O57" s="12">
        <f t="array" ref="O57">+INDEX('Back data'!$A$309:$AV$309,,MAX(IF('Back data'!$A$309:$AV$309&lt;&gt;"",COLUMN('Back data'!$A$309:$AV$309)))-O$6)/O55</f>
        <v>0.2373117679866146</v>
      </c>
      <c r="P57" s="12">
        <f t="array" ref="P57">+INDEX('Back data'!$A$309:$AV$309,,MAX(IF('Back data'!$A$309:$AV$309&lt;&gt;"",COLUMN('Back data'!$A$309:$AV$309)))-P$6)/P55</f>
        <v>0.2376661066137162</v>
      </c>
    </row>
    <row r="60" spans="1:16" x14ac:dyDescent="0.25">
      <c r="C60" s="9" t="s">
        <v>68</v>
      </c>
      <c r="D60" s="10">
        <f t="array" ref="D60">INDEX('Back data'!$A$314:$AV$314,,MAX(IF('Back data'!$A$314:$AV$314&lt;&gt;"",COLUMN('Back data'!$A$314:$AV$314)))-D$6)+INDEX('Back data'!$A$315:$AV$315,,MAX(IF('Back data'!$A$315:$AV$315&lt;&gt;"",COLUMN('Back data'!$A$315:$AV$315)))-D$6)</f>
        <v>66.710000000000008</v>
      </c>
      <c r="E60" s="10">
        <f t="array" ref="E60">INDEX('Back data'!$A$314:$AV$314,,MAX(IF('Back data'!$A$314:$AV$314&lt;&gt;"",COLUMN('Back data'!$A$314:$AV$314)))-E$6)+INDEX('Back data'!$A$315:$AV$315,,MAX(IF('Back data'!$A$315:$AV$315&lt;&gt;"",COLUMN('Back data'!$A$315:$AV$315)))-E$6)</f>
        <v>64.69</v>
      </c>
      <c r="F60" s="10">
        <f t="array" ref="F60">INDEX('Back data'!$A$314:$AV$314,,MAX(IF('Back data'!$A$314:$AV$314&lt;&gt;"",COLUMN('Back data'!$A$314:$AV$314)))-F$6)+INDEX('Back data'!$A$315:$AV$315,,MAX(IF('Back data'!$A$315:$AV$315&lt;&gt;"",COLUMN('Back data'!$A$315:$AV$315)))-F$6)</f>
        <v>65.72</v>
      </c>
      <c r="G60" s="10">
        <f t="array" ref="G60">INDEX('Back data'!$A$314:$AV$314,,MAX(IF('Back data'!$A$314:$AV$314&lt;&gt;"",COLUMN('Back data'!$A$314:$AV$314)))-G$6)+INDEX('Back data'!$A$315:$AV$315,,MAX(IF('Back data'!$A$315:$AV$315&lt;&gt;"",COLUMN('Back data'!$A$315:$AV$315)))-G$6)</f>
        <v>64.33</v>
      </c>
      <c r="H60" s="10">
        <f t="array" ref="H60">INDEX('Back data'!$A$314:$AV$314,,MAX(IF('Back data'!$A$314:$AV$314&lt;&gt;"",COLUMN('Back data'!$A$314:$AV$314)))-H$6)+INDEX('Back data'!$A$315:$AV$315,,MAX(IF('Back data'!$A$315:$AV$315&lt;&gt;"",COLUMN('Back data'!$A$315:$AV$315)))-H$6)</f>
        <v>67.19</v>
      </c>
      <c r="I60" s="10">
        <f t="array" ref="I60">INDEX('Back data'!$A$314:$AV$314,,MAX(IF('Back data'!$A$314:$AV$314&lt;&gt;"",COLUMN('Back data'!$A$314:$AV$314)))-I$6)+INDEX('Back data'!$A$315:$AV$315,,MAX(IF('Back data'!$A$315:$AV$315&lt;&gt;"",COLUMN('Back data'!$A$315:$AV$315)))-I$6)</f>
        <v>64.95</v>
      </c>
      <c r="J60" s="10">
        <f t="array" ref="J60">INDEX('Back data'!$A$314:$AV$314,,MAX(IF('Back data'!$A$314:$AV$314&lt;&gt;"",COLUMN('Back data'!$A$314:$AV$314)))-J$6)+INDEX('Back data'!$A$315:$AV$315,,MAX(IF('Back data'!$A$315:$AV$315&lt;&gt;"",COLUMN('Back data'!$A$315:$AV$315)))-J$6)</f>
        <v>64.010000000000005</v>
      </c>
      <c r="K60" s="10">
        <f t="array" ref="K60">INDEX('Back data'!$A$314:$AV$314,,MAX(IF('Back data'!$A$314:$AV$314&lt;&gt;"",COLUMN('Back data'!$A$314:$AV$314)))-K$6)+INDEX('Back data'!$A$315:$AV$315,,MAX(IF('Back data'!$A$315:$AV$315&lt;&gt;"",COLUMN('Back data'!$A$315:$AV$315)))-K$6)</f>
        <v>68.16</v>
      </c>
      <c r="L60" s="10">
        <f t="array" ref="L60">INDEX('Back data'!$A$314:$AV$314,,MAX(IF('Back data'!$A$314:$AV$314&lt;&gt;"",COLUMN('Back data'!$A$314:$AV$314)))-L$6)+INDEX('Back data'!$A$315:$AV$315,,MAX(IF('Back data'!$A$315:$AV$315&lt;&gt;"",COLUMN('Back data'!$A$315:$AV$315)))-L$6)</f>
        <v>67.66</v>
      </c>
      <c r="M60" s="10">
        <f t="array" ref="M60">INDEX('Back data'!$A$314:$AV$314,,MAX(IF('Back data'!$A$314:$AV$314&lt;&gt;"",COLUMN('Back data'!$A$314:$AV$314)))-M$6)+INDEX('Back data'!$A$315:$AV$315,,MAX(IF('Back data'!$A$315:$AV$315&lt;&gt;"",COLUMN('Back data'!$A$315:$AV$315)))-M$6)</f>
        <v>70.150000000000006</v>
      </c>
      <c r="N60" s="10">
        <f t="array" ref="N60">INDEX('Back data'!$A$314:$AV$314,,MAX(IF('Back data'!$A$314:$AV$314&lt;&gt;"",COLUMN('Back data'!$A$314:$AV$314)))-N$6)+INDEX('Back data'!$A$315:$AV$315,,MAX(IF('Back data'!$A$315:$AV$315&lt;&gt;"",COLUMN('Back data'!$A$315:$AV$315)))-N$6)</f>
        <v>72.87</v>
      </c>
      <c r="O60" s="10">
        <f t="array" ref="O60">INDEX('Back data'!$A$314:$AV$314,,MAX(IF('Back data'!$A$314:$AV$314&lt;&gt;"",COLUMN('Back data'!$A$314:$AV$314)))-O$6)+INDEX('Back data'!$A$315:$AV$315,,MAX(IF('Back data'!$A$315:$AV$315&lt;&gt;"",COLUMN('Back data'!$A$315:$AV$315)))-O$6)</f>
        <v>72.72</v>
      </c>
      <c r="P60" s="10">
        <f t="array" ref="P60">INDEX('Back data'!$A$314:$AV$314,,MAX(IF('Back data'!$A$314:$AV$314&lt;&gt;"",COLUMN('Back data'!$A$314:$AV$314)))-P$6)+INDEX('Back data'!$A$315:$AV$315,,MAX(IF('Back data'!$A$315:$AV$315&lt;&gt;"",COLUMN('Back data'!$A$315:$AV$315)))-P$6)</f>
        <v>71.28</v>
      </c>
    </row>
    <row r="61" spans="1:16" x14ac:dyDescent="0.25">
      <c r="A61" s="36" t="s">
        <v>74</v>
      </c>
      <c r="B61" s="30" t="s">
        <v>62</v>
      </c>
      <c r="C61" s="11" t="s">
        <v>70</v>
      </c>
      <c r="D61" s="12">
        <f t="array" ref="D61">INDEX('Back data'!$A$314:$AV$314,,MAX(IF('Back data'!$A$314:$AV$314&lt;&gt;"",COLUMN('Back data'!$A$314:$AV$314)))-D$6)/D60</f>
        <v>0.88757307749962511</v>
      </c>
      <c r="E61" s="12">
        <f t="array" ref="E61">INDEX('Back data'!$A$314:$AV$314,,MAX(IF('Back data'!$A$314:$AV$314&lt;&gt;"",COLUMN('Back data'!$A$314:$AV$314)))-E$6)/E60</f>
        <v>0.87138661307775545</v>
      </c>
      <c r="F61" s="12">
        <f t="array" ref="F61">INDEX('Back data'!$A$314:$AV$314,,MAX(IF('Back data'!$A$314:$AV$314&lt;&gt;"",COLUMN('Back data'!$A$314:$AV$314)))-F$6)/F60</f>
        <v>0.85240413877054177</v>
      </c>
      <c r="G61" s="12">
        <f t="array" ref="G61">INDEX('Back data'!$A$314:$AV$314,,MAX(IF('Back data'!$A$314:$AV$314&lt;&gt;"",COLUMN('Back data'!$A$314:$AV$314)))-G$6)/G60</f>
        <v>0.86475983211565377</v>
      </c>
      <c r="H61" s="12">
        <f t="array" ref="H61">INDEX('Back data'!$A$314:$AV$314,,MAX(IF('Back data'!$A$314:$AV$314&lt;&gt;"",COLUMN('Back data'!$A$314:$AV$314)))-H$6)/H60</f>
        <v>0.91248697722875438</v>
      </c>
      <c r="I61" s="12">
        <f t="array" ref="I61">INDEX('Back data'!$A$314:$AV$314,,MAX(IF('Back data'!$A$314:$AV$314&lt;&gt;"",COLUMN('Back data'!$A$314:$AV$314)))-I$6)/I60</f>
        <v>0.89391839876828327</v>
      </c>
      <c r="J61" s="12">
        <f t="array" ref="J61">INDEX('Back data'!$A$314:$AV$314,,MAX(IF('Back data'!$A$314:$AV$314&lt;&gt;"",COLUMN('Back data'!$A$314:$AV$314)))-J$6)/J60</f>
        <v>0.89095453835338223</v>
      </c>
      <c r="K61" s="12">
        <f t="array" ref="K61">INDEX('Back data'!$A$314:$AV$314,,MAX(IF('Back data'!$A$314:$AV$314&lt;&gt;"",COLUMN('Back data'!$A$314:$AV$314)))-K$6)/K60</f>
        <v>0.92796361502347424</v>
      </c>
      <c r="L61" s="12">
        <f t="array" ref="L61">INDEX('Back data'!$A$314:$AV$314,,MAX(IF('Back data'!$A$314:$AV$314&lt;&gt;"",COLUMN('Back data'!$A$314:$AV$314)))-L$6)/L60</f>
        <v>0.91590304463493943</v>
      </c>
      <c r="M61" s="12">
        <f t="array" ref="M61">INDEX('Back data'!$A$314:$AV$314,,MAX(IF('Back data'!$A$314:$AV$314&lt;&gt;"",COLUMN('Back data'!$A$314:$AV$314)))-M$6)/M60</f>
        <v>0.93813257305773334</v>
      </c>
      <c r="N61" s="12">
        <f t="array" ref="N61">INDEX('Back data'!$A$314:$AV$314,,MAX(IF('Back data'!$A$314:$AV$314&lt;&gt;"",COLUMN('Back data'!$A$314:$AV$314)))-N$6)/N60</f>
        <v>0.94112803622890073</v>
      </c>
      <c r="O61" s="12">
        <f t="array" ref="O61">INDEX('Back data'!$A$314:$AV$314,,MAX(IF('Back data'!$A$314:$AV$314&lt;&gt;"",COLUMN('Back data'!$A$314:$AV$314)))-O$6)/O60</f>
        <v>0.9335808580858086</v>
      </c>
      <c r="P61" s="12">
        <f t="array" ref="P61">INDEX('Back data'!$A$314:$AV$314,,MAX(IF('Back data'!$A$314:$AV$314&lt;&gt;"",COLUMN('Back data'!$A$314:$AV$314)))-P$6)/P60</f>
        <v>0.93532547699214363</v>
      </c>
    </row>
    <row r="62" spans="1:16" x14ac:dyDescent="0.25">
      <c r="A62" s="36" t="s">
        <v>74</v>
      </c>
      <c r="B62" s="30" t="s">
        <v>62</v>
      </c>
      <c r="C62" s="11" t="s">
        <v>71</v>
      </c>
      <c r="D62" s="12">
        <f t="array" ref="D62">INDEX('Back data'!$A$315:$AV$315,,MAX(IF('Back data'!$A$315:$AV$315&lt;&gt;"",COLUMN('Back data'!$A$315:$AV$315)))-D$6)/D60</f>
        <v>0.11242692250037474</v>
      </c>
      <c r="E62" s="12">
        <f t="array" ref="E62">INDEX('Back data'!$A$315:$AV$315,,MAX(IF('Back data'!$A$315:$AV$315&lt;&gt;"",COLUMN('Back data'!$A$315:$AV$315)))-E$6)/E60</f>
        <v>0.12861338692224455</v>
      </c>
      <c r="F62" s="12">
        <f t="array" ref="F62">INDEX('Back data'!$A$315:$AV$315,,MAX(IF('Back data'!$A$315:$AV$315&lt;&gt;"",COLUMN('Back data'!$A$315:$AV$315)))-F$6)/F60</f>
        <v>0.14759586122945831</v>
      </c>
      <c r="G62" s="12">
        <f t="array" ref="G62">INDEX('Back data'!$A$315:$AV$315,,MAX(IF('Back data'!$A$315:$AV$315&lt;&gt;"",COLUMN('Back data'!$A$315:$AV$315)))-G$6)/G60</f>
        <v>0.13524016788434634</v>
      </c>
      <c r="H62" s="12">
        <f t="array" ref="H62">INDEX('Back data'!$A$315:$AV$315,,MAX(IF('Back data'!$A$315:$AV$315&lt;&gt;"",COLUMN('Back data'!$A$315:$AV$315)))-H$6)/H60</f>
        <v>8.7513022771245716E-2</v>
      </c>
      <c r="I62" s="12">
        <f t="array" ref="I62">INDEX('Back data'!$A$315:$AV$315,,MAX(IF('Back data'!$A$315:$AV$315&lt;&gt;"",COLUMN('Back data'!$A$315:$AV$315)))-I$6)/I60</f>
        <v>0.1060816012317167</v>
      </c>
      <c r="J62" s="12">
        <f t="array" ref="J62">INDEX('Back data'!$A$315:$AV$315,,MAX(IF('Back data'!$A$315:$AV$315&lt;&gt;"",COLUMN('Back data'!$A$315:$AV$315)))-J$6)/J60</f>
        <v>0.10904546164661771</v>
      </c>
      <c r="K62" s="12">
        <f t="array" ref="K62">INDEX('Back data'!$A$315:$AV$315,,MAX(IF('Back data'!$A$315:$AV$315&lt;&gt;"",COLUMN('Back data'!$A$315:$AV$315)))-K$6)/K60</f>
        <v>7.2036384976525827E-2</v>
      </c>
      <c r="L62" s="12">
        <f t="array" ref="L62">INDEX('Back data'!$A$315:$AV$315,,MAX(IF('Back data'!$A$315:$AV$315&lt;&gt;"",COLUMN('Back data'!$A$315:$AV$315)))-L$6)/L60</f>
        <v>8.4096955365060608E-2</v>
      </c>
      <c r="M62" s="12">
        <f t="array" ref="M62">INDEX('Back data'!$A$315:$AV$315,,MAX(IF('Back data'!$A$315:$AV$315&lt;&gt;"",COLUMN('Back data'!$A$315:$AV$315)))-M$6)/M60</f>
        <v>6.1867426942266567E-2</v>
      </c>
      <c r="N62" s="12">
        <f t="array" ref="N62">INDEX('Back data'!$A$315:$AV$315,,MAX(IF('Back data'!$A$315:$AV$315&lt;&gt;"",COLUMN('Back data'!$A$315:$AV$315)))-N$6)/N60</f>
        <v>5.8871963771099212E-2</v>
      </c>
      <c r="O62" s="12">
        <f t="array" ref="O62">INDEX('Back data'!$A$315:$AV$315,,MAX(IF('Back data'!$A$315:$AV$315&lt;&gt;"",COLUMN('Back data'!$A$315:$AV$315)))-O$6)/O60</f>
        <v>6.6419141914191418E-2</v>
      </c>
      <c r="P62" s="12">
        <f t="array" ref="P62">INDEX('Back data'!$A$315:$AV$315,,MAX(IF('Back data'!$A$315:$AV$315&lt;&gt;"",COLUMN('Back data'!$A$315:$AV$315)))-P$6)/P60</f>
        <v>6.4674523007856338E-2</v>
      </c>
    </row>
    <row r="65" spans="1:16" x14ac:dyDescent="0.25">
      <c r="C65" s="9" t="s">
        <v>68</v>
      </c>
      <c r="D65" s="10">
        <f t="array" ref="D65">INDEX('Back data'!$A$320:$AV$320,,MAX(IF('Back data'!$A$320:$AV$320&lt;&gt;"",COLUMN('Back data'!$A$320:$AV$320)))-D$6)+INDEX('Back data'!$A$321:$AV$321,,MAX(IF('Back data'!$A$321:$AV$321&lt;&gt;"",COLUMN('Back data'!$A$321:$AV$321)))-D$6)</f>
        <v>69.960000000000008</v>
      </c>
      <c r="E65" s="10">
        <f t="array" ref="E65">INDEX('Back data'!$A$320:$AV$320,,MAX(IF('Back data'!$A$320:$AV$320&lt;&gt;"",COLUMN('Back data'!$A$320:$AV$320)))-E$6)+INDEX('Back data'!$A$321:$AV$321,,MAX(IF('Back data'!$A$321:$AV$321&lt;&gt;"",COLUMN('Back data'!$A$321:$AV$321)))-E$6)</f>
        <v>64.289999999999992</v>
      </c>
      <c r="F65" s="10">
        <f t="array" ref="F65">INDEX('Back data'!$A$320:$AV$320,,MAX(IF('Back data'!$A$320:$AV$320&lt;&gt;"",COLUMN('Back data'!$A$320:$AV$320)))-F$6)+INDEX('Back data'!$A$321:$AV$321,,MAX(IF('Back data'!$A$321:$AV$321&lt;&gt;"",COLUMN('Back data'!$A$321:$AV$321)))-F$6)</f>
        <v>64.45</v>
      </c>
      <c r="G65" s="10">
        <f t="array" ref="G65">INDEX('Back data'!$A$320:$AV$320,,MAX(IF('Back data'!$A$320:$AV$320&lt;&gt;"",COLUMN('Back data'!$A$320:$AV$320)))-G$6)+INDEX('Back data'!$A$321:$AV$321,,MAX(IF('Back data'!$A$321:$AV$321&lt;&gt;"",COLUMN('Back data'!$A$321:$AV$321)))-G$6)</f>
        <v>66.67</v>
      </c>
      <c r="H65" s="10">
        <f t="array" ref="H65">INDEX('Back data'!$A$320:$AV$320,,MAX(IF('Back data'!$A$320:$AV$320&lt;&gt;"",COLUMN('Back data'!$A$320:$AV$320)))-H$6)+INDEX('Back data'!$A$321:$AV$321,,MAX(IF('Back data'!$A$321:$AV$321&lt;&gt;"",COLUMN('Back data'!$A$321:$AV$321)))-H$6)</f>
        <v>61.42</v>
      </c>
      <c r="I65" s="10">
        <f t="array" ref="I65">INDEX('Back data'!$A$320:$AV$320,,MAX(IF('Back data'!$A$320:$AV$320&lt;&gt;"",COLUMN('Back data'!$A$320:$AV$320)))-I$6)+INDEX('Back data'!$A$321:$AV$321,,MAX(IF('Back data'!$A$321:$AV$321&lt;&gt;"",COLUMN('Back data'!$A$321:$AV$321)))-I$6)</f>
        <v>61.5</v>
      </c>
      <c r="J65" s="10">
        <f t="array" ref="J65">INDEX('Back data'!$A$320:$AV$320,,MAX(IF('Back data'!$A$320:$AV$320&lt;&gt;"",COLUMN('Back data'!$A$320:$AV$320)))-J$6)+INDEX('Back data'!$A$321:$AV$321,,MAX(IF('Back data'!$A$321:$AV$321&lt;&gt;"",COLUMN('Back data'!$A$321:$AV$321)))-J$6)</f>
        <v>64.099999999999994</v>
      </c>
      <c r="K65" s="10">
        <f t="array" ref="K65">INDEX('Back data'!$A$320:$AV$320,,MAX(IF('Back data'!$A$320:$AV$320&lt;&gt;"",COLUMN('Back data'!$A$320:$AV$320)))-K$6)+INDEX('Back data'!$A$321:$AV$321,,MAX(IF('Back data'!$A$321:$AV$321&lt;&gt;"",COLUMN('Back data'!$A$321:$AV$321)))-K$6)</f>
        <v>65.150000000000006</v>
      </c>
      <c r="L65" s="10">
        <f t="array" ref="L65">INDEX('Back data'!$A$320:$AV$320,,MAX(IF('Back data'!$A$320:$AV$320&lt;&gt;"",COLUMN('Back data'!$A$320:$AV$320)))-L$6)+INDEX('Back data'!$A$321:$AV$321,,MAX(IF('Back data'!$A$321:$AV$321&lt;&gt;"",COLUMN('Back data'!$A$321:$AV$321)))-L$6)</f>
        <v>74.260000000000005</v>
      </c>
      <c r="M65" s="10">
        <f t="array" ref="M65">INDEX('Back data'!$A$320:$AV$320,,MAX(IF('Back data'!$A$320:$AV$320&lt;&gt;"",COLUMN('Back data'!$A$320:$AV$320)))-M$6)+INDEX('Back data'!$A$321:$AV$321,,MAX(IF('Back data'!$A$321:$AV$321&lt;&gt;"",COLUMN('Back data'!$A$321:$AV$321)))-M$6)</f>
        <v>73.040000000000006</v>
      </c>
      <c r="N65" s="10">
        <f t="array" ref="N65">INDEX('Back data'!$A$320:$AV$320,,MAX(IF('Back data'!$A$320:$AV$320&lt;&gt;"",COLUMN('Back data'!$A$320:$AV$320)))-N$6)+INDEX('Back data'!$A$321:$AV$321,,MAX(IF('Back data'!$A$321:$AV$321&lt;&gt;"",COLUMN('Back data'!$A$321:$AV$321)))-N$6)</f>
        <v>70.11</v>
      </c>
      <c r="O65" s="10">
        <f t="array" ref="O65">INDEX('Back data'!$A$320:$AV$320,,MAX(IF('Back data'!$A$320:$AV$320&lt;&gt;"",COLUMN('Back data'!$A$320:$AV$320)))-O$6)+INDEX('Back data'!$A$321:$AV$321,,MAX(IF('Back data'!$A$321:$AV$321&lt;&gt;"",COLUMN('Back data'!$A$321:$AV$321)))-O$6)</f>
        <v>60.150000000000006</v>
      </c>
      <c r="P65" s="10">
        <f t="array" ref="P65">INDEX('Back data'!$A$320:$AV$320,,MAX(IF('Back data'!$A$320:$AV$320&lt;&gt;"",COLUMN('Back data'!$A$320:$AV$320)))-P$6)+INDEX('Back data'!$A$321:$AV$321,,MAX(IF('Back data'!$A$321:$AV$321&lt;&gt;"",COLUMN('Back data'!$A$321:$AV$321)))-P$6)</f>
        <v>68.930000000000007</v>
      </c>
    </row>
    <row r="66" spans="1:16" x14ac:dyDescent="0.25">
      <c r="A66" s="36" t="s">
        <v>74</v>
      </c>
      <c r="B66" s="30" t="s">
        <v>67</v>
      </c>
      <c r="C66" s="11" t="s">
        <v>70</v>
      </c>
      <c r="D66" s="12">
        <f t="array" ref="D66">INDEX('Back data'!$A$320:$AV$320,,MAX(IF('Back data'!$A$320:$AV$320&lt;&gt;"",COLUMN('Back data'!$A$320:$AV$320)))-D$6)/D65</f>
        <v>0.78959405374499703</v>
      </c>
      <c r="E66" s="12">
        <f t="array" ref="E66">INDEX('Back data'!$A$320:$AV$320,,MAX(IF('Back data'!$A$320:$AV$320&lt;&gt;"",COLUMN('Back data'!$A$320:$AV$320)))-E$6)/E65</f>
        <v>0.86731995644734805</v>
      </c>
      <c r="F66" s="12">
        <f t="array" ref="F66">INDEX('Back data'!$A$320:$AV$320,,MAX(IF('Back data'!$A$320:$AV$320&lt;&gt;"",COLUMN('Back data'!$A$320:$AV$320)))-F$6)/F65</f>
        <v>0.9169899146625291</v>
      </c>
      <c r="G66" s="12">
        <f t="array" ref="G66">INDEX('Back data'!$A$320:$AV$320,,MAX(IF('Back data'!$A$320:$AV$320&lt;&gt;"",COLUMN('Back data'!$A$320:$AV$320)))-G$6)/G65</f>
        <v>0.815359232038398</v>
      </c>
      <c r="H66" s="12">
        <f t="array" ref="H66">INDEX('Back data'!$A$320:$AV$320,,MAX(IF('Back data'!$A$320:$AV$320&lt;&gt;"",COLUMN('Back data'!$A$320:$AV$320)))-H$6)/H65</f>
        <v>0.7753174861608596</v>
      </c>
      <c r="I66" s="12">
        <f t="array" ref="I66">INDEX('Back data'!$A$320:$AV$320,,MAX(IF('Back data'!$A$320:$AV$320&lt;&gt;"",COLUMN('Back data'!$A$320:$AV$320)))-I$6)/I65</f>
        <v>0.94308943089430897</v>
      </c>
      <c r="J66" s="12">
        <f t="array" ref="J66">INDEX('Back data'!$A$320:$AV$320,,MAX(IF('Back data'!$A$320:$AV$320&lt;&gt;"",COLUMN('Back data'!$A$320:$AV$320)))-J$6)/J65</f>
        <v>0.86692667706708282</v>
      </c>
      <c r="K66" s="12">
        <f t="array" ref="K66">INDEX('Back data'!$A$320:$AV$320,,MAX(IF('Back data'!$A$320:$AV$320&lt;&gt;"",COLUMN('Back data'!$A$320:$AV$320)))-K$6)/K65</f>
        <v>0.96423637759017644</v>
      </c>
      <c r="L66" s="12">
        <f t="array" ref="L66">INDEX('Back data'!$A$320:$AV$320,,MAX(IF('Back data'!$A$320:$AV$320&lt;&gt;"",COLUMN('Back data'!$A$320:$AV$320)))-L$6)/L65</f>
        <v>0.9392674387287907</v>
      </c>
      <c r="M66" s="12">
        <f t="array" ref="M66">INDEX('Back data'!$A$320:$AV$320,,MAX(IF('Back data'!$A$320:$AV$320&lt;&gt;"",COLUMN('Back data'!$A$320:$AV$320)))-M$6)/M65</f>
        <v>0.93072289156626509</v>
      </c>
      <c r="N66" s="12">
        <f t="array" ref="N66">INDEX('Back data'!$A$320:$AV$320,,MAX(IF('Back data'!$A$320:$AV$320&lt;&gt;"",COLUMN('Back data'!$A$320:$AV$320)))-N$6)/N65</f>
        <v>0.94337469690486375</v>
      </c>
      <c r="O66" s="12">
        <f t="array" ref="O66">INDEX('Back data'!$A$320:$AV$320,,MAX(IF('Back data'!$A$320:$AV$320&lt;&gt;"",COLUMN('Back data'!$A$320:$AV$320)))-O$6)/O65</f>
        <v>0.95926849542809633</v>
      </c>
      <c r="P66" s="12">
        <f t="array" ref="P66">INDEX('Back data'!$A$320:$AV$320,,MAX(IF('Back data'!$A$320:$AV$320&lt;&gt;"",COLUMN('Back data'!$A$320:$AV$320)))-P$6)/P65</f>
        <v>0.94226026403597851</v>
      </c>
    </row>
    <row r="67" spans="1:16" x14ac:dyDescent="0.25">
      <c r="A67" s="36" t="s">
        <v>74</v>
      </c>
      <c r="B67" s="30" t="s">
        <v>67</v>
      </c>
      <c r="C67" s="11" t="s">
        <v>71</v>
      </c>
      <c r="D67" s="12">
        <f t="array" ref="D67">+INDEX('Back data'!$A$321:$AV$321,,MAX(IF('Back data'!$A$321:$AV$321&lt;&gt;"",COLUMN('Back data'!$A$321:$AV$321)))-D$6)/D65</f>
        <v>0.21040594625500283</v>
      </c>
      <c r="E67" s="12">
        <f t="array" ref="E67">+INDEX('Back data'!$A$321:$AV$321,,MAX(IF('Back data'!$A$321:$AV$321&lt;&gt;"",COLUMN('Back data'!$A$321:$AV$321)))-E$6)/E65</f>
        <v>0.13268004355265206</v>
      </c>
      <c r="F67" s="12">
        <f t="array" ref="F67">+INDEX('Back data'!$A$321:$AV$321,,MAX(IF('Back data'!$A$321:$AV$321&lt;&gt;"",COLUMN('Back data'!$A$321:$AV$321)))-F$6)/F65</f>
        <v>8.3010085337470896E-2</v>
      </c>
      <c r="G67" s="12">
        <f t="array" ref="G67">+INDEX('Back data'!$A$321:$AV$321,,MAX(IF('Back data'!$A$321:$AV$321&lt;&gt;"",COLUMN('Back data'!$A$321:$AV$321)))-G$6)/G65</f>
        <v>0.18464076796160192</v>
      </c>
      <c r="H67" s="12">
        <f t="array" ref="H67">+INDEX('Back data'!$A$321:$AV$321,,MAX(IF('Back data'!$A$321:$AV$321&lt;&gt;"",COLUMN('Back data'!$A$321:$AV$321)))-H$6)/H65</f>
        <v>0.22468251383914034</v>
      </c>
      <c r="I67" s="12">
        <f t="array" ref="I67">+INDEX('Back data'!$A$321:$AV$321,,MAX(IF('Back data'!$A$321:$AV$321&lt;&gt;"",COLUMN('Back data'!$A$321:$AV$321)))-I$6)/I65</f>
        <v>5.6910569105691054E-2</v>
      </c>
      <c r="J67" s="12">
        <f t="array" ref="J67">+INDEX('Back data'!$A$321:$AV$321,,MAX(IF('Back data'!$A$321:$AV$321&lt;&gt;"",COLUMN('Back data'!$A$321:$AV$321)))-J$6)/J65</f>
        <v>0.13307332293291732</v>
      </c>
      <c r="K67" s="12">
        <f t="array" ref="K67">+INDEX('Back data'!$A$321:$AV$321,,MAX(IF('Back data'!$A$321:$AV$321&lt;&gt;"",COLUMN('Back data'!$A$321:$AV$321)))-K$6)/K65</f>
        <v>3.5763622409823483E-2</v>
      </c>
      <c r="L67" s="12">
        <f t="array" ref="L67">+INDEX('Back data'!$A$321:$AV$321,,MAX(IF('Back data'!$A$321:$AV$321&lt;&gt;"",COLUMN('Back data'!$A$321:$AV$321)))-L$6)/L65</f>
        <v>6.0732561271209261E-2</v>
      </c>
      <c r="M67" s="12">
        <f t="array" ref="M67">+INDEX('Back data'!$A$321:$AV$321,,MAX(IF('Back data'!$A$321:$AV$321&lt;&gt;"",COLUMN('Back data'!$A$321:$AV$321)))-M$6)/M65</f>
        <v>6.9277108433734927E-2</v>
      </c>
      <c r="N67" s="12">
        <f t="array" ref="N67">+INDEX('Back data'!$A$321:$AV$321,,MAX(IF('Back data'!$A$321:$AV$321&lt;&gt;"",COLUMN('Back data'!$A$321:$AV$321)))-N$6)/N65</f>
        <v>5.662530309513622E-2</v>
      </c>
      <c r="O67" s="12">
        <f t="array" ref="O67">+INDEX('Back data'!$A$321:$AV$321,,MAX(IF('Back data'!$A$321:$AV$321&lt;&gt;"",COLUMN('Back data'!$A$321:$AV$321)))-O$6)/O65</f>
        <v>4.0731504571903575E-2</v>
      </c>
      <c r="P67" s="12">
        <f t="array" ref="P67">+INDEX('Back data'!$A$321:$AV$321,,MAX(IF('Back data'!$A$321:$AV$321&lt;&gt;"",COLUMN('Back data'!$A$321:$AV$321)))-P$6)/P65</f>
        <v>5.7739735964021467E-2</v>
      </c>
    </row>
    <row r="68" spans="1:16" x14ac:dyDescent="0.25">
      <c r="A68" s="33"/>
      <c r="B68" s="30"/>
      <c r="C68" s="34"/>
      <c r="D68" s="35"/>
      <c r="E68" s="35"/>
      <c r="F68" s="35"/>
      <c r="G68" s="35"/>
      <c r="H68" s="35"/>
      <c r="I68" s="35"/>
      <c r="J68" s="35"/>
      <c r="K68" s="35"/>
      <c r="L68" s="35"/>
      <c r="M68" s="35"/>
      <c r="N68" s="35"/>
      <c r="O68" s="35"/>
      <c r="P68" s="35"/>
    </row>
    <row r="69" spans="1:16" x14ac:dyDescent="0.25">
      <c r="A69" s="33"/>
      <c r="B69" s="30"/>
      <c r="C69" s="34"/>
      <c r="D69" s="35"/>
      <c r="E69" s="35"/>
      <c r="F69" s="35"/>
      <c r="G69" s="35"/>
      <c r="H69" s="35"/>
      <c r="I69" s="35"/>
      <c r="J69" s="35"/>
      <c r="K69" s="35"/>
      <c r="L69" s="35"/>
      <c r="M69" s="35"/>
      <c r="N69" s="35"/>
      <c r="O69" s="35"/>
      <c r="P69" s="35"/>
    </row>
    <row r="70" spans="1:16" x14ac:dyDescent="0.25">
      <c r="A70" s="33"/>
      <c r="B70" s="30"/>
      <c r="C70" s="34"/>
      <c r="D70" s="35"/>
      <c r="E70" s="35"/>
      <c r="F70" s="35"/>
      <c r="G70" s="35"/>
      <c r="H70" s="35"/>
      <c r="I70" s="35"/>
      <c r="J70" s="35"/>
      <c r="K70" s="35"/>
      <c r="L70" s="35"/>
      <c r="M70" s="35"/>
      <c r="N70" s="35"/>
      <c r="O70" s="35"/>
      <c r="P70" s="35"/>
    </row>
    <row r="71" spans="1:16" x14ac:dyDescent="0.25">
      <c r="A71" s="33"/>
      <c r="B71" s="30"/>
      <c r="C71" s="34"/>
      <c r="D71" s="35"/>
      <c r="E71" s="35"/>
      <c r="F71" s="35"/>
      <c r="G71" s="35"/>
      <c r="H71" s="35"/>
      <c r="I71" s="35"/>
      <c r="J71" s="35"/>
      <c r="K71" s="35"/>
      <c r="L71" s="35"/>
      <c r="M71" s="35"/>
      <c r="N71" s="35"/>
      <c r="O71" s="35"/>
      <c r="P71" s="35"/>
    </row>
    <row r="72" spans="1:16" x14ac:dyDescent="0.25">
      <c r="A72" s="33"/>
      <c r="B72" s="30"/>
      <c r="C72" s="34"/>
      <c r="D72" s="35"/>
      <c r="E72" s="35"/>
      <c r="F72" s="35"/>
      <c r="G72" s="35"/>
      <c r="H72" s="35"/>
      <c r="I72" s="35"/>
      <c r="J72" s="35"/>
      <c r="K72" s="35"/>
      <c r="L72" s="35"/>
      <c r="M72" s="35"/>
      <c r="N72" s="35"/>
      <c r="O72" s="35"/>
      <c r="P72" s="35"/>
    </row>
    <row r="73" spans="1:16" x14ac:dyDescent="0.25">
      <c r="A73" s="7"/>
      <c r="B73" s="8"/>
      <c r="C73" s="9" t="s">
        <v>68</v>
      </c>
      <c r="D73" s="10">
        <f t="array" ref="D73">INDEX('Back data'!$A$181:$AV$181,,MAX(IF('Back data'!$A$181:$AV$181&lt;&gt;"",COLUMN('Back data'!$A$181:$AV$181)))-D$6)+INDEX('Back data'!$A$182:$AV$182,,MAX(IF('Back data'!$A$182:$AV$182&lt;&gt;"",COLUMN('Back data'!$A$182:$AV$182)))-D$6)</f>
        <v>69.53</v>
      </c>
      <c r="E73" s="10">
        <f t="array" ref="E73">INDEX('Back data'!$A$181:$AV$181,,MAX(IF('Back data'!$A$181:$AV$181&lt;&gt;"",COLUMN('Back data'!$A$181:$AV$181)))-E$6)+INDEX('Back data'!$A$182:$AV$182,,MAX(IF('Back data'!$A$182:$AV$182&lt;&gt;"",COLUMN('Back data'!$A$182:$AV$182)))-E$6)</f>
        <v>68.37</v>
      </c>
      <c r="F73" s="10">
        <f t="array" ref="F73">INDEX('Back data'!$A$181:$AV$181,,MAX(IF('Back data'!$A$181:$AV$181&lt;&gt;"",COLUMN('Back data'!$A$181:$AV$181)))-F$6)+INDEX('Back data'!$A$182:$AV$182,,MAX(IF('Back data'!$A$182:$AV$182&lt;&gt;"",COLUMN('Back data'!$A$182:$AV$182)))-F$6)</f>
        <v>67.240000000000009</v>
      </c>
      <c r="G73" s="10">
        <f t="array" ref="G73">INDEX('Back data'!$A$181:$AV$181,,MAX(IF('Back data'!$A$181:$AV$181&lt;&gt;"",COLUMN('Back data'!$A$181:$AV$181)))-G$6)+INDEX('Back data'!$A$182:$AV$182,,MAX(IF('Back data'!$A$182:$AV$182&lt;&gt;"",COLUMN('Back data'!$A$182:$AV$182)))-G$6)</f>
        <v>67.039999999999992</v>
      </c>
      <c r="H73" s="10">
        <f t="array" ref="H73">INDEX('Back data'!$A$181:$AV$181,,MAX(IF('Back data'!$A$181:$AV$181&lt;&gt;"",COLUMN('Back data'!$A$181:$AV$181)))-H$6)+INDEX('Back data'!$A$182:$AV$182,,MAX(IF('Back data'!$A$182:$AV$182&lt;&gt;"",COLUMN('Back data'!$A$182:$AV$182)))-H$6)</f>
        <v>67</v>
      </c>
      <c r="I73" s="10">
        <f t="array" ref="I73">INDEX('Back data'!$A$181:$AV$181,,MAX(IF('Back data'!$A$181:$AV$181&lt;&gt;"",COLUMN('Back data'!$A$181:$AV$181)))-I$6)+INDEX('Back data'!$A$182:$AV$182,,MAX(IF('Back data'!$A$182:$AV$182&lt;&gt;"",COLUMN('Back data'!$A$182:$AV$182)))-I$6)</f>
        <v>66.680000000000007</v>
      </c>
      <c r="J73" s="10">
        <f t="array" ref="J73">INDEX('Back data'!$A$181:$AV$181,,MAX(IF('Back data'!$A$181:$AV$181&lt;&gt;"",COLUMN('Back data'!$A$181:$AV$181)))-J$6)+INDEX('Back data'!$A$182:$AV$182,,MAX(IF('Back data'!$A$182:$AV$182&lt;&gt;"",COLUMN('Back data'!$A$182:$AV$182)))-J$6)</f>
        <v>68.010000000000005</v>
      </c>
      <c r="K73" s="10">
        <f t="array" ref="K73">INDEX('Back data'!$A$181:$AV$181,,MAX(IF('Back data'!$A$181:$AV$181&lt;&gt;"",COLUMN('Back data'!$A$181:$AV$181)))-K$6)+INDEX('Back data'!$A$182:$AV$182,,MAX(IF('Back data'!$A$182:$AV$182&lt;&gt;"",COLUMN('Back data'!$A$182:$AV$182)))-K$6)</f>
        <v>69.930000000000007</v>
      </c>
      <c r="L73" s="10">
        <f t="array" ref="L73">INDEX('Back data'!$A$181:$AV$181,,MAX(IF('Back data'!$A$181:$AV$181&lt;&gt;"",COLUMN('Back data'!$A$181:$AV$181)))-L$6)+INDEX('Back data'!$A$182:$AV$182,,MAX(IF('Back data'!$A$182:$AV$182&lt;&gt;"",COLUMN('Back data'!$A$182:$AV$182)))-L$6)</f>
        <v>73.17</v>
      </c>
      <c r="M73" s="10">
        <f t="array" ref="M73">INDEX('Back data'!$A$181:$AV$181,,MAX(IF('Back data'!$A$181:$AV$181&lt;&gt;"",COLUMN('Back data'!$A$181:$AV$181)))-M$6)+INDEX('Back data'!$A$182:$AV$182,,MAX(IF('Back data'!$A$182:$AV$182&lt;&gt;"",COLUMN('Back data'!$A$182:$AV$182)))-M$6)</f>
        <v>70.709999999999994</v>
      </c>
      <c r="N73" s="10">
        <f t="array" ref="N73">INDEX('Back data'!$A$181:$AV$181,,MAX(IF('Back data'!$A$181:$AV$181&lt;&gt;"",COLUMN('Back data'!$A$181:$AV$181)))-N$6)+INDEX('Back data'!$A$182:$AV$182,,MAX(IF('Back data'!$A$182:$AV$182&lt;&gt;"",COLUMN('Back data'!$A$182:$AV$182)))-N$6)</f>
        <v>74.52000000000001</v>
      </c>
      <c r="O73" s="10">
        <f t="array" ref="O73">INDEX('Back data'!$A$181:$AV$181,,MAX(IF('Back data'!$A$181:$AV$181&lt;&gt;"",COLUMN('Back data'!$A$181:$AV$181)))-O$6)+INDEX('Back data'!$A$182:$AV$182,,MAX(IF('Back data'!$A$182:$AV$182&lt;&gt;"",COLUMN('Back data'!$A$182:$AV$182)))-O$6)</f>
        <v>73.86</v>
      </c>
      <c r="P73" s="10">
        <f t="array" ref="P73">INDEX('Back data'!$A$181:$AV$181,,MAX(IF('Back data'!$A$181:$AV$181&lt;&gt;"",COLUMN('Back data'!$A$181:$AV$181)))-P$6)+INDEX('Back data'!$A$182:$AV$182,,MAX(IF('Back data'!$A$182:$AV$182&lt;&gt;"",COLUMN('Back data'!$A$182:$AV$182)))-P$6)</f>
        <v>73.319999999999993</v>
      </c>
    </row>
    <row r="74" spans="1:16" x14ac:dyDescent="0.25">
      <c r="A74" s="38" t="s">
        <v>77</v>
      </c>
      <c r="B74" s="39" t="s">
        <v>75</v>
      </c>
      <c r="C74" s="11" t="s">
        <v>70</v>
      </c>
      <c r="D74" s="12">
        <f t="array" ref="D74">INDEX('Back data'!$A$181:$AV$181,,MAX(IF('Back data'!$A$181:$AV$181&lt;&gt;"",COLUMN('Back data'!$A$181:$AV$181)))-D$6)/D73</f>
        <v>0.89141377822522649</v>
      </c>
      <c r="E74" s="12">
        <f t="array" ref="E74">INDEX('Back data'!$A$181:$AV$181,,MAX(IF('Back data'!$A$181:$AV$181&lt;&gt;"",COLUMN('Back data'!$A$181:$AV$181)))-E$6)/E73</f>
        <v>0.86938715811028222</v>
      </c>
      <c r="F74" s="12">
        <f t="array" ref="F74">INDEX('Back data'!$A$181:$AV$181,,MAX(IF('Back data'!$A$181:$AV$181&lt;&gt;"",COLUMN('Back data'!$A$181:$AV$181)))-F$6)/F73</f>
        <v>0.89425936942296247</v>
      </c>
      <c r="G74" s="12">
        <f t="array" ref="G74">INDEX('Back data'!$A$181:$AV$181,,MAX(IF('Back data'!$A$181:$AV$181&lt;&gt;"",COLUMN('Back data'!$A$181:$AV$181)))-G$6)/G73</f>
        <v>0.9286992840095466</v>
      </c>
      <c r="H74" s="12">
        <f t="array" ref="H74">INDEX('Back data'!$A$181:$AV$181,,MAX(IF('Back data'!$A$181:$AV$181&lt;&gt;"",COLUMN('Back data'!$A$181:$AV$181)))-H$6)/H73</f>
        <v>0.88776119402985065</v>
      </c>
      <c r="I74" s="12">
        <f t="array" ref="I74">INDEX('Back data'!$A$181:$AV$181,,MAX(IF('Back data'!$A$181:$AV$181&lt;&gt;"",COLUMN('Back data'!$A$181:$AV$181)))-I$6)/I73</f>
        <v>0.91991601679664059</v>
      </c>
      <c r="J74" s="12">
        <f t="array" ref="J74">INDEX('Back data'!$A$181:$AV$181,,MAX(IF('Back data'!$A$181:$AV$181&lt;&gt;"",COLUMN('Back data'!$A$181:$AV$181)))-J$6)/J73</f>
        <v>0.91060138214968378</v>
      </c>
      <c r="K74" s="12">
        <f t="array" ref="K74">INDEX('Back data'!$A$181:$AV$181,,MAX(IF('Back data'!$A$181:$AV$181&lt;&gt;"",COLUMN('Back data'!$A$181:$AV$181)))-K$6)/K73</f>
        <v>0.92521092521092518</v>
      </c>
      <c r="L74" s="12">
        <f t="array" ref="L74">INDEX('Back data'!$A$181:$AV$181,,MAX(IF('Back data'!$A$181:$AV$181&lt;&gt;"",COLUMN('Back data'!$A$181:$AV$181)))-L$6)/L73</f>
        <v>0.93357933579335795</v>
      </c>
      <c r="M74" s="12">
        <f t="array" ref="M74">INDEX('Back data'!$A$181:$AV$181,,MAX(IF('Back data'!$A$181:$AV$181&lt;&gt;"",COLUMN('Back data'!$A$181:$AV$181)))-M$6)/M73</f>
        <v>0.94951209164191774</v>
      </c>
      <c r="N74" s="12">
        <f t="array" ref="N74">INDEX('Back data'!$A$181:$AV$181,,MAX(IF('Back data'!$A$181:$AV$181&lt;&gt;"",COLUMN('Back data'!$A$181:$AV$181)))-N$6)/N73</f>
        <v>0.95920558239398812</v>
      </c>
      <c r="O74" s="12">
        <f t="array" ref="O74">INDEX('Back data'!$A$181:$AV$181,,MAX(IF('Back data'!$A$181:$AV$181&lt;&gt;"",COLUMN('Back data'!$A$181:$AV$181)))-O$6)/O73</f>
        <v>0.95315461684267544</v>
      </c>
      <c r="P74" s="12">
        <f t="array" ref="P74">INDEX('Back data'!$A$181:$AV$181,,MAX(IF('Back data'!$A$181:$AV$181&lt;&gt;"",COLUMN('Back data'!$A$181:$AV$181)))-P$6)/P73</f>
        <v>0.93235133660665581</v>
      </c>
    </row>
    <row r="75" spans="1:16" x14ac:dyDescent="0.25">
      <c r="A75" s="38" t="s">
        <v>77</v>
      </c>
      <c r="B75" s="39" t="s">
        <v>76</v>
      </c>
      <c r="C75" s="11" t="s">
        <v>71</v>
      </c>
      <c r="D75" s="12">
        <f t="array" ref="D75">INDEX('Back data'!$A$182:$AV$182,,MAX(IF('Back data'!$A$182:$AV$182&lt;&gt;"",COLUMN('Back data'!$A$182:$AV$182)))-D$6)/D73</f>
        <v>0.10858622177477348</v>
      </c>
      <c r="E75" s="12">
        <f t="array" ref="E75">INDEX('Back data'!$A$182:$AV$182,,MAX(IF('Back data'!$A$182:$AV$182&lt;&gt;"",COLUMN('Back data'!$A$182:$AV$182)))-E$6)/E73</f>
        <v>0.1306128418897177</v>
      </c>
      <c r="F75" s="12">
        <f t="array" ref="F75">INDEX('Back data'!$A$182:$AV$182,,MAX(IF('Back data'!$A$182:$AV$182&lt;&gt;"",COLUMN('Back data'!$A$182:$AV$182)))-F$6)/F73</f>
        <v>0.10574063057703746</v>
      </c>
      <c r="G75" s="12">
        <f t="array" ref="G75">INDEX('Back data'!$A$182:$AV$182,,MAX(IF('Back data'!$A$182:$AV$182&lt;&gt;"",COLUMN('Back data'!$A$182:$AV$182)))-G$6)/G73</f>
        <v>7.130071599045347E-2</v>
      </c>
      <c r="H75" s="12">
        <f t="array" ref="H75">INDEX('Back data'!$A$182:$AV$182,,MAX(IF('Back data'!$A$182:$AV$182&lt;&gt;"",COLUMN('Back data'!$A$182:$AV$182)))-H$6)/H73</f>
        <v>0.11223880597014925</v>
      </c>
      <c r="I75" s="12">
        <f t="array" ref="I75">INDEX('Back data'!$A$182:$AV$182,,MAX(IF('Back data'!$A$182:$AV$182&lt;&gt;"",COLUMN('Back data'!$A$182:$AV$182)))-I$6)/I73</f>
        <v>8.0083983203359313E-2</v>
      </c>
      <c r="J75" s="12">
        <f t="array" ref="J75">INDEX('Back data'!$A$182:$AV$182,,MAX(IF('Back data'!$A$182:$AV$182&lt;&gt;"",COLUMN('Back data'!$A$182:$AV$182)))-J$6)/J73</f>
        <v>8.9398617850316123E-2</v>
      </c>
      <c r="K75" s="12">
        <f t="array" ref="K75">INDEX('Back data'!$A$182:$AV$182,,MAX(IF('Back data'!$A$182:$AV$182&lt;&gt;"",COLUMN('Back data'!$A$182:$AV$182)))-K$6)/K73</f>
        <v>7.4789074789074789E-2</v>
      </c>
      <c r="L75" s="12">
        <f t="array" ref="L75">INDEX('Back data'!$A$182:$AV$182,,MAX(IF('Back data'!$A$182:$AV$182&lt;&gt;"",COLUMN('Back data'!$A$182:$AV$182)))-L$6)/L73</f>
        <v>6.6420664206642069E-2</v>
      </c>
      <c r="M75" s="12">
        <f t="array" ref="M75">INDEX('Back data'!$A$182:$AV$182,,MAX(IF('Back data'!$A$182:$AV$182&lt;&gt;"",COLUMN('Back data'!$A$182:$AV$182)))-M$6)/M73</f>
        <v>5.0487908358082312E-2</v>
      </c>
      <c r="N75" s="12">
        <f t="array" ref="N75">INDEX('Back data'!$A$182:$AV$182,,MAX(IF('Back data'!$A$182:$AV$182&lt;&gt;"",COLUMN('Back data'!$A$182:$AV$182)))-N$6)/N73</f>
        <v>4.0794417606011803E-2</v>
      </c>
      <c r="O75" s="12">
        <f t="array" ref="O75">INDEX('Back data'!$A$182:$AV$182,,MAX(IF('Back data'!$A$182:$AV$182&lt;&gt;"",COLUMN('Back data'!$A$182:$AV$182)))-O$6)/O73</f>
        <v>4.6845383157324672E-2</v>
      </c>
      <c r="P75" s="12">
        <f t="array" ref="P75">INDEX('Back data'!$A$182:$AV$182,,MAX(IF('Back data'!$A$182:$AV$182&lt;&gt;"",COLUMN('Back data'!$A$182:$AV$182)))-P$6)/P73</f>
        <v>6.7648663393344244E-2</v>
      </c>
    </row>
    <row r="76" spans="1:16" x14ac:dyDescent="0.25">
      <c r="B76" s="29"/>
    </row>
    <row r="77" spans="1:16" x14ac:dyDescent="0.25">
      <c r="B77" s="29"/>
    </row>
    <row r="78" spans="1:16" x14ac:dyDescent="0.25">
      <c r="B78" s="29"/>
      <c r="C78" s="9" t="s">
        <v>68</v>
      </c>
      <c r="D78" s="10">
        <f t="array" ref="D78">INDEX('Back data'!$A$187:$AV$187,,MAX(IF('Back data'!$A$187:$AV$187&lt;&gt;"",COLUMN('Back data'!$A$187:$AV$187)))-D$6)+INDEX('Back data'!$A$188:$AV$188,,MAX(IF('Back data'!$A$188:$AV$188&lt;&gt;"",COLUMN('Back data'!$A$188:$AV$188)))-D$6)</f>
        <v>72.710000000000008</v>
      </c>
      <c r="E78" s="10">
        <f t="array" ref="E78">INDEX('Back data'!$A$187:$AV$187,,MAX(IF('Back data'!$A$187:$AV$187&lt;&gt;"",COLUMN('Back data'!$A$187:$AV$187)))-E$6)+INDEX('Back data'!$A$188:$AV$188,,MAX(IF('Back data'!$A$188:$AV$188&lt;&gt;"",COLUMN('Back data'!$A$188:$AV$188)))-E$6)</f>
        <v>71.98</v>
      </c>
      <c r="F78" s="10">
        <f t="array" ref="F78">INDEX('Back data'!$A$187:$AV$187,,MAX(IF('Back data'!$A$187:$AV$187&lt;&gt;"",COLUMN('Back data'!$A$187:$AV$187)))-F$6)+INDEX('Back data'!$A$188:$AV$188,,MAX(IF('Back data'!$A$188:$AV$188&lt;&gt;"",COLUMN('Back data'!$A$188:$AV$188)))-F$6)</f>
        <v>68.069999999999993</v>
      </c>
      <c r="G78" s="10">
        <f t="array" ref="G78">INDEX('Back data'!$A$187:$AV$187,,MAX(IF('Back data'!$A$187:$AV$187&lt;&gt;"",COLUMN('Back data'!$A$187:$AV$187)))-G$6)+INDEX('Back data'!$A$188:$AV$188,,MAX(IF('Back data'!$A$188:$AV$188&lt;&gt;"",COLUMN('Back data'!$A$188:$AV$188)))-G$6)</f>
        <v>68.27</v>
      </c>
      <c r="H78" s="10">
        <f t="array" ref="H78">INDEX('Back data'!$A$187:$AV$187,,MAX(IF('Back data'!$A$187:$AV$187&lt;&gt;"",COLUMN('Back data'!$A$187:$AV$187)))-H$6)+INDEX('Back data'!$A$188:$AV$188,,MAX(IF('Back data'!$A$188:$AV$188&lt;&gt;"",COLUMN('Back data'!$A$188:$AV$188)))-H$6)</f>
        <v>67.759999999999991</v>
      </c>
      <c r="I78" s="10">
        <f t="array" ref="I78">INDEX('Back data'!$A$187:$AV$187,,MAX(IF('Back data'!$A$187:$AV$187&lt;&gt;"",COLUMN('Back data'!$A$187:$AV$187)))-I$6)+INDEX('Back data'!$A$188:$AV$188,,MAX(IF('Back data'!$A$188:$AV$188&lt;&gt;"",COLUMN('Back data'!$A$188:$AV$188)))-I$6)</f>
        <v>67.739999999999995</v>
      </c>
      <c r="J78" s="10">
        <f t="array" ref="J78">INDEX('Back data'!$A$187:$AV$187,,MAX(IF('Back data'!$A$187:$AV$187&lt;&gt;"",COLUMN('Back data'!$A$187:$AV$187)))-J$6)+INDEX('Back data'!$A$188:$AV$188,,MAX(IF('Back data'!$A$188:$AV$188&lt;&gt;"",COLUMN('Back data'!$A$188:$AV$188)))-J$6)</f>
        <v>68.260000000000005</v>
      </c>
      <c r="K78" s="10">
        <f t="array" ref="K78">INDEX('Back data'!$A$187:$AV$187,,MAX(IF('Back data'!$A$187:$AV$187&lt;&gt;"",COLUMN('Back data'!$A$187:$AV$187)))-K$6)+INDEX('Back data'!$A$188:$AV$188,,MAX(IF('Back data'!$A$188:$AV$188&lt;&gt;"",COLUMN('Back data'!$A$188:$AV$188)))-K$6)</f>
        <v>67.27</v>
      </c>
      <c r="L78" s="10">
        <f t="array" ref="L78">INDEX('Back data'!$A$187:$AV$187,,MAX(IF('Back data'!$A$187:$AV$187&lt;&gt;"",COLUMN('Back data'!$A$187:$AV$187)))-L$6)+INDEX('Back data'!$A$188:$AV$188,,MAX(IF('Back data'!$A$188:$AV$188&lt;&gt;"",COLUMN('Back data'!$A$188:$AV$188)))-L$6)</f>
        <v>70.87</v>
      </c>
      <c r="M78" s="10">
        <f t="array" ref="M78">INDEX('Back data'!$A$187:$AV$187,,MAX(IF('Back data'!$A$187:$AV$187&lt;&gt;"",COLUMN('Back data'!$A$187:$AV$187)))-M$6)+INDEX('Back data'!$A$188:$AV$188,,MAX(IF('Back data'!$A$188:$AV$188&lt;&gt;"",COLUMN('Back data'!$A$188:$AV$188)))-M$6)</f>
        <v>63.910000000000004</v>
      </c>
      <c r="N78" s="10">
        <f t="array" ref="N78">INDEX('Back data'!$A$187:$AV$187,,MAX(IF('Back data'!$A$187:$AV$187&lt;&gt;"",COLUMN('Back data'!$A$187:$AV$187)))-N$6)+INDEX('Back data'!$A$188:$AV$188,,MAX(IF('Back data'!$A$188:$AV$188&lt;&gt;"",COLUMN('Back data'!$A$188:$AV$188)))-N$6)</f>
        <v>67.59</v>
      </c>
      <c r="O78" s="10">
        <f t="array" ref="O78">INDEX('Back data'!$A$187:$AV$187,,MAX(IF('Back data'!$A$187:$AV$187&lt;&gt;"",COLUMN('Back data'!$A$187:$AV$187)))-O$6)+INDEX('Back data'!$A$188:$AV$188,,MAX(IF('Back data'!$A$188:$AV$188&lt;&gt;"",COLUMN('Back data'!$A$188:$AV$188)))-O$6)</f>
        <v>75.33</v>
      </c>
      <c r="P78" s="10">
        <f t="array" ref="P78">INDEX('Back data'!$A$187:$AV$187,,MAX(IF('Back data'!$A$187:$AV$187&lt;&gt;"",COLUMN('Back data'!$A$187:$AV$187)))-P$6)+INDEX('Back data'!$A$188:$AV$188,,MAX(IF('Back data'!$A$188:$AV$188&lt;&gt;"",COLUMN('Back data'!$A$188:$AV$188)))-P$6)</f>
        <v>69.48</v>
      </c>
    </row>
    <row r="79" spans="1:16" x14ac:dyDescent="0.25">
      <c r="A79" s="38" t="s">
        <v>77</v>
      </c>
      <c r="B79" s="40" t="s">
        <v>72</v>
      </c>
      <c r="C79" s="11" t="s">
        <v>70</v>
      </c>
      <c r="D79" s="12">
        <f t="array" ref="D79">INDEX('Back data'!$A$187:$AV$187,,MAX(IF('Back data'!$A$187:$AV$187&lt;&gt;"",COLUMN('Back data'!$A$187:$AV$187)))-D$6)/D78</f>
        <v>0.81089258698940991</v>
      </c>
      <c r="E79" s="12">
        <f t="array" ref="E79">INDEX('Back data'!$A$187:$AV$187,,MAX(IF('Back data'!$A$187:$AV$187&lt;&gt;"",COLUMN('Back data'!$A$187:$AV$187)))-E$6)/E78</f>
        <v>0.73881633787163092</v>
      </c>
      <c r="F79" s="12">
        <f t="array" ref="F79">INDEX('Back data'!$A$187:$AV$187,,MAX(IF('Back data'!$A$187:$AV$187&lt;&gt;"",COLUMN('Back data'!$A$187:$AV$187)))-F$6)/F78</f>
        <v>0.77655354781842223</v>
      </c>
      <c r="G79" s="12">
        <f t="array" ref="G79">INDEX('Back data'!$A$187:$AV$187,,MAX(IF('Back data'!$A$187:$AV$187&lt;&gt;"",COLUMN('Back data'!$A$187:$AV$187)))-G$6)/G78</f>
        <v>0.84868902885601294</v>
      </c>
      <c r="H79" s="12">
        <f t="array" ref="H79">INDEX('Back data'!$A$187:$AV$187,,MAX(IF('Back data'!$A$187:$AV$187&lt;&gt;"",COLUMN('Back data'!$A$187:$AV$187)))-H$6)/H78</f>
        <v>0.72181227863046049</v>
      </c>
      <c r="I79" s="12">
        <f t="array" ref="I79">INDEX('Back data'!$A$187:$AV$187,,MAX(IF('Back data'!$A$187:$AV$187&lt;&gt;"",COLUMN('Back data'!$A$187:$AV$187)))-I$6)/I78</f>
        <v>0.82270445822261595</v>
      </c>
      <c r="J79" s="12">
        <f t="array" ref="J79">INDEX('Back data'!$A$187:$AV$187,,MAX(IF('Back data'!$A$187:$AV$187&lt;&gt;"",COLUMN('Back data'!$A$187:$AV$187)))-J$6)/J78</f>
        <v>0.8316730149428655</v>
      </c>
      <c r="K79" s="12">
        <f t="array" ref="K79">INDEX('Back data'!$A$187:$AV$187,,MAX(IF('Back data'!$A$187:$AV$187&lt;&gt;"",COLUMN('Back data'!$A$187:$AV$187)))-K$6)/K78</f>
        <v>0.79797829641742235</v>
      </c>
      <c r="L79" s="12">
        <f t="array" ref="L79">INDEX('Back data'!$A$187:$AV$187,,MAX(IF('Back data'!$A$187:$AV$187&lt;&gt;"",COLUMN('Back data'!$A$187:$AV$187)))-L$6)/L78</f>
        <v>0.80866375052913786</v>
      </c>
      <c r="M79" s="12">
        <f t="array" ref="M79">INDEX('Back data'!$A$187:$AV$187,,MAX(IF('Back data'!$A$187:$AV$187&lt;&gt;"",COLUMN('Back data'!$A$187:$AV$187)))-M$6)/M78</f>
        <v>0.82631826005319975</v>
      </c>
      <c r="N79" s="12">
        <f t="array" ref="N79">INDEX('Back data'!$A$187:$AV$187,,MAX(IF('Back data'!$A$187:$AV$187&lt;&gt;"",COLUMN('Back data'!$A$187:$AV$187)))-N$6)/N78</f>
        <v>0.85633969522118658</v>
      </c>
      <c r="O79" s="12">
        <f t="array" ref="O79">INDEX('Back data'!$A$187:$AV$187,,MAX(IF('Back data'!$A$187:$AV$187&lt;&gt;"",COLUMN('Back data'!$A$187:$AV$187)))-O$6)/O78</f>
        <v>0.84016991902296567</v>
      </c>
      <c r="P79" s="12">
        <f t="array" ref="P79">INDEX('Back data'!$A$187:$AV$187,,MAX(IF('Back data'!$A$187:$AV$187&lt;&gt;"",COLUMN('Back data'!$A$187:$AV$187)))-P$6)/P78</f>
        <v>0.80426021876799081</v>
      </c>
    </row>
    <row r="80" spans="1:16" x14ac:dyDescent="0.25">
      <c r="A80" s="38" t="s">
        <v>77</v>
      </c>
      <c r="B80" s="40" t="s">
        <v>72</v>
      </c>
      <c r="C80" s="11" t="s">
        <v>71</v>
      </c>
      <c r="D80" s="12">
        <f t="array" ref="D80">INDEX('Back data'!$A$188:$AV$188,,MAX(IF('Back data'!$A$188:$AV$188&lt;&gt;"",COLUMN('Back data'!$A$188:$AV$188)))-D$6)/D78</f>
        <v>0.18910741301059</v>
      </c>
      <c r="E80" s="12">
        <f t="array" ref="E80">INDEX('Back data'!$A$188:$AV$188,,MAX(IF('Back data'!$A$188:$AV$188&lt;&gt;"",COLUMN('Back data'!$A$188:$AV$188)))-E$6)/E78</f>
        <v>0.26118366212836897</v>
      </c>
      <c r="F80" s="12">
        <f t="array" ref="F80">INDEX('Back data'!$A$188:$AV$188,,MAX(IF('Back data'!$A$188:$AV$188&lt;&gt;"",COLUMN('Back data'!$A$188:$AV$188)))-F$6)/F78</f>
        <v>0.22344645218157783</v>
      </c>
      <c r="G80" s="12">
        <f t="array" ref="G80">INDEX('Back data'!$A$188:$AV$188,,MAX(IF('Back data'!$A$188:$AV$188&lt;&gt;"",COLUMN('Back data'!$A$188:$AV$188)))-G$6)/G78</f>
        <v>0.15131097114398712</v>
      </c>
      <c r="H80" s="12">
        <f t="array" ref="H80">INDEX('Back data'!$A$188:$AV$188,,MAX(IF('Back data'!$A$188:$AV$188&lt;&gt;"",COLUMN('Back data'!$A$188:$AV$188)))-H$6)/H78</f>
        <v>0.27818772136953962</v>
      </c>
      <c r="I80" s="12">
        <f t="array" ref="I80">INDEX('Back data'!$A$188:$AV$188,,MAX(IF('Back data'!$A$188:$AV$188&lt;&gt;"",COLUMN('Back data'!$A$188:$AV$188)))-I$6)/I78</f>
        <v>0.17729554177738413</v>
      </c>
      <c r="J80" s="12">
        <f t="array" ref="J80">INDEX('Back data'!$A$188:$AV$188,,MAX(IF('Back data'!$A$188:$AV$188&lt;&gt;"",COLUMN('Back data'!$A$188:$AV$188)))-J$6)/J78</f>
        <v>0.16832698505713448</v>
      </c>
      <c r="K80" s="12">
        <f t="array" ref="K80">INDEX('Back data'!$A$188:$AV$188,,MAX(IF('Back data'!$A$188:$AV$188&lt;&gt;"",COLUMN('Back data'!$A$188:$AV$188)))-K$6)/K78</f>
        <v>0.20202170358257768</v>
      </c>
      <c r="L80" s="12">
        <f t="array" ref="L80">INDEX('Back data'!$A$188:$AV$188,,MAX(IF('Back data'!$A$188:$AV$188&lt;&gt;"",COLUMN('Back data'!$A$188:$AV$188)))-L$6)/L78</f>
        <v>0.19133624947086214</v>
      </c>
      <c r="M80" s="12">
        <f t="array" ref="M80">INDEX('Back data'!$A$188:$AV$188,,MAX(IF('Back data'!$A$188:$AV$188&lt;&gt;"",COLUMN('Back data'!$A$188:$AV$188)))-M$6)/M78</f>
        <v>0.17368173994680017</v>
      </c>
      <c r="N80" s="12">
        <f t="array" ref="N80">INDEX('Back data'!$A$188:$AV$188,,MAX(IF('Back data'!$A$188:$AV$188&lt;&gt;"",COLUMN('Back data'!$A$188:$AV$188)))-N$6)/N78</f>
        <v>0.14366030477881345</v>
      </c>
      <c r="O80" s="12">
        <f t="array" ref="O80">INDEX('Back data'!$A$188:$AV$188,,MAX(IF('Back data'!$A$188:$AV$188&lt;&gt;"",COLUMN('Back data'!$A$188:$AV$188)))-O$6)/O78</f>
        <v>0.15983008097703438</v>
      </c>
      <c r="P80" s="12">
        <f t="array" ref="P80">INDEX('Back data'!$A$188:$AV$188,,MAX(IF('Back data'!$A$188:$AV$188&lt;&gt;"",COLUMN('Back data'!$A$188:$AV$188)))-P$6)/P78</f>
        <v>0.19573978123200919</v>
      </c>
    </row>
    <row r="82" spans="1:16" x14ac:dyDescent="0.25">
      <c r="C82" s="13"/>
      <c r="D82" s="13"/>
    </row>
    <row r="83" spans="1:16" x14ac:dyDescent="0.25">
      <c r="C83" s="9" t="s">
        <v>68</v>
      </c>
      <c r="D83" s="10">
        <f t="array" ref="D83">INDEX('Back data'!$A$193:$AV$193,,MAX(IF('Back data'!$A$193:$AV$193&lt;&gt;"",COLUMN('Back data'!$A$193:$AV$193)))-D$6)+INDEX('Back data'!$A$194:$AV$194,,MAX(IF('Back data'!$A$194:$AV$194&lt;&gt;"",COLUMN('Back data'!$A$194:$AV$194)))-D$6)</f>
        <v>67.86</v>
      </c>
      <c r="E83" s="10">
        <f t="array" ref="E83">INDEX('Back data'!$A$193:$AV$193,,MAX(IF('Back data'!$A$193:$AV$193&lt;&gt;"",COLUMN('Back data'!$A$193:$AV$193)))-E$6)+INDEX('Back data'!$A$194:$AV$194,,MAX(IF('Back data'!$A$194:$AV$194&lt;&gt;"",COLUMN('Back data'!$A$194:$AV$194)))-E$6)</f>
        <v>66.62</v>
      </c>
      <c r="F83" s="10">
        <f t="array" ref="F83">INDEX('Back data'!$A$193:$AV$193,,MAX(IF('Back data'!$A$193:$AV$193&lt;&gt;"",COLUMN('Back data'!$A$193:$AV$193)))-F$6)+INDEX('Back data'!$A$194:$AV$194,,MAX(IF('Back data'!$A$194:$AV$194&lt;&gt;"",COLUMN('Back data'!$A$194:$AV$194)))-F$6)</f>
        <v>65.399999999999991</v>
      </c>
      <c r="G83" s="10">
        <f t="array" ref="G83">INDEX('Back data'!$A$193:$AV$193,,MAX(IF('Back data'!$A$193:$AV$193&lt;&gt;"",COLUMN('Back data'!$A$193:$AV$193)))-G$6)+INDEX('Back data'!$A$194:$AV$194,,MAX(IF('Back data'!$A$194:$AV$194&lt;&gt;"",COLUMN('Back data'!$A$194:$AV$194)))-G$6)</f>
        <v>64.91</v>
      </c>
      <c r="H83" s="10">
        <f t="array" ref="H83">INDEX('Back data'!$A$193:$AV$193,,MAX(IF('Back data'!$A$193:$AV$193&lt;&gt;"",COLUMN('Back data'!$A$193:$AV$193)))-H$6)+INDEX('Back data'!$A$194:$AV$194,,MAX(IF('Back data'!$A$194:$AV$194&lt;&gt;"",COLUMN('Back data'!$A$194:$AV$194)))-H$6)</f>
        <v>65.63</v>
      </c>
      <c r="I83" s="10">
        <f t="array" ref="I83">INDEX('Back data'!$A$193:$AV$193,,MAX(IF('Back data'!$A$193:$AV$193&lt;&gt;"",COLUMN('Back data'!$A$193:$AV$193)))-I$6)+INDEX('Back data'!$A$194:$AV$194,,MAX(IF('Back data'!$A$194:$AV$194&lt;&gt;"",COLUMN('Back data'!$A$194:$AV$194)))-I$6)</f>
        <v>65.650000000000006</v>
      </c>
      <c r="J83" s="10">
        <f t="array" ref="J83">INDEX('Back data'!$A$193:$AV$193,,MAX(IF('Back data'!$A$193:$AV$193&lt;&gt;"",COLUMN('Back data'!$A$193:$AV$193)))-J$6)+INDEX('Back data'!$A$194:$AV$194,,MAX(IF('Back data'!$A$194:$AV$194&lt;&gt;"",COLUMN('Back data'!$A$194:$AV$194)))-J$6)</f>
        <v>67.539999999999992</v>
      </c>
      <c r="K83" s="10">
        <f t="array" ref="K83">INDEX('Back data'!$A$193:$AV$193,,MAX(IF('Back data'!$A$193:$AV$193&lt;&gt;"",COLUMN('Back data'!$A$193:$AV$193)))-K$6)+INDEX('Back data'!$A$194:$AV$194,,MAX(IF('Back data'!$A$194:$AV$194&lt;&gt;"",COLUMN('Back data'!$A$194:$AV$194)))-K$6)</f>
        <v>70.2</v>
      </c>
      <c r="L83" s="10">
        <f t="array" ref="L83">INDEX('Back data'!$A$193:$AV$193,,MAX(IF('Back data'!$A$193:$AV$193&lt;&gt;"",COLUMN('Back data'!$A$193:$AV$193)))-L$6)+INDEX('Back data'!$A$194:$AV$194,,MAX(IF('Back data'!$A$194:$AV$194&lt;&gt;"",COLUMN('Back data'!$A$194:$AV$194)))-L$6)</f>
        <v>72.970000000000013</v>
      </c>
      <c r="M83" s="10">
        <f t="array" ref="M83">INDEX('Back data'!$A$193:$AV$193,,MAX(IF('Back data'!$A$193:$AV$193&lt;&gt;"",COLUMN('Back data'!$A$193:$AV$193)))-M$6)+INDEX('Back data'!$A$194:$AV$194,,MAX(IF('Back data'!$A$194:$AV$194&lt;&gt;"",COLUMN('Back data'!$A$194:$AV$194)))-M$6)</f>
        <v>71.97</v>
      </c>
      <c r="N83" s="10">
        <f t="array" ref="N83">INDEX('Back data'!$A$193:$AV$193,,MAX(IF('Back data'!$A$193:$AV$193&lt;&gt;"",COLUMN('Back data'!$A$193:$AV$193)))-N$6)+INDEX('Back data'!$A$194:$AV$194,,MAX(IF('Back data'!$A$194:$AV$194&lt;&gt;"",COLUMN('Back data'!$A$194:$AV$194)))-N$6)</f>
        <v>75.39</v>
      </c>
      <c r="O83" s="10">
        <f t="array" ref="O83">INDEX('Back data'!$A$193:$AV$193,,MAX(IF('Back data'!$A$193:$AV$193&lt;&gt;"",COLUMN('Back data'!$A$193:$AV$193)))-O$6)+INDEX('Back data'!$A$194:$AV$194,,MAX(IF('Back data'!$A$194:$AV$194&lt;&gt;"",COLUMN('Back data'!$A$194:$AV$194)))-O$6)</f>
        <v>73.100000000000009</v>
      </c>
      <c r="P83" s="10">
        <f t="array" ref="P83">INDEX('Back data'!$A$193:$AV$193,,MAX(IF('Back data'!$A$193:$AV$193&lt;&gt;"",COLUMN('Back data'!$A$193:$AV$193)))-P$6)+INDEX('Back data'!$A$194:$AV$194,,MAX(IF('Back data'!$A$194:$AV$194&lt;&gt;"",COLUMN('Back data'!$A$194:$AV$194)))-P$6)</f>
        <v>73.190000000000012</v>
      </c>
    </row>
    <row r="84" spans="1:16" x14ac:dyDescent="0.25">
      <c r="A84" s="38" t="s">
        <v>77</v>
      </c>
      <c r="B84" s="40" t="s">
        <v>73</v>
      </c>
      <c r="C84" s="11" t="s">
        <v>70</v>
      </c>
      <c r="D84" s="12">
        <f t="array" ref="D84">INDEX('Back data'!$A$193:$AV$193,,MAX(IF('Back data'!$A$193:$AV$193&lt;&gt;"",COLUMN('Back data'!$A$193:$AV$193)))-D$6)/D83</f>
        <v>0.9366342469790746</v>
      </c>
      <c r="E84" s="12">
        <f t="array" ref="E84">INDEX('Back data'!$A$193:$AV$193,,MAX(IF('Back data'!$A$193:$AV$193&lt;&gt;"",COLUMN('Back data'!$A$193:$AV$193)))-E$6)/E83</f>
        <v>0.94115881116781741</v>
      </c>
      <c r="F84" s="12">
        <f t="array" ref="F84">INDEX('Back data'!$A$193:$AV$193,,MAX(IF('Back data'!$A$193:$AV$193&lt;&gt;"",COLUMN('Back data'!$A$193:$AV$193)))-F$6)/F83</f>
        <v>0.94281345565749242</v>
      </c>
      <c r="G84" s="12">
        <f t="array" ref="G84">INDEX('Back data'!$A$193:$AV$193,,MAX(IF('Back data'!$A$193:$AV$193&lt;&gt;"",COLUMN('Back data'!$A$193:$AV$193)))-G$6)/G83</f>
        <v>0.9617932521953475</v>
      </c>
      <c r="H84" s="12">
        <f t="array" ref="H84">INDEX('Back data'!$A$193:$AV$193,,MAX(IF('Back data'!$A$193:$AV$193&lt;&gt;"",COLUMN('Back data'!$A$193:$AV$193)))-H$6)/H83</f>
        <v>0.9680024379094927</v>
      </c>
      <c r="I84" s="12">
        <f t="array" ref="I84">INDEX('Back data'!$A$193:$AV$193,,MAX(IF('Back data'!$A$193:$AV$193&lt;&gt;"",COLUMN('Back data'!$A$193:$AV$193)))-I$6)/I83</f>
        <v>0.96481340441736474</v>
      </c>
      <c r="J84" s="12">
        <f t="array" ref="J84">INDEX('Back data'!$A$193:$AV$193,,MAX(IF('Back data'!$A$193:$AV$193&lt;&gt;"",COLUMN('Back data'!$A$193:$AV$193)))-J$6)/J83</f>
        <v>0.95735860230974246</v>
      </c>
      <c r="K84" s="12">
        <f t="array" ref="K84">INDEX('Back data'!$A$193:$AV$193,,MAX(IF('Back data'!$A$193:$AV$193&lt;&gt;"",COLUMN('Back data'!$A$193:$AV$193)))-K$6)/K83</f>
        <v>0.97421652421652416</v>
      </c>
      <c r="L84" s="12">
        <f t="array" ref="L84">INDEX('Back data'!$A$193:$AV$193,,MAX(IF('Back data'!$A$193:$AV$193&lt;&gt;"",COLUMN('Back data'!$A$193:$AV$193)))-L$6)/L83</f>
        <v>0.9788954364807454</v>
      </c>
      <c r="M84" s="12">
        <f t="array" ref="M84">INDEX('Back data'!$A$193:$AV$193,,MAX(IF('Back data'!$A$193:$AV$193&lt;&gt;"",COLUMN('Back data'!$A$193:$AV$193)))-M$6)/M83</f>
        <v>0.98457690704460188</v>
      </c>
      <c r="N84" s="12">
        <f t="array" ref="N84">INDEX('Back data'!$A$193:$AV$193,,MAX(IF('Back data'!$A$193:$AV$193&lt;&gt;"",COLUMN('Back data'!$A$193:$AV$193)))-N$6)/N83</f>
        <v>0.98925586947871069</v>
      </c>
      <c r="O84" s="12">
        <f t="array" ref="O84">INDEX('Back data'!$A$193:$AV$193,,MAX(IF('Back data'!$A$193:$AV$193&lt;&gt;"",COLUMN('Back data'!$A$193:$AV$193)))-O$6)/O83</f>
        <v>0.99411764705882344</v>
      </c>
      <c r="P84" s="12">
        <f t="array" ref="P84">INDEX('Back data'!$A$193:$AV$193,,MAX(IF('Back data'!$A$193:$AV$193&lt;&gt;"",COLUMN('Back data'!$A$193:$AV$193)))-P$6)/P83</f>
        <v>0.97704604454160393</v>
      </c>
    </row>
    <row r="85" spans="1:16" x14ac:dyDescent="0.25">
      <c r="A85" s="38" t="s">
        <v>77</v>
      </c>
      <c r="B85" s="40" t="s">
        <v>73</v>
      </c>
      <c r="C85" s="31" t="s">
        <v>71</v>
      </c>
      <c r="D85" s="32">
        <f t="array" ref="D85">+INDEX('Back data'!$A$194:$AV$194,,MAX(IF('Back data'!$A$194:$AV$194&lt;&gt;"",COLUMN('Back data'!$A$194:$AV$194)))-D$6)/D83</f>
        <v>6.3365753020925439E-2</v>
      </c>
      <c r="E85" s="32">
        <f t="array" ref="E85">+INDEX('Back data'!$A$194:$AV$194,,MAX(IF('Back data'!$A$194:$AV$194&lt;&gt;"",COLUMN('Back data'!$A$194:$AV$194)))-E$6)/E83</f>
        <v>5.884118883218252E-2</v>
      </c>
      <c r="F85" s="32">
        <f t="array" ref="F85">+INDEX('Back data'!$A$194:$AV$194,,MAX(IF('Back data'!$A$194:$AV$194&lt;&gt;"",COLUMN('Back data'!$A$194:$AV$194)))-F$6)/F83</f>
        <v>5.7186544342507653E-2</v>
      </c>
      <c r="G85" s="32">
        <f t="array" ref="G85">+INDEX('Back data'!$A$194:$AV$194,,MAX(IF('Back data'!$A$194:$AV$194&lt;&gt;"",COLUMN('Back data'!$A$194:$AV$194)))-G$6)/G83</f>
        <v>3.8206747804652601E-2</v>
      </c>
      <c r="H85" s="32">
        <f t="array" ref="H85">+INDEX('Back data'!$A$194:$AV$194,,MAX(IF('Back data'!$A$194:$AV$194&lt;&gt;"",COLUMN('Back data'!$A$194:$AV$194)))-H$6)/H83</f>
        <v>3.1997562090507393E-2</v>
      </c>
      <c r="I85" s="32">
        <f t="array" ref="I85">+INDEX('Back data'!$A$194:$AV$194,,MAX(IF('Back data'!$A$194:$AV$194&lt;&gt;"",COLUMN('Back data'!$A$194:$AV$194)))-I$6)/I83</f>
        <v>3.5186595582635184E-2</v>
      </c>
      <c r="J85" s="32">
        <f t="array" ref="J85">+INDEX('Back data'!$A$194:$AV$194,,MAX(IF('Back data'!$A$194:$AV$194&lt;&gt;"",COLUMN('Back data'!$A$194:$AV$194)))-J$6)/J83</f>
        <v>4.2641397690257626E-2</v>
      </c>
      <c r="K85" s="32">
        <f t="array" ref="K85">+INDEX('Back data'!$A$194:$AV$194,,MAX(IF('Back data'!$A$194:$AV$194&lt;&gt;"",COLUMN('Back data'!$A$194:$AV$194)))-K$6)/K83</f>
        <v>2.5783475783475784E-2</v>
      </c>
      <c r="L85" s="32">
        <f t="array" ref="L85">+INDEX('Back data'!$A$194:$AV$194,,MAX(IF('Back data'!$A$194:$AV$194&lt;&gt;"",COLUMN('Back data'!$A$194:$AV$194)))-L$6)/L83</f>
        <v>2.1104563519254486E-2</v>
      </c>
      <c r="M85" s="32">
        <f t="array" ref="M85">+INDEX('Back data'!$A$194:$AV$194,,MAX(IF('Back data'!$A$194:$AV$194&lt;&gt;"",COLUMN('Back data'!$A$194:$AV$194)))-M$6)/M83</f>
        <v>1.5423092955398085E-2</v>
      </c>
      <c r="N85" s="32">
        <f t="array" ref="N85">+INDEX('Back data'!$A$194:$AV$194,,MAX(IF('Back data'!$A$194:$AV$194&lt;&gt;"",COLUMN('Back data'!$A$194:$AV$194)))-N$6)/N83</f>
        <v>1.0744130521289296E-2</v>
      </c>
      <c r="O85" s="32">
        <f t="array" ref="O85">+INDEX('Back data'!$A$194:$AV$194,,MAX(IF('Back data'!$A$194:$AV$194&lt;&gt;"",COLUMN('Back data'!$A$194:$AV$194)))-O$6)/O83</f>
        <v>5.8823529411764696E-3</v>
      </c>
      <c r="P85" s="32">
        <f t="array" ref="P85">+INDEX('Back data'!$A$194:$AV$194,,MAX(IF('Back data'!$A$194:$AV$194&lt;&gt;"",COLUMN('Back data'!$A$194:$AV$194)))-P$6)/P83</f>
        <v>2.2953955458395951E-2</v>
      </c>
    </row>
    <row r="86" spans="1:16" x14ac:dyDescent="0.25">
      <c r="A86" s="33"/>
      <c r="B86" s="30"/>
      <c r="C86" s="34"/>
      <c r="D86" s="35"/>
      <c r="E86" s="35"/>
      <c r="F86" s="35"/>
      <c r="G86" s="35"/>
      <c r="H86" s="35"/>
      <c r="I86" s="35"/>
      <c r="J86" s="35"/>
      <c r="K86" s="35"/>
      <c r="L86" s="35"/>
      <c r="M86" s="35"/>
      <c r="N86" s="35"/>
      <c r="O86" s="35"/>
      <c r="P86" s="35"/>
    </row>
    <row r="87" spans="1:16" x14ac:dyDescent="0.25">
      <c r="C87" s="9" t="s">
        <v>68</v>
      </c>
      <c r="D87" s="10">
        <f t="array" ref="D87">INDEX('Back data'!$A$377:$AV$377,,MAX(IF('Back data'!$A$377:$AV$377&lt;&gt;"",COLUMN('Back data'!$A$377:$AV$377)))-D$6)+INDEX('Back data'!$A$378:$AV$378,,MAX(IF('Back data'!$A$378:$AV$378&lt;&gt;"",COLUMN('Back data'!$A$378:$AV$378)))-D$6)</f>
        <v>69.61</v>
      </c>
      <c r="E87" s="10">
        <f t="array" ref="E87">INDEX('Back data'!$A$377:$AV$377,,MAX(IF('Back data'!$A$377:$AV$377&lt;&gt;"",COLUMN('Back data'!$A$377:$AV$377)))-E$6)+INDEX('Back data'!$A$378:$AV$378,,MAX(IF('Back data'!$A$378:$AV$378&lt;&gt;"",COLUMN('Back data'!$A$378:$AV$378)))-E$6)</f>
        <v>67.67</v>
      </c>
      <c r="F87" s="10">
        <f t="array" ref="F87">INDEX('Back data'!$A$377:$AV$377,,MAX(IF('Back data'!$A$377:$AV$377&lt;&gt;"",COLUMN('Back data'!$A$377:$AV$377)))-F$6)+INDEX('Back data'!$A$378:$AV$378,,MAX(IF('Back data'!$A$378:$AV$378&lt;&gt;"",COLUMN('Back data'!$A$378:$AV$378)))-F$6)</f>
        <v>67.06</v>
      </c>
      <c r="G87" s="10">
        <f t="array" ref="G87">INDEX('Back data'!$A$377:$AV$377,,MAX(IF('Back data'!$A$377:$AV$377&lt;&gt;"",COLUMN('Back data'!$A$377:$AV$377)))-G$6)+INDEX('Back data'!$A$378:$AV$378,,MAX(IF('Back data'!$A$378:$AV$378&lt;&gt;"",COLUMN('Back data'!$A$378:$AV$378)))-G$6)</f>
        <v>66.08</v>
      </c>
      <c r="H87" s="10">
        <f t="array" ref="H87">INDEX('Back data'!$A$377:$AV$377,,MAX(IF('Back data'!$A$377:$AV$377&lt;&gt;"",COLUMN('Back data'!$A$377:$AV$377)))-H$6)+INDEX('Back data'!$A$378:$AV$378,,MAX(IF('Back data'!$A$378:$AV$378&lt;&gt;"",COLUMN('Back data'!$A$378:$AV$378)))-H$6)</f>
        <v>65.52</v>
      </c>
      <c r="I87" s="10">
        <f t="array" ref="I87">INDEX('Back data'!$A$377:$AV$377,,MAX(IF('Back data'!$A$377:$AV$377&lt;&gt;"",COLUMN('Back data'!$A$377:$AV$377)))-I$6)+INDEX('Back data'!$A$378:$AV$378,,MAX(IF('Back data'!$A$378:$AV$378&lt;&gt;"",COLUMN('Back data'!$A$378:$AV$378)))-I$6)</f>
        <v>64.58</v>
      </c>
      <c r="J87" s="10">
        <f t="array" ref="J87">INDEX('Back data'!$A$377:$AV$377,,MAX(IF('Back data'!$A$377:$AV$377&lt;&gt;"",COLUMN('Back data'!$A$377:$AV$377)))-J$6)+INDEX('Back data'!$A$378:$AV$378,,MAX(IF('Back data'!$A$378:$AV$378&lt;&gt;"",COLUMN('Back data'!$A$378:$AV$378)))-J$6)</f>
        <v>68.710000000000008</v>
      </c>
      <c r="K87" s="10">
        <f t="array" ref="K87">INDEX('Back data'!$A$377:$AV$377,,MAX(IF('Back data'!$A$377:$AV$377&lt;&gt;"",COLUMN('Back data'!$A$377:$AV$377)))-K$6)+INDEX('Back data'!$A$378:$AV$378,,MAX(IF('Back data'!$A$378:$AV$378&lt;&gt;"",COLUMN('Back data'!$A$378:$AV$378)))-K$6)</f>
        <v>64.34</v>
      </c>
      <c r="L87" s="10">
        <f t="array" ref="L87">INDEX('Back data'!$A$377:$AV$377,,MAX(IF('Back data'!$A$377:$AV$377&lt;&gt;"",COLUMN('Back data'!$A$377:$AV$377)))-L$6)+INDEX('Back data'!$A$378:$AV$378,,MAX(IF('Back data'!$A$378:$AV$378&lt;&gt;"",COLUMN('Back data'!$A$378:$AV$378)))-L$6)</f>
        <v>70.349999999999994</v>
      </c>
      <c r="M87" s="10">
        <f t="array" ref="M87">INDEX('Back data'!$A$377:$AV$377,,MAX(IF('Back data'!$A$377:$AV$377&lt;&gt;"",COLUMN('Back data'!$A$377:$AV$377)))-M$6)+INDEX('Back data'!$A$378:$AV$378,,MAX(IF('Back data'!$A$378:$AV$378&lt;&gt;"",COLUMN('Back data'!$A$378:$AV$378)))-M$6)</f>
        <v>65.44</v>
      </c>
      <c r="N87" s="10">
        <f t="array" ref="N87">INDEX('Back data'!$A$377:$AV$377,,MAX(IF('Back data'!$A$377:$AV$377&lt;&gt;"",COLUMN('Back data'!$A$377:$AV$377)))-N$6)+INDEX('Back data'!$A$378:$AV$378,,MAX(IF('Back data'!$A$378:$AV$378&lt;&gt;"",COLUMN('Back data'!$A$378:$AV$378)))-N$6)</f>
        <v>70.33</v>
      </c>
      <c r="O87" s="10">
        <f t="array" ref="O87">INDEX('Back data'!$A$377:$AV$377,,MAX(IF('Back data'!$A$377:$AV$377&lt;&gt;"",COLUMN('Back data'!$A$377:$AV$377)))-O$6)+INDEX('Back data'!$A$378:$AV$378,,MAX(IF('Back data'!$A$378:$AV$378&lt;&gt;"",COLUMN('Back data'!$A$378:$AV$378)))-O$6)</f>
        <v>66.239999999999995</v>
      </c>
      <c r="P87" s="10">
        <f t="array" ref="P87">INDEX('Back data'!$A$377:$AV$377,,MAX(IF('Back data'!$A$377:$AV$377&lt;&gt;"",COLUMN('Back data'!$A$377:$AV$377)))-P$6)+INDEX('Back data'!$A$378:$AV$378,,MAX(IF('Back data'!$A$378:$AV$378&lt;&gt;"",COLUMN('Back data'!$A$378:$AV$378)))-P$6)</f>
        <v>68.31</v>
      </c>
    </row>
    <row r="88" spans="1:16" x14ac:dyDescent="0.25">
      <c r="A88" s="38" t="s">
        <v>77</v>
      </c>
      <c r="B88" s="40" t="s">
        <v>57</v>
      </c>
      <c r="C88" s="11" t="s">
        <v>70</v>
      </c>
      <c r="D88" s="12">
        <f t="array" ref="D88">INDEX('Back data'!$A$377:$AV$377,,MAX(IF('Back data'!$A$377:$AV$377&lt;&gt;"",COLUMN('Back data'!$A$377:$AV$377)))-D$6)/D87</f>
        <v>0.85979026002011205</v>
      </c>
      <c r="E88" s="12">
        <f t="array" ref="E88">INDEX('Back data'!$A$377:$AV$377,,MAX(IF('Back data'!$A$377:$AV$377&lt;&gt;"",COLUMN('Back data'!$A$377:$AV$377)))-E$6)/E87</f>
        <v>0.8056745973104773</v>
      </c>
      <c r="F88" s="12">
        <f t="array" ref="F88">INDEX('Back data'!$A$377:$AV$377,,MAX(IF('Back data'!$A$377:$AV$377&lt;&gt;"",COLUMN('Back data'!$A$377:$AV$377)))-F$6)/F87</f>
        <v>0.87816880405606912</v>
      </c>
      <c r="G88" s="12">
        <f t="array" ref="G88">INDEX('Back data'!$A$377:$AV$377,,MAX(IF('Back data'!$A$377:$AV$377&lt;&gt;"",COLUMN('Back data'!$A$377:$AV$377)))-G$6)/G87</f>
        <v>0.90541767554479413</v>
      </c>
      <c r="H88" s="12">
        <f t="array" ref="H88">INDEX('Back data'!$A$377:$AV$377,,MAX(IF('Back data'!$A$377:$AV$377&lt;&gt;"",COLUMN('Back data'!$A$377:$AV$377)))-H$6)/H87</f>
        <v>0.81272893772893773</v>
      </c>
      <c r="I88" s="12">
        <f t="array" ref="I88">INDEX('Back data'!$A$377:$AV$377,,MAX(IF('Back data'!$A$377:$AV$377&lt;&gt;"",COLUMN('Back data'!$A$377:$AV$377)))-I$6)/I87</f>
        <v>0.87643233199132864</v>
      </c>
      <c r="J88" s="12">
        <f t="array" ref="J88">INDEX('Back data'!$A$377:$AV$377,,MAX(IF('Back data'!$A$377:$AV$377&lt;&gt;"",COLUMN('Back data'!$A$377:$AV$377)))-J$6)/J87</f>
        <v>0.86523067966817047</v>
      </c>
      <c r="K88" s="12">
        <f t="array" ref="K88">INDEX('Back data'!$A$377:$AV$377,,MAX(IF('Back data'!$A$377:$AV$377&lt;&gt;"",COLUMN('Back data'!$A$377:$AV$377)))-K$6)/K87</f>
        <v>0.90954305253341627</v>
      </c>
      <c r="L88" s="12">
        <f t="array" ref="L88">INDEX('Back data'!$A$377:$AV$377,,MAX(IF('Back data'!$A$377:$AV$377&lt;&gt;"",COLUMN('Back data'!$A$377:$AV$377)))-L$6)/L87</f>
        <v>0.89452736318407966</v>
      </c>
      <c r="M88" s="12">
        <f t="array" ref="M88">INDEX('Back data'!$A$377:$AV$377,,MAX(IF('Back data'!$A$377:$AV$377&lt;&gt;"",COLUMN('Back data'!$A$377:$AV$377)))-M$6)/M87</f>
        <v>0.94452933985330079</v>
      </c>
      <c r="N88" s="12">
        <f t="array" ref="N88">INDEX('Back data'!$A$377:$AV$377,,MAX(IF('Back data'!$A$377:$AV$377&lt;&gt;"",COLUMN('Back data'!$A$377:$AV$377)))-N$6)/N87</f>
        <v>0.94511588226930188</v>
      </c>
      <c r="O88" s="12">
        <f t="array" ref="O88">INDEX('Back data'!$A$377:$AV$377,,MAX(IF('Back data'!$A$377:$AV$377&lt;&gt;"",COLUMN('Back data'!$A$377:$AV$377)))-O$6)/O87</f>
        <v>0.90428743961352664</v>
      </c>
      <c r="P88" s="12">
        <f t="array" ref="P88">INDEX('Back data'!$A$377:$AV$377,,MAX(IF('Back data'!$A$377:$AV$377&lt;&gt;"",COLUMN('Back data'!$A$377:$AV$377)))-P$6)/P87</f>
        <v>0.8896208461425853</v>
      </c>
    </row>
    <row r="89" spans="1:16" x14ac:dyDescent="0.25">
      <c r="A89" s="38" t="s">
        <v>77</v>
      </c>
      <c r="B89" s="40" t="s">
        <v>57</v>
      </c>
      <c r="C89" s="11" t="s">
        <v>71</v>
      </c>
      <c r="D89" s="12">
        <f t="array" ref="D89">+INDEX('Back data'!$A$378:$AV$378,,MAX(IF('Back data'!$A$378:$AV$378&lt;&gt;"",COLUMN('Back data'!$A$378:$AV$378)))-D$6)/D87</f>
        <v>0.14020973997988795</v>
      </c>
      <c r="E89" s="12">
        <f t="array" ref="E89">+INDEX('Back data'!$A$378:$AV$378,,MAX(IF('Back data'!$A$378:$AV$378&lt;&gt;"",COLUMN('Back data'!$A$378:$AV$378)))-E$6)/E87</f>
        <v>0.1943254026895227</v>
      </c>
      <c r="F89" s="12">
        <f t="array" ref="F89">+INDEX('Back data'!$A$378:$AV$378,,MAX(IF('Back data'!$A$378:$AV$378&lt;&gt;"",COLUMN('Back data'!$A$378:$AV$378)))-F$6)/F87</f>
        <v>0.1218311959439308</v>
      </c>
      <c r="G89" s="12">
        <f t="array" ref="G89">+INDEX('Back data'!$A$378:$AV$378,,MAX(IF('Back data'!$A$378:$AV$378&lt;&gt;"",COLUMN('Back data'!$A$378:$AV$378)))-G$6)/G87</f>
        <v>9.4582324455205813E-2</v>
      </c>
      <c r="H89" s="12">
        <f t="array" ref="H89">+INDEX('Back data'!$A$378:$AV$378,,MAX(IF('Back data'!$A$378:$AV$378&lt;&gt;"",COLUMN('Back data'!$A$378:$AV$378)))-H$6)/H87</f>
        <v>0.18727106227106227</v>
      </c>
      <c r="I89" s="12">
        <f t="array" ref="I89">+INDEX('Back data'!$A$378:$AV$378,,MAX(IF('Back data'!$A$378:$AV$378&lt;&gt;"",COLUMN('Back data'!$A$378:$AV$378)))-I$6)/I87</f>
        <v>0.12356766800867143</v>
      </c>
      <c r="J89" s="12">
        <f t="array" ref="J89">+INDEX('Back data'!$A$378:$AV$378,,MAX(IF('Back data'!$A$378:$AV$378&lt;&gt;"",COLUMN('Back data'!$A$378:$AV$378)))-J$6)/J87</f>
        <v>0.13476932033182942</v>
      </c>
      <c r="K89" s="12">
        <f t="array" ref="K89">+INDEX('Back data'!$A$378:$AV$378,,MAX(IF('Back data'!$A$378:$AV$378&lt;&gt;"",COLUMN('Back data'!$A$378:$AV$378)))-K$6)/K87</f>
        <v>9.0456947466583768E-2</v>
      </c>
      <c r="L89" s="12">
        <f t="array" ref="L89">+INDEX('Back data'!$A$378:$AV$378,,MAX(IF('Back data'!$A$378:$AV$378&lt;&gt;"",COLUMN('Back data'!$A$378:$AV$378)))-L$6)/L87</f>
        <v>0.10547263681592041</v>
      </c>
      <c r="M89" s="12">
        <f t="array" ref="M89">+INDEX('Back data'!$A$378:$AV$378,,MAX(IF('Back data'!$A$378:$AV$378&lt;&gt;"",COLUMN('Back data'!$A$378:$AV$378)))-M$6)/M87</f>
        <v>5.5470660146699269E-2</v>
      </c>
      <c r="N89" s="12">
        <f t="array" ref="N89">+INDEX('Back data'!$A$378:$AV$378,,MAX(IF('Back data'!$A$378:$AV$378&lt;&gt;"",COLUMN('Back data'!$A$378:$AV$378)))-N$6)/N87</f>
        <v>5.4884117730698137E-2</v>
      </c>
      <c r="O89" s="12">
        <f t="array" ref="O89">+INDEX('Back data'!$A$378:$AV$378,,MAX(IF('Back data'!$A$378:$AV$378&lt;&gt;"",COLUMN('Back data'!$A$378:$AV$378)))-O$6)/O87</f>
        <v>9.5712560386473439E-2</v>
      </c>
      <c r="P89" s="12">
        <f t="array" ref="P89">+INDEX('Back data'!$A$378:$AV$378,,MAX(IF('Back data'!$A$378:$AV$378&lt;&gt;"",COLUMN('Back data'!$A$378:$AV$378)))-P$6)/P87</f>
        <v>0.11037915385741473</v>
      </c>
    </row>
    <row r="92" spans="1:16" x14ac:dyDescent="0.25">
      <c r="C92" s="9" t="s">
        <v>68</v>
      </c>
      <c r="D92" s="10">
        <f t="array" ref="D92">INDEX('Back data'!$A$383:$AV$383,,MAX(IF('Back data'!$A$383:$AV$383&lt;&gt;"",COLUMN('Back data'!$A$383:$AV$383)))-D$6)+INDEX('Back data'!$A$384:$AV$384,,MAX(IF('Back data'!$A$384:$AV$384&lt;&gt;"",COLUMN('Back data'!$A$384:$AV$384)))-D$6)</f>
        <v>68.36</v>
      </c>
      <c r="E92" s="10">
        <f t="array" ref="E92">INDEX('Back data'!$A$383:$AV$383,,MAX(IF('Back data'!$A$383:$AV$383&lt;&gt;"",COLUMN('Back data'!$A$383:$AV$383)))-E$6)+INDEX('Back data'!$A$384:$AV$384,,MAX(IF('Back data'!$A$384:$AV$384&lt;&gt;"",COLUMN('Back data'!$A$384:$AV$384)))-E$6)</f>
        <v>68.489999999999995</v>
      </c>
      <c r="F92" s="10">
        <f t="array" ref="F92">INDEX('Back data'!$A$383:$AV$383,,MAX(IF('Back data'!$A$383:$AV$383&lt;&gt;"",COLUMN('Back data'!$A$383:$AV$383)))-F$6)+INDEX('Back data'!$A$384:$AV$384,,MAX(IF('Back data'!$A$384:$AV$384&lt;&gt;"",COLUMN('Back data'!$A$384:$AV$384)))-F$6)</f>
        <v>68.260000000000005</v>
      </c>
      <c r="G92" s="10">
        <f t="array" ref="G92">INDEX('Back data'!$A$383:$AV$383,,MAX(IF('Back data'!$A$383:$AV$383&lt;&gt;"",COLUMN('Back data'!$A$383:$AV$383)))-G$6)+INDEX('Back data'!$A$384:$AV$384,,MAX(IF('Back data'!$A$384:$AV$384&lt;&gt;"",COLUMN('Back data'!$A$384:$AV$384)))-G$6)</f>
        <v>66.679999999999993</v>
      </c>
      <c r="H92" s="10">
        <f t="array" ref="H92">INDEX('Back data'!$A$383:$AV$383,,MAX(IF('Back data'!$A$383:$AV$383&lt;&gt;"",COLUMN('Back data'!$A$383:$AV$383)))-H$6)+INDEX('Back data'!$A$384:$AV$384,,MAX(IF('Back data'!$A$384:$AV$384&lt;&gt;"",COLUMN('Back data'!$A$384:$AV$384)))-H$6)</f>
        <v>67.45</v>
      </c>
      <c r="I92" s="10">
        <f t="array" ref="I92">INDEX('Back data'!$A$383:$AV$383,,MAX(IF('Back data'!$A$383:$AV$383&lt;&gt;"",COLUMN('Back data'!$A$383:$AV$383)))-I$6)+INDEX('Back data'!$A$384:$AV$384,,MAX(IF('Back data'!$A$384:$AV$384&lt;&gt;"",COLUMN('Back data'!$A$384:$AV$384)))-I$6)</f>
        <v>66.94</v>
      </c>
      <c r="J92" s="10">
        <f t="array" ref="J92">INDEX('Back data'!$A$383:$AV$383,,MAX(IF('Back data'!$A$383:$AV$383&lt;&gt;"",COLUMN('Back data'!$A$383:$AV$383)))-J$6)+INDEX('Back data'!$A$384:$AV$384,,MAX(IF('Back data'!$A$384:$AV$384&lt;&gt;"",COLUMN('Back data'!$A$384:$AV$384)))-J$6)</f>
        <v>66.42</v>
      </c>
      <c r="K92" s="10">
        <f t="array" ref="K92">INDEX('Back data'!$A$383:$AV$383,,MAX(IF('Back data'!$A$383:$AV$383&lt;&gt;"",COLUMN('Back data'!$A$383:$AV$383)))-K$6)+INDEX('Back data'!$A$384:$AV$384,,MAX(IF('Back data'!$A$384:$AV$384&lt;&gt;"",COLUMN('Back data'!$A$384:$AV$384)))-K$6)</f>
        <v>69.53</v>
      </c>
      <c r="L92" s="10">
        <f t="array" ref="L92">INDEX('Back data'!$A$383:$AV$383,,MAX(IF('Back data'!$A$383:$AV$383&lt;&gt;"",COLUMN('Back data'!$A$383:$AV$383)))-L$6)+INDEX('Back data'!$A$384:$AV$384,,MAX(IF('Back data'!$A$384:$AV$384&lt;&gt;"",COLUMN('Back data'!$A$384:$AV$384)))-L$6)</f>
        <v>73.919999999999987</v>
      </c>
      <c r="M92" s="10">
        <f t="array" ref="M92">INDEX('Back data'!$A$383:$AV$383,,MAX(IF('Back data'!$A$383:$AV$383&lt;&gt;"",COLUMN('Back data'!$A$383:$AV$383)))-M$6)+INDEX('Back data'!$A$384:$AV$384,,MAX(IF('Back data'!$A$384:$AV$384&lt;&gt;"",COLUMN('Back data'!$A$384:$AV$384)))-M$6)</f>
        <v>73.47999999999999</v>
      </c>
      <c r="N92" s="10">
        <f t="array" ref="N92">INDEX('Back data'!$A$383:$AV$383,,MAX(IF('Back data'!$A$383:$AV$383&lt;&gt;"",COLUMN('Back data'!$A$383:$AV$383)))-N$6)+INDEX('Back data'!$A$384:$AV$384,,MAX(IF('Back data'!$A$384:$AV$384&lt;&gt;"",COLUMN('Back data'!$A$384:$AV$384)))-N$6)</f>
        <v>75.69</v>
      </c>
      <c r="O92" s="10">
        <f t="array" ref="O92">INDEX('Back data'!$A$383:$AV$383,,MAX(IF('Back data'!$A$383:$AV$383&lt;&gt;"",COLUMN('Back data'!$A$383:$AV$383)))-O$6)+INDEX('Back data'!$A$384:$AV$384,,MAX(IF('Back data'!$A$384:$AV$384&lt;&gt;"",COLUMN('Back data'!$A$384:$AV$384)))-O$6)</f>
        <v>75.77</v>
      </c>
      <c r="P92" s="10">
        <f t="array" ref="P92">INDEX('Back data'!$A$383:$AV$383,,MAX(IF('Back data'!$A$383:$AV$383&lt;&gt;"",COLUMN('Back data'!$A$383:$AV$383)))-P$6)+INDEX('Back data'!$A$384:$AV$384,,MAX(IF('Back data'!$A$384:$AV$384&lt;&gt;"",COLUMN('Back data'!$A$384:$AV$384)))-P$6)</f>
        <v>73.819999999999993</v>
      </c>
    </row>
    <row r="93" spans="1:16" x14ac:dyDescent="0.25">
      <c r="A93" s="38" t="s">
        <v>77</v>
      </c>
      <c r="B93" s="40" t="s">
        <v>62</v>
      </c>
      <c r="C93" s="11" t="s">
        <v>70</v>
      </c>
      <c r="D93" s="12">
        <f t="array" ref="D93">INDEX('Back data'!$A$383:$AV$383,,MAX(IF('Back data'!$A$383:$AV$383&lt;&gt;"",COLUMN('Back data'!$A$383:$AV$383)))-D$6)/D92</f>
        <v>0.89482153306026924</v>
      </c>
      <c r="E93" s="12">
        <f t="array" ref="E93">INDEX('Back data'!$A$383:$AV$383,,MAX(IF('Back data'!$A$383:$AV$383&lt;&gt;"",COLUMN('Back data'!$A$383:$AV$383)))-E$6)/E92</f>
        <v>0.88377865381807574</v>
      </c>
      <c r="F93" s="12">
        <f t="array" ref="F93">INDEX('Back data'!$A$383:$AV$383,,MAX(IF('Back data'!$A$383:$AV$383&lt;&gt;"",COLUMN('Back data'!$A$383:$AV$383)))-F$6)/F92</f>
        <v>0.91283328450043943</v>
      </c>
      <c r="G93" s="12">
        <f t="array" ref="G93">INDEX('Back data'!$A$383:$AV$383,,MAX(IF('Back data'!$A$383:$AV$383&lt;&gt;"",COLUMN('Back data'!$A$383:$AV$383)))-G$6)/G92</f>
        <v>0.93041391721655675</v>
      </c>
      <c r="H93" s="12">
        <f t="array" ref="H93">INDEX('Back data'!$A$383:$AV$383,,MAX(IF('Back data'!$A$383:$AV$383&lt;&gt;"",COLUMN('Back data'!$A$383:$AV$383)))-H$6)/H92</f>
        <v>0.90348406226834688</v>
      </c>
      <c r="I93" s="12">
        <f t="array" ref="I93">INDEX('Back data'!$A$383:$AV$383,,MAX(IF('Back data'!$A$383:$AV$383&lt;&gt;"",COLUMN('Back data'!$A$383:$AV$383)))-I$6)/I92</f>
        <v>0.92754705706602936</v>
      </c>
      <c r="J93" s="12">
        <f t="array" ref="J93">INDEX('Back data'!$A$383:$AV$383,,MAX(IF('Back data'!$A$383:$AV$383&lt;&gt;"",COLUMN('Back data'!$A$383:$AV$383)))-J$6)/J92</f>
        <v>0.9251731406202951</v>
      </c>
      <c r="K93" s="12">
        <f t="array" ref="K93">INDEX('Back data'!$A$383:$AV$383,,MAX(IF('Back data'!$A$383:$AV$383&lt;&gt;"",COLUMN('Back data'!$A$383:$AV$383)))-K$6)/K92</f>
        <v>0.93297857040126564</v>
      </c>
      <c r="L93" s="12">
        <f t="array" ref="L93">INDEX('Back data'!$A$383:$AV$383,,MAX(IF('Back data'!$A$383:$AV$383&lt;&gt;"",COLUMN('Back data'!$A$383:$AV$383)))-L$6)/L92</f>
        <v>0.93668831168831179</v>
      </c>
      <c r="M93" s="12">
        <f t="array" ref="M93">INDEX('Back data'!$A$383:$AV$383,,MAX(IF('Back data'!$A$383:$AV$383&lt;&gt;"",COLUMN('Back data'!$A$383:$AV$383)))-M$6)/M92</f>
        <v>0.94379422972237348</v>
      </c>
      <c r="N93" s="12">
        <f t="array" ref="N93">INDEX('Back data'!$A$383:$AV$383,,MAX(IF('Back data'!$A$383:$AV$383&lt;&gt;"",COLUMN('Back data'!$A$383:$AV$383)))-N$6)/N92</f>
        <v>0.9599682917162109</v>
      </c>
      <c r="O93" s="12">
        <f t="array" ref="O93">INDEX('Back data'!$A$383:$AV$383,,MAX(IF('Back data'!$A$383:$AV$383&lt;&gt;"",COLUMN('Back data'!$A$383:$AV$383)))-O$6)/O92</f>
        <v>0.96674145440147818</v>
      </c>
      <c r="P93" s="12">
        <f t="array" ref="P93">INDEX('Back data'!$A$383:$AV$383,,MAX(IF('Back data'!$A$383:$AV$383&lt;&gt;"",COLUMN('Back data'!$A$383:$AV$383)))-P$6)/P92</f>
        <v>0.93998916282850187</v>
      </c>
    </row>
    <row r="94" spans="1:16" x14ac:dyDescent="0.25">
      <c r="A94" s="38" t="s">
        <v>77</v>
      </c>
      <c r="B94" s="40" t="s">
        <v>62</v>
      </c>
      <c r="C94" s="11" t="s">
        <v>71</v>
      </c>
      <c r="D94" s="12">
        <f t="array" ref="D94">+INDEX('Back data'!$A$384:$AV$384,,MAX(IF('Back data'!$A$384:$AV$384&lt;&gt;"",COLUMN('Back data'!$A$384:$AV$384)))-D$6)/D92</f>
        <v>0.10517846693973085</v>
      </c>
      <c r="E94" s="12">
        <f t="array" ref="E94">+INDEX('Back data'!$A$384:$AV$384,,MAX(IF('Back data'!$A$384:$AV$384&lt;&gt;"",COLUMN('Back data'!$A$384:$AV$384)))-E$6)/E92</f>
        <v>0.11622134618192438</v>
      </c>
      <c r="F94" s="12">
        <f t="array" ref="F94">+INDEX('Back data'!$A$384:$AV$384,,MAX(IF('Back data'!$A$384:$AV$384&lt;&gt;"",COLUMN('Back data'!$A$384:$AV$384)))-F$6)/F92</f>
        <v>8.7166715499560496E-2</v>
      </c>
      <c r="G94" s="12">
        <f t="array" ref="G94">+INDEX('Back data'!$A$384:$AV$384,,MAX(IF('Back data'!$A$384:$AV$384&lt;&gt;"",COLUMN('Back data'!$A$384:$AV$384)))-G$6)/G92</f>
        <v>6.9586082783443318E-2</v>
      </c>
      <c r="H94" s="12">
        <f t="array" ref="H94">+INDEX('Back data'!$A$384:$AV$384,,MAX(IF('Back data'!$A$384:$AV$384&lt;&gt;"",COLUMN('Back data'!$A$384:$AV$384)))-H$6)/H92</f>
        <v>9.6515937731653068E-2</v>
      </c>
      <c r="I94" s="12">
        <f t="array" ref="I94">+INDEX('Back data'!$A$384:$AV$384,,MAX(IF('Back data'!$A$384:$AV$384&lt;&gt;"",COLUMN('Back data'!$A$384:$AV$384)))-I$6)/I92</f>
        <v>7.2452942933970713E-2</v>
      </c>
      <c r="J94" s="12">
        <f t="array" ref="J94">+INDEX('Back data'!$A$384:$AV$384,,MAX(IF('Back data'!$A$384:$AV$384&lt;&gt;"",COLUMN('Back data'!$A$384:$AV$384)))-J$6)/J92</f>
        <v>7.4826859379704902E-2</v>
      </c>
      <c r="K94" s="12">
        <f t="array" ref="K94">+INDEX('Back data'!$A$384:$AV$384,,MAX(IF('Back data'!$A$384:$AV$384&lt;&gt;"",COLUMN('Back data'!$A$384:$AV$384)))-K$6)/K92</f>
        <v>6.7021429598734361E-2</v>
      </c>
      <c r="L94" s="12">
        <f t="array" ref="L94">+INDEX('Back data'!$A$384:$AV$384,,MAX(IF('Back data'!$A$384:$AV$384&lt;&gt;"",COLUMN('Back data'!$A$384:$AV$384)))-L$6)/L92</f>
        <v>6.3311688311688319E-2</v>
      </c>
      <c r="M94" s="12">
        <f t="array" ref="M94">+INDEX('Back data'!$A$384:$AV$384,,MAX(IF('Back data'!$A$384:$AV$384&lt;&gt;"",COLUMN('Back data'!$A$384:$AV$384)))-M$6)/M92</f>
        <v>5.620577027762657E-2</v>
      </c>
      <c r="N94" s="12">
        <f t="array" ref="N94">+INDEX('Back data'!$A$384:$AV$384,,MAX(IF('Back data'!$A$384:$AV$384&lt;&gt;"",COLUMN('Back data'!$A$384:$AV$384)))-N$6)/N92</f>
        <v>4.0031708283789137E-2</v>
      </c>
      <c r="O94" s="12">
        <f t="array" ref="O94">+INDEX('Back data'!$A$384:$AV$384,,MAX(IF('Back data'!$A$384:$AV$384&lt;&gt;"",COLUMN('Back data'!$A$384:$AV$384)))-O$6)/O92</f>
        <v>3.3258545598521844E-2</v>
      </c>
      <c r="P94" s="12">
        <f t="array" ref="P94">+INDEX('Back data'!$A$384:$AV$384,,MAX(IF('Back data'!$A$384:$AV$384&lt;&gt;"",COLUMN('Back data'!$A$384:$AV$384)))-P$6)/P92</f>
        <v>6.0010837171498244E-2</v>
      </c>
    </row>
    <row r="97" spans="1:16" x14ac:dyDescent="0.25">
      <c r="C97" s="9" t="s">
        <v>68</v>
      </c>
      <c r="D97" s="10">
        <f t="array" ref="D97">INDEX('Back data'!$A$389:$AV$389,,MAX(IF('Back data'!$A$389:$AV$389&lt;&gt;"",COLUMN('Back data'!$A$389:$AV$389)))-D$6)+INDEX('Back data'!$A$390:$AV$390,,MAX(IF('Back data'!$A$390:$AV$390&lt;&gt;"",COLUMN('Back data'!$A$390:$AV$390)))-D$6)</f>
        <v>73.650000000000006</v>
      </c>
      <c r="E97" s="10">
        <f t="array" ref="E97">INDEX('Back data'!$A$389:$AV$389,,MAX(IF('Back data'!$A$389:$AV$389&lt;&gt;"",COLUMN('Back data'!$A$389:$AV$389)))-E$6)+INDEX('Back data'!$A$390:$AV$390,,MAX(IF('Back data'!$A$390:$AV$390&lt;&gt;"",COLUMN('Back data'!$A$390:$AV$390)))-E$6)</f>
        <v>68.77</v>
      </c>
      <c r="F97" s="10">
        <f t="array" ref="F97">INDEX('Back data'!$A$389:$AV$389,,MAX(IF('Back data'!$A$389:$AV$389&lt;&gt;"",COLUMN('Back data'!$A$389:$AV$389)))-F$6)+INDEX('Back data'!$A$390:$AV$390,,MAX(IF('Back data'!$A$390:$AV$390&lt;&gt;"",COLUMN('Back data'!$A$390:$AV$390)))-F$6)</f>
        <v>64.64</v>
      </c>
      <c r="G97" s="10">
        <f t="array" ref="G97">INDEX('Back data'!$A$389:$AV$389,,MAX(IF('Back data'!$A$389:$AV$389&lt;&gt;"",COLUMN('Back data'!$A$389:$AV$389)))-G$6)+INDEX('Back data'!$A$390:$AV$390,,MAX(IF('Back data'!$A$390:$AV$390&lt;&gt;"",COLUMN('Back data'!$A$390:$AV$390)))-G$6)</f>
        <v>69.5</v>
      </c>
      <c r="H97" s="10">
        <f t="array" ref="H97">INDEX('Back data'!$A$389:$AV$389,,MAX(IF('Back data'!$A$389:$AV$389&lt;&gt;"",COLUMN('Back data'!$A$389:$AV$389)))-H$6)+INDEX('Back data'!$A$390:$AV$390,,MAX(IF('Back data'!$A$390:$AV$390&lt;&gt;"",COLUMN('Back data'!$A$390:$AV$390)))-H$6)</f>
        <v>67.39</v>
      </c>
      <c r="I97" s="10">
        <f t="array" ref="I97">INDEX('Back data'!$A$389:$AV$389,,MAX(IF('Back data'!$A$389:$AV$389&lt;&gt;"",COLUMN('Back data'!$A$389:$AV$389)))-I$6)+INDEX('Back data'!$A$390:$AV$390,,MAX(IF('Back data'!$A$390:$AV$390&lt;&gt;"",COLUMN('Back data'!$A$390:$AV$390)))-I$6)</f>
        <v>68.09</v>
      </c>
      <c r="J97" s="10">
        <f t="array" ref="J97">INDEX('Back data'!$A$389:$AV$389,,MAX(IF('Back data'!$A$389:$AV$389&lt;&gt;"",COLUMN('Back data'!$A$389:$AV$389)))-J$6)+INDEX('Back data'!$A$390:$AV$390,,MAX(IF('Back data'!$A$390:$AV$390&lt;&gt;"",COLUMN('Back data'!$A$390:$AV$390)))-J$6)</f>
        <v>73.53</v>
      </c>
      <c r="K97" s="10">
        <f t="array" ref="K97">INDEX('Back data'!$A$389:$AV$389,,MAX(IF('Back data'!$A$389:$AV$389&lt;&gt;"",COLUMN('Back data'!$A$389:$AV$389)))-K$6)+INDEX('Back data'!$A$390:$AV$390,,MAX(IF('Back data'!$A$390:$AV$390&lt;&gt;"",COLUMN('Back data'!$A$390:$AV$390)))-K$6)</f>
        <v>78.03</v>
      </c>
      <c r="L97" s="10">
        <f t="array" ref="L97">INDEX('Back data'!$A$389:$AV$389,,MAX(IF('Back data'!$A$389:$AV$389&lt;&gt;"",COLUMN('Back data'!$A$389:$AV$389)))-L$6)+INDEX('Back data'!$A$390:$AV$390,,MAX(IF('Back data'!$A$390:$AV$390&lt;&gt;"",COLUMN('Back data'!$A$390:$AV$390)))-L$6)</f>
        <v>73.8</v>
      </c>
      <c r="M97" s="10">
        <f t="array" ref="M97">INDEX('Back data'!$A$389:$AV$389,,MAX(IF('Back data'!$A$389:$AV$389&lt;&gt;"",COLUMN('Back data'!$A$389:$AV$389)))-M$6)+INDEX('Back data'!$A$390:$AV$390,,MAX(IF('Back data'!$A$390:$AV$390&lt;&gt;"",COLUMN('Back data'!$A$390:$AV$390)))-M$6)</f>
        <v>66.339999999999989</v>
      </c>
      <c r="N97" s="10">
        <f t="array" ref="N97">INDEX('Back data'!$A$389:$AV$389,,MAX(IF('Back data'!$A$389:$AV$389&lt;&gt;"",COLUMN('Back data'!$A$389:$AV$389)))-N$6)+INDEX('Back data'!$A$390:$AV$390,,MAX(IF('Back data'!$A$390:$AV$390&lt;&gt;"",COLUMN('Back data'!$A$390:$AV$390)))-N$6)</f>
        <v>74.739999999999995</v>
      </c>
      <c r="O97" s="10">
        <f t="array" ref="O97">INDEX('Back data'!$A$389:$AV$389,,MAX(IF('Back data'!$A$389:$AV$389&lt;&gt;"",COLUMN('Back data'!$A$389:$AV$389)))-O$6)+INDEX('Back data'!$A$390:$AV$390,,MAX(IF('Back data'!$A$390:$AV$390&lt;&gt;"",COLUMN('Back data'!$A$390:$AV$390)))-O$6)</f>
        <v>75.84</v>
      </c>
      <c r="P97" s="10">
        <f t="array" ref="P97">INDEX('Back data'!$A$389:$AV$389,,MAX(IF('Back data'!$A$389:$AV$389&lt;&gt;"",COLUMN('Back data'!$A$389:$AV$389)))-P$6)+INDEX('Back data'!$A$390:$AV$390,,MAX(IF('Back data'!$A$390:$AV$390&lt;&gt;"",COLUMN('Back data'!$A$390:$AV$390)))-P$6)</f>
        <v>76.95</v>
      </c>
    </row>
    <row r="98" spans="1:16" x14ac:dyDescent="0.25">
      <c r="A98" s="38" t="s">
        <v>77</v>
      </c>
      <c r="B98" s="40" t="s">
        <v>67</v>
      </c>
      <c r="C98" s="11" t="s">
        <v>70</v>
      </c>
      <c r="D98" s="12">
        <f t="array" ref="D98">INDEX('Back data'!$A$389:$AV$389,,MAX(IF('Back data'!$A$389:$AV$389&lt;&gt;"",COLUMN('Back data'!$A$389:$AV$389)))-D$6)/D97</f>
        <v>0.91500339443312961</v>
      </c>
      <c r="E98" s="12">
        <f t="array" ref="E98">INDEX('Back data'!$A$389:$AV$389,,MAX(IF('Back data'!$A$389:$AV$389&lt;&gt;"",COLUMN('Back data'!$A$389:$AV$389)))-E$6)/E97</f>
        <v>0.89588483350298098</v>
      </c>
      <c r="F98" s="12">
        <f t="array" ref="F98">INDEX('Back data'!$A$389:$AV$389,,MAX(IF('Back data'!$A$389:$AV$389&lt;&gt;"",COLUMN('Back data'!$A$389:$AV$389)))-F$6)/F97</f>
        <v>0.85628094059405946</v>
      </c>
      <c r="G98" s="12">
        <f t="array" ref="G98">INDEX('Back data'!$A$389:$AV$389,,MAX(IF('Back data'!$A$389:$AV$389&lt;&gt;"",COLUMN('Back data'!$A$389:$AV$389)))-G$6)/G97</f>
        <v>0.94719424460431656</v>
      </c>
      <c r="H98" s="12">
        <f t="array" ref="H98">INDEX('Back data'!$A$389:$AV$389,,MAX(IF('Back data'!$A$389:$AV$389&lt;&gt;"",COLUMN('Back data'!$A$389:$AV$389)))-H$6)/H97</f>
        <v>0.9321857842409853</v>
      </c>
      <c r="I98" s="12">
        <f t="array" ref="I98">INDEX('Back data'!$A$389:$AV$389,,MAX(IF('Back data'!$A$389:$AV$389&lt;&gt;"",COLUMN('Back data'!$A$389:$AV$389)))-I$6)/I97</f>
        <v>0.93978557791158757</v>
      </c>
      <c r="J98" s="12">
        <f t="array" ref="J98">INDEX('Back data'!$A$389:$AV$389,,MAX(IF('Back data'!$A$389:$AV$389&lt;&gt;"",COLUMN('Back data'!$A$389:$AV$389)))-J$6)/J97</f>
        <v>0.92044063647490826</v>
      </c>
      <c r="K98" s="12">
        <f t="array" ref="K98">INDEX('Back data'!$A$389:$AV$389,,MAX(IF('Back data'!$A$389:$AV$389&lt;&gt;"",COLUMN('Back data'!$A$389:$AV$389)))-K$6)/K97</f>
        <v>0.91580161476355237</v>
      </c>
      <c r="L98" s="12">
        <f t="array" ref="L98">INDEX('Back data'!$A$389:$AV$389,,MAX(IF('Back data'!$A$389:$AV$389&lt;&gt;"",COLUMN('Back data'!$A$389:$AV$389)))-L$6)/L97</f>
        <v>0.96924119241192419</v>
      </c>
      <c r="M98" s="12">
        <f t="array" ref="M98">INDEX('Back data'!$A$389:$AV$389,,MAX(IF('Back data'!$A$389:$AV$389&lt;&gt;"",COLUMN('Back data'!$A$389:$AV$389)))-M$6)/M97</f>
        <v>0.97965028640337659</v>
      </c>
      <c r="N98" s="12">
        <f t="array" ref="N98">INDEX('Back data'!$A$389:$AV$389,,MAX(IF('Back data'!$A$389:$AV$389&lt;&gt;"",COLUMN('Back data'!$A$389:$AV$389)))-N$6)/N97</f>
        <v>0.97257158148247258</v>
      </c>
      <c r="O98" s="12">
        <f t="array" ref="O98">INDEX('Back data'!$A$389:$AV$389,,MAX(IF('Back data'!$A$389:$AV$389&lt;&gt;"",COLUMN('Back data'!$A$389:$AV$389)))-O$6)/O97</f>
        <v>0.951740506329114</v>
      </c>
      <c r="P98" s="12">
        <f t="array" ref="P98">INDEX('Back data'!$A$389:$AV$389,,MAX(IF('Back data'!$A$389:$AV$389&lt;&gt;"",COLUMN('Back data'!$A$389:$AV$389)))-P$6)/P97</f>
        <v>0.94697855750487336</v>
      </c>
    </row>
    <row r="99" spans="1:16" x14ac:dyDescent="0.25">
      <c r="A99" s="38" t="s">
        <v>77</v>
      </c>
      <c r="B99" s="40" t="s">
        <v>67</v>
      </c>
      <c r="C99" s="11" t="s">
        <v>71</v>
      </c>
      <c r="D99" s="12">
        <f t="array" ref="D99">INDEX('Back data'!$A$390:$AV$390,,MAX(IF('Back data'!$A$390:$AV$390&lt;&gt;"",COLUMN('Back data'!$A$390:$AV$390)))-D$6)/D97</f>
        <v>8.4996605566870317E-2</v>
      </c>
      <c r="E99" s="12">
        <f t="array" ref="E99">INDEX('Back data'!$A$390:$AV$390,,MAX(IF('Back data'!$A$390:$AV$390&lt;&gt;"",COLUMN('Back data'!$A$390:$AV$390)))-E$6)/E97</f>
        <v>0.10411516649701906</v>
      </c>
      <c r="F99" s="12">
        <f t="array" ref="F99">INDEX('Back data'!$A$390:$AV$390,,MAX(IF('Back data'!$A$390:$AV$390&lt;&gt;"",COLUMN('Back data'!$A$390:$AV$390)))-F$6)/F97</f>
        <v>0.14371905940594057</v>
      </c>
      <c r="G99" s="12">
        <f t="array" ref="G99">INDEX('Back data'!$A$390:$AV$390,,MAX(IF('Back data'!$A$390:$AV$390&lt;&gt;"",COLUMN('Back data'!$A$390:$AV$390)))-G$6)/G97</f>
        <v>5.2805755395683454E-2</v>
      </c>
      <c r="H99" s="12">
        <f t="array" ref="H99">INDEX('Back data'!$A$390:$AV$390,,MAX(IF('Back data'!$A$390:$AV$390&lt;&gt;"",COLUMN('Back data'!$A$390:$AV$390)))-H$6)/H97</f>
        <v>6.7814215759014695E-2</v>
      </c>
      <c r="I99" s="12">
        <f t="array" ref="I99">INDEX('Back data'!$A$390:$AV$390,,MAX(IF('Back data'!$A$390:$AV$390&lt;&gt;"",COLUMN('Back data'!$A$390:$AV$390)))-I$6)/I97</f>
        <v>6.0214422088412385E-2</v>
      </c>
      <c r="J99" s="12">
        <f t="array" ref="J99">INDEX('Back data'!$A$390:$AV$390,,MAX(IF('Back data'!$A$390:$AV$390&lt;&gt;"",COLUMN('Back data'!$A$390:$AV$390)))-J$6)/J97</f>
        <v>7.9559363525091797E-2</v>
      </c>
      <c r="K99" s="12">
        <f t="array" ref="K99">INDEX('Back data'!$A$390:$AV$390,,MAX(IF('Back data'!$A$390:$AV$390&lt;&gt;"",COLUMN('Back data'!$A$390:$AV$390)))-K$6)/K97</f>
        <v>8.4198385236447529E-2</v>
      </c>
      <c r="L99" s="12">
        <f t="array" ref="L99">INDEX('Back data'!$A$390:$AV$390,,MAX(IF('Back data'!$A$390:$AV$390&lt;&gt;"",COLUMN('Back data'!$A$390:$AV$390)))-L$6)/L97</f>
        <v>3.0758807588075882E-2</v>
      </c>
      <c r="M99" s="12">
        <f t="array" ref="M99">INDEX('Back data'!$A$390:$AV$390,,MAX(IF('Back data'!$A$390:$AV$390&lt;&gt;"",COLUMN('Back data'!$A$390:$AV$390)))-M$6)/M97</f>
        <v>2.0349713596623461E-2</v>
      </c>
      <c r="N99" s="12">
        <f t="array" ref="N99">INDEX('Back data'!$A$390:$AV$390,,MAX(IF('Back data'!$A$390:$AV$390&lt;&gt;"",COLUMN('Back data'!$A$390:$AV$390)))-N$6)/N97</f>
        <v>2.7428418517527427E-2</v>
      </c>
      <c r="O99" s="12">
        <f t="array" ref="O99">INDEX('Back data'!$A$390:$AV$390,,MAX(IF('Back data'!$A$390:$AV$390&lt;&gt;"",COLUMN('Back data'!$A$390:$AV$390)))-O$6)/O97</f>
        <v>4.8259493670886076E-2</v>
      </c>
      <c r="P99" s="12">
        <f t="array" ref="P99">INDEX('Back data'!$A$390:$AV$390,,MAX(IF('Back data'!$A$390:$AV$390&lt;&gt;"",COLUMN('Back data'!$A$390:$AV$390)))-P$6)/P97</f>
        <v>5.3021442495126705E-2</v>
      </c>
    </row>
    <row r="100" spans="1:16" x14ac:dyDescent="0.25">
      <c r="A100" s="33"/>
      <c r="B100" s="30"/>
      <c r="C100" s="34"/>
      <c r="D100" s="35"/>
      <c r="E100" s="35"/>
      <c r="F100" s="35"/>
      <c r="G100" s="35"/>
      <c r="H100" s="35"/>
      <c r="I100" s="35"/>
      <c r="J100" s="35"/>
      <c r="K100" s="35"/>
      <c r="L100" s="35"/>
      <c r="M100" s="35"/>
      <c r="N100" s="35"/>
      <c r="O100" s="35"/>
      <c r="P100" s="35"/>
    </row>
    <row r="101" spans="1:16" x14ac:dyDescent="0.25">
      <c r="A101" s="33"/>
      <c r="B101" s="30"/>
      <c r="C101" s="34"/>
      <c r="D101" s="35"/>
      <c r="E101" s="35"/>
      <c r="F101" s="35"/>
      <c r="G101" s="35"/>
      <c r="H101" s="35"/>
      <c r="I101" s="35"/>
      <c r="J101" s="35"/>
      <c r="K101" s="35"/>
      <c r="L101" s="35"/>
      <c r="M101" s="35"/>
      <c r="N101" s="35"/>
      <c r="O101" s="35"/>
      <c r="P101" s="35"/>
    </row>
    <row r="102" spans="1:16" x14ac:dyDescent="0.25">
      <c r="A102" s="33"/>
      <c r="B102" s="30"/>
      <c r="C102" s="34"/>
      <c r="D102" s="35"/>
      <c r="E102" s="35"/>
      <c r="F102" s="35"/>
      <c r="G102" s="35"/>
      <c r="H102" s="35"/>
      <c r="I102" s="35"/>
      <c r="J102" s="35"/>
      <c r="K102" s="35"/>
      <c r="L102" s="35"/>
      <c r="M102" s="35"/>
      <c r="N102" s="35"/>
      <c r="O102" s="35"/>
      <c r="P102" s="35"/>
    </row>
    <row r="103" spans="1:16" x14ac:dyDescent="0.25">
      <c r="A103" s="33"/>
      <c r="B103" s="30"/>
      <c r="C103" s="34"/>
      <c r="D103" s="35"/>
      <c r="E103" s="35"/>
      <c r="F103" s="35"/>
      <c r="G103" s="35"/>
      <c r="H103" s="35"/>
      <c r="I103" s="35"/>
      <c r="J103" s="35"/>
      <c r="K103" s="35"/>
      <c r="L103" s="35"/>
      <c r="M103" s="35"/>
      <c r="N103" s="35"/>
      <c r="O103" s="35"/>
      <c r="P103" s="35"/>
    </row>
    <row r="104" spans="1:16" x14ac:dyDescent="0.25">
      <c r="A104" s="7"/>
      <c r="B104" s="8"/>
      <c r="C104" s="9" t="s">
        <v>68</v>
      </c>
      <c r="D104" s="10">
        <f t="array" ref="D104">INDEX('Back data'!$A$152:$AV$152,,MAX(IF('Back data'!$A$152:$AV$152&lt;&gt;"",COLUMN('Back data'!$A$152:$AV$152)))-D$6)+INDEX('Back data'!$A$153:$AV$153,,MAX(IF('Back data'!$A$153:$AV$153&lt;&gt;"",COLUMN('Back data'!$A$153:$AV$153)))-D$6)</f>
        <v>65.260000000000005</v>
      </c>
      <c r="E104" s="10">
        <f t="array" ref="E104">INDEX('Back data'!$A$152:$AV$152,,MAX(IF('Back data'!$A$152:$AV$152&lt;&gt;"",COLUMN('Back data'!$A$152:$AV$152)))-E$6)+INDEX('Back data'!$A$153:$AV$153,,MAX(IF('Back data'!$A$153:$AV$153&lt;&gt;"",COLUMN('Back data'!$A$153:$AV$153)))-E$6)</f>
        <v>63.24</v>
      </c>
      <c r="F104" s="10">
        <f t="array" ref="F104">INDEX('Back data'!$A$152:$AV$152,,MAX(IF('Back data'!$A$152:$AV$152&lt;&gt;"",COLUMN('Back data'!$A$152:$AV$152)))-F$6)+INDEX('Back data'!$A$153:$AV$153,,MAX(IF('Back data'!$A$153:$AV$153&lt;&gt;"",COLUMN('Back data'!$A$153:$AV$153)))-F$6)</f>
        <v>64.900000000000006</v>
      </c>
      <c r="G104" s="10">
        <f t="array" ref="G104">INDEX('Back data'!$A$152:$AV$152,,MAX(IF('Back data'!$A$152:$AV$152&lt;&gt;"",COLUMN('Back data'!$A$152:$AV$152)))-G$6)+INDEX('Back data'!$A$153:$AV$153,,MAX(IF('Back data'!$A$153:$AV$153&lt;&gt;"",COLUMN('Back data'!$A$153:$AV$153)))-G$6)</f>
        <v>65.62</v>
      </c>
      <c r="H104" s="10">
        <f t="array" ref="H104">INDEX('Back data'!$A$152:$AV$152,,MAX(IF('Back data'!$A$152:$AV$152&lt;&gt;"",COLUMN('Back data'!$A$152:$AV$152)))-H$6)+INDEX('Back data'!$A$153:$AV$153,,MAX(IF('Back data'!$A$153:$AV$153&lt;&gt;"",COLUMN('Back data'!$A$153:$AV$153)))-H$6)</f>
        <v>62.97</v>
      </c>
      <c r="I104" s="10">
        <f t="array" ref="I104">INDEX('Back data'!$A$152:$AV$152,,MAX(IF('Back data'!$A$152:$AV$152&lt;&gt;"",COLUMN('Back data'!$A$152:$AV$152)))-I$6)+INDEX('Back data'!$A$153:$AV$153,,MAX(IF('Back data'!$A$153:$AV$153&lt;&gt;"",COLUMN('Back data'!$A$153:$AV$153)))-I$6)</f>
        <v>63.46</v>
      </c>
      <c r="J104" s="10">
        <f t="array" ref="J104">INDEX('Back data'!$A$152:$AV$152,,MAX(IF('Back data'!$A$152:$AV$152&lt;&gt;"",COLUMN('Back data'!$A$152:$AV$152)))-J$6)+INDEX('Back data'!$A$153:$AV$153,,MAX(IF('Back data'!$A$153:$AV$153&lt;&gt;"",COLUMN('Back data'!$A$153:$AV$153)))-J$6)</f>
        <v>63.53</v>
      </c>
      <c r="K104" s="10">
        <f t="array" ref="K104">INDEX('Back data'!$A$152:$AV$152,,MAX(IF('Back data'!$A$152:$AV$152&lt;&gt;"",COLUMN('Back data'!$A$152:$AV$152)))-K$6)+INDEX('Back data'!$A$153:$AV$153,,MAX(IF('Back data'!$A$153:$AV$153&lt;&gt;"",COLUMN('Back data'!$A$153:$AV$153)))-K$6)</f>
        <v>64.83</v>
      </c>
      <c r="L104" s="10">
        <f t="array" ref="L104">INDEX('Back data'!$A$152:$AV$152,,MAX(IF('Back data'!$A$152:$AV$152&lt;&gt;"",COLUMN('Back data'!$A$152:$AV$152)))-L$6)+INDEX('Back data'!$A$153:$AV$153,,MAX(IF('Back data'!$A$153:$AV$153&lt;&gt;"",COLUMN('Back data'!$A$153:$AV$153)))-L$6)</f>
        <v>68.06</v>
      </c>
      <c r="M104" s="10">
        <f t="array" ref="M104">INDEX('Back data'!$A$152:$AV$152,,MAX(IF('Back data'!$A$152:$AV$152&lt;&gt;"",COLUMN('Back data'!$A$152:$AV$152)))-M$6)+INDEX('Back data'!$A$153:$AV$153,,MAX(IF('Back data'!$A$153:$AV$153&lt;&gt;"",COLUMN('Back data'!$A$153:$AV$153)))-M$6)</f>
        <v>70.709999999999994</v>
      </c>
      <c r="N104" s="10">
        <f t="array" ref="N104">INDEX('Back data'!$A$152:$AV$152,,MAX(IF('Back data'!$A$152:$AV$152&lt;&gt;"",COLUMN('Back data'!$A$152:$AV$152)))-N$6)+INDEX('Back data'!$A$153:$AV$153,,MAX(IF('Back data'!$A$153:$AV$153&lt;&gt;"",COLUMN('Back data'!$A$153:$AV$153)))-N$6)</f>
        <v>69.709999999999994</v>
      </c>
      <c r="O104" s="10">
        <f t="array" ref="O104">INDEX('Back data'!$A$152:$AV$152,,MAX(IF('Back data'!$A$152:$AV$152&lt;&gt;"",COLUMN('Back data'!$A$152:$AV$152)))-O$6)+INDEX('Back data'!$A$153:$AV$153,,MAX(IF('Back data'!$A$153:$AV$153&lt;&gt;"",COLUMN('Back data'!$A$153:$AV$153)))-O$6)</f>
        <v>70.25</v>
      </c>
      <c r="P104" s="10">
        <f t="array" ref="P104">INDEX('Back data'!$A$152:$AV$152,,MAX(IF('Back data'!$A$152:$AV$152&lt;&gt;"",COLUMN('Back data'!$A$152:$AV$152)))-P$6)+INDEX('Back data'!$A$153:$AV$153,,MAX(IF('Back data'!$A$153:$AV$153&lt;&gt;"",COLUMN('Back data'!$A$153:$AV$153)))-P$6)</f>
        <v>68.349999999999994</v>
      </c>
    </row>
    <row r="105" spans="1:16" x14ac:dyDescent="0.25">
      <c r="A105" s="37" t="s">
        <v>78</v>
      </c>
      <c r="B105" s="45" t="s">
        <v>75</v>
      </c>
      <c r="C105" s="11" t="s">
        <v>70</v>
      </c>
      <c r="D105" s="12">
        <f t="array" ref="D105">INDEX('Back data'!$A$152:$AV$152,,MAX(IF('Back data'!$A$152:$AV$152&lt;&gt;"",COLUMN('Back data'!$A$152:$AV$152)))-D$6)/D104</f>
        <v>0.80554704259883536</v>
      </c>
      <c r="E105" s="12">
        <f t="array" ref="E105">INDEX('Back data'!$A$152:$AV$152,,MAX(IF('Back data'!$A$152:$AV$152&lt;&gt;"",COLUMN('Back data'!$A$152:$AV$152)))-E$6)/E104</f>
        <v>0.8097722960151803</v>
      </c>
      <c r="F105" s="12">
        <f t="array" ref="F105">INDEX('Back data'!$A$152:$AV$152,,MAX(IF('Back data'!$A$152:$AV$152&lt;&gt;"",COLUMN('Back data'!$A$152:$AV$152)))-F$6)/F104</f>
        <v>0.77380585516178724</v>
      </c>
      <c r="G105" s="12">
        <f t="array" ref="G105">INDEX('Back data'!$A$152:$AV$152,,MAX(IF('Back data'!$A$152:$AV$152&lt;&gt;"",COLUMN('Back data'!$A$152:$AV$152)))-G$6)/G104</f>
        <v>0.82078634562633335</v>
      </c>
      <c r="H105" s="12">
        <f t="array" ref="H105">INDEX('Back data'!$A$152:$AV$152,,MAX(IF('Back data'!$A$152:$AV$152&lt;&gt;"",COLUMN('Back data'!$A$152:$AV$152)))-H$6)/H104</f>
        <v>0.81864379863427028</v>
      </c>
      <c r="I105" s="12">
        <f t="array" ref="I105">INDEX('Back data'!$A$152:$AV$152,,MAX(IF('Back data'!$A$152:$AV$152&lt;&gt;"",COLUMN('Back data'!$A$152:$AV$152)))-I$6)/I104</f>
        <v>0.82855341947683581</v>
      </c>
      <c r="J105" s="12">
        <f t="array" ref="J105">INDEX('Back data'!$A$152:$AV$152,,MAX(IF('Back data'!$A$152:$AV$152&lt;&gt;"",COLUMN('Back data'!$A$152:$AV$152)))-J$6)/J104</f>
        <v>0.84747363450338431</v>
      </c>
      <c r="K105" s="12">
        <f t="array" ref="K105">INDEX('Back data'!$A$152:$AV$152,,MAX(IF('Back data'!$A$152:$AV$152&lt;&gt;"",COLUMN('Back data'!$A$152:$AV$152)))-K$6)/K104</f>
        <v>0.87675458892488056</v>
      </c>
      <c r="L105" s="12">
        <f t="array" ref="L105">INDEX('Back data'!$A$152:$AV$152,,MAX(IF('Back data'!$A$152:$AV$152&lt;&gt;"",COLUMN('Back data'!$A$152:$AV$152)))-L$6)/L104</f>
        <v>0.87790185130766962</v>
      </c>
      <c r="M105" s="12">
        <f t="array" ref="M105">INDEX('Back data'!$A$152:$AV$152,,MAX(IF('Back data'!$A$152:$AV$152&lt;&gt;"",COLUMN('Back data'!$A$152:$AV$152)))-M$6)/M104</f>
        <v>0.89365012020930568</v>
      </c>
      <c r="N105" s="12">
        <f t="array" ref="N105">INDEX('Back data'!$A$152:$AV$152,,MAX(IF('Back data'!$A$152:$AV$152&lt;&gt;"",COLUMN('Back data'!$A$152:$AV$152)))-N$6)/N104</f>
        <v>0.89398938459331523</v>
      </c>
      <c r="O105" s="12">
        <f t="array" ref="O105">INDEX('Back data'!$A$152:$AV$152,,MAX(IF('Back data'!$A$152:$AV$152&lt;&gt;"",COLUMN('Back data'!$A$152:$AV$152)))-O$6)/O104</f>
        <v>0.88697508896797161</v>
      </c>
      <c r="P105" s="12">
        <f t="array" ref="P105">INDEX('Back data'!$A$152:$AV$152,,MAX(IF('Back data'!$A$152:$AV$152&lt;&gt;"",COLUMN('Back data'!$A$152:$AV$152)))-P$6)/P104</f>
        <v>0.87534747622531095</v>
      </c>
    </row>
    <row r="106" spans="1:16" x14ac:dyDescent="0.25">
      <c r="A106" s="37" t="s">
        <v>78</v>
      </c>
      <c r="B106" s="45" t="s">
        <v>76</v>
      </c>
      <c r="C106" s="11" t="s">
        <v>71</v>
      </c>
      <c r="D106" s="12">
        <f t="array" ref="D106">+INDEX('Back data'!$A$153:$AV$153,,MAX(IF('Back data'!$A$153:$AV$153&lt;&gt;"",COLUMN('Back data'!$A$153:$AV$153)))-D$6)/D104</f>
        <v>0.19445295740116456</v>
      </c>
      <c r="E106" s="12">
        <f t="array" ref="E106">+INDEX('Back data'!$A$153:$AV$153,,MAX(IF('Back data'!$A$153:$AV$153&lt;&gt;"",COLUMN('Back data'!$A$153:$AV$153)))-E$6)/E104</f>
        <v>0.19022770398481972</v>
      </c>
      <c r="F106" s="12">
        <f t="array" ref="F106">+INDEX('Back data'!$A$153:$AV$153,,MAX(IF('Back data'!$A$153:$AV$153&lt;&gt;"",COLUMN('Back data'!$A$153:$AV$153)))-F$6)/F104</f>
        <v>0.22619414483821262</v>
      </c>
      <c r="G106" s="12">
        <f t="array" ref="G106">+INDEX('Back data'!$A$153:$AV$153,,MAX(IF('Back data'!$A$153:$AV$153&lt;&gt;"",COLUMN('Back data'!$A$153:$AV$153)))-G$6)/G104</f>
        <v>0.17921365437366654</v>
      </c>
      <c r="H106" s="12">
        <f t="array" ref="H106">+INDEX('Back data'!$A$153:$AV$153,,MAX(IF('Back data'!$A$153:$AV$153&lt;&gt;"",COLUMN('Back data'!$A$153:$AV$153)))-H$6)/H104</f>
        <v>0.18135620136572972</v>
      </c>
      <c r="I106" s="12">
        <f t="array" ref="I106">+INDEX('Back data'!$A$153:$AV$153,,MAX(IF('Back data'!$A$153:$AV$153&lt;&gt;"",COLUMN('Back data'!$A$153:$AV$153)))-I$6)/I104</f>
        <v>0.17144658052316422</v>
      </c>
      <c r="J106" s="12">
        <f t="array" ref="J106">+INDEX('Back data'!$A$153:$AV$153,,MAX(IF('Back data'!$A$153:$AV$153&lt;&gt;"",COLUMN('Back data'!$A$153:$AV$153)))-J$6)/J104</f>
        <v>0.15252636549661577</v>
      </c>
      <c r="K106" s="12">
        <f t="array" ref="K106">+INDEX('Back data'!$A$153:$AV$153,,MAX(IF('Back data'!$A$153:$AV$153&lt;&gt;"",COLUMN('Back data'!$A$153:$AV$153)))-K$6)/K104</f>
        <v>0.12324541107511955</v>
      </c>
      <c r="L106" s="12">
        <f t="array" ref="L106">+INDEX('Back data'!$A$153:$AV$153,,MAX(IF('Back data'!$A$153:$AV$153&lt;&gt;"",COLUMN('Back data'!$A$153:$AV$153)))-L$6)/L104</f>
        <v>0.12209814869233029</v>
      </c>
      <c r="M106" s="12">
        <f t="array" ref="M106">+INDEX('Back data'!$A$153:$AV$153,,MAX(IF('Back data'!$A$153:$AV$153&lt;&gt;"",COLUMN('Back data'!$A$153:$AV$153)))-M$6)/M104</f>
        <v>0.10634987979069439</v>
      </c>
      <c r="N106" s="12">
        <f t="array" ref="N106">+INDEX('Back data'!$A$153:$AV$153,,MAX(IF('Back data'!$A$153:$AV$153&lt;&gt;"",COLUMN('Back data'!$A$153:$AV$153)))-N$6)/N104</f>
        <v>0.10601061540668484</v>
      </c>
      <c r="O106" s="12">
        <f t="array" ref="O106">+INDEX('Back data'!$A$153:$AV$153,,MAX(IF('Back data'!$A$153:$AV$153&lt;&gt;"",COLUMN('Back data'!$A$153:$AV$153)))-O$6)/O104</f>
        <v>0.11302491103202847</v>
      </c>
      <c r="P106" s="12">
        <f t="array" ref="P106">+INDEX('Back data'!$A$153:$AV$153,,MAX(IF('Back data'!$A$153:$AV$153&lt;&gt;"",COLUMN('Back data'!$A$153:$AV$153)))-P$6)/P104</f>
        <v>0.12465252377468911</v>
      </c>
    </row>
    <row r="107" spans="1:16" x14ac:dyDescent="0.25">
      <c r="B107" s="46"/>
    </row>
    <row r="108" spans="1:16" x14ac:dyDescent="0.25">
      <c r="B108" s="46"/>
    </row>
    <row r="109" spans="1:16" x14ac:dyDescent="0.25">
      <c r="B109" s="46"/>
      <c r="C109" s="9" t="s">
        <v>68</v>
      </c>
      <c r="D109" s="10">
        <f t="array" ref="D109">INDEX('Back data'!$A$158:$AV$158,,MAX(IF('Back data'!$A$158:$AV$158&lt;&gt;"",COLUMN('Back data'!$A$158:$AV$158)))-D$6)+INDEX('Back data'!$A$159:$AV$159,,MAX(IF('Back data'!$A$159:$AV$159&lt;&gt;"",COLUMN('Back data'!$A$159:$AV$159)))-D$6)</f>
        <v>66.179999999999993</v>
      </c>
      <c r="E109" s="10">
        <f t="array" ref="E109">INDEX('Back data'!$A$158:$AV$158,,MAX(IF('Back data'!$A$158:$AV$158&lt;&gt;"",COLUMN('Back data'!$A$158:$AV$158)))-E$6)+INDEX('Back data'!$A$159:$AV$159,,MAX(IF('Back data'!$A$159:$AV$159&lt;&gt;"",COLUMN('Back data'!$A$159:$AV$159)))-E$6)</f>
        <v>63.690000000000005</v>
      </c>
      <c r="F109" s="10">
        <f t="array" ref="F109">INDEX('Back data'!$A$158:$AV$158,,MAX(IF('Back data'!$A$158:$AV$158&lt;&gt;"",COLUMN('Back data'!$A$158:$AV$158)))-F$6)+INDEX('Back data'!$A$159:$AV$159,,MAX(IF('Back data'!$A$159:$AV$159&lt;&gt;"",COLUMN('Back data'!$A$159:$AV$159)))-F$6)</f>
        <v>68.319999999999993</v>
      </c>
      <c r="G109" s="10">
        <f t="array" ref="G109">INDEX('Back data'!$A$158:$AV$158,,MAX(IF('Back data'!$A$158:$AV$158&lt;&gt;"",COLUMN('Back data'!$A$158:$AV$158)))-G$6)+INDEX('Back data'!$A$159:$AV$159,,MAX(IF('Back data'!$A$159:$AV$159&lt;&gt;"",COLUMN('Back data'!$A$159:$AV$159)))-G$6)</f>
        <v>67.39</v>
      </c>
      <c r="H109" s="10">
        <f t="array" ref="H109">INDEX('Back data'!$A$158:$AV$158,,MAX(IF('Back data'!$A$158:$AV$158&lt;&gt;"",COLUMN('Back data'!$A$158:$AV$158)))-H$6)+INDEX('Back data'!$A$159:$AV$159,,MAX(IF('Back data'!$A$159:$AV$159&lt;&gt;"",COLUMN('Back data'!$A$159:$AV$159)))-H$6)</f>
        <v>63.75</v>
      </c>
      <c r="I109" s="10">
        <f t="array" ref="I109">INDEX('Back data'!$A$158:$AV$158,,MAX(IF('Back data'!$A$158:$AV$158&lt;&gt;"",COLUMN('Back data'!$A$158:$AV$158)))-I$6)+INDEX('Back data'!$A$159:$AV$159,,MAX(IF('Back data'!$A$159:$AV$159&lt;&gt;"",COLUMN('Back data'!$A$159:$AV$159)))-I$6)</f>
        <v>63.64</v>
      </c>
      <c r="J109" s="10">
        <f t="array" ref="J109">INDEX('Back data'!$A$158:$AV$158,,MAX(IF('Back data'!$A$158:$AV$158&lt;&gt;"",COLUMN('Back data'!$A$158:$AV$158)))-J$6)+INDEX('Back data'!$A$159:$AV$159,,MAX(IF('Back data'!$A$159:$AV$159&lt;&gt;"",COLUMN('Back data'!$A$159:$AV$159)))-J$6)</f>
        <v>63.04</v>
      </c>
      <c r="K109" s="10">
        <f t="array" ref="K109">INDEX('Back data'!$A$158:$AV$158,,MAX(IF('Back data'!$A$158:$AV$158&lt;&gt;"",COLUMN('Back data'!$A$158:$AV$158)))-K$6)+INDEX('Back data'!$A$159:$AV$159,,MAX(IF('Back data'!$A$159:$AV$159&lt;&gt;"",COLUMN('Back data'!$A$159:$AV$159)))-K$6)</f>
        <v>64.28</v>
      </c>
      <c r="L109" s="10">
        <f t="array" ref="L109">INDEX('Back data'!$A$158:$AV$158,,MAX(IF('Back data'!$A$158:$AV$158&lt;&gt;"",COLUMN('Back data'!$A$158:$AV$158)))-L$6)+INDEX('Back data'!$A$159:$AV$159,,MAX(IF('Back data'!$A$159:$AV$159&lt;&gt;"",COLUMN('Back data'!$A$159:$AV$159)))-L$6)</f>
        <v>68.55</v>
      </c>
      <c r="M109" s="10">
        <f t="array" ref="M109">INDEX('Back data'!$A$158:$AV$158,,MAX(IF('Back data'!$A$158:$AV$158&lt;&gt;"",COLUMN('Back data'!$A$158:$AV$158)))-M$6)+INDEX('Back data'!$A$159:$AV$159,,MAX(IF('Back data'!$A$159:$AV$159&lt;&gt;"",COLUMN('Back data'!$A$159:$AV$159)))-M$6)</f>
        <v>75.16</v>
      </c>
      <c r="N109" s="10">
        <f t="array" ref="N109">INDEX('Back data'!$A$158:$AV$158,,MAX(IF('Back data'!$A$158:$AV$158&lt;&gt;"",COLUMN('Back data'!$A$158:$AV$158)))-N$6)+INDEX('Back data'!$A$159:$AV$159,,MAX(IF('Back data'!$A$159:$AV$159&lt;&gt;"",COLUMN('Back data'!$A$159:$AV$159)))-N$6)</f>
        <v>66.67</v>
      </c>
      <c r="O109" s="10">
        <f t="array" ref="O109">INDEX('Back data'!$A$158:$AV$158,,MAX(IF('Back data'!$A$158:$AV$158&lt;&gt;"",COLUMN('Back data'!$A$158:$AV$158)))-O$6)+INDEX('Back data'!$A$159:$AV$159,,MAX(IF('Back data'!$A$159:$AV$159&lt;&gt;"",COLUMN('Back data'!$A$159:$AV$159)))-O$6)</f>
        <v>69.94</v>
      </c>
      <c r="P109" s="10">
        <f t="array" ref="P109">INDEX('Back data'!$A$158:$AV$158,,MAX(IF('Back data'!$A$158:$AV$158&lt;&gt;"",COLUMN('Back data'!$A$158:$AV$158)))-P$6)+INDEX('Back data'!$A$159:$AV$159,,MAX(IF('Back data'!$A$159:$AV$159&lt;&gt;"",COLUMN('Back data'!$A$159:$AV$159)))-P$6)</f>
        <v>70.72</v>
      </c>
    </row>
    <row r="110" spans="1:16" x14ac:dyDescent="0.25">
      <c r="A110" s="37" t="s">
        <v>78</v>
      </c>
      <c r="B110" s="47" t="s">
        <v>72</v>
      </c>
      <c r="C110" s="11" t="s">
        <v>70</v>
      </c>
      <c r="D110" s="12">
        <f t="array" ref="D110">INDEX('Back data'!$A$158:$AV$158,,MAX(IF('Back data'!$A$158:$AV$158&lt;&gt;"",COLUMN('Back data'!$A$158:$AV$158)))-D$6)/D109</f>
        <v>0.63538833484436386</v>
      </c>
      <c r="E110" s="12">
        <f t="array" ref="E110">INDEX('Back data'!$A$158:$AV$158,,MAX(IF('Back data'!$A$158:$AV$158&lt;&gt;"",COLUMN('Back data'!$A$158:$AV$158)))-E$6)/E109</f>
        <v>0.67655832940807037</v>
      </c>
      <c r="F110" s="12">
        <f t="array" ref="F110">INDEX('Back data'!$A$158:$AV$158,,MAX(IF('Back data'!$A$158:$AV$158&lt;&gt;"",COLUMN('Back data'!$A$158:$AV$158)))-F$6)/F109</f>
        <v>0.56352459016393452</v>
      </c>
      <c r="G110" s="12">
        <f t="array" ref="G110">INDEX('Back data'!$A$158:$AV$158,,MAX(IF('Back data'!$A$158:$AV$158&lt;&gt;"",COLUMN('Back data'!$A$158:$AV$158)))-G$6)/G109</f>
        <v>0.67190977889894643</v>
      </c>
      <c r="H110" s="12">
        <f t="array" ref="H110">INDEX('Back data'!$A$158:$AV$158,,MAX(IF('Back data'!$A$158:$AV$158&lt;&gt;"",COLUMN('Back data'!$A$158:$AV$158)))-H$6)/H109</f>
        <v>0.64627450980392165</v>
      </c>
      <c r="I110" s="12">
        <f t="array" ref="I110">INDEX('Back data'!$A$158:$AV$158,,MAX(IF('Back data'!$A$158:$AV$158&lt;&gt;"",COLUMN('Back data'!$A$158:$AV$158)))-I$6)/I109</f>
        <v>0.65634820867379007</v>
      </c>
      <c r="J110" s="12">
        <f t="array" ref="J110">INDEX('Back data'!$A$158:$AV$158,,MAX(IF('Back data'!$A$158:$AV$158&lt;&gt;"",COLUMN('Back data'!$A$158:$AV$158)))-J$6)/J109</f>
        <v>0.71319796954314718</v>
      </c>
      <c r="K110" s="12">
        <f t="array" ref="K110">INDEX('Back data'!$A$158:$AV$158,,MAX(IF('Back data'!$A$158:$AV$158&lt;&gt;"",COLUMN('Back data'!$A$158:$AV$158)))-K$6)/K109</f>
        <v>0.72059738643434967</v>
      </c>
      <c r="L110" s="12">
        <f t="array" ref="L110">INDEX('Back data'!$A$158:$AV$158,,MAX(IF('Back data'!$A$158:$AV$158&lt;&gt;"",COLUMN('Back data'!$A$158:$AV$158)))-L$6)/L109</f>
        <v>0.7263311451495259</v>
      </c>
      <c r="M110" s="12">
        <f t="array" ref="M110">INDEX('Back data'!$A$158:$AV$158,,MAX(IF('Back data'!$A$158:$AV$158&lt;&gt;"",COLUMN('Back data'!$A$158:$AV$158)))-M$6)/M109</f>
        <v>0.75</v>
      </c>
      <c r="N110" s="12">
        <f t="array" ref="N110">INDEX('Back data'!$A$158:$AV$158,,MAX(IF('Back data'!$A$158:$AV$158&lt;&gt;"",COLUMN('Back data'!$A$158:$AV$158)))-N$6)/N109</f>
        <v>0.69131543422828867</v>
      </c>
      <c r="O110" s="12">
        <f t="array" ref="O110">INDEX('Back data'!$A$158:$AV$158,,MAX(IF('Back data'!$A$158:$AV$158&lt;&gt;"",COLUMN('Back data'!$A$158:$AV$158)))-O$6)/O109</f>
        <v>0.7101801544180727</v>
      </c>
      <c r="P110" s="12">
        <f t="array" ref="P110">INDEX('Back data'!$A$158:$AV$158,,MAX(IF('Back data'!$A$158:$AV$158&lt;&gt;"",COLUMN('Back data'!$A$158:$AV$158)))-P$6)/P109</f>
        <v>0.68735859728506787</v>
      </c>
    </row>
    <row r="111" spans="1:16" x14ac:dyDescent="0.25">
      <c r="A111" s="37" t="s">
        <v>78</v>
      </c>
      <c r="B111" s="47" t="s">
        <v>72</v>
      </c>
      <c r="C111" s="11" t="s">
        <v>71</v>
      </c>
      <c r="D111" s="12">
        <f t="array" ref="D111">+INDEX('Back data'!$A$159:$AV$159,,MAX(IF('Back data'!$A$159:$AV$159&lt;&gt;"",COLUMN('Back data'!$A$159:$AV$159)))-D$6)/D109</f>
        <v>0.36461166515563614</v>
      </c>
      <c r="E111" s="12">
        <f t="array" ref="E111">+INDEX('Back data'!$A$159:$AV$159,,MAX(IF('Back data'!$A$159:$AV$159&lt;&gt;"",COLUMN('Back data'!$A$159:$AV$159)))-E$6)/E109</f>
        <v>0.32344167059192963</v>
      </c>
      <c r="F111" s="12">
        <f t="array" ref="F111">+INDEX('Back data'!$A$159:$AV$159,,MAX(IF('Back data'!$A$159:$AV$159&lt;&gt;"",COLUMN('Back data'!$A$159:$AV$159)))-F$6)/F109</f>
        <v>0.43647540983606564</v>
      </c>
      <c r="G111" s="12">
        <f t="array" ref="G111">+INDEX('Back data'!$A$159:$AV$159,,MAX(IF('Back data'!$A$159:$AV$159&lt;&gt;"",COLUMN('Back data'!$A$159:$AV$159)))-G$6)/G109</f>
        <v>0.32809022110105357</v>
      </c>
      <c r="H111" s="12">
        <f t="array" ref="H111">+INDEX('Back data'!$A$159:$AV$159,,MAX(IF('Back data'!$A$159:$AV$159&lt;&gt;"",COLUMN('Back data'!$A$159:$AV$159)))-H$6)/H109</f>
        <v>0.35372549019607846</v>
      </c>
      <c r="I111" s="12">
        <f t="array" ref="I111">+INDEX('Back data'!$A$159:$AV$159,,MAX(IF('Back data'!$A$159:$AV$159&lt;&gt;"",COLUMN('Back data'!$A$159:$AV$159)))-I$6)/I109</f>
        <v>0.34365179132620993</v>
      </c>
      <c r="J111" s="12">
        <f t="array" ref="J111">+INDEX('Back data'!$A$159:$AV$159,,MAX(IF('Back data'!$A$159:$AV$159&lt;&gt;"",COLUMN('Back data'!$A$159:$AV$159)))-J$6)/J109</f>
        <v>0.28680203045685276</v>
      </c>
      <c r="K111" s="12">
        <f t="array" ref="K111">+INDEX('Back data'!$A$159:$AV$159,,MAX(IF('Back data'!$A$159:$AV$159&lt;&gt;"",COLUMN('Back data'!$A$159:$AV$159)))-K$6)/K109</f>
        <v>0.27940261356565027</v>
      </c>
      <c r="L111" s="12">
        <f t="array" ref="L111">+INDEX('Back data'!$A$159:$AV$159,,MAX(IF('Back data'!$A$159:$AV$159&lt;&gt;"",COLUMN('Back data'!$A$159:$AV$159)))-L$6)/L109</f>
        <v>0.27366885485047415</v>
      </c>
      <c r="M111" s="12">
        <f t="array" ref="M111">+INDEX('Back data'!$A$159:$AV$159,,MAX(IF('Back data'!$A$159:$AV$159&lt;&gt;"",COLUMN('Back data'!$A$159:$AV$159)))-M$6)/M109</f>
        <v>0.25</v>
      </c>
      <c r="N111" s="12">
        <f t="array" ref="N111">+INDEX('Back data'!$A$159:$AV$159,,MAX(IF('Back data'!$A$159:$AV$159&lt;&gt;"",COLUMN('Back data'!$A$159:$AV$159)))-N$6)/N109</f>
        <v>0.30868456577171138</v>
      </c>
      <c r="O111" s="12">
        <f t="array" ref="O111">+INDEX('Back data'!$A$159:$AV$159,,MAX(IF('Back data'!$A$159:$AV$159&lt;&gt;"",COLUMN('Back data'!$A$159:$AV$159)))-O$6)/O109</f>
        <v>0.28981984558192736</v>
      </c>
      <c r="P111" s="12">
        <f t="array" ref="P111">+INDEX('Back data'!$A$159:$AV$159,,MAX(IF('Back data'!$A$159:$AV$159&lt;&gt;"",COLUMN('Back data'!$A$159:$AV$159)))-P$6)/P109</f>
        <v>0.31264140271493213</v>
      </c>
    </row>
    <row r="112" spans="1:16" x14ac:dyDescent="0.25">
      <c r="B112" s="46"/>
    </row>
    <row r="113" spans="1:16" x14ac:dyDescent="0.25">
      <c r="B113" s="46"/>
    </row>
    <row r="114" spans="1:16" x14ac:dyDescent="0.25">
      <c r="B114" s="46"/>
      <c r="C114" s="9" t="s">
        <v>68</v>
      </c>
      <c r="D114" s="10">
        <f t="array" ref="D114">INDEX('Back data'!$A$164:$AV$164,,MAX(IF('Back data'!$A$164:$AV$164&lt;&gt;"",COLUMN('Back data'!$A$164:$AV$164)))-D$6)+INDEX('Back data'!$A$165:$AV$165,,MAX(IF('Back data'!$A$165:$AV$165&lt;&gt;"",COLUMN('Back data'!$A$165:$AV$165)))-D$6)</f>
        <v>64.66</v>
      </c>
      <c r="E114" s="10">
        <f t="array" ref="E114">INDEX('Back data'!$A$164:$AV$164,,MAX(IF('Back data'!$A$164:$AV$164&lt;&gt;"",COLUMN('Back data'!$A$164:$AV$164)))-E$6)+INDEX('Back data'!$A$165:$AV$165,,MAX(IF('Back data'!$A$165:$AV$165&lt;&gt;"",COLUMN('Back data'!$A$165:$AV$165)))-E$6)</f>
        <v>63.46</v>
      </c>
      <c r="F114" s="10">
        <f t="array" ref="F114">INDEX('Back data'!$A$164:$AV$164,,MAX(IF('Back data'!$A$164:$AV$164&lt;&gt;"",COLUMN('Back data'!$A$164:$AV$164)))-F$6)+INDEX('Back data'!$A$165:$AV$165,,MAX(IF('Back data'!$A$165:$AV$165&lt;&gt;"",COLUMN('Back data'!$A$165:$AV$165)))-F$6)</f>
        <v>64.37</v>
      </c>
      <c r="G114" s="10">
        <f t="array" ref="G114">INDEX('Back data'!$A$164:$AV$164,,MAX(IF('Back data'!$A$164:$AV$164&lt;&gt;"",COLUMN('Back data'!$A$164:$AV$164)))-G$6)+INDEX('Back data'!$A$165:$AV$165,,MAX(IF('Back data'!$A$165:$AV$165&lt;&gt;"",COLUMN('Back data'!$A$165:$AV$165)))-G$6)</f>
        <v>64.5</v>
      </c>
      <c r="H114" s="10">
        <f t="array" ref="H114">INDEX('Back data'!$A$164:$AV$164,,MAX(IF('Back data'!$A$164:$AV$164&lt;&gt;"",COLUMN('Back data'!$A$164:$AV$164)))-H$6)+INDEX('Back data'!$A$165:$AV$165,,MAX(IF('Back data'!$A$165:$AV$165&lt;&gt;"",COLUMN('Back data'!$A$165:$AV$165)))-H$6)</f>
        <v>61.559999999999995</v>
      </c>
      <c r="I114" s="10">
        <f t="array" ref="I114">INDEX('Back data'!$A$164:$AV$164,,MAX(IF('Back data'!$A$164:$AV$164&lt;&gt;"",COLUMN('Back data'!$A$164:$AV$164)))-I$6)+INDEX('Back data'!$A$165:$AV$165,,MAX(IF('Back data'!$A$165:$AV$165&lt;&gt;"",COLUMN('Back data'!$A$165:$AV$165)))-I$6)</f>
        <v>62.82</v>
      </c>
      <c r="J114" s="10">
        <f t="array" ref="J114">INDEX('Back data'!$A$164:$AV$164,,MAX(IF('Back data'!$A$164:$AV$164&lt;&gt;"",COLUMN('Back data'!$A$164:$AV$164)))-J$6)+INDEX('Back data'!$A$165:$AV$165,,MAX(IF('Back data'!$A$165:$AV$165&lt;&gt;"",COLUMN('Back data'!$A$165:$AV$165)))-J$6)</f>
        <v>63.940000000000005</v>
      </c>
      <c r="K114" s="10">
        <f t="array" ref="K114">INDEX('Back data'!$A$164:$AV$164,,MAX(IF('Back data'!$A$164:$AV$164&lt;&gt;"",COLUMN('Back data'!$A$164:$AV$164)))-K$6)+INDEX('Back data'!$A$165:$AV$165,,MAX(IF('Back data'!$A$165:$AV$165&lt;&gt;"",COLUMN('Back data'!$A$165:$AV$165)))-K$6)</f>
        <v>63.809999999999995</v>
      </c>
      <c r="L114" s="10">
        <f t="array" ref="L114">INDEX('Back data'!$A$164:$AV$164,,MAX(IF('Back data'!$A$164:$AV$164&lt;&gt;"",COLUMN('Back data'!$A$164:$AV$164)))-L$6)+INDEX('Back data'!$A$165:$AV$165,,MAX(IF('Back data'!$A$165:$AV$165&lt;&gt;"",COLUMN('Back data'!$A$165:$AV$165)))-L$6)</f>
        <v>66.94</v>
      </c>
      <c r="M114" s="10">
        <f t="array" ref="M114">INDEX('Back data'!$A$164:$AV$164,,MAX(IF('Back data'!$A$164:$AV$164&lt;&gt;"",COLUMN('Back data'!$A$164:$AV$164)))-M$6)+INDEX('Back data'!$A$165:$AV$165,,MAX(IF('Back data'!$A$165:$AV$165&lt;&gt;"",COLUMN('Back data'!$A$165:$AV$165)))-M$6)</f>
        <v>67.63</v>
      </c>
      <c r="N114" s="10">
        <f t="array" ref="N114">INDEX('Back data'!$A$164:$AV$164,,MAX(IF('Back data'!$A$164:$AV$164&lt;&gt;"",COLUMN('Back data'!$A$164:$AV$164)))-N$6)+INDEX('Back data'!$A$165:$AV$165,,MAX(IF('Back data'!$A$165:$AV$165&lt;&gt;"",COLUMN('Back data'!$A$165:$AV$165)))-N$6)</f>
        <v>70.720000000000013</v>
      </c>
      <c r="O114" s="10">
        <f t="array" ref="O114">INDEX('Back data'!$A$164:$AV$164,,MAX(IF('Back data'!$A$164:$AV$164&lt;&gt;"",COLUMN('Back data'!$A$164:$AV$164)))-O$6)+INDEX('Back data'!$A$165:$AV$165,,MAX(IF('Back data'!$A$165:$AV$165&lt;&gt;"",COLUMN('Back data'!$A$165:$AV$165)))-O$6)</f>
        <v>69.650000000000006</v>
      </c>
      <c r="P114" s="10">
        <f t="array" ref="P114">INDEX('Back data'!$A$164:$AV$164,,MAX(IF('Back data'!$A$164:$AV$164&lt;&gt;"",COLUMN('Back data'!$A$164:$AV$164)))-P$6)+INDEX('Back data'!$A$165:$AV$165,,MAX(IF('Back data'!$A$165:$AV$165&lt;&gt;"",COLUMN('Back data'!$A$165:$AV$165)))-P$6)</f>
        <v>66.160000000000011</v>
      </c>
    </row>
    <row r="115" spans="1:16" x14ac:dyDescent="0.25">
      <c r="A115" s="37" t="s">
        <v>78</v>
      </c>
      <c r="B115" s="47" t="s">
        <v>73</v>
      </c>
      <c r="C115" s="11" t="s">
        <v>70</v>
      </c>
      <c r="D115" s="12">
        <f t="array" ref="D115">INDEX('Back data'!$A$164:$AV$164,,MAX(IF('Back data'!$A$164:$AV$164&lt;&gt;"",COLUMN('Back data'!$A$164:$AV$164)))-D$6)/D114</f>
        <v>0.9678317352304362</v>
      </c>
      <c r="E115" s="12">
        <f t="array" ref="E115">INDEX('Back data'!$A$164:$AV$164,,MAX(IF('Back data'!$A$164:$AV$164&lt;&gt;"",COLUMN('Back data'!$A$164:$AV$164)))-E$6)/E114</f>
        <v>0.97368421052631571</v>
      </c>
      <c r="F115" s="12">
        <f t="array" ref="F115">INDEX('Back data'!$A$164:$AV$164,,MAX(IF('Back data'!$A$164:$AV$164&lt;&gt;"",COLUMN('Back data'!$A$164:$AV$164)))-F$6)/F114</f>
        <v>0.9386360105639272</v>
      </c>
      <c r="G115" s="12">
        <f t="array" ref="G115">INDEX('Back data'!$A$164:$AV$164,,MAX(IF('Back data'!$A$164:$AV$164&lt;&gt;"",COLUMN('Back data'!$A$164:$AV$164)))-G$6)/G114</f>
        <v>0.92031007751937988</v>
      </c>
      <c r="H115" s="12">
        <f t="array" ref="H115">INDEX('Back data'!$A$164:$AV$164,,MAX(IF('Back data'!$A$164:$AV$164&lt;&gt;"",COLUMN('Back data'!$A$164:$AV$164)))-H$6)/H114</f>
        <v>0.96669915529564654</v>
      </c>
      <c r="I115" s="12">
        <f t="array" ref="I115">INDEX('Back data'!$A$164:$AV$164,,MAX(IF('Back data'!$A$164:$AV$164&lt;&gt;"",COLUMN('Back data'!$A$164:$AV$164)))-I$6)/I114</f>
        <v>0.97516714422158546</v>
      </c>
      <c r="J115" s="12">
        <f t="array" ref="J115">INDEX('Back data'!$A$164:$AV$164,,MAX(IF('Back data'!$A$164:$AV$164&lt;&gt;"",COLUMN('Back data'!$A$164:$AV$164)))-J$6)/J114</f>
        <v>0.9460431654676259</v>
      </c>
      <c r="K115" s="12">
        <f t="array" ref="K115">INDEX('Back data'!$A$164:$AV$164,,MAX(IF('Back data'!$A$164:$AV$164&lt;&gt;"",COLUMN('Back data'!$A$164:$AV$164)))-K$6)/K114</f>
        <v>0.98918664786083688</v>
      </c>
      <c r="L115" s="12">
        <f t="array" ref="L115">INDEX('Back data'!$A$164:$AV$164,,MAX(IF('Back data'!$A$164:$AV$164&lt;&gt;"",COLUMN('Back data'!$A$164:$AV$164)))-L$6)/L114</f>
        <v>0.99103674932775632</v>
      </c>
      <c r="M115" s="12">
        <f t="array" ref="M115">INDEX('Back data'!$A$164:$AV$164,,MAX(IF('Back data'!$A$164:$AV$164&lt;&gt;"",COLUMN('Back data'!$A$164:$AV$164)))-M$6)/M114</f>
        <v>0.99645127901818731</v>
      </c>
      <c r="N115" s="12">
        <f t="array" ref="N115">INDEX('Back data'!$A$164:$AV$164,,MAX(IF('Back data'!$A$164:$AV$164&lt;&gt;"",COLUMN('Back data'!$A$164:$AV$164)))-N$6)/N114</f>
        <v>0.99391968325791846</v>
      </c>
      <c r="O115" s="12">
        <f t="array" ref="O115">INDEX('Back data'!$A$164:$AV$164,,MAX(IF('Back data'!$A$164:$AV$164&lt;&gt;"",COLUMN('Back data'!$A$164:$AV$164)))-O$6)/O114</f>
        <v>0.98592964824120599</v>
      </c>
      <c r="P115" s="12">
        <f t="array" ref="P115">INDEX('Back data'!$A$164:$AV$164,,MAX(IF('Back data'!$A$164:$AV$164&lt;&gt;"",COLUMN('Back data'!$A$164:$AV$164)))-P$6)/P114</f>
        <v>0.98896614268440142</v>
      </c>
    </row>
    <row r="116" spans="1:16" x14ac:dyDescent="0.25">
      <c r="A116" s="37" t="s">
        <v>78</v>
      </c>
      <c r="B116" s="47" t="s">
        <v>73</v>
      </c>
      <c r="C116" s="31" t="s">
        <v>71</v>
      </c>
      <c r="D116" s="32">
        <f t="array" ref="D116">+INDEX('Back data'!$A$165:$AV$165,,MAX(IF('Back data'!$A$165:$AV$165&lt;&gt;"",COLUMN('Back data'!$A$165:$AV$165)))-D$6)/D114</f>
        <v>3.2168264769563873E-2</v>
      </c>
      <c r="E116" s="32">
        <f t="array" ref="E116">+INDEX('Back data'!$A$165:$AV$165,,MAX(IF('Back data'!$A$165:$AV$165&lt;&gt;"",COLUMN('Back data'!$A$165:$AV$165)))-E$6)/E114</f>
        <v>2.6315789473684209E-2</v>
      </c>
      <c r="F116" s="32">
        <f t="array" ref="F116">+INDEX('Back data'!$A$165:$AV$165,,MAX(IF('Back data'!$A$165:$AV$165&lt;&gt;"",COLUMN('Back data'!$A$165:$AV$165)))-F$6)/F114</f>
        <v>6.1363989436072706E-2</v>
      </c>
      <c r="G116" s="32">
        <f t="array" ref="G116">+INDEX('Back data'!$A$165:$AV$165,,MAX(IF('Back data'!$A$165:$AV$165&lt;&gt;"",COLUMN('Back data'!$A$165:$AV$165)))-G$6)/G114</f>
        <v>7.9689922480620151E-2</v>
      </c>
      <c r="H116" s="32">
        <f t="array" ref="H116">+INDEX('Back data'!$A$165:$AV$165,,MAX(IF('Back data'!$A$165:$AV$165&lt;&gt;"",COLUMN('Back data'!$A$165:$AV$165)))-H$6)/H114</f>
        <v>3.3300844704353474E-2</v>
      </c>
      <c r="I116" s="32">
        <f t="array" ref="I116">+INDEX('Back data'!$A$165:$AV$165,,MAX(IF('Back data'!$A$165:$AV$165&lt;&gt;"",COLUMN('Back data'!$A$165:$AV$165)))-I$6)/I114</f>
        <v>2.4832855778414518E-2</v>
      </c>
      <c r="J116" s="32">
        <f t="array" ref="J116">+INDEX('Back data'!$A$165:$AV$165,,MAX(IF('Back data'!$A$165:$AV$165&lt;&gt;"",COLUMN('Back data'!$A$165:$AV$165)))-J$6)/J114</f>
        <v>5.3956834532374098E-2</v>
      </c>
      <c r="K116" s="32">
        <f t="array" ref="K116">+INDEX('Back data'!$A$165:$AV$165,,MAX(IF('Back data'!$A$165:$AV$165&lt;&gt;"",COLUMN('Back data'!$A$165:$AV$165)))-K$6)/K114</f>
        <v>1.0813352139163141E-2</v>
      </c>
      <c r="L116" s="32">
        <f t="array" ref="L116">+INDEX('Back data'!$A$165:$AV$165,,MAX(IF('Back data'!$A$165:$AV$165&lt;&gt;"",COLUMN('Back data'!$A$165:$AV$165)))-L$6)/L114</f>
        <v>8.9632506722437996E-3</v>
      </c>
      <c r="M116" s="32">
        <f t="array" ref="M116">+INDEX('Back data'!$A$165:$AV$165,,MAX(IF('Back data'!$A$165:$AV$165&lt;&gt;"",COLUMN('Back data'!$A$165:$AV$165)))-M$6)/M114</f>
        <v>3.5487209818128051E-3</v>
      </c>
      <c r="N116" s="32">
        <f t="array" ref="N116">+INDEX('Back data'!$A$165:$AV$165,,MAX(IF('Back data'!$A$165:$AV$165&lt;&gt;"",COLUMN('Back data'!$A$165:$AV$165)))-N$6)/N114</f>
        <v>6.0803167420814472E-3</v>
      </c>
      <c r="O116" s="32">
        <f t="array" ref="O116">+INDEX('Back data'!$A$165:$AV$165,,MAX(IF('Back data'!$A$165:$AV$165&lt;&gt;"",COLUMN('Back data'!$A$165:$AV$165)))-O$6)/O114</f>
        <v>1.4070351758793969E-2</v>
      </c>
      <c r="P116" s="32">
        <f t="array" ref="P116">+INDEX('Back data'!$A$165:$AV$165,,MAX(IF('Back data'!$A$165:$AV$165&lt;&gt;"",COLUMN('Back data'!$A$165:$AV$165)))-P$6)/P114</f>
        <v>1.1033857315598547E-2</v>
      </c>
    </row>
    <row r="117" spans="1:16" x14ac:dyDescent="0.25">
      <c r="A117" s="33"/>
      <c r="B117" s="47"/>
      <c r="C117" s="34"/>
      <c r="D117" s="35"/>
      <c r="E117" s="35"/>
      <c r="F117" s="35"/>
      <c r="G117" s="35"/>
      <c r="H117" s="35"/>
      <c r="I117" s="35"/>
      <c r="J117" s="35"/>
      <c r="K117" s="35"/>
      <c r="L117" s="35"/>
      <c r="M117" s="35"/>
      <c r="N117" s="35"/>
      <c r="O117" s="35"/>
      <c r="P117" s="35"/>
    </row>
    <row r="118" spans="1:16" x14ac:dyDescent="0.25">
      <c r="A118" s="33"/>
      <c r="B118" s="47"/>
      <c r="C118" s="34"/>
      <c r="D118" s="35"/>
      <c r="E118" s="35"/>
      <c r="F118" s="35"/>
      <c r="G118" s="35"/>
      <c r="H118" s="35"/>
      <c r="I118" s="35"/>
      <c r="J118" s="35"/>
      <c r="K118" s="35"/>
      <c r="L118" s="35"/>
      <c r="M118" s="35"/>
      <c r="N118" s="35"/>
      <c r="O118" s="35"/>
      <c r="P118" s="35"/>
    </row>
    <row r="119" spans="1:16" x14ac:dyDescent="0.25">
      <c r="B119" s="46"/>
      <c r="C119" s="9" t="s">
        <v>68</v>
      </c>
      <c r="D119" s="10">
        <f t="array" ref="D119">INDEX('Back data'!$A$354:$AV$354,,MAX(IF('Back data'!$A$354:$AV$354&lt;&gt;"",COLUMN('Back data'!$A$354:$AV$354)))-D$6)+INDEX('Back data'!$A$355:$AV$355,,MAX(IF('Back data'!$A$355:$AV$355&lt;&gt;"",COLUMN('Back data'!$A$355:$AV$355)))-D$6)</f>
        <v>61.620000000000005</v>
      </c>
      <c r="E119" s="10">
        <f t="array" ref="E119">INDEX('Back data'!$A$354:$AV$354,,MAX(IF('Back data'!$A$354:$AV$354&lt;&gt;"",COLUMN('Back data'!$A$354:$AV$354)))-E$6)+INDEX('Back data'!$A$355:$AV$355,,MAX(IF('Back data'!$A$355:$AV$355&lt;&gt;"",COLUMN('Back data'!$A$355:$AV$355)))-E$6)</f>
        <v>59.97</v>
      </c>
      <c r="F119" s="10">
        <f t="array" ref="F119">INDEX('Back data'!$A$354:$AV$354,,MAX(IF('Back data'!$A$354:$AV$354&lt;&gt;"",COLUMN('Back data'!$A$354:$AV$354)))-F$6)+INDEX('Back data'!$A$355:$AV$355,,MAX(IF('Back data'!$A$355:$AV$355&lt;&gt;"",COLUMN('Back data'!$A$355:$AV$355)))-F$6)</f>
        <v>65.42</v>
      </c>
      <c r="G119" s="10">
        <f t="array" ref="G119">INDEX('Back data'!$A$354:$AV$354,,MAX(IF('Back data'!$A$354:$AV$354&lt;&gt;"",COLUMN('Back data'!$A$354:$AV$354)))-G$6)+INDEX('Back data'!$A$355:$AV$355,,MAX(IF('Back data'!$A$355:$AV$355&lt;&gt;"",COLUMN('Back data'!$A$355:$AV$355)))-G$6)</f>
        <v>66.02</v>
      </c>
      <c r="H119" s="10">
        <f t="array" ref="H119">INDEX('Back data'!$A$354:$AV$354,,MAX(IF('Back data'!$A$354:$AV$354&lt;&gt;"",COLUMN('Back data'!$A$354:$AV$354)))-H$6)+INDEX('Back data'!$A$355:$AV$355,,MAX(IF('Back data'!$A$355:$AV$355&lt;&gt;"",COLUMN('Back data'!$A$355:$AV$355)))-H$6)</f>
        <v>60.66</v>
      </c>
      <c r="I119" s="10">
        <f t="array" ref="I119">INDEX('Back data'!$A$354:$AV$354,,MAX(IF('Back data'!$A$354:$AV$354&lt;&gt;"",COLUMN('Back data'!$A$354:$AV$354)))-I$6)+INDEX('Back data'!$A$355:$AV$355,,MAX(IF('Back data'!$A$355:$AV$355&lt;&gt;"",COLUMN('Back data'!$A$355:$AV$355)))-I$6)</f>
        <v>63.17</v>
      </c>
      <c r="J119" s="10">
        <f t="array" ref="J119">INDEX('Back data'!$A$354:$AV$354,,MAX(IF('Back data'!$A$354:$AV$354&lt;&gt;"",COLUMN('Back data'!$A$354:$AV$354)))-J$6)+INDEX('Back data'!$A$355:$AV$355,,MAX(IF('Back data'!$A$355:$AV$355&lt;&gt;"",COLUMN('Back data'!$A$355:$AV$355)))-J$6)</f>
        <v>63.64</v>
      </c>
      <c r="K119" s="10">
        <f t="array" ref="K119">INDEX('Back data'!$A$354:$AV$354,,MAX(IF('Back data'!$A$354:$AV$354&lt;&gt;"",COLUMN('Back data'!$A$354:$AV$354)))-K$6)+INDEX('Back data'!$A$355:$AV$355,,MAX(IF('Back data'!$A$355:$AV$355&lt;&gt;"",COLUMN('Back data'!$A$355:$AV$355)))-K$6)</f>
        <v>60.93</v>
      </c>
      <c r="L119" s="10">
        <f t="array" ref="L119">INDEX('Back data'!$A$354:$AV$354,,MAX(IF('Back data'!$A$354:$AV$354&lt;&gt;"",COLUMN('Back data'!$A$354:$AV$354)))-L$6)+INDEX('Back data'!$A$355:$AV$355,,MAX(IF('Back data'!$A$355:$AV$355&lt;&gt;"",COLUMN('Back data'!$A$355:$AV$355)))-L$6)</f>
        <v>68.399999999999991</v>
      </c>
      <c r="M119" s="10">
        <f t="array" ref="M119">INDEX('Back data'!$A$354:$AV$354,,MAX(IF('Back data'!$A$354:$AV$354&lt;&gt;"",COLUMN('Back data'!$A$354:$AV$354)))-M$6)+INDEX('Back data'!$A$355:$AV$355,,MAX(IF('Back data'!$A$355:$AV$355&lt;&gt;"",COLUMN('Back data'!$A$355:$AV$355)))-M$6)</f>
        <v>71.399999999999991</v>
      </c>
      <c r="N119" s="10">
        <f t="array" ref="N119">INDEX('Back data'!$A$354:$AV$354,,MAX(IF('Back data'!$A$354:$AV$354&lt;&gt;"",COLUMN('Back data'!$A$354:$AV$354)))-N$6)+INDEX('Back data'!$A$355:$AV$355,,MAX(IF('Back data'!$A$355:$AV$355&lt;&gt;"",COLUMN('Back data'!$A$355:$AV$355)))-N$6)</f>
        <v>65.16</v>
      </c>
      <c r="O119" s="10">
        <f t="array" ref="O119">INDEX('Back data'!$A$354:$AV$354,,MAX(IF('Back data'!$A$354:$AV$354&lt;&gt;"",COLUMN('Back data'!$A$354:$AV$354)))-O$6)+INDEX('Back data'!$A$355:$AV$355,,MAX(IF('Back data'!$A$355:$AV$355&lt;&gt;"",COLUMN('Back data'!$A$355:$AV$355)))-O$6)</f>
        <v>72.63</v>
      </c>
      <c r="P119" s="10">
        <f t="array" ref="P119">INDEX('Back data'!$A$354:$AV$354,,MAX(IF('Back data'!$A$354:$AV$354&lt;&gt;"",COLUMN('Back data'!$A$354:$AV$354)))-P$6)+INDEX('Back data'!$A$355:$AV$355,,MAX(IF('Back data'!$A$355:$AV$355&lt;&gt;"",COLUMN('Back data'!$A$355:$AV$355)))-P$6)</f>
        <v>65.5</v>
      </c>
    </row>
    <row r="120" spans="1:16" x14ac:dyDescent="0.25">
      <c r="A120" s="37" t="s">
        <v>78</v>
      </c>
      <c r="B120" s="47" t="s">
        <v>57</v>
      </c>
      <c r="C120" s="11" t="s">
        <v>70</v>
      </c>
      <c r="D120" s="12">
        <f t="array" ref="D120">INDEX('Back data'!$A$354:$AV$354,,MAX(IF('Back data'!$A$354:$AV$354&lt;&gt;"",COLUMN('Back data'!$A$354:$AV$354)))-D$6)/D119</f>
        <v>0.67867575462512164</v>
      </c>
      <c r="E120" s="12">
        <f t="array" ref="E120">INDEX('Back data'!$A$354:$AV$354,,MAX(IF('Back data'!$A$354:$AV$354&lt;&gt;"",COLUMN('Back data'!$A$354:$AV$354)))-E$6)/E119</f>
        <v>0.69434717358679343</v>
      </c>
      <c r="F120" s="12">
        <f t="array" ref="F120">INDEX('Back data'!$A$354:$AV$354,,MAX(IF('Back data'!$A$354:$AV$354&lt;&gt;"",COLUMN('Back data'!$A$354:$AV$354)))-F$6)/F119</f>
        <v>0.61128095383674719</v>
      </c>
      <c r="G120" s="12">
        <f t="array" ref="G120">INDEX('Back data'!$A$354:$AV$354,,MAX(IF('Back data'!$A$354:$AV$354&lt;&gt;"",COLUMN('Back data'!$A$354:$AV$354)))-G$6)/G119</f>
        <v>0.76749469857618913</v>
      </c>
      <c r="H120" s="12">
        <f t="array" ref="H120">INDEX('Back data'!$A$354:$AV$354,,MAX(IF('Back data'!$A$354:$AV$354&lt;&gt;"",COLUMN('Back data'!$A$354:$AV$354)))-H$6)/H119</f>
        <v>0.69057039235080786</v>
      </c>
      <c r="I120" s="12">
        <f t="array" ref="I120">INDEX('Back data'!$A$354:$AV$354,,MAX(IF('Back data'!$A$354:$AV$354&lt;&gt;"",COLUMN('Back data'!$A$354:$AV$354)))-I$6)/I119</f>
        <v>0.69067595377552637</v>
      </c>
      <c r="J120" s="12">
        <f t="array" ref="J120">INDEX('Back data'!$A$354:$AV$354,,MAX(IF('Back data'!$A$354:$AV$354&lt;&gt;"",COLUMN('Back data'!$A$354:$AV$354)))-J$6)/J119</f>
        <v>0.77592708988057824</v>
      </c>
      <c r="K120" s="12">
        <f t="array" ref="K120">INDEX('Back data'!$A$354:$AV$354,,MAX(IF('Back data'!$A$354:$AV$354&lt;&gt;"",COLUMN('Back data'!$A$354:$AV$354)))-K$6)/K119</f>
        <v>0.72575086164451008</v>
      </c>
      <c r="L120" s="12">
        <f t="array" ref="L120">INDEX('Back data'!$A$354:$AV$354,,MAX(IF('Back data'!$A$354:$AV$354&lt;&gt;"",COLUMN('Back data'!$A$354:$AV$354)))-L$6)/L119</f>
        <v>0.79751461988304095</v>
      </c>
      <c r="M120" s="12">
        <f t="array" ref="M120">INDEX('Back data'!$A$354:$AV$354,,MAX(IF('Back data'!$A$354:$AV$354&lt;&gt;"",COLUMN('Back data'!$A$354:$AV$354)))-M$6)/M119</f>
        <v>0.83305322128851544</v>
      </c>
      <c r="N120" s="12">
        <f t="array" ref="N120">INDEX('Back data'!$A$354:$AV$354,,MAX(IF('Back data'!$A$354:$AV$354&lt;&gt;"",COLUMN('Back data'!$A$354:$AV$354)))-N$6)/N119</f>
        <v>0.78146101903007992</v>
      </c>
      <c r="O120" s="12">
        <f t="array" ref="O120">INDEX('Back data'!$A$354:$AV$354,,MAX(IF('Back data'!$A$354:$AV$354&lt;&gt;"",COLUMN('Back data'!$A$354:$AV$354)))-O$6)/O119</f>
        <v>0.7805314608288586</v>
      </c>
      <c r="P120" s="12">
        <f t="array" ref="P120">INDEX('Back data'!$A$354:$AV$354,,MAX(IF('Back data'!$A$354:$AV$354&lt;&gt;"",COLUMN('Back data'!$A$354:$AV$354)))-P$6)/P119</f>
        <v>0.77160305343511448</v>
      </c>
    </row>
    <row r="121" spans="1:16" x14ac:dyDescent="0.25">
      <c r="A121" s="37" t="s">
        <v>78</v>
      </c>
      <c r="B121" s="47" t="s">
        <v>57</v>
      </c>
      <c r="C121" s="11" t="s">
        <v>71</v>
      </c>
      <c r="D121" s="12">
        <f t="array" ref="D121">+INDEX('Back data'!$A$355:$AV$355,,MAX(IF('Back data'!$A$355:$AV$355&lt;&gt;"",COLUMN('Back data'!$A$355:$AV$355)))-D$6)/D119</f>
        <v>0.32132424537487825</v>
      </c>
      <c r="E121" s="12">
        <f t="array" ref="E121">+INDEX('Back data'!$A$355:$AV$355,,MAX(IF('Back data'!$A$355:$AV$355&lt;&gt;"",COLUMN('Back data'!$A$355:$AV$355)))-E$6)/E119</f>
        <v>0.30565282641320657</v>
      </c>
      <c r="F121" s="12">
        <f t="array" ref="F121">+INDEX('Back data'!$A$355:$AV$355,,MAX(IF('Back data'!$A$355:$AV$355&lt;&gt;"",COLUMN('Back data'!$A$355:$AV$355)))-F$6)/F119</f>
        <v>0.38871904616325281</v>
      </c>
      <c r="G121" s="12">
        <f t="array" ref="G121">+INDEX('Back data'!$A$355:$AV$355,,MAX(IF('Back data'!$A$355:$AV$355&lt;&gt;"",COLUMN('Back data'!$A$355:$AV$355)))-G$6)/G119</f>
        <v>0.23250530142381098</v>
      </c>
      <c r="H121" s="12">
        <f t="array" ref="H121">+INDEX('Back data'!$A$355:$AV$355,,MAX(IF('Back data'!$A$355:$AV$355&lt;&gt;"",COLUMN('Back data'!$A$355:$AV$355)))-H$6)/H119</f>
        <v>0.30942960764919225</v>
      </c>
      <c r="I121" s="12">
        <f t="array" ref="I121">+INDEX('Back data'!$A$355:$AV$355,,MAX(IF('Back data'!$A$355:$AV$355&lt;&gt;"",COLUMN('Back data'!$A$355:$AV$355)))-I$6)/I119</f>
        <v>0.30932404622447363</v>
      </c>
      <c r="J121" s="12">
        <f t="array" ref="J121">+INDEX('Back data'!$A$355:$AV$355,,MAX(IF('Back data'!$A$355:$AV$355&lt;&gt;"",COLUMN('Back data'!$A$355:$AV$355)))-J$6)/J119</f>
        <v>0.22407291011942174</v>
      </c>
      <c r="K121" s="12">
        <f t="array" ref="K121">+INDEX('Back data'!$A$355:$AV$355,,MAX(IF('Back data'!$A$355:$AV$355&lt;&gt;"",COLUMN('Back data'!$A$355:$AV$355)))-K$6)/K119</f>
        <v>0.27424913835548992</v>
      </c>
      <c r="L121" s="12">
        <f t="array" ref="L121">+INDEX('Back data'!$A$355:$AV$355,,MAX(IF('Back data'!$A$355:$AV$355&lt;&gt;"",COLUMN('Back data'!$A$355:$AV$355)))-L$6)/L119</f>
        <v>0.20248538011695907</v>
      </c>
      <c r="M121" s="12">
        <f t="array" ref="M121">+INDEX('Back data'!$A$355:$AV$355,,MAX(IF('Back data'!$A$355:$AV$355&lt;&gt;"",COLUMN('Back data'!$A$355:$AV$355)))-M$6)/M119</f>
        <v>0.16694677871148461</v>
      </c>
      <c r="N121" s="12">
        <f t="array" ref="N121">+INDEX('Back data'!$A$355:$AV$355,,MAX(IF('Back data'!$A$355:$AV$355&lt;&gt;"",COLUMN('Back data'!$A$355:$AV$355)))-N$6)/N119</f>
        <v>0.21853898096992022</v>
      </c>
      <c r="O121" s="12">
        <f t="array" ref="O121">+INDEX('Back data'!$A$355:$AV$355,,MAX(IF('Back data'!$A$355:$AV$355&lt;&gt;"",COLUMN('Back data'!$A$355:$AV$355)))-O$6)/O119</f>
        <v>0.2194685391711414</v>
      </c>
      <c r="P121" s="12">
        <f t="array" ref="P121">+INDEX('Back data'!$A$355:$AV$355,,MAX(IF('Back data'!$A$355:$AV$355&lt;&gt;"",COLUMN('Back data'!$A$355:$AV$355)))-P$6)/P119</f>
        <v>0.22839694656488552</v>
      </c>
    </row>
    <row r="122" spans="1:16" x14ac:dyDescent="0.25">
      <c r="B122" s="44"/>
    </row>
    <row r="123" spans="1:16" x14ac:dyDescent="0.25">
      <c r="B123" s="44"/>
    </row>
    <row r="124" spans="1:16" x14ac:dyDescent="0.25">
      <c r="B124" s="44"/>
      <c r="C124" s="9" t="s">
        <v>68</v>
      </c>
      <c r="D124" s="10">
        <f t="array" ref="D124">INDEX('Back data'!$A$360:$AV$360,,MAX(IF('Back data'!$A$360:$AV$360&lt;&gt;"",COLUMN('Back data'!$A$360:$AV$360)))-D$6)+INDEX('Back data'!$A$361:$AV$361,,MAX(IF('Back data'!$A$361:$AV$361&lt;&gt;"",COLUMN('Back data'!$A$361:$AV$361)))-D$6)</f>
        <v>65.62</v>
      </c>
      <c r="E124" s="10">
        <f t="array" ref="E124">INDEX('Back data'!$A$360:$AV$360,,MAX(IF('Back data'!$A$360:$AV$360&lt;&gt;"",COLUMN('Back data'!$A$360:$AV$360)))-E$6)+INDEX('Back data'!$A$361:$AV$361,,MAX(IF('Back data'!$A$361:$AV$361&lt;&gt;"",COLUMN('Back data'!$A$361:$AV$361)))-E$6)</f>
        <v>64.48</v>
      </c>
      <c r="F124" s="10">
        <f t="array" ref="F124">INDEX('Back data'!$A$360:$AV$360,,MAX(IF('Back data'!$A$360:$AV$360&lt;&gt;"",COLUMN('Back data'!$A$360:$AV$360)))-F$6)+INDEX('Back data'!$A$361:$AV$361,,MAX(IF('Back data'!$A$361:$AV$361&lt;&gt;"",COLUMN('Back data'!$A$361:$AV$361)))-F$6)</f>
        <v>64.98</v>
      </c>
      <c r="G124" s="10">
        <f t="array" ref="G124">INDEX('Back data'!$A$360:$AV$360,,MAX(IF('Back data'!$A$360:$AV$360&lt;&gt;"",COLUMN('Back data'!$A$360:$AV$360)))-G$6)+INDEX('Back data'!$A$361:$AV$361,,MAX(IF('Back data'!$A$361:$AV$361&lt;&gt;"",COLUMN('Back data'!$A$361:$AV$361)))-G$6)</f>
        <v>64.990000000000009</v>
      </c>
      <c r="H124" s="10">
        <f t="array" ref="H124">INDEX('Back data'!$A$360:$AV$360,,MAX(IF('Back data'!$A$360:$AV$360&lt;&gt;"",COLUMN('Back data'!$A$360:$AV$360)))-H$6)+INDEX('Back data'!$A$361:$AV$361,,MAX(IF('Back data'!$A$361:$AV$361&lt;&gt;"",COLUMN('Back data'!$A$361:$AV$361)))-H$6)</f>
        <v>65.72</v>
      </c>
      <c r="I124" s="10">
        <f t="array" ref="I124">INDEX('Back data'!$A$360:$AV$360,,MAX(IF('Back data'!$A$360:$AV$360&lt;&gt;"",COLUMN('Back data'!$A$360:$AV$360)))-I$6)+INDEX('Back data'!$A$361:$AV$361,,MAX(IF('Back data'!$A$361:$AV$361&lt;&gt;"",COLUMN('Back data'!$A$361:$AV$361)))-I$6)</f>
        <v>63.839999999999996</v>
      </c>
      <c r="J124" s="10">
        <f t="array" ref="J124">INDEX('Back data'!$A$360:$AV$360,,MAX(IF('Back data'!$A$360:$AV$360&lt;&gt;"",COLUMN('Back data'!$A$360:$AV$360)))-J$6)+INDEX('Back data'!$A$361:$AV$361,,MAX(IF('Back data'!$A$361:$AV$361&lt;&gt;"",COLUMN('Back data'!$A$361:$AV$361)))-J$6)</f>
        <v>62.71</v>
      </c>
      <c r="K124" s="10">
        <f t="array" ref="K124">INDEX('Back data'!$A$360:$AV$360,,MAX(IF('Back data'!$A$360:$AV$360&lt;&gt;"",COLUMN('Back data'!$A$360:$AV$360)))-K$6)+INDEX('Back data'!$A$361:$AV$361,,MAX(IF('Back data'!$A$361:$AV$361&lt;&gt;"",COLUMN('Back data'!$A$361:$AV$361)))-K$6)</f>
        <v>66.95</v>
      </c>
      <c r="L124" s="10">
        <f t="array" ref="L124">INDEX('Back data'!$A$360:$AV$360,,MAX(IF('Back data'!$A$360:$AV$360&lt;&gt;"",COLUMN('Back data'!$A$360:$AV$360)))-L$6)+INDEX('Back data'!$A$361:$AV$361,,MAX(IF('Back data'!$A$361:$AV$361&lt;&gt;"",COLUMN('Back data'!$A$361:$AV$361)))-L$6)</f>
        <v>65.91</v>
      </c>
      <c r="M124" s="10">
        <f t="array" ref="M124">INDEX('Back data'!$A$360:$AV$360,,MAX(IF('Back data'!$A$360:$AV$360&lt;&gt;"",COLUMN('Back data'!$A$360:$AV$360)))-M$6)+INDEX('Back data'!$A$361:$AV$361,,MAX(IF('Back data'!$A$361:$AV$361&lt;&gt;"",COLUMN('Back data'!$A$361:$AV$361)))-M$6)</f>
        <v>70.179999999999993</v>
      </c>
      <c r="N124" s="10">
        <f t="array" ref="N124">INDEX('Back data'!$A$360:$AV$360,,MAX(IF('Back data'!$A$360:$AV$360&lt;&gt;"",COLUMN('Back data'!$A$360:$AV$360)))-N$6)+INDEX('Back data'!$A$361:$AV$361,,MAX(IF('Back data'!$A$361:$AV$361&lt;&gt;"",COLUMN('Back data'!$A$361:$AV$361)))-N$6)</f>
        <v>72.11</v>
      </c>
      <c r="O124" s="10">
        <f t="array" ref="O124">INDEX('Back data'!$A$360:$AV$360,,MAX(IF('Back data'!$A$360:$AV$360&lt;&gt;"",COLUMN('Back data'!$A$360:$AV$360)))-O$6)+INDEX('Back data'!$A$361:$AV$361,,MAX(IF('Back data'!$A$361:$AV$361&lt;&gt;"",COLUMN('Back data'!$A$361:$AV$361)))-O$6)</f>
        <v>71.75</v>
      </c>
      <c r="P124" s="10">
        <f t="array" ref="P124">INDEX('Back data'!$A$360:$AV$360,,MAX(IF('Back data'!$A$360:$AV$360&lt;&gt;"",COLUMN('Back data'!$A$360:$AV$360)))-P$6)+INDEX('Back data'!$A$361:$AV$361,,MAX(IF('Back data'!$A$361:$AV$361&lt;&gt;"",COLUMN('Back data'!$A$361:$AV$361)))-P$6)</f>
        <v>69.67</v>
      </c>
    </row>
    <row r="125" spans="1:16" x14ac:dyDescent="0.25">
      <c r="A125" s="37" t="s">
        <v>78</v>
      </c>
      <c r="B125" s="47" t="s">
        <v>62</v>
      </c>
      <c r="C125" s="11" t="s">
        <v>70</v>
      </c>
      <c r="D125" s="12">
        <f t="array" ref="D125">INDEX('Back data'!$A$360:$AV$360,,MAX(IF('Back data'!$A$360:$AV$360&lt;&gt;"",COLUMN('Back data'!$A$360:$AV$360)))-D$6)/D124</f>
        <v>0.8855531850045717</v>
      </c>
      <c r="E125" s="12">
        <f t="array" ref="E125">INDEX('Back data'!$A$360:$AV$360,,MAX(IF('Back data'!$A$360:$AV$360&lt;&gt;"",COLUMN('Back data'!$A$360:$AV$360)))-E$6)/E124</f>
        <v>0.85328784119106704</v>
      </c>
      <c r="F125" s="12">
        <f t="array" ref="F125">INDEX('Back data'!$A$360:$AV$360,,MAX(IF('Back data'!$A$360:$AV$360&lt;&gt;"",COLUMN('Back data'!$A$360:$AV$360)))-F$6)/F124</f>
        <v>0.85303170206217294</v>
      </c>
      <c r="G125" s="12">
        <f t="array" ref="G125">INDEX('Back data'!$A$360:$AV$360,,MAX(IF('Back data'!$A$360:$AV$360&lt;&gt;"",COLUMN('Back data'!$A$360:$AV$360)))-G$6)/G124</f>
        <v>0.85936297891983371</v>
      </c>
      <c r="H125" s="12">
        <f t="array" ref="H125">INDEX('Back data'!$A$360:$AV$360,,MAX(IF('Back data'!$A$360:$AV$360&lt;&gt;"",COLUMN('Back data'!$A$360:$AV$360)))-H$6)/H124</f>
        <v>0.91129032258064524</v>
      </c>
      <c r="I125" s="12">
        <f t="array" ref="I125">INDEX('Back data'!$A$360:$AV$360,,MAX(IF('Back data'!$A$360:$AV$360&lt;&gt;"",COLUMN('Back data'!$A$360:$AV$360)))-I$6)/I124</f>
        <v>0.87797619047619047</v>
      </c>
      <c r="J125" s="12">
        <f t="array" ref="J125">INDEX('Back data'!$A$360:$AV$360,,MAX(IF('Back data'!$A$360:$AV$360&lt;&gt;"",COLUMN('Back data'!$A$360:$AV$360)))-J$6)/J124</f>
        <v>0.88566416839419548</v>
      </c>
      <c r="K125" s="12">
        <f t="array" ref="K125">INDEX('Back data'!$A$360:$AV$360,,MAX(IF('Back data'!$A$360:$AV$360&lt;&gt;"",COLUMN('Back data'!$A$360:$AV$360)))-K$6)/K124</f>
        <v>0.92531740104555638</v>
      </c>
      <c r="L125" s="12">
        <f t="array" ref="L125">INDEX('Back data'!$A$360:$AV$360,,MAX(IF('Back data'!$A$360:$AV$360&lt;&gt;"",COLUMN('Back data'!$A$360:$AV$360)))-L$6)/L124</f>
        <v>0.90350477924442418</v>
      </c>
      <c r="M125" s="12">
        <f t="array" ref="M125">INDEX('Back data'!$A$360:$AV$360,,MAX(IF('Back data'!$A$360:$AV$360&lt;&gt;"",COLUMN('Back data'!$A$360:$AV$360)))-M$6)/M124</f>
        <v>0.91863778854374478</v>
      </c>
      <c r="N125" s="12">
        <f t="array" ref="N125">INDEX('Back data'!$A$360:$AV$360,,MAX(IF('Back data'!$A$360:$AV$360&lt;&gt;"",COLUMN('Back data'!$A$360:$AV$360)))-N$6)/N124</f>
        <v>0.93496047704895302</v>
      </c>
      <c r="O125" s="12">
        <f t="array" ref="O125">INDEX('Back data'!$A$360:$AV$360,,MAX(IF('Back data'!$A$360:$AV$360&lt;&gt;"",COLUMN('Back data'!$A$360:$AV$360)))-O$6)/O124</f>
        <v>0.92989547038327525</v>
      </c>
      <c r="P125" s="12">
        <f t="array" ref="P125">INDEX('Back data'!$A$360:$AV$360,,MAX(IF('Back data'!$A$360:$AV$360&lt;&gt;"",COLUMN('Back data'!$A$360:$AV$360)))-P$6)/P124</f>
        <v>0.91789866513563945</v>
      </c>
    </row>
    <row r="126" spans="1:16" x14ac:dyDescent="0.25">
      <c r="A126" s="37" t="s">
        <v>78</v>
      </c>
      <c r="B126" s="47" t="s">
        <v>62</v>
      </c>
      <c r="C126" s="11" t="s">
        <v>71</v>
      </c>
      <c r="D126" s="12">
        <f t="array" ref="D126">+INDEX('Back data'!$A$361:$AV$361,,MAX(IF('Back data'!$A$361:$AV$361&lt;&gt;"",COLUMN('Back data'!$A$361:$AV$361)))-D$6)/D124</f>
        <v>0.11444681499542821</v>
      </c>
      <c r="E126" s="12">
        <f t="array" ref="E126">+INDEX('Back data'!$A$361:$AV$361,,MAX(IF('Back data'!$A$361:$AV$361&lt;&gt;"",COLUMN('Back data'!$A$361:$AV$361)))-E$6)/E124</f>
        <v>0.14671215880893301</v>
      </c>
      <c r="F126" s="12">
        <f t="array" ref="F126">+INDEX('Back data'!$A$361:$AV$361,,MAX(IF('Back data'!$A$361:$AV$361&lt;&gt;"",COLUMN('Back data'!$A$361:$AV$361)))-F$6)/F124</f>
        <v>0.14696829793782704</v>
      </c>
      <c r="G126" s="12">
        <f t="array" ref="G126">+INDEX('Back data'!$A$361:$AV$361,,MAX(IF('Back data'!$A$361:$AV$361&lt;&gt;"",COLUMN('Back data'!$A$361:$AV$361)))-G$6)/G124</f>
        <v>0.14063702108016618</v>
      </c>
      <c r="H126" s="12">
        <f t="array" ref="H126">+INDEX('Back data'!$A$361:$AV$361,,MAX(IF('Back data'!$A$361:$AV$361&lt;&gt;"",COLUMN('Back data'!$A$361:$AV$361)))-H$6)/H124</f>
        <v>8.8709677419354843E-2</v>
      </c>
      <c r="I126" s="12">
        <f t="array" ref="I126">+INDEX('Back data'!$A$361:$AV$361,,MAX(IF('Back data'!$A$361:$AV$361&lt;&gt;"",COLUMN('Back data'!$A$361:$AV$361)))-I$6)/I124</f>
        <v>0.12202380952380953</v>
      </c>
      <c r="J126" s="12">
        <f t="array" ref="J126">+INDEX('Back data'!$A$361:$AV$361,,MAX(IF('Back data'!$A$361:$AV$361&lt;&gt;"",COLUMN('Back data'!$A$361:$AV$361)))-J$6)/J124</f>
        <v>0.11433583160580449</v>
      </c>
      <c r="K126" s="12">
        <f t="array" ref="K126">+INDEX('Back data'!$A$361:$AV$361,,MAX(IF('Back data'!$A$361:$AV$361&lt;&gt;"",COLUMN('Back data'!$A$361:$AV$361)))-K$6)/K124</f>
        <v>7.468259895444361E-2</v>
      </c>
      <c r="L126" s="12">
        <f t="array" ref="L126">+INDEX('Back data'!$A$361:$AV$361,,MAX(IF('Back data'!$A$361:$AV$361&lt;&gt;"",COLUMN('Back data'!$A$361:$AV$361)))-L$6)/L124</f>
        <v>9.6495220755575789E-2</v>
      </c>
      <c r="M126" s="12">
        <f t="array" ref="M126">+INDEX('Back data'!$A$361:$AV$361,,MAX(IF('Back data'!$A$361:$AV$361&lt;&gt;"",COLUMN('Back data'!$A$361:$AV$361)))-M$6)/M124</f>
        <v>8.1362211456255357E-2</v>
      </c>
      <c r="N126" s="12">
        <f t="array" ref="N126">+INDEX('Back data'!$A$361:$AV$361,,MAX(IF('Back data'!$A$361:$AV$361&lt;&gt;"",COLUMN('Back data'!$A$361:$AV$361)))-N$6)/N124</f>
        <v>6.5039522951047021E-2</v>
      </c>
      <c r="O126" s="12">
        <f t="array" ref="O126">+INDEX('Back data'!$A$361:$AV$361,,MAX(IF('Back data'!$A$361:$AV$361&lt;&gt;"",COLUMN('Back data'!$A$361:$AV$361)))-O$6)/O124</f>
        <v>7.0104529616724739E-2</v>
      </c>
      <c r="P126" s="12">
        <f t="array" ref="P126">+INDEX('Back data'!$A$361:$AV$361,,MAX(IF('Back data'!$A$361:$AV$361&lt;&gt;"",COLUMN('Back data'!$A$361:$AV$361)))-P$6)/P124</f>
        <v>8.2101334864360553E-2</v>
      </c>
    </row>
    <row r="127" spans="1:16" x14ac:dyDescent="0.25">
      <c r="B127" s="44"/>
    </row>
    <row r="128" spans="1:16" x14ac:dyDescent="0.25">
      <c r="B128" s="44"/>
    </row>
    <row r="129" spans="1:16" x14ac:dyDescent="0.25">
      <c r="B129" s="44"/>
      <c r="C129" s="9" t="s">
        <v>68</v>
      </c>
      <c r="D129" s="10">
        <f t="array" ref="D129">INDEX('Back data'!$A$366:$AV$366,,MAX(IF('Back data'!$A$366:$AV$366&lt;&gt;"",COLUMN('Back data'!$A$366:$AV$366)))-D$6)+INDEX('Back data'!$A$367:$AV$367,,MAX(IF('Back data'!$A$367:$AV$367&lt;&gt;"",COLUMN('Back data'!$A$367:$AV$367)))-D$6)</f>
        <v>71.740000000000009</v>
      </c>
      <c r="E129" s="10">
        <f t="array" ref="E129">INDEX('Back data'!$A$366:$AV$366,,MAX(IF('Back data'!$A$366:$AV$366&lt;&gt;"",COLUMN('Back data'!$A$366:$AV$366)))-E$6)+INDEX('Back data'!$A$367:$AV$367,,MAX(IF('Back data'!$A$367:$AV$367&lt;&gt;"",COLUMN('Back data'!$A$367:$AV$367)))-E$6)</f>
        <v>65.489999999999995</v>
      </c>
      <c r="F129" s="10">
        <f t="array" ref="F129">INDEX('Back data'!$A$366:$AV$366,,MAX(IF('Back data'!$A$366:$AV$366&lt;&gt;"",COLUMN('Back data'!$A$366:$AV$366)))-F$6)+INDEX('Back data'!$A$367:$AV$367,,MAX(IF('Back data'!$A$367:$AV$367&lt;&gt;"",COLUMN('Back data'!$A$367:$AV$367)))-F$6)</f>
        <v>63.04</v>
      </c>
      <c r="G129" s="10">
        <f t="array" ref="G129">INDEX('Back data'!$A$366:$AV$366,,MAX(IF('Back data'!$A$366:$AV$366&lt;&gt;"",COLUMN('Back data'!$A$366:$AV$366)))-G$6)+INDEX('Back data'!$A$367:$AV$367,,MAX(IF('Back data'!$A$367:$AV$367&lt;&gt;"",COLUMN('Back data'!$A$367:$AV$367)))-G$6)</f>
        <v>67.010000000000005</v>
      </c>
      <c r="H129" s="10">
        <f t="array" ref="H129">INDEX('Back data'!$A$366:$AV$366,,MAX(IF('Back data'!$A$366:$AV$366&lt;&gt;"",COLUMN('Back data'!$A$366:$AV$366)))-H$6)+INDEX('Back data'!$A$367:$AV$367,,MAX(IF('Back data'!$A$367:$AV$367&lt;&gt;"",COLUMN('Back data'!$A$367:$AV$367)))-H$6)</f>
        <v>58.239999999999995</v>
      </c>
      <c r="I129" s="10">
        <f t="array" ref="I129">INDEX('Back data'!$A$366:$AV$366,,MAX(IF('Back data'!$A$366:$AV$366&lt;&gt;"",COLUMN('Back data'!$A$366:$AV$366)))-I$6)+INDEX('Back data'!$A$367:$AV$367,,MAX(IF('Back data'!$A$367:$AV$367&lt;&gt;"",COLUMN('Back data'!$A$367:$AV$367)))-I$6)</f>
        <v>62.7</v>
      </c>
      <c r="J129" s="10">
        <f t="array" ref="J129">INDEX('Back data'!$A$366:$AV$366,,MAX(IF('Back data'!$A$366:$AV$366&lt;&gt;"",COLUMN('Back data'!$A$366:$AV$366)))-J$6)+INDEX('Back data'!$A$367:$AV$367,,MAX(IF('Back data'!$A$367:$AV$367&lt;&gt;"",COLUMN('Back data'!$A$367:$AV$367)))-J$6)</f>
        <v>66.239999999999995</v>
      </c>
      <c r="K129" s="10">
        <f t="array" ref="K129">INDEX('Back data'!$A$366:$AV$366,,MAX(IF('Back data'!$A$366:$AV$366&lt;&gt;"",COLUMN('Back data'!$A$366:$AV$366)))-K$6)+INDEX('Back data'!$A$367:$AV$367,,MAX(IF('Back data'!$A$367:$AV$367&lt;&gt;"",COLUMN('Back data'!$A$367:$AV$367)))-K$6)</f>
        <v>63.47</v>
      </c>
      <c r="L129" s="10">
        <f t="array" ref="L129">INDEX('Back data'!$A$366:$AV$366,,MAX(IF('Back data'!$A$366:$AV$366&lt;&gt;"",COLUMN('Back data'!$A$366:$AV$366)))-L$6)+INDEX('Back data'!$A$367:$AV$367,,MAX(IF('Back data'!$A$367:$AV$367&lt;&gt;"",COLUMN('Back data'!$A$367:$AV$367)))-L$6)</f>
        <v>74.589999999999989</v>
      </c>
      <c r="M129" s="10">
        <f t="array" ref="M129">INDEX('Back data'!$A$366:$AV$366,,MAX(IF('Back data'!$A$366:$AV$366&lt;&gt;"",COLUMN('Back data'!$A$366:$AV$366)))-M$6)+INDEX('Back data'!$A$367:$AV$367,,MAX(IF('Back data'!$A$367:$AV$367&lt;&gt;"",COLUMN('Back data'!$A$367:$AV$367)))-M$6)</f>
        <v>71.360000000000014</v>
      </c>
      <c r="N129" s="10">
        <f t="array" ref="N129">INDEX('Back data'!$A$366:$AV$366,,MAX(IF('Back data'!$A$366:$AV$366&lt;&gt;"",COLUMN('Back data'!$A$366:$AV$366)))-N$6)+INDEX('Back data'!$A$367:$AV$367,,MAX(IF('Back data'!$A$367:$AV$367&lt;&gt;"",COLUMN('Back data'!$A$367:$AV$367)))-N$6)</f>
        <v>69.600000000000009</v>
      </c>
      <c r="O129" s="10">
        <f t="array" ref="O129">INDEX('Back data'!$A$366:$AV$366,,MAX(IF('Back data'!$A$366:$AV$366&lt;&gt;"",COLUMN('Back data'!$A$366:$AV$366)))-O$6)+INDEX('Back data'!$A$367:$AV$367,,MAX(IF('Back data'!$A$367:$AV$367&lt;&gt;"",COLUMN('Back data'!$A$367:$AV$367)))-O$6)</f>
        <v>58.36</v>
      </c>
      <c r="P129" s="10">
        <f t="array" ref="P129">INDEX('Back data'!$A$366:$AV$366,,MAX(IF('Back data'!$A$366:$AV$366&lt;&gt;"",COLUMN('Back data'!$A$366:$AV$366)))-P$6)+INDEX('Back data'!$A$367:$AV$367,,MAX(IF('Back data'!$A$367:$AV$367&lt;&gt;"",COLUMN('Back data'!$A$367:$AV$367)))-P$6)</f>
        <v>69.410000000000011</v>
      </c>
    </row>
    <row r="130" spans="1:16" x14ac:dyDescent="0.25">
      <c r="A130" s="37" t="s">
        <v>78</v>
      </c>
      <c r="B130" s="47" t="s">
        <v>67</v>
      </c>
      <c r="C130" s="11" t="s">
        <v>70</v>
      </c>
      <c r="D130" s="12">
        <f t="array" ref="D130">INDEX('Back data'!$A$366:$AV$366,,MAX(IF('Back data'!$A$366:$AV$366&lt;&gt;"",COLUMN('Back data'!$A$366:$AV$366)))-D$6)/D129</f>
        <v>0.75020908837468625</v>
      </c>
      <c r="E130" s="12">
        <f t="array" ref="E130">INDEX('Back data'!$A$366:$AV$366,,MAX(IF('Back data'!$A$366:$AV$366&lt;&gt;"",COLUMN('Back data'!$A$366:$AV$366)))-E$6)/E129</f>
        <v>0.87311039853412742</v>
      </c>
      <c r="F130" s="12">
        <f t="array" ref="F130">INDEX('Back data'!$A$366:$AV$366,,MAX(IF('Back data'!$A$366:$AV$366&lt;&gt;"",COLUMN('Back data'!$A$366:$AV$366)))-F$6)/F129</f>
        <v>0.92179568527918787</v>
      </c>
      <c r="G130" s="12">
        <f t="array" ref="G130">INDEX('Back data'!$A$366:$AV$366,,MAX(IF('Back data'!$A$366:$AV$366&lt;&gt;"",COLUMN('Back data'!$A$366:$AV$366)))-G$6)/G129</f>
        <v>0.78271899716460225</v>
      </c>
      <c r="H130" s="12">
        <f t="array" ref="H130">INDEX('Back data'!$A$366:$AV$366,,MAX(IF('Back data'!$A$366:$AV$366&lt;&gt;"",COLUMN('Back data'!$A$366:$AV$366)))-H$6)/H129</f>
        <v>0.72184065934065944</v>
      </c>
      <c r="I130" s="12">
        <f t="array" ref="I130">INDEX('Back data'!$A$366:$AV$366,,MAX(IF('Back data'!$A$366:$AV$366&lt;&gt;"",COLUMN('Back data'!$A$366:$AV$366)))-I$6)/I129</f>
        <v>0.93843700159489629</v>
      </c>
      <c r="J130" s="12">
        <f t="array" ref="J130">INDEX('Back data'!$A$366:$AV$366,,MAX(IF('Back data'!$A$366:$AV$366&lt;&gt;"",COLUMN('Back data'!$A$366:$AV$366)))-J$6)/J129</f>
        <v>0.84556159420289856</v>
      </c>
      <c r="K130" s="12">
        <f t="array" ref="K130">INDEX('Back data'!$A$366:$AV$366,,MAX(IF('Back data'!$A$366:$AV$366&lt;&gt;"",COLUMN('Back data'!$A$366:$AV$366)))-K$6)/K129</f>
        <v>0.95982353867969128</v>
      </c>
      <c r="L130" s="12">
        <f t="array" ref="L130">INDEX('Back data'!$A$366:$AV$366,,MAX(IF('Back data'!$A$366:$AV$366&lt;&gt;"",COLUMN('Back data'!$A$366:$AV$366)))-L$6)/L129</f>
        <v>0.93605040890199764</v>
      </c>
      <c r="M130" s="12">
        <f t="array" ref="M130">INDEX('Back data'!$A$366:$AV$366,,MAX(IF('Back data'!$A$366:$AV$366&lt;&gt;"",COLUMN('Back data'!$A$366:$AV$366)))-M$6)/M129</f>
        <v>0.91690022421524653</v>
      </c>
      <c r="N130" s="12">
        <f t="array" ref="N130">INDEX('Back data'!$A$366:$AV$366,,MAX(IF('Back data'!$A$366:$AV$366&lt;&gt;"",COLUMN('Back data'!$A$366:$AV$366)))-N$6)/N129</f>
        <v>0.94525862068965516</v>
      </c>
      <c r="O130" s="12">
        <f t="array" ref="O130">INDEX('Back data'!$A$366:$AV$366,,MAX(IF('Back data'!$A$366:$AV$366&lt;&gt;"",COLUMN('Back data'!$A$366:$AV$366)))-O$6)/O129</f>
        <v>0.95956134338588073</v>
      </c>
      <c r="P130" s="12">
        <f t="array" ref="P130">INDEX('Back data'!$A$366:$AV$366,,MAX(IF('Back data'!$A$366:$AV$366&lt;&gt;"",COLUMN('Back data'!$A$366:$AV$366)))-P$6)/P129</f>
        <v>0.9226336262786341</v>
      </c>
    </row>
    <row r="131" spans="1:16" x14ac:dyDescent="0.25">
      <c r="A131" s="37" t="s">
        <v>78</v>
      </c>
      <c r="B131" s="47" t="s">
        <v>67</v>
      </c>
      <c r="C131" s="11" t="s">
        <v>71</v>
      </c>
      <c r="D131" s="12">
        <f t="array" ref="D131">+INDEX('Back data'!$A$367:$AV$367,,MAX(IF('Back data'!$A$367:$AV$367&lt;&gt;"",COLUMN('Back data'!$A$367:$AV$367)))-D$6)/D129</f>
        <v>0.24979091162531361</v>
      </c>
      <c r="E131" s="12">
        <f t="array" ref="E131">+INDEX('Back data'!$A$367:$AV$367,,MAX(IF('Back data'!$A$367:$AV$367&lt;&gt;"",COLUMN('Back data'!$A$367:$AV$367)))-E$6)/E129</f>
        <v>0.12688960146587266</v>
      </c>
      <c r="F131" s="12">
        <f t="array" ref="F131">+INDEX('Back data'!$A$367:$AV$367,,MAX(IF('Back data'!$A$367:$AV$367&lt;&gt;"",COLUMN('Back data'!$A$367:$AV$367)))-F$6)/F129</f>
        <v>7.8204314720812185E-2</v>
      </c>
      <c r="G131" s="12">
        <f t="array" ref="G131">+INDEX('Back data'!$A$367:$AV$367,,MAX(IF('Back data'!$A$367:$AV$367&lt;&gt;"",COLUMN('Back data'!$A$367:$AV$367)))-G$6)/G129</f>
        <v>0.2172810028353977</v>
      </c>
      <c r="H131" s="12">
        <f t="array" ref="H131">+INDEX('Back data'!$A$367:$AV$367,,MAX(IF('Back data'!$A$367:$AV$367&lt;&gt;"",COLUMN('Back data'!$A$367:$AV$367)))-H$6)/H129</f>
        <v>0.27815934065934067</v>
      </c>
      <c r="I131" s="12">
        <f t="array" ref="I131">+INDEX('Back data'!$A$367:$AV$367,,MAX(IF('Back data'!$A$367:$AV$367&lt;&gt;"",COLUMN('Back data'!$A$367:$AV$367)))-I$6)/I129</f>
        <v>6.1562998405103667E-2</v>
      </c>
      <c r="J131" s="12">
        <f t="array" ref="J131">+INDEX('Back data'!$A$367:$AV$367,,MAX(IF('Back data'!$A$367:$AV$367&lt;&gt;"",COLUMN('Back data'!$A$367:$AV$367)))-J$6)/J129</f>
        <v>0.15443840579710147</v>
      </c>
      <c r="K131" s="12">
        <f t="array" ref="K131">+INDEX('Back data'!$A$367:$AV$367,,MAX(IF('Back data'!$A$367:$AV$367&lt;&gt;"",COLUMN('Back data'!$A$367:$AV$367)))-K$6)/K129</f>
        <v>4.0176461320308804E-2</v>
      </c>
      <c r="L131" s="12">
        <f t="array" ref="L131">+INDEX('Back data'!$A$367:$AV$367,,MAX(IF('Back data'!$A$367:$AV$367&lt;&gt;"",COLUMN('Back data'!$A$367:$AV$367)))-L$6)/L129</f>
        <v>6.3949591098002412E-2</v>
      </c>
      <c r="M131" s="12">
        <f t="array" ref="M131">+INDEX('Back data'!$A$367:$AV$367,,MAX(IF('Back data'!$A$367:$AV$367&lt;&gt;"",COLUMN('Back data'!$A$367:$AV$367)))-M$6)/M129</f>
        <v>8.3099775784753346E-2</v>
      </c>
      <c r="N131" s="12">
        <f t="array" ref="N131">+INDEX('Back data'!$A$367:$AV$367,,MAX(IF('Back data'!$A$367:$AV$367&lt;&gt;"",COLUMN('Back data'!$A$367:$AV$367)))-N$6)/N129</f>
        <v>5.4741379310344819E-2</v>
      </c>
      <c r="O131" s="12">
        <f t="array" ref="O131">+INDEX('Back data'!$A$367:$AV$367,,MAX(IF('Back data'!$A$367:$AV$367&lt;&gt;"",COLUMN('Back data'!$A$367:$AV$367)))-O$6)/O129</f>
        <v>4.0438656614119259E-2</v>
      </c>
      <c r="P131" s="12">
        <f t="array" ref="P131">+INDEX('Back data'!$A$367:$AV$367,,MAX(IF('Back data'!$A$367:$AV$367&lt;&gt;"",COLUMN('Back data'!$A$367:$AV$367)))-P$6)/P129</f>
        <v>7.7366373721365789E-2</v>
      </c>
    </row>
    <row r="132" spans="1:16" x14ac:dyDescent="0.25">
      <c r="A132" s="33"/>
      <c r="B132" s="30"/>
      <c r="C132" s="34"/>
      <c r="D132" s="35"/>
      <c r="E132" s="35"/>
      <c r="F132" s="35"/>
      <c r="G132" s="35"/>
      <c r="H132" s="35"/>
      <c r="I132" s="35"/>
      <c r="J132" s="35"/>
      <c r="K132" s="35"/>
      <c r="L132" s="35"/>
      <c r="M132" s="35"/>
      <c r="N132" s="35"/>
      <c r="O132" s="35"/>
      <c r="P132" s="35"/>
    </row>
    <row r="133" spans="1:16" x14ac:dyDescent="0.25">
      <c r="A133" s="33"/>
      <c r="B133" s="30"/>
      <c r="C133" s="34"/>
      <c r="D133" s="35"/>
      <c r="E133" s="35"/>
      <c r="F133" s="35"/>
      <c r="G133" s="35"/>
      <c r="H133" s="35"/>
      <c r="I133" s="35"/>
      <c r="J133" s="35"/>
      <c r="K133" s="35"/>
      <c r="L133" s="35"/>
      <c r="M133" s="35"/>
      <c r="N133" s="35"/>
      <c r="O133" s="35"/>
      <c r="P133" s="35"/>
    </row>
    <row r="134" spans="1:16" x14ac:dyDescent="0.25">
      <c r="A134" s="33"/>
      <c r="B134" s="30"/>
      <c r="C134" s="34"/>
      <c r="D134" s="35"/>
      <c r="E134" s="35"/>
      <c r="F134" s="35"/>
      <c r="G134" s="35"/>
      <c r="H134" s="35"/>
      <c r="I134" s="35"/>
      <c r="J134" s="35"/>
      <c r="K134" s="35"/>
      <c r="L134" s="35"/>
      <c r="M134" s="35"/>
      <c r="N134" s="35"/>
      <c r="O134" s="35"/>
      <c r="P134" s="35"/>
    </row>
    <row r="135" spans="1:16" x14ac:dyDescent="0.25">
      <c r="A135" s="33"/>
      <c r="B135" s="30"/>
      <c r="C135" s="34"/>
      <c r="D135" s="35"/>
      <c r="E135" s="35"/>
      <c r="F135" s="35"/>
      <c r="G135" s="35"/>
      <c r="H135" s="35"/>
      <c r="I135" s="35"/>
      <c r="J135" s="35"/>
      <c r="K135" s="35"/>
      <c r="L135" s="35"/>
      <c r="M135" s="35"/>
      <c r="N135" s="35"/>
      <c r="O135" s="35"/>
      <c r="P135" s="35"/>
    </row>
    <row r="136" spans="1:16" x14ac:dyDescent="0.25">
      <c r="A136" s="7"/>
      <c r="B136" s="8"/>
      <c r="C136" s="9" t="s">
        <v>68</v>
      </c>
      <c r="D136" s="10">
        <f t="array" ref="D136">INDEX('Back data'!$A$123:$AV$123,,MAX(IF('Back data'!$A$123:$AV$123&lt;&gt;"",COLUMN('Back data'!$A$123:$AV$123)))-D$6)+INDEX('Back data'!$A$124:$AV$124,,MAX(IF('Back data'!$A$124:$AV$124&lt;&gt;"",COLUMN('Back data'!$A$124:$AV$124)))-D$6)</f>
        <v>68.23</v>
      </c>
      <c r="E136" s="10">
        <f t="array" ref="E136">INDEX('Back data'!$A$123:$AV$123,,MAX(IF('Back data'!$A$123:$AV$123&lt;&gt;"",COLUMN('Back data'!$A$123:$AV$123)))-E$6)+INDEX('Back data'!$A$124:$AV$124,,MAX(IF('Back data'!$A$124:$AV$124&lt;&gt;"",COLUMN('Back data'!$A$124:$AV$124)))-E$6)</f>
        <v>65.73</v>
      </c>
      <c r="F136" s="10">
        <f t="array" ref="F136">INDEX('Back data'!$A$123:$AV$123,,MAX(IF('Back data'!$A$123:$AV$123&lt;&gt;"",COLUMN('Back data'!$A$123:$AV$123)))-F$6)+INDEX('Back data'!$A$124:$AV$124,,MAX(IF('Back data'!$A$124:$AV$124&lt;&gt;"",COLUMN('Back data'!$A$124:$AV$124)))-F$6)</f>
        <v>67.62</v>
      </c>
      <c r="G136" s="10">
        <f t="array" ref="G136">INDEX('Back data'!$A$123:$AV$123,,MAX(IF('Back data'!$A$123:$AV$123&lt;&gt;"",COLUMN('Back data'!$A$123:$AV$123)))-G$6)+INDEX('Back data'!$A$124:$AV$124,,MAX(IF('Back data'!$A$124:$AV$124&lt;&gt;"",COLUMN('Back data'!$A$124:$AV$124)))-G$6)</f>
        <v>64.63</v>
      </c>
      <c r="H136" s="10">
        <f t="array" ref="H136">INDEX('Back data'!$A$123:$AV$123,,MAX(IF('Back data'!$A$123:$AV$123&lt;&gt;"",COLUMN('Back data'!$A$123:$AV$123)))-H$6)+INDEX('Back data'!$A$124:$AV$124,,MAX(IF('Back data'!$A$124:$AV$124&lt;&gt;"",COLUMN('Back data'!$A$124:$AV$124)))-H$6)</f>
        <v>69.460000000000008</v>
      </c>
      <c r="I136" s="10">
        <f t="array" ref="I136">INDEX('Back data'!$A$123:$AV$123,,MAX(IF('Back data'!$A$123:$AV$123&lt;&gt;"",COLUMN('Back data'!$A$123:$AV$123)))-I$6)+INDEX('Back data'!$A$124:$AV$124,,MAX(IF('Back data'!$A$124:$AV$124&lt;&gt;"",COLUMN('Back data'!$A$124:$AV$124)))-I$6)</f>
        <v>64.64</v>
      </c>
      <c r="J136" s="10">
        <f t="array" ref="J136">INDEX('Back data'!$A$123:$AV$123,,MAX(IF('Back data'!$A$123:$AV$123&lt;&gt;"",COLUMN('Back data'!$A$123:$AV$123)))-J$6)+INDEX('Back data'!$A$124:$AV$124,,MAX(IF('Back data'!$A$124:$AV$124&lt;&gt;"",COLUMN('Back data'!$A$124:$AV$124)))-J$6)</f>
        <v>64.42</v>
      </c>
      <c r="K136" s="10">
        <f t="array" ref="K136">INDEX('Back data'!$A$123:$AV$123,,MAX(IF('Back data'!$A$123:$AV$123&lt;&gt;"",COLUMN('Back data'!$A$123:$AV$123)))-K$6)+INDEX('Back data'!$A$124:$AV$124,,MAX(IF('Back data'!$A$124:$AV$124&lt;&gt;"",COLUMN('Back data'!$A$124:$AV$124)))-K$6)</f>
        <v>70.94</v>
      </c>
      <c r="L136" s="10">
        <f t="array" ref="L136">INDEX('Back data'!$A$123:$AV$123,,MAX(IF('Back data'!$A$123:$AV$123&lt;&gt;"",COLUMN('Back data'!$A$123:$AV$123)))-L$6)+INDEX('Back data'!$A$124:$AV$124,,MAX(IF('Back data'!$A$124:$AV$124&lt;&gt;"",COLUMN('Back data'!$A$124:$AV$124)))-L$6)</f>
        <v>71</v>
      </c>
      <c r="M136" s="10">
        <f t="array" ref="M136">INDEX('Back data'!$A$123:$AV$123,,MAX(IF('Back data'!$A$123:$AV$123&lt;&gt;"",COLUMN('Back data'!$A$123:$AV$123)))-M$6)+INDEX('Back data'!$A$124:$AV$124,,MAX(IF('Back data'!$A$124:$AV$124&lt;&gt;"",COLUMN('Back data'!$A$124:$AV$124)))-M$6)</f>
        <v>70.899999999999991</v>
      </c>
      <c r="N136" s="10">
        <f t="array" ref="N136">INDEX('Back data'!$A$123:$AV$123,,MAX(IF('Back data'!$A$123:$AV$123&lt;&gt;"",COLUMN('Back data'!$A$123:$AV$123)))-N$6)+INDEX('Back data'!$A$124:$AV$124,,MAX(IF('Back data'!$A$124:$AV$124&lt;&gt;"",COLUMN('Back data'!$A$124:$AV$124)))-N$6)</f>
        <v>72.89</v>
      </c>
      <c r="O136" s="10">
        <f t="array" ref="O136">INDEX('Back data'!$A$123:$AV$123,,MAX(IF('Back data'!$A$123:$AV$123&lt;&gt;"",COLUMN('Back data'!$A$123:$AV$123)))-O$6)+INDEX('Back data'!$A$124:$AV$124,,MAX(IF('Back data'!$A$124:$AV$124&lt;&gt;"",COLUMN('Back data'!$A$124:$AV$124)))-O$6)</f>
        <v>72.55</v>
      </c>
      <c r="P136" s="10">
        <f t="array" ref="P136">INDEX('Back data'!$A$123:$AV$123,,MAX(IF('Back data'!$A$123:$AV$123&lt;&gt;"",COLUMN('Back data'!$A$123:$AV$123)))-P$6)+INDEX('Back data'!$A$124:$AV$124,,MAX(IF('Back data'!$A$124:$AV$124&lt;&gt;"",COLUMN('Back data'!$A$124:$AV$124)))-P$6)</f>
        <v>72.89</v>
      </c>
    </row>
    <row r="137" spans="1:16" x14ac:dyDescent="0.25">
      <c r="A137" s="41" t="s">
        <v>79</v>
      </c>
      <c r="B137" s="42" t="s">
        <v>75</v>
      </c>
      <c r="C137" s="11" t="s">
        <v>70</v>
      </c>
      <c r="D137" s="12">
        <f t="array" ref="D137">INDEX('Back data'!$A$123:$AV$123,,MAX(IF('Back data'!$A$123:$AV$123&lt;&gt;"",COLUMN('Back data'!$A$123:$AV$123)))-D$6)/D136</f>
        <v>0.84039278909570569</v>
      </c>
      <c r="E137" s="12">
        <f t="array" ref="E137">INDEX('Back data'!$A$123:$AV$123,,MAX(IF('Back data'!$A$123:$AV$123&lt;&gt;"",COLUMN('Back data'!$A$123:$AV$123)))-E$6)/E136</f>
        <v>0.86824889700289054</v>
      </c>
      <c r="F137" s="12">
        <f t="array" ref="F137">INDEX('Back data'!$A$123:$AV$123,,MAX(IF('Back data'!$A$123:$AV$123&lt;&gt;"",COLUMN('Back data'!$A$123:$AV$123)))-F$6)/F136</f>
        <v>0.82786157941437433</v>
      </c>
      <c r="G137" s="12">
        <f t="array" ref="G137">INDEX('Back data'!$A$123:$AV$123,,MAX(IF('Back data'!$A$123:$AV$123&lt;&gt;"",COLUMN('Back data'!$A$123:$AV$123)))-G$6)/G136</f>
        <v>0.86384032183196657</v>
      </c>
      <c r="H137" s="12">
        <f t="array" ref="H137">INDEX('Back data'!$A$123:$AV$123,,MAX(IF('Back data'!$A$123:$AV$123&lt;&gt;"",COLUMN('Back data'!$A$123:$AV$123)))-H$6)/H136</f>
        <v>0.90526921969478835</v>
      </c>
      <c r="I137" s="12">
        <f t="array" ref="I137">INDEX('Back data'!$A$123:$AV$123,,MAX(IF('Back data'!$A$123:$AV$123&lt;&gt;"",COLUMN('Back data'!$A$123:$AV$123)))-I$6)/I136</f>
        <v>0.90965346534653457</v>
      </c>
      <c r="J137" s="12">
        <f t="array" ref="J137">INDEX('Back data'!$A$123:$AV$123,,MAX(IF('Back data'!$A$123:$AV$123&lt;&gt;"",COLUMN('Back data'!$A$123:$AV$123)))-J$6)/J136</f>
        <v>0.88947531822415393</v>
      </c>
      <c r="K137" s="12">
        <f t="array" ref="K137">INDEX('Back data'!$A$123:$AV$123,,MAX(IF('Back data'!$A$123:$AV$123&lt;&gt;"",COLUMN('Back data'!$A$123:$AV$123)))-K$6)/K136</f>
        <v>0.93360586411051605</v>
      </c>
      <c r="L137" s="12">
        <f t="array" ref="L137">INDEX('Back data'!$A$123:$AV$123,,MAX(IF('Back data'!$A$123:$AV$123&lt;&gt;"",COLUMN('Back data'!$A$123:$AV$123)))-L$6)/L136</f>
        <v>0.93549295774647889</v>
      </c>
      <c r="M137" s="12">
        <f t="array" ref="M137">INDEX('Back data'!$A$123:$AV$123,,MAX(IF('Back data'!$A$123:$AV$123&lt;&gt;"",COLUMN('Back data'!$A$123:$AV$123)))-M$6)/M136</f>
        <v>0.96445698166431604</v>
      </c>
      <c r="N137" s="12">
        <f t="array" ref="N137">INDEX('Back data'!$A$123:$AV$123,,MAX(IF('Back data'!$A$123:$AV$123&lt;&gt;"",COLUMN('Back data'!$A$123:$AV$123)))-N$6)/N136</f>
        <v>0.94224173411990675</v>
      </c>
      <c r="O137" s="12">
        <f t="array" ref="O137">INDEX('Back data'!$A$123:$AV$123,,MAX(IF('Back data'!$A$123:$AV$123&lt;&gt;"",COLUMN('Back data'!$A$123:$AV$123)))-O$6)/O136</f>
        <v>0.89979324603721578</v>
      </c>
      <c r="P137" s="12">
        <f t="array" ref="P137">INDEX('Back data'!$A$123:$AV$123,,MAX(IF('Back data'!$A$123:$AV$123&lt;&gt;"",COLUMN('Back data'!$A$123:$AV$123)))-P$6)/P136</f>
        <v>0.94855261352723286</v>
      </c>
    </row>
    <row r="138" spans="1:16" x14ac:dyDescent="0.25">
      <c r="A138" s="41" t="s">
        <v>79</v>
      </c>
      <c r="B138" s="42" t="s">
        <v>76</v>
      </c>
      <c r="C138" s="11" t="s">
        <v>71</v>
      </c>
      <c r="D138" s="12">
        <f t="array" ref="D138">+INDEX('Back data'!$A$124:$AV$124,,MAX(IF('Back data'!$A$124:$AV$124&lt;&gt;"",COLUMN('Back data'!$A$124:$AV$124)))-D$6)/D136</f>
        <v>0.15960721090429431</v>
      </c>
      <c r="E138" s="12">
        <f t="array" ref="E138">+INDEX('Back data'!$A$124:$AV$124,,MAX(IF('Back data'!$A$124:$AV$124&lt;&gt;"",COLUMN('Back data'!$A$124:$AV$124)))-E$6)/E136</f>
        <v>0.13175110299710938</v>
      </c>
      <c r="F138" s="12">
        <f t="array" ref="F138">+INDEX('Back data'!$A$124:$AV$124,,MAX(IF('Back data'!$A$124:$AV$124&lt;&gt;"",COLUMN('Back data'!$A$124:$AV$124)))-F$6)/F136</f>
        <v>0.17213842058562556</v>
      </c>
      <c r="G138" s="12">
        <f t="array" ref="G138">+INDEX('Back data'!$A$124:$AV$124,,MAX(IF('Back data'!$A$124:$AV$124&lt;&gt;"",COLUMN('Back data'!$A$124:$AV$124)))-G$6)/G136</f>
        <v>0.13615967816803345</v>
      </c>
      <c r="H138" s="12">
        <f t="array" ref="H138">+INDEX('Back data'!$A$124:$AV$124,,MAX(IF('Back data'!$A$124:$AV$124&lt;&gt;"",COLUMN('Back data'!$A$124:$AV$124)))-H$6)/H136</f>
        <v>9.473078030521162E-2</v>
      </c>
      <c r="I138" s="12">
        <f t="array" ref="I138">+INDEX('Back data'!$A$124:$AV$124,,MAX(IF('Back data'!$A$124:$AV$124&lt;&gt;"",COLUMN('Back data'!$A$124:$AV$124)))-I$6)/I136</f>
        <v>9.0346534653465344E-2</v>
      </c>
      <c r="J138" s="12">
        <f t="array" ref="J138">+INDEX('Back data'!$A$124:$AV$124,,MAX(IF('Back data'!$A$124:$AV$124&lt;&gt;"",COLUMN('Back data'!$A$124:$AV$124)))-J$6)/J136</f>
        <v>0.11052468177584601</v>
      </c>
      <c r="K138" s="12">
        <f t="array" ref="K138">+INDEX('Back data'!$A$124:$AV$124,,MAX(IF('Back data'!$A$124:$AV$124&lt;&gt;"",COLUMN('Back data'!$A$124:$AV$124)))-K$6)/K136</f>
        <v>6.6394135889484077E-2</v>
      </c>
      <c r="L138" s="12">
        <f t="array" ref="L138">+INDEX('Back data'!$A$124:$AV$124,,MAX(IF('Back data'!$A$124:$AV$124&lt;&gt;"",COLUMN('Back data'!$A$124:$AV$124)))-L$6)/L136</f>
        <v>6.4507042253521121E-2</v>
      </c>
      <c r="M138" s="12">
        <f t="array" ref="M138">+INDEX('Back data'!$A$124:$AV$124,,MAX(IF('Back data'!$A$124:$AV$124&lt;&gt;"",COLUMN('Back data'!$A$124:$AV$124)))-M$6)/M136</f>
        <v>3.5543018335684066E-2</v>
      </c>
      <c r="N138" s="12">
        <f t="array" ref="N138">+INDEX('Back data'!$A$124:$AV$124,,MAX(IF('Back data'!$A$124:$AV$124&lt;&gt;"",COLUMN('Back data'!$A$124:$AV$124)))-N$6)/N136</f>
        <v>5.7758265880093293E-2</v>
      </c>
      <c r="O138" s="12">
        <f t="array" ref="O138">+INDEX('Back data'!$A$124:$AV$124,,MAX(IF('Back data'!$A$124:$AV$124&lt;&gt;"",COLUMN('Back data'!$A$124:$AV$124)))-O$6)/O136</f>
        <v>0.10020675396278428</v>
      </c>
      <c r="P138" s="12">
        <f t="array" ref="P138">+INDEX('Back data'!$A$124:$AV$124,,MAX(IF('Back data'!$A$124:$AV$124&lt;&gt;"",COLUMN('Back data'!$A$124:$AV$124)))-P$6)/P136</f>
        <v>5.1447386472767184E-2</v>
      </c>
    </row>
    <row r="141" spans="1:16" x14ac:dyDescent="0.25">
      <c r="B141" s="29"/>
      <c r="C141" s="9" t="s">
        <v>68</v>
      </c>
      <c r="D141" s="10">
        <f t="array" ref="D141">INDEX('Back data'!$A$129:$AV$129,,MAX(IF('Back data'!$A$129:$AV$129&lt;&gt;"",COLUMN('Back data'!$A$129:$AV$129)))-D$6)+INDEX('Back data'!$A$130:$AV$130,,MAX(IF('Back data'!$A$130:$AV$130&lt;&gt;"",COLUMN('Back data'!$A$130:$AV$130)))-D$6)</f>
        <v>69.240000000000009</v>
      </c>
      <c r="E141" s="10">
        <f t="array" ref="E141">INDEX('Back data'!$A$129:$AV$129,,MAX(IF('Back data'!$A$129:$AV$129&lt;&gt;"",COLUMN('Back data'!$A$129:$AV$129)))-E$6)+INDEX('Back data'!$A$130:$AV$130,,MAX(IF('Back data'!$A$130:$AV$130&lt;&gt;"",COLUMN('Back data'!$A$130:$AV$130)))-E$6)</f>
        <v>70.52000000000001</v>
      </c>
      <c r="F141" s="10">
        <f t="array" ref="F141">INDEX('Back data'!$A$129:$AV$129,,MAX(IF('Back data'!$A$129:$AV$129&lt;&gt;"",COLUMN('Back data'!$A$129:$AV$129)))-F$6)+INDEX('Back data'!$A$130:$AV$130,,MAX(IF('Back data'!$A$130:$AV$130&lt;&gt;"",COLUMN('Back data'!$A$130:$AV$130)))-F$6)</f>
        <v>73.2</v>
      </c>
      <c r="G141" s="10">
        <f t="array" ref="G141">INDEX('Back data'!$A$129:$AV$129,,MAX(IF('Back data'!$A$129:$AV$129&lt;&gt;"",COLUMN('Back data'!$A$129:$AV$129)))-G$6)+INDEX('Back data'!$A$130:$AV$130,,MAX(IF('Back data'!$A$130:$AV$130&lt;&gt;"",COLUMN('Back data'!$A$130:$AV$130)))-G$6)</f>
        <v>73.819999999999993</v>
      </c>
      <c r="H141" s="10">
        <f t="array" ref="H141">INDEX('Back data'!$A$129:$AV$129,,MAX(IF('Back data'!$A$129:$AV$129&lt;&gt;"",COLUMN('Back data'!$A$129:$AV$129)))-H$6)+INDEX('Back data'!$A$130:$AV$130,,MAX(IF('Back data'!$A$130:$AV$130&lt;&gt;"",COLUMN('Back data'!$A$130:$AV$130)))-H$6)</f>
        <v>73.990000000000009</v>
      </c>
      <c r="I141" s="10">
        <f t="array" ref="I141">INDEX('Back data'!$A$129:$AV$129,,MAX(IF('Back data'!$A$129:$AV$129&lt;&gt;"",COLUMN('Back data'!$A$129:$AV$129)))-I$6)+INDEX('Back data'!$A$130:$AV$130,,MAX(IF('Back data'!$A$130:$AV$130&lt;&gt;"",COLUMN('Back data'!$A$130:$AV$130)))-I$6)</f>
        <v>70.19</v>
      </c>
      <c r="J141" s="10">
        <f t="array" ref="J141">INDEX('Back data'!$A$129:$AV$129,,MAX(IF('Back data'!$A$129:$AV$129&lt;&gt;"",COLUMN('Back data'!$A$129:$AV$129)))-J$6)+INDEX('Back data'!$A$130:$AV$130,,MAX(IF('Back data'!$A$130:$AV$130&lt;&gt;"",COLUMN('Back data'!$A$130:$AV$130)))-J$6)</f>
        <v>69.460000000000008</v>
      </c>
      <c r="K141" s="10">
        <f t="array" ref="K141">INDEX('Back data'!$A$129:$AV$129,,MAX(IF('Back data'!$A$129:$AV$129&lt;&gt;"",COLUMN('Back data'!$A$129:$AV$129)))-K$6)+INDEX('Back data'!$A$130:$AV$130,,MAX(IF('Back data'!$A$130:$AV$130&lt;&gt;"",COLUMN('Back data'!$A$130:$AV$130)))-K$6)</f>
        <v>67.67</v>
      </c>
      <c r="L141" s="10">
        <f t="array" ref="L141">INDEX('Back data'!$A$129:$AV$129,,MAX(IF('Back data'!$A$129:$AV$129&lt;&gt;"",COLUMN('Back data'!$A$129:$AV$129)))-L$6)+INDEX('Back data'!$A$130:$AV$130,,MAX(IF('Back data'!$A$130:$AV$130&lt;&gt;"",COLUMN('Back data'!$A$130:$AV$130)))-L$6)</f>
        <v>68.63</v>
      </c>
      <c r="M141" s="10">
        <f t="array" ref="M141">INDEX('Back data'!$A$129:$AV$129,,MAX(IF('Back data'!$A$129:$AV$129&lt;&gt;"",COLUMN('Back data'!$A$129:$AV$129)))-M$6)+INDEX('Back data'!$A$130:$AV$130,,MAX(IF('Back data'!$A$130:$AV$130&lt;&gt;"",COLUMN('Back data'!$A$130:$AV$130)))-M$6)</f>
        <v>69.740000000000009</v>
      </c>
      <c r="N141" s="10">
        <f t="array" ref="N141">INDEX('Back data'!$A$129:$AV$129,,MAX(IF('Back data'!$A$129:$AV$129&lt;&gt;"",COLUMN('Back data'!$A$129:$AV$129)))-N$6)+INDEX('Back data'!$A$130:$AV$130,,MAX(IF('Back data'!$A$130:$AV$130&lt;&gt;"",COLUMN('Back data'!$A$130:$AV$130)))-N$6)</f>
        <v>71.319999999999993</v>
      </c>
      <c r="O141" s="10">
        <f t="array" ref="O141">INDEX('Back data'!$A$129:$AV$129,,MAX(IF('Back data'!$A$129:$AV$129&lt;&gt;"",COLUMN('Back data'!$A$129:$AV$129)))-O$6)+INDEX('Back data'!$A$130:$AV$130,,MAX(IF('Back data'!$A$130:$AV$130&lt;&gt;"",COLUMN('Back data'!$A$130:$AV$130)))-O$6)</f>
        <v>73.569999999999993</v>
      </c>
      <c r="P141" s="10">
        <f t="array" ref="P141">INDEX('Back data'!$A$129:$AV$129,,MAX(IF('Back data'!$A$129:$AV$129&lt;&gt;"",COLUMN('Back data'!$A$129:$AV$129)))-P$6)+INDEX('Back data'!$A$130:$AV$130,,MAX(IF('Back data'!$A$130:$AV$130&lt;&gt;"",COLUMN('Back data'!$A$130:$AV$130)))-P$6)</f>
        <v>63.43</v>
      </c>
    </row>
    <row r="142" spans="1:16" x14ac:dyDescent="0.25">
      <c r="A142" s="41" t="s">
        <v>79</v>
      </c>
      <c r="B142" s="43" t="s">
        <v>72</v>
      </c>
      <c r="C142" s="11" t="s">
        <v>70</v>
      </c>
      <c r="D142" s="12">
        <f t="array" ref="D142">INDEX('Back data'!$A$129:$AV$129,,MAX(IF('Back data'!$A$129:$AV$129&lt;&gt;"",COLUMN('Back data'!$A$129:$AV$129)))-D$6)/D141</f>
        <v>0.5103986135181976</v>
      </c>
      <c r="E142" s="12">
        <f t="array" ref="E142">INDEX('Back data'!$A$129:$AV$129,,MAX(IF('Back data'!$A$129:$AV$129&lt;&gt;"",COLUMN('Back data'!$A$129:$AV$129)))-E$6)/E141</f>
        <v>0.59231423709585929</v>
      </c>
      <c r="F142" s="12">
        <f t="array" ref="F142">INDEX('Back data'!$A$129:$AV$129,,MAX(IF('Back data'!$A$129:$AV$129&lt;&gt;"",COLUMN('Back data'!$A$129:$AV$129)))-F$6)/F141</f>
        <v>0.65437158469945356</v>
      </c>
      <c r="G142" s="12">
        <f t="array" ref="G142">INDEX('Back data'!$A$129:$AV$129,,MAX(IF('Back data'!$A$129:$AV$129&lt;&gt;"",COLUMN('Back data'!$A$129:$AV$129)))-G$6)/G141</f>
        <v>0.47371985911677056</v>
      </c>
      <c r="H142" s="12">
        <f t="array" ref="H142">INDEX('Back data'!$A$129:$AV$129,,MAX(IF('Back data'!$A$129:$AV$129&lt;&gt;"",COLUMN('Back data'!$A$129:$AV$129)))-H$6)/H141</f>
        <v>0.77213136910393287</v>
      </c>
      <c r="I142" s="12">
        <f t="array" ref="I142">INDEX('Back data'!$A$129:$AV$129,,MAX(IF('Back data'!$A$129:$AV$129&lt;&gt;"",COLUMN('Back data'!$A$129:$AV$129)))-I$6)/I141</f>
        <v>0.68001139763499074</v>
      </c>
      <c r="J142" s="12">
        <f t="array" ref="J142">INDEX('Back data'!$A$129:$AV$129,,MAX(IF('Back data'!$A$129:$AV$129&lt;&gt;"",COLUMN('Back data'!$A$129:$AV$129)))-J$6)/J141</f>
        <v>0.69594010941549089</v>
      </c>
      <c r="K142" s="12">
        <f t="array" ref="K142">INDEX('Back data'!$A$129:$AV$129,,MAX(IF('Back data'!$A$129:$AV$129&lt;&gt;"",COLUMN('Back data'!$A$129:$AV$129)))-K$6)/K141</f>
        <v>0.75203191960987148</v>
      </c>
      <c r="L142" s="12">
        <f t="array" ref="L142">INDEX('Back data'!$A$129:$AV$129,,MAX(IF('Back data'!$A$129:$AV$129&lt;&gt;"",COLUMN('Back data'!$A$129:$AV$129)))-L$6)/L141</f>
        <v>0.69677983389188403</v>
      </c>
      <c r="M142" s="12">
        <f t="array" ref="M142">INDEX('Back data'!$A$129:$AV$129,,MAX(IF('Back data'!$A$129:$AV$129&lt;&gt;"",COLUMN('Back data'!$A$129:$AV$129)))-M$6)/M141</f>
        <v>0.77473472899340401</v>
      </c>
      <c r="N142" s="12">
        <f t="array" ref="N142">INDEX('Back data'!$A$129:$AV$129,,MAX(IF('Back data'!$A$129:$AV$129&lt;&gt;"",COLUMN('Back data'!$A$129:$AV$129)))-N$6)/N141</f>
        <v>0.65185081323611904</v>
      </c>
      <c r="O142" s="12">
        <f t="array" ref="O142">INDEX('Back data'!$A$129:$AV$129,,MAX(IF('Back data'!$A$129:$AV$129&lt;&gt;"",COLUMN('Back data'!$A$129:$AV$129)))-O$6)/O141</f>
        <v>0.56599157265189626</v>
      </c>
      <c r="P142" s="12">
        <f t="array" ref="P142">INDEX('Back data'!$A$129:$AV$129,,MAX(IF('Back data'!$A$129:$AV$129&lt;&gt;"",COLUMN('Back data'!$A$129:$AV$129)))-P$6)/P141</f>
        <v>0.65836355037048711</v>
      </c>
    </row>
    <row r="143" spans="1:16" x14ac:dyDescent="0.25">
      <c r="A143" s="41" t="s">
        <v>79</v>
      </c>
      <c r="B143" s="43" t="s">
        <v>72</v>
      </c>
      <c r="C143" s="11" t="s">
        <v>71</v>
      </c>
      <c r="D143" s="12">
        <f t="array" ref="D143">+INDEX('Back data'!$A$130:$AV$130,,MAX(IF('Back data'!$A$130:$AV$130&lt;&gt;"",COLUMN('Back data'!$A$130:$AV$130)))-D$6)/D141</f>
        <v>0.48960138648180235</v>
      </c>
      <c r="E143" s="12">
        <f t="array" ref="E143">+INDEX('Back data'!$A$130:$AV$130,,MAX(IF('Back data'!$A$130:$AV$130&lt;&gt;"",COLUMN('Back data'!$A$130:$AV$130)))-E$6)/E141</f>
        <v>0.4076857629041406</v>
      </c>
      <c r="F143" s="12">
        <f t="array" ref="F143">+INDEX('Back data'!$A$130:$AV$130,,MAX(IF('Back data'!$A$130:$AV$130&lt;&gt;"",COLUMN('Back data'!$A$130:$AV$130)))-F$6)/F141</f>
        <v>0.34562841530054644</v>
      </c>
      <c r="G143" s="12">
        <f t="array" ref="G143">+INDEX('Back data'!$A$130:$AV$130,,MAX(IF('Back data'!$A$130:$AV$130&lt;&gt;"",COLUMN('Back data'!$A$130:$AV$130)))-G$6)/G141</f>
        <v>0.5262801408832295</v>
      </c>
      <c r="H143" s="12">
        <f t="array" ref="H143">+INDEX('Back data'!$A$130:$AV$130,,MAX(IF('Back data'!$A$130:$AV$130&lt;&gt;"",COLUMN('Back data'!$A$130:$AV$130)))-H$6)/H141</f>
        <v>0.22786863089606699</v>
      </c>
      <c r="I143" s="12">
        <f t="array" ref="I143">+INDEX('Back data'!$A$130:$AV$130,,MAX(IF('Back data'!$A$130:$AV$130&lt;&gt;"",COLUMN('Back data'!$A$130:$AV$130)))-I$6)/I141</f>
        <v>0.31998860236500926</v>
      </c>
      <c r="J143" s="12">
        <f t="array" ref="J143">+INDEX('Back data'!$A$130:$AV$130,,MAX(IF('Back data'!$A$130:$AV$130&lt;&gt;"",COLUMN('Back data'!$A$130:$AV$130)))-J$6)/J141</f>
        <v>0.30405989058450905</v>
      </c>
      <c r="K143" s="12">
        <f t="array" ref="K143">+INDEX('Back data'!$A$130:$AV$130,,MAX(IF('Back data'!$A$130:$AV$130&lt;&gt;"",COLUMN('Back data'!$A$130:$AV$130)))-K$6)/K141</f>
        <v>0.24796808039012858</v>
      </c>
      <c r="L143" s="12">
        <f t="array" ref="L143">+INDEX('Back data'!$A$130:$AV$130,,MAX(IF('Back data'!$A$130:$AV$130&lt;&gt;"",COLUMN('Back data'!$A$130:$AV$130)))-L$6)/L141</f>
        <v>0.30322016610811597</v>
      </c>
      <c r="M143" s="12">
        <f t="array" ref="M143">+INDEX('Back data'!$A$130:$AV$130,,MAX(IF('Back data'!$A$130:$AV$130&lt;&gt;"",COLUMN('Back data'!$A$130:$AV$130)))-M$6)/M141</f>
        <v>0.22526527100659591</v>
      </c>
      <c r="N143" s="12">
        <f t="array" ref="N143">+INDEX('Back data'!$A$130:$AV$130,,MAX(IF('Back data'!$A$130:$AV$130&lt;&gt;"",COLUMN('Back data'!$A$130:$AV$130)))-N$6)/N141</f>
        <v>0.34814918676388112</v>
      </c>
      <c r="O143" s="12">
        <f t="array" ref="O143">+INDEX('Back data'!$A$130:$AV$130,,MAX(IF('Back data'!$A$130:$AV$130&lt;&gt;"",COLUMN('Back data'!$A$130:$AV$130)))-O$6)/O141</f>
        <v>0.43400842734810391</v>
      </c>
      <c r="P143" s="12">
        <f t="array" ref="P143">+INDEX('Back data'!$A$130:$AV$130,,MAX(IF('Back data'!$A$130:$AV$130&lt;&gt;"",COLUMN('Back data'!$A$130:$AV$130)))-P$6)/P141</f>
        <v>0.34163644962951289</v>
      </c>
    </row>
    <row r="146" spans="1:16" x14ac:dyDescent="0.25">
      <c r="B146" s="29"/>
      <c r="C146" s="9" t="s">
        <v>68</v>
      </c>
      <c r="D146" s="10">
        <f t="array" ref="D146">INDEX('Back data'!$A$135:$AV$135,,MAX(IF('Back data'!$A$135:$AV$135&lt;&gt;"",COLUMN('Back data'!$A$135:$AV$135)))-D$6)+INDEX('Back data'!$A$136:$AV$136,,MAX(IF('Back data'!$A$136:$AV$136&lt;&gt;"",COLUMN('Back data'!$A$136:$AV$136)))-D$6)</f>
        <v>66.87</v>
      </c>
      <c r="E146" s="10">
        <f t="array" ref="E146">INDEX('Back data'!$A$135:$AV$135,,MAX(IF('Back data'!$A$135:$AV$135&lt;&gt;"",COLUMN('Back data'!$A$135:$AV$135)))-E$6)+INDEX('Back data'!$A$136:$AV$136,,MAX(IF('Back data'!$A$136:$AV$136&lt;&gt;"",COLUMN('Back data'!$A$136:$AV$136)))-E$6)</f>
        <v>63.3</v>
      </c>
      <c r="F146" s="10">
        <f t="array" ref="F146">INDEX('Back data'!$A$135:$AV$135,,MAX(IF('Back data'!$A$135:$AV$135&lt;&gt;"",COLUMN('Back data'!$A$135:$AV$135)))-F$6)+INDEX('Back data'!$A$136:$AV$136,,MAX(IF('Back data'!$A$136:$AV$136&lt;&gt;"",COLUMN('Back data'!$A$136:$AV$136)))-F$6)</f>
        <v>64.180000000000007</v>
      </c>
      <c r="G146" s="10">
        <f t="array" ref="G146">INDEX('Back data'!$A$135:$AV$135,,MAX(IF('Back data'!$A$135:$AV$135&lt;&gt;"",COLUMN('Back data'!$A$135:$AV$135)))-G$6)+INDEX('Back data'!$A$136:$AV$136,,MAX(IF('Back data'!$A$136:$AV$136&lt;&gt;"",COLUMN('Back data'!$A$136:$AV$136)))-G$6)</f>
        <v>61.87</v>
      </c>
      <c r="H146" s="10">
        <f t="array" ref="H146">INDEX('Back data'!$A$135:$AV$135,,MAX(IF('Back data'!$A$135:$AV$135&lt;&gt;"",COLUMN('Back data'!$A$135:$AV$135)))-H$6)+INDEX('Back data'!$A$136:$AV$136,,MAX(IF('Back data'!$A$136:$AV$136&lt;&gt;"",COLUMN('Back data'!$A$136:$AV$136)))-H$6)</f>
        <v>67.34</v>
      </c>
      <c r="I146" s="10">
        <f t="array" ref="I146">INDEX('Back data'!$A$135:$AV$135,,MAX(IF('Back data'!$A$135:$AV$135&lt;&gt;"",COLUMN('Back data'!$A$135:$AV$135)))-I$6)+INDEX('Back data'!$A$136:$AV$136,,MAX(IF('Back data'!$A$136:$AV$136&lt;&gt;"",COLUMN('Back data'!$A$136:$AV$136)))-I$6)</f>
        <v>63.61</v>
      </c>
      <c r="J146" s="10">
        <f t="array" ref="J146">INDEX('Back data'!$A$135:$AV$135,,MAX(IF('Back data'!$A$135:$AV$135&lt;&gt;"",COLUMN('Back data'!$A$135:$AV$135)))-J$6)+INDEX('Back data'!$A$136:$AV$136,,MAX(IF('Back data'!$A$136:$AV$136&lt;&gt;"",COLUMN('Back data'!$A$136:$AV$136)))-J$6)</f>
        <v>63.37</v>
      </c>
      <c r="K146" s="10">
        <f t="array" ref="K146">INDEX('Back data'!$A$135:$AV$135,,MAX(IF('Back data'!$A$135:$AV$135&lt;&gt;"",COLUMN('Back data'!$A$135:$AV$135)))-K$6)+INDEX('Back data'!$A$136:$AV$136,,MAX(IF('Back data'!$A$136:$AV$136&lt;&gt;"",COLUMN('Back data'!$A$136:$AV$136)))-K$6)</f>
        <v>70.349999999999994</v>
      </c>
      <c r="L146" s="10">
        <f t="array" ref="L146">INDEX('Back data'!$A$135:$AV$135,,MAX(IF('Back data'!$A$135:$AV$135&lt;&gt;"",COLUMN('Back data'!$A$135:$AV$135)))-L$6)+INDEX('Back data'!$A$136:$AV$136,,MAX(IF('Back data'!$A$136:$AV$136&lt;&gt;"",COLUMN('Back data'!$A$136:$AV$136)))-L$6)</f>
        <v>70.02</v>
      </c>
      <c r="M146" s="10">
        <f t="array" ref="M146">INDEX('Back data'!$A$135:$AV$135,,MAX(IF('Back data'!$A$135:$AV$135&lt;&gt;"",COLUMN('Back data'!$A$135:$AV$135)))-M$6)+INDEX('Back data'!$A$136:$AV$136,,MAX(IF('Back data'!$A$136:$AV$136&lt;&gt;"",COLUMN('Back data'!$A$136:$AV$136)))-M$6)</f>
        <v>70.77000000000001</v>
      </c>
      <c r="N146" s="10">
        <f t="array" ref="N146">INDEX('Back data'!$A$135:$AV$135,,MAX(IF('Back data'!$A$135:$AV$135&lt;&gt;"",COLUMN('Back data'!$A$135:$AV$135)))-N$6)+INDEX('Back data'!$A$136:$AV$136,,MAX(IF('Back data'!$A$136:$AV$136&lt;&gt;"",COLUMN('Back data'!$A$136:$AV$136)))-N$6)</f>
        <v>71.91</v>
      </c>
      <c r="O146" s="10">
        <f t="array" ref="O146">INDEX('Back data'!$A$135:$AV$135,,MAX(IF('Back data'!$A$135:$AV$135&lt;&gt;"",COLUMN('Back data'!$A$135:$AV$135)))-O$6)+INDEX('Back data'!$A$136:$AV$136,,MAX(IF('Back data'!$A$136:$AV$136&lt;&gt;"",COLUMN('Back data'!$A$136:$AV$136)))-O$6)</f>
        <v>69.84</v>
      </c>
      <c r="P146" s="10">
        <f t="array" ref="P146">INDEX('Back data'!$A$135:$AV$135,,MAX(IF('Back data'!$A$135:$AV$135&lt;&gt;"",COLUMN('Back data'!$A$135:$AV$135)))-P$6)+INDEX('Back data'!$A$136:$AV$136,,MAX(IF('Back data'!$A$136:$AV$136&lt;&gt;"",COLUMN('Back data'!$A$136:$AV$136)))-P$6)</f>
        <v>74.849999999999994</v>
      </c>
    </row>
    <row r="147" spans="1:16" x14ac:dyDescent="0.25">
      <c r="A147" s="41" t="s">
        <v>79</v>
      </c>
      <c r="B147" s="43" t="s">
        <v>73</v>
      </c>
      <c r="C147" s="11" t="s">
        <v>70</v>
      </c>
      <c r="D147" s="12">
        <f t="array" ref="D147">INDEX('Back data'!$A$135:$AV$135,,MAX(IF('Back data'!$A$135:$AV$135&lt;&gt;"",COLUMN('Back data'!$A$135:$AV$135)))-D$6)/D146</f>
        <v>0.94631374308359495</v>
      </c>
      <c r="E147" s="12">
        <f t="array" ref="E147">INDEX('Back data'!$A$135:$AV$135,,MAX(IF('Back data'!$A$135:$AV$135&lt;&gt;"",COLUMN('Back data'!$A$135:$AV$135)))-E$6)/E146</f>
        <v>0.96540284360189577</v>
      </c>
      <c r="F147" s="12">
        <f t="array" ref="F147">INDEX('Back data'!$A$135:$AV$135,,MAX(IF('Back data'!$A$135:$AV$135&lt;&gt;"",COLUMN('Back data'!$A$135:$AV$135)))-F$6)/F146</f>
        <v>0.90183857899657205</v>
      </c>
      <c r="G147" s="12">
        <f t="array" ref="G147">INDEX('Back data'!$A$135:$AV$135,,MAX(IF('Back data'!$A$135:$AV$135&lt;&gt;"",COLUMN('Back data'!$A$135:$AV$135)))-G$6)/G146</f>
        <v>1</v>
      </c>
      <c r="H147" s="12">
        <f t="array" ref="H147">INDEX('Back data'!$A$135:$AV$135,,MAX(IF('Back data'!$A$135:$AV$135&lt;&gt;"",COLUMN('Back data'!$A$135:$AV$135)))-H$6)/H146</f>
        <v>0.9575289575289575</v>
      </c>
      <c r="I147" s="12">
        <f t="array" ref="I147">INDEX('Back data'!$A$135:$AV$135,,MAX(IF('Back data'!$A$135:$AV$135&lt;&gt;"",COLUMN('Back data'!$A$135:$AV$135)))-I$6)/I146</f>
        <v>0.98019179374312215</v>
      </c>
      <c r="J147" s="12">
        <f t="array" ref="J147">INDEX('Back data'!$A$135:$AV$135,,MAX(IF('Back data'!$A$135:$AV$135&lt;&gt;"",COLUMN('Back data'!$A$135:$AV$135)))-J$6)/J146</f>
        <v>0.94650465519962124</v>
      </c>
      <c r="K147" s="12">
        <f t="array" ref="K147">INDEX('Back data'!$A$135:$AV$135,,MAX(IF('Back data'!$A$135:$AV$135&lt;&gt;"",COLUMN('Back data'!$A$135:$AV$135)))-K$6)/K146</f>
        <v>0.96247334754797442</v>
      </c>
      <c r="L147" s="12">
        <f t="array" ref="L147">INDEX('Back data'!$A$135:$AV$135,,MAX(IF('Back data'!$A$135:$AV$135&lt;&gt;"",COLUMN('Back data'!$A$135:$AV$135)))-L$6)/L146</f>
        <v>1</v>
      </c>
      <c r="M147" s="12">
        <f t="array" ref="M147">INDEX('Back data'!$A$135:$AV$135,,MAX(IF('Back data'!$A$135:$AV$135&lt;&gt;"",COLUMN('Back data'!$A$135:$AV$135)))-M$6)/M146</f>
        <v>0.99519570439451743</v>
      </c>
      <c r="N147" s="12">
        <f t="array" ref="N147">INDEX('Back data'!$A$135:$AV$135,,MAX(IF('Back data'!$A$135:$AV$135&lt;&gt;"",COLUMN('Back data'!$A$135:$AV$135)))-N$6)/N146</f>
        <v>1</v>
      </c>
      <c r="O147" s="12">
        <f t="array" ref="O147">INDEX('Back data'!$A$135:$AV$135,,MAX(IF('Back data'!$A$135:$AV$135&lt;&gt;"",COLUMN('Back data'!$A$135:$AV$135)))-O$6)/O146</f>
        <v>0.98167239404352802</v>
      </c>
      <c r="P147" s="12">
        <f t="array" ref="P147">INDEX('Back data'!$A$135:$AV$135,,MAX(IF('Back data'!$A$135:$AV$135&lt;&gt;"",COLUMN('Back data'!$A$135:$AV$135)))-P$6)/P146</f>
        <v>1</v>
      </c>
    </row>
    <row r="148" spans="1:16" x14ac:dyDescent="0.25">
      <c r="A148" s="41" t="s">
        <v>79</v>
      </c>
      <c r="B148" s="43" t="s">
        <v>73</v>
      </c>
      <c r="C148" s="11" t="s">
        <v>71</v>
      </c>
      <c r="D148" s="12">
        <f t="array" ref="D148">+INDEX('Back data'!$A$136:$AV$136,,MAX(IF('Back data'!$A$136:$AV$136&lt;&gt;"",COLUMN('Back data'!$A$136:$AV$136)))-D$6)/D146</f>
        <v>5.3686256916404961E-2</v>
      </c>
      <c r="E148" s="12">
        <f t="array" ref="E148">+INDEX('Back data'!$A$136:$AV$136,,MAX(IF('Back data'!$A$136:$AV$136&lt;&gt;"",COLUMN('Back data'!$A$136:$AV$136)))-E$6)/E146</f>
        <v>3.4597156398104269E-2</v>
      </c>
      <c r="F148" s="12">
        <f t="array" ref="F148">+INDEX('Back data'!$A$136:$AV$136,,MAX(IF('Back data'!$A$136:$AV$136&lt;&gt;"",COLUMN('Back data'!$A$136:$AV$136)))-F$6)/F146</f>
        <v>9.816142100342784E-2</v>
      </c>
      <c r="G148" s="12">
        <f t="array" ref="G148">+INDEX('Back data'!$A$136:$AV$136,,MAX(IF('Back data'!$A$136:$AV$136&lt;&gt;"",COLUMN('Back data'!$A$136:$AV$136)))-G$6)/G146</f>
        <v>0</v>
      </c>
      <c r="H148" s="12">
        <f t="array" ref="H148">+INDEX('Back data'!$A$136:$AV$136,,MAX(IF('Back data'!$A$136:$AV$136&lt;&gt;"",COLUMN('Back data'!$A$136:$AV$136)))-H$6)/H146</f>
        <v>4.2471042471042469E-2</v>
      </c>
      <c r="I148" s="12">
        <f t="array" ref="I148">+INDEX('Back data'!$A$136:$AV$136,,MAX(IF('Back data'!$A$136:$AV$136&lt;&gt;"",COLUMN('Back data'!$A$136:$AV$136)))-I$6)/I146</f>
        <v>1.9808206256877851E-2</v>
      </c>
      <c r="J148" s="12">
        <f t="array" ref="J148">+INDEX('Back data'!$A$136:$AV$136,,MAX(IF('Back data'!$A$136:$AV$136&lt;&gt;"",COLUMN('Back data'!$A$136:$AV$136)))-J$6)/J146</f>
        <v>5.3495344800378729E-2</v>
      </c>
      <c r="K148" s="12">
        <f t="array" ref="K148">+INDEX('Back data'!$A$136:$AV$136,,MAX(IF('Back data'!$A$136:$AV$136&lt;&gt;"",COLUMN('Back data'!$A$136:$AV$136)))-K$6)/K146</f>
        <v>3.7526652452025591E-2</v>
      </c>
      <c r="L148" s="12">
        <f t="array" ref="L148">+INDEX('Back data'!$A$136:$AV$136,,MAX(IF('Back data'!$A$136:$AV$136&lt;&gt;"",COLUMN('Back data'!$A$136:$AV$136)))-L$6)/L146</f>
        <v>0</v>
      </c>
      <c r="M148" s="12">
        <f t="array" ref="M148">+INDEX('Back data'!$A$136:$AV$136,,MAX(IF('Back data'!$A$136:$AV$136&lt;&gt;"",COLUMN('Back data'!$A$136:$AV$136)))-M$6)/M146</f>
        <v>4.8042956054825487E-3</v>
      </c>
      <c r="N148" s="12">
        <f t="array" ref="N148">+INDEX('Back data'!$A$136:$AV$136,,MAX(IF('Back data'!$A$136:$AV$136&lt;&gt;"",COLUMN('Back data'!$A$136:$AV$136)))-N$6)/N146</f>
        <v>0</v>
      </c>
      <c r="O148" s="12">
        <f t="array" ref="O148">+INDEX('Back data'!$A$136:$AV$136,,MAX(IF('Back data'!$A$136:$AV$136&lt;&gt;"",COLUMN('Back data'!$A$136:$AV$136)))-O$6)/O146</f>
        <v>1.8327605956471937E-2</v>
      </c>
      <c r="P148" s="12">
        <f t="array" ref="P148">+INDEX('Back data'!$A$136:$AV$136,,MAX(IF('Back data'!$A$136:$AV$136&lt;&gt;"",COLUMN('Back data'!$A$136:$AV$136)))-P$6)/P146</f>
        <v>0</v>
      </c>
    </row>
    <row r="151" spans="1:16" x14ac:dyDescent="0.25">
      <c r="C151" s="9" t="s">
        <v>68</v>
      </c>
      <c r="D151" s="10">
        <f t="array" ref="D151">INDEX('Back data'!$A$331:$AV$331,,MAX(IF('Back data'!$A$331:$AV$331&lt;&gt;"",COLUMN('Back data'!$A$331:$AV$331)))-D$6)+INDEX('Back data'!$A$332:$AV$332,,MAX(IF('Back data'!$A$332:$AV$332&lt;&gt;"",COLUMN('Back data'!$A$332:$AV$332)))-D$6)</f>
        <v>64.92</v>
      </c>
      <c r="E151" s="10">
        <f t="array" ref="E151">INDEX('Back data'!$A$331:$AV$331,,MAX(IF('Back data'!$A$331:$AV$331&lt;&gt;"",COLUMN('Back data'!$A$331:$AV$331)))-E$6)+INDEX('Back data'!$A$332:$AV$332,,MAX(IF('Back data'!$A$332:$AV$332&lt;&gt;"",COLUMN('Back data'!$A$332:$AV$332)))-E$6)</f>
        <v>72.66</v>
      </c>
      <c r="F151" s="10">
        <f t="array" ref="F151">INDEX('Back data'!$A$331:$AV$331,,MAX(IF('Back data'!$A$331:$AV$331&lt;&gt;"",COLUMN('Back data'!$A$331:$AV$331)))-F$6)+INDEX('Back data'!$A$332:$AV$332,,MAX(IF('Back data'!$A$332:$AV$332&lt;&gt;"",COLUMN('Back data'!$A$332:$AV$332)))-F$6)</f>
        <v>65.239999999999995</v>
      </c>
      <c r="G151" s="10">
        <f t="array" ref="G151">INDEX('Back data'!$A$331:$AV$331,,MAX(IF('Back data'!$A$331:$AV$331&lt;&gt;"",COLUMN('Back data'!$A$331:$AV$331)))-G$6)+INDEX('Back data'!$A$332:$AV$332,,MAX(IF('Back data'!$A$332:$AV$332&lt;&gt;"",COLUMN('Back data'!$A$332:$AV$332)))-G$6)</f>
        <v>76.88</v>
      </c>
      <c r="H151" s="10">
        <f t="array" ref="H151">INDEX('Back data'!$A$331:$AV$331,,MAX(IF('Back data'!$A$331:$AV$331&lt;&gt;"",COLUMN('Back data'!$A$331:$AV$331)))-H$6)+INDEX('Back data'!$A$332:$AV$332,,MAX(IF('Back data'!$A$332:$AV$332&lt;&gt;"",COLUMN('Back data'!$A$332:$AV$332)))-H$6)</f>
        <v>54.38</v>
      </c>
      <c r="I151" s="10">
        <f t="array" ref="I151">INDEX('Back data'!$A$331:$AV$331,,MAX(IF('Back data'!$A$331:$AV$331&lt;&gt;"",COLUMN('Back data'!$A$331:$AV$331)))-I$6)+INDEX('Back data'!$A$332:$AV$332,,MAX(IF('Back data'!$A$332:$AV$332&lt;&gt;"",COLUMN('Back data'!$A$332:$AV$332)))-I$6)</f>
        <v>54.91</v>
      </c>
      <c r="J151" s="10">
        <f t="array" ref="J151">INDEX('Back data'!$A$331:$AV$331,,MAX(IF('Back data'!$A$331:$AV$331&lt;&gt;"",COLUMN('Back data'!$A$331:$AV$331)))-J$6)+INDEX('Back data'!$A$332:$AV$332,,MAX(IF('Back data'!$A$332:$AV$332&lt;&gt;"",COLUMN('Back data'!$A$332:$AV$332)))-J$6)</f>
        <v>56.99</v>
      </c>
      <c r="K151" s="10">
        <f t="array" ref="K151">INDEX('Back data'!$A$331:$AV$331,,MAX(IF('Back data'!$A$331:$AV$331&lt;&gt;"",COLUMN('Back data'!$A$331:$AV$331)))-K$6)+INDEX('Back data'!$A$332:$AV$332,,MAX(IF('Back data'!$A$332:$AV$332&lt;&gt;"",COLUMN('Back data'!$A$332:$AV$332)))-K$6)</f>
        <v>68.8</v>
      </c>
      <c r="L151" s="10">
        <f t="array" ref="L151">INDEX('Back data'!$A$331:$AV$331,,MAX(IF('Back data'!$A$331:$AV$331&lt;&gt;"",COLUMN('Back data'!$A$331:$AV$331)))-L$6)+INDEX('Back data'!$A$332:$AV$332,,MAX(IF('Back data'!$A$332:$AV$332&lt;&gt;"",COLUMN('Back data'!$A$332:$AV$332)))-L$6)</f>
        <v>59.040000000000006</v>
      </c>
      <c r="M151" s="10">
        <f t="array" ref="M151">INDEX('Back data'!$A$331:$AV$331,,MAX(IF('Back data'!$A$331:$AV$331&lt;&gt;"",COLUMN('Back data'!$A$331:$AV$331)))-M$6)+INDEX('Back data'!$A$332:$AV$332,,MAX(IF('Back data'!$A$332:$AV$332&lt;&gt;"",COLUMN('Back data'!$A$332:$AV$332)))-M$6)</f>
        <v>64</v>
      </c>
      <c r="N151" s="10">
        <f t="array" ref="N151">INDEX('Back data'!$A$331:$AV$331,,MAX(IF('Back data'!$A$331:$AV$331&lt;&gt;"",COLUMN('Back data'!$A$331:$AV$331)))-N$6)+INDEX('Back data'!$A$332:$AV$332,,MAX(IF('Back data'!$A$332:$AV$332&lt;&gt;"",COLUMN('Back data'!$A$332:$AV$332)))-N$6)</f>
        <v>63.879999999999995</v>
      </c>
      <c r="O151" s="10">
        <f t="array" ref="O151">INDEX('Back data'!$A$331:$AV$331,,MAX(IF('Back data'!$A$331:$AV$331&lt;&gt;"",COLUMN('Back data'!$A$331:$AV$331)))-O$6)+INDEX('Back data'!$A$332:$AV$332,,MAX(IF('Back data'!$A$332:$AV$332&lt;&gt;"",COLUMN('Back data'!$A$332:$AV$332)))-O$6)</f>
        <v>65.570000000000007</v>
      </c>
      <c r="P151" s="10">
        <f t="array" ref="P151">INDEX('Back data'!$A$331:$AV$331,,MAX(IF('Back data'!$A$331:$AV$331&lt;&gt;"",COLUMN('Back data'!$A$331:$AV$331)))-P$6)+INDEX('Back data'!$A$332:$AV$332,,MAX(IF('Back data'!$A$332:$AV$332&lt;&gt;"",COLUMN('Back data'!$A$332:$AV$332)))-P$6)</f>
        <v>65.27</v>
      </c>
    </row>
    <row r="152" spans="1:16" x14ac:dyDescent="0.25">
      <c r="A152" s="41" t="s">
        <v>79</v>
      </c>
      <c r="B152" s="43" t="s">
        <v>57</v>
      </c>
      <c r="C152" s="11" t="s">
        <v>70</v>
      </c>
      <c r="D152" s="12">
        <f t="array" ref="D152">INDEX('Back data'!$A$331:$AV$331,,MAX(IF('Back data'!$A$331:$AV$331&lt;&gt;"",COLUMN('Back data'!$A$331:$AV$331)))-D$6)/D151</f>
        <v>0.57825015403573621</v>
      </c>
      <c r="E152" s="12">
        <f t="array" ref="E152">INDEX('Back data'!$A$331:$AV$331,,MAX(IF('Back data'!$A$331:$AV$331&lt;&gt;"",COLUMN('Back data'!$A$331:$AV$331)))-E$6)/E151</f>
        <v>0.68194329755023397</v>
      </c>
      <c r="F152" s="12">
        <f t="array" ref="F152">INDEX('Back data'!$A$331:$AV$331,,MAX(IF('Back data'!$A$331:$AV$331&lt;&gt;"",COLUMN('Back data'!$A$331:$AV$331)))-F$6)/F151</f>
        <v>0.71459227467811159</v>
      </c>
      <c r="G152" s="12">
        <f t="array" ref="G152">INDEX('Back data'!$A$331:$AV$331,,MAX(IF('Back data'!$A$331:$AV$331&lt;&gt;"",COLUMN('Back data'!$A$331:$AV$331)))-G$6)/G151</f>
        <v>0.67182622268470349</v>
      </c>
      <c r="H152" s="12">
        <f t="array" ref="H152">INDEX('Back data'!$A$331:$AV$331,,MAX(IF('Back data'!$A$331:$AV$331&lt;&gt;"",COLUMN('Back data'!$A$331:$AV$331)))-H$6)/H151</f>
        <v>0.78852519308569324</v>
      </c>
      <c r="I152" s="12">
        <f t="array" ref="I152">INDEX('Back data'!$A$331:$AV$331,,MAX(IF('Back data'!$A$331:$AV$331&lt;&gt;"",COLUMN('Back data'!$A$331:$AV$331)))-I$6)/I151</f>
        <v>0.66545255873247133</v>
      </c>
      <c r="J152" s="12">
        <f t="array" ref="J152">INDEX('Back data'!$A$331:$AV$331,,MAX(IF('Back data'!$A$331:$AV$331&lt;&gt;"",COLUMN('Back data'!$A$331:$AV$331)))-J$6)/J151</f>
        <v>0.73170731707317072</v>
      </c>
      <c r="K152" s="12">
        <f t="array" ref="K152">INDEX('Back data'!$A$331:$AV$331,,MAX(IF('Back data'!$A$331:$AV$331&lt;&gt;"",COLUMN('Back data'!$A$331:$AV$331)))-K$6)/K151</f>
        <v>0.8613372093023256</v>
      </c>
      <c r="L152" s="12">
        <f t="array" ref="L152">INDEX('Back data'!$A$331:$AV$331,,MAX(IF('Back data'!$A$331:$AV$331&lt;&gt;"",COLUMN('Back data'!$A$331:$AV$331)))-L$6)/L151</f>
        <v>0.83028455284552838</v>
      </c>
      <c r="M152" s="12">
        <f t="array" ref="M152">INDEX('Back data'!$A$331:$AV$331,,MAX(IF('Back data'!$A$331:$AV$331&lt;&gt;"",COLUMN('Back data'!$A$331:$AV$331)))-M$6)/M151</f>
        <v>0.76875000000000004</v>
      </c>
      <c r="N152" s="12">
        <f t="array" ref="N152">INDEX('Back data'!$A$331:$AV$331,,MAX(IF('Back data'!$A$331:$AV$331&lt;&gt;"",COLUMN('Back data'!$A$331:$AV$331)))-N$6)/N151</f>
        <v>0.87006887914840325</v>
      </c>
      <c r="O152" s="12">
        <f t="array" ref="O152">INDEX('Back data'!$A$331:$AV$331,,MAX(IF('Back data'!$A$331:$AV$331&lt;&gt;"",COLUMN('Back data'!$A$331:$AV$331)))-O$6)/O151</f>
        <v>0.62940369071221591</v>
      </c>
      <c r="P152" s="12">
        <f t="array" ref="P152">INDEX('Back data'!$A$331:$AV$331,,MAX(IF('Back data'!$A$331:$AV$331&lt;&gt;"",COLUMN('Back data'!$A$331:$AV$331)))-P$6)/P151</f>
        <v>0.68500076604872073</v>
      </c>
    </row>
    <row r="153" spans="1:16" x14ac:dyDescent="0.25">
      <c r="A153" s="41" t="s">
        <v>79</v>
      </c>
      <c r="B153" s="43" t="s">
        <v>57</v>
      </c>
      <c r="C153" s="11" t="s">
        <v>71</v>
      </c>
      <c r="D153" s="12">
        <f t="array" ref="D153">+INDEX('Back data'!$A$332:$AV$332,,MAX(IF('Back data'!$A$332:$AV$332&lt;&gt;"",COLUMN('Back data'!$A$332:$AV$332)))-D$6)/D151</f>
        <v>0.42174984596426368</v>
      </c>
      <c r="E153" s="12">
        <f t="array" ref="E153">+INDEX('Back data'!$A$332:$AV$332,,MAX(IF('Back data'!$A$332:$AV$332&lt;&gt;"",COLUMN('Back data'!$A$332:$AV$332)))-E$6)/E151</f>
        <v>0.31805670244976603</v>
      </c>
      <c r="F153" s="12">
        <f t="array" ref="F153">+INDEX('Back data'!$A$332:$AV$332,,MAX(IF('Back data'!$A$332:$AV$332&lt;&gt;"",COLUMN('Back data'!$A$332:$AV$332)))-F$6)/F151</f>
        <v>0.28540772532188846</v>
      </c>
      <c r="G153" s="12">
        <f t="array" ref="G153">+INDEX('Back data'!$A$332:$AV$332,,MAX(IF('Back data'!$A$332:$AV$332&lt;&gt;"",COLUMN('Back data'!$A$332:$AV$332)))-G$6)/G151</f>
        <v>0.32817377731529657</v>
      </c>
      <c r="H153" s="12">
        <f t="array" ref="H153">+INDEX('Back data'!$A$332:$AV$332,,MAX(IF('Back data'!$A$332:$AV$332&lt;&gt;"",COLUMN('Back data'!$A$332:$AV$332)))-H$6)/H151</f>
        <v>0.21147480691430673</v>
      </c>
      <c r="I153" s="12">
        <f t="array" ref="I153">+INDEX('Back data'!$A$332:$AV$332,,MAX(IF('Back data'!$A$332:$AV$332&lt;&gt;"",COLUMN('Back data'!$A$332:$AV$332)))-I$6)/I151</f>
        <v>0.33454744126752872</v>
      </c>
      <c r="J153" s="12">
        <f t="array" ref="J153">+INDEX('Back data'!$A$332:$AV$332,,MAX(IF('Back data'!$A$332:$AV$332&lt;&gt;"",COLUMN('Back data'!$A$332:$AV$332)))-J$6)/J151</f>
        <v>0.26829268292682923</v>
      </c>
      <c r="K153" s="12">
        <f t="array" ref="K153">+INDEX('Back data'!$A$332:$AV$332,,MAX(IF('Back data'!$A$332:$AV$332&lt;&gt;"",COLUMN('Back data'!$A$332:$AV$332)))-K$6)/K151</f>
        <v>0.1386627906976744</v>
      </c>
      <c r="L153" s="12">
        <f t="array" ref="L153">+INDEX('Back data'!$A$332:$AV$332,,MAX(IF('Back data'!$A$332:$AV$332&lt;&gt;"",COLUMN('Back data'!$A$332:$AV$332)))-L$6)/L151</f>
        <v>0.16971544715447151</v>
      </c>
      <c r="M153" s="12">
        <f t="array" ref="M153">+INDEX('Back data'!$A$332:$AV$332,,MAX(IF('Back data'!$A$332:$AV$332&lt;&gt;"",COLUMN('Back data'!$A$332:$AV$332)))-M$6)/M151</f>
        <v>0.23125000000000001</v>
      </c>
      <c r="N153" s="12">
        <f t="array" ref="N153">+INDEX('Back data'!$A$332:$AV$332,,MAX(IF('Back data'!$A$332:$AV$332&lt;&gt;"",COLUMN('Back data'!$A$332:$AV$332)))-N$6)/N151</f>
        <v>0.12993112085159678</v>
      </c>
      <c r="O153" s="12">
        <f t="array" ref="O153">+INDEX('Back data'!$A$332:$AV$332,,MAX(IF('Back data'!$A$332:$AV$332&lt;&gt;"",COLUMN('Back data'!$A$332:$AV$332)))-O$6)/O151</f>
        <v>0.37059630928778403</v>
      </c>
      <c r="P153" s="12">
        <f t="array" ref="P153">+INDEX('Back data'!$A$332:$AV$332,,MAX(IF('Back data'!$A$332:$AV$332&lt;&gt;"",COLUMN('Back data'!$A$332:$AV$332)))-P$6)/P151</f>
        <v>0.31499923395127932</v>
      </c>
    </row>
    <row r="156" spans="1:16" x14ac:dyDescent="0.25">
      <c r="C156" s="9" t="s">
        <v>68</v>
      </c>
      <c r="D156" s="10">
        <f t="array" ref="D156">INDEX('Back data'!$A$337:$AV$337,,MAX(IF('Back data'!$A$337:$AV$337&lt;&gt;"",COLUMN('Back data'!$A$337:$AV$337)))-D$6)+INDEX('Back data'!$A$338:$AV$338,,MAX(IF('Back data'!$A$338:$AV$338&lt;&gt;"",COLUMN('Back data'!$A$338:$AV$338)))-D$6)</f>
        <v>70.52</v>
      </c>
      <c r="E156" s="10">
        <f t="array" ref="E156">INDEX('Back data'!$A$337:$AV$337,,MAX(IF('Back data'!$A$337:$AV$337&lt;&gt;"",COLUMN('Back data'!$A$337:$AV$337)))-E$6)+INDEX('Back data'!$A$338:$AV$338,,MAX(IF('Back data'!$A$338:$AV$338&lt;&gt;"",COLUMN('Back data'!$A$338:$AV$338)))-E$6)</f>
        <v>65.34</v>
      </c>
      <c r="F156" s="10">
        <f t="array" ref="F156">INDEX('Back data'!$A$337:$AV$337,,MAX(IF('Back data'!$A$337:$AV$337&lt;&gt;"",COLUMN('Back data'!$A$337:$AV$337)))-F$6)+INDEX('Back data'!$A$338:$AV$338,,MAX(IF('Back data'!$A$338:$AV$338&lt;&gt;"",COLUMN('Back data'!$A$338:$AV$338)))-F$6)</f>
        <v>67.97</v>
      </c>
      <c r="G156" s="10">
        <f t="array" ref="G156">INDEX('Back data'!$A$337:$AV$337,,MAX(IF('Back data'!$A$337:$AV$337&lt;&gt;"",COLUMN('Back data'!$A$337:$AV$337)))-G$6)+INDEX('Back data'!$A$338:$AV$338,,MAX(IF('Back data'!$A$338:$AV$338&lt;&gt;"",COLUMN('Back data'!$A$338:$AV$338)))-G$6)</f>
        <v>61.86</v>
      </c>
      <c r="H156" s="10">
        <f t="array" ref="H156">INDEX('Back data'!$A$337:$AV$337,,MAX(IF('Back data'!$A$337:$AV$337&lt;&gt;"",COLUMN('Back data'!$A$337:$AV$337)))-H$6)+INDEX('Back data'!$A$338:$AV$338,,MAX(IF('Back data'!$A$338:$AV$338&lt;&gt;"",COLUMN('Back data'!$A$338:$AV$338)))-H$6)</f>
        <v>71.989999999999995</v>
      </c>
      <c r="I156" s="10">
        <f t="array" ref="I156">INDEX('Back data'!$A$337:$AV$337,,MAX(IF('Back data'!$A$337:$AV$337&lt;&gt;"",COLUMN('Back data'!$A$337:$AV$337)))-I$6)+INDEX('Back data'!$A$338:$AV$338,,MAX(IF('Back data'!$A$338:$AV$338&lt;&gt;"",COLUMN('Back data'!$A$338:$AV$338)))-I$6)</f>
        <v>68.430000000000007</v>
      </c>
      <c r="J156" s="10">
        <f t="array" ref="J156">INDEX('Back data'!$A$337:$AV$337,,MAX(IF('Back data'!$A$337:$AV$337&lt;&gt;"",COLUMN('Back data'!$A$337:$AV$337)))-J$6)+INDEX('Back data'!$A$338:$AV$338,,MAX(IF('Back data'!$A$338:$AV$338&lt;&gt;"",COLUMN('Back data'!$A$338:$AV$338)))-J$6)</f>
        <v>68.31</v>
      </c>
      <c r="K156" s="10">
        <f t="array" ref="K156">INDEX('Back data'!$A$337:$AV$337,,MAX(IF('Back data'!$A$337:$AV$337&lt;&gt;"",COLUMN('Back data'!$A$337:$AV$337)))-K$6)+INDEX('Back data'!$A$338:$AV$338,,MAX(IF('Back data'!$A$338:$AV$338&lt;&gt;"",COLUMN('Back data'!$A$338:$AV$338)))-K$6)</f>
        <v>71.66</v>
      </c>
      <c r="L156" s="10">
        <f t="array" ref="L156">INDEX('Back data'!$A$337:$AV$337,,MAX(IF('Back data'!$A$337:$AV$337&lt;&gt;"",COLUMN('Back data'!$A$337:$AV$337)))-L$6)+INDEX('Back data'!$A$338:$AV$338,,MAX(IF('Back data'!$A$338:$AV$338&lt;&gt;"",COLUMN('Back data'!$A$338:$AV$338)))-L$6)</f>
        <v>72.39</v>
      </c>
      <c r="M156" s="10">
        <f t="array" ref="M156">INDEX('Back data'!$A$337:$AV$337,,MAX(IF('Back data'!$A$337:$AV$337&lt;&gt;"",COLUMN('Back data'!$A$337:$AV$337)))-M$6)+INDEX('Back data'!$A$338:$AV$338,,MAX(IF('Back data'!$A$338:$AV$338&lt;&gt;"",COLUMN('Back data'!$A$338:$AV$338)))-M$6)</f>
        <v>70.040000000000006</v>
      </c>
      <c r="N156" s="10">
        <f t="array" ref="N156">INDEX('Back data'!$A$337:$AV$337,,MAX(IF('Back data'!$A$337:$AV$337&lt;&gt;"",COLUMN('Back data'!$A$337:$AV$337)))-N$6)+INDEX('Back data'!$A$338:$AV$338,,MAX(IF('Back data'!$A$338:$AV$338&lt;&gt;"",COLUMN('Back data'!$A$338:$AV$338)))-N$6)</f>
        <v>75.45</v>
      </c>
      <c r="O156" s="10">
        <f t="array" ref="O156">INDEX('Back data'!$A$337:$AV$337,,MAX(IF('Back data'!$A$337:$AV$337&lt;&gt;"",COLUMN('Back data'!$A$337:$AV$337)))-O$6)+INDEX('Back data'!$A$338:$AV$338,,MAX(IF('Back data'!$A$338:$AV$338&lt;&gt;"",COLUMN('Back data'!$A$338:$AV$338)))-O$6)</f>
        <v>75.649999999999991</v>
      </c>
      <c r="P156" s="10">
        <f t="array" ref="P156">INDEX('Back data'!$A$337:$AV$337,,MAX(IF('Back data'!$A$337:$AV$337&lt;&gt;"",COLUMN('Back data'!$A$337:$AV$337)))-P$6)+INDEX('Back data'!$A$338:$AV$338,,MAX(IF('Back data'!$A$338:$AV$338&lt;&gt;"",COLUMN('Back data'!$A$338:$AV$338)))-P$6)</f>
        <v>75.63</v>
      </c>
    </row>
    <row r="157" spans="1:16" x14ac:dyDescent="0.25">
      <c r="A157" s="41" t="s">
        <v>79</v>
      </c>
      <c r="B157" s="43" t="s">
        <v>62</v>
      </c>
      <c r="C157" s="11" t="s">
        <v>70</v>
      </c>
      <c r="D157" s="12">
        <f t="array" ref="D157">INDEX('Back data'!$A$337:$AV$337,,MAX(IF('Back data'!$A$337:$AV$337&lt;&gt;"",COLUMN('Back data'!$A$337:$AV$337)))-D$6)/D156</f>
        <v>0.89435621100397056</v>
      </c>
      <c r="E157" s="12">
        <f t="array" ref="E157">INDEX('Back data'!$A$337:$AV$337,,MAX(IF('Back data'!$A$337:$AV$337&lt;&gt;"",COLUMN('Back data'!$A$337:$AV$337)))-E$6)/E156</f>
        <v>0.92944597490052028</v>
      </c>
      <c r="F157" s="12">
        <f t="array" ref="F157">INDEX('Back data'!$A$337:$AV$337,,MAX(IF('Back data'!$A$337:$AV$337&lt;&gt;"",COLUMN('Back data'!$A$337:$AV$337)))-F$6)/F156</f>
        <v>0.8505222892452553</v>
      </c>
      <c r="G157" s="12">
        <f t="array" ref="G157">INDEX('Back data'!$A$337:$AV$337,,MAX(IF('Back data'!$A$337:$AV$337&lt;&gt;"",COLUMN('Back data'!$A$337:$AV$337)))-G$6)/G156</f>
        <v>0.88603297769156164</v>
      </c>
      <c r="H157" s="12">
        <f t="array" ref="H157">INDEX('Back data'!$A$337:$AV$337,,MAX(IF('Back data'!$A$337:$AV$337&lt;&gt;"",COLUMN('Back data'!$A$337:$AV$337)))-H$6)/H156</f>
        <v>0.91623836643978329</v>
      </c>
      <c r="I157" s="12">
        <f t="array" ref="I157">INDEX('Back data'!$A$337:$AV$337,,MAX(IF('Back data'!$A$337:$AV$337&lt;&gt;"",COLUMN('Back data'!$A$337:$AV$337)))-I$6)/I156</f>
        <v>0.94110770130059918</v>
      </c>
      <c r="J157" s="12">
        <f t="array" ref="J157">INDEX('Back data'!$A$337:$AV$337,,MAX(IF('Back data'!$A$337:$AV$337&lt;&gt;"",COLUMN('Back data'!$A$337:$AV$337)))-J$6)/J156</f>
        <v>0.9071878202312984</v>
      </c>
      <c r="K157" s="12">
        <f t="array" ref="K157">INDEX('Back data'!$A$337:$AV$337,,MAX(IF('Back data'!$A$337:$AV$337&lt;&gt;"",COLUMN('Back data'!$A$337:$AV$337)))-K$6)/K156</f>
        <v>0.93497069494836738</v>
      </c>
      <c r="L157" s="12">
        <f t="array" ref="L157">INDEX('Back data'!$A$337:$AV$337,,MAX(IF('Back data'!$A$337:$AV$337&lt;&gt;"",COLUMN('Back data'!$A$337:$AV$337)))-L$6)/L156</f>
        <v>0.94598701478104719</v>
      </c>
      <c r="M157" s="12">
        <f t="array" ref="M157">INDEX('Back data'!$A$337:$AV$337,,MAX(IF('Back data'!$A$337:$AV$337&lt;&gt;"",COLUMN('Back data'!$A$337:$AV$337)))-M$6)/M156</f>
        <v>0.99357509994288973</v>
      </c>
      <c r="N157" s="12">
        <f t="array" ref="N157">INDEX('Back data'!$A$337:$AV$337,,MAX(IF('Back data'!$A$337:$AV$337&lt;&gt;"",COLUMN('Back data'!$A$337:$AV$337)))-N$6)/N156</f>
        <v>0.96050364479787931</v>
      </c>
      <c r="O157" s="12">
        <f t="array" ref="O157">INDEX('Back data'!$A$337:$AV$337,,MAX(IF('Back data'!$A$337:$AV$337&lt;&gt;"",COLUMN('Back data'!$A$337:$AV$337)))-O$6)/O156</f>
        <v>0.94461335095836085</v>
      </c>
      <c r="P157" s="12">
        <f t="array" ref="P157">INDEX('Back data'!$A$337:$AV$337,,MAX(IF('Back data'!$A$337:$AV$337&lt;&gt;"",COLUMN('Back data'!$A$337:$AV$337)))-P$6)/P156</f>
        <v>0.9788443739256909</v>
      </c>
    </row>
    <row r="158" spans="1:16" x14ac:dyDescent="0.25">
      <c r="A158" s="41" t="s">
        <v>79</v>
      </c>
      <c r="B158" s="43" t="s">
        <v>62</v>
      </c>
      <c r="C158" s="11" t="s">
        <v>71</v>
      </c>
      <c r="D158" s="12">
        <f t="array" ref="D158">INDEX('Back data'!$A$338:$AV$338,,MAX(IF('Back data'!$A$338:$AV$338&lt;&gt;"",COLUMN('Back data'!$A$338:$AV$338)))-D$6)/D156</f>
        <v>0.1056437889960295</v>
      </c>
      <c r="E158" s="12">
        <f t="array" ref="E158">INDEX('Back data'!$A$338:$AV$338,,MAX(IF('Back data'!$A$338:$AV$338&lt;&gt;"",COLUMN('Back data'!$A$338:$AV$338)))-E$6)/E156</f>
        <v>7.0554025099479653E-2</v>
      </c>
      <c r="F158" s="12">
        <f t="array" ref="F158">INDEX('Back data'!$A$338:$AV$338,,MAX(IF('Back data'!$A$338:$AV$338&lt;&gt;"",COLUMN('Back data'!$A$338:$AV$338)))-F$6)/F156</f>
        <v>0.14947771075474475</v>
      </c>
      <c r="G158" s="12">
        <f t="array" ref="G158">INDEX('Back data'!$A$338:$AV$338,,MAX(IF('Back data'!$A$338:$AV$338&lt;&gt;"",COLUMN('Back data'!$A$338:$AV$338)))-G$6)/G156</f>
        <v>0.1139670223084384</v>
      </c>
      <c r="H158" s="12">
        <f t="array" ref="H158">INDEX('Back data'!$A$338:$AV$338,,MAX(IF('Back data'!$A$338:$AV$338&lt;&gt;"",COLUMN('Back data'!$A$338:$AV$338)))-H$6)/H156</f>
        <v>8.3761633560216708E-2</v>
      </c>
      <c r="I158" s="12">
        <f t="array" ref="I158">INDEX('Back data'!$A$338:$AV$338,,MAX(IF('Back data'!$A$338:$AV$338&lt;&gt;"",COLUMN('Back data'!$A$338:$AV$338)))-I$6)/I156</f>
        <v>5.8892298699400845E-2</v>
      </c>
      <c r="J158" s="12">
        <f t="array" ref="J158">INDEX('Back data'!$A$338:$AV$338,,MAX(IF('Back data'!$A$338:$AV$338&lt;&gt;"",COLUMN('Back data'!$A$338:$AV$338)))-J$6)/J156</f>
        <v>9.28121797687015E-2</v>
      </c>
      <c r="K158" s="12">
        <f t="array" ref="K158">INDEX('Back data'!$A$338:$AV$338,,MAX(IF('Back data'!$A$338:$AV$338&lt;&gt;"",COLUMN('Back data'!$A$338:$AV$338)))-K$6)/K156</f>
        <v>6.5029305051632721E-2</v>
      </c>
      <c r="L158" s="12">
        <f t="array" ref="L158">INDEX('Back data'!$A$338:$AV$338,,MAX(IF('Back data'!$A$338:$AV$338&lt;&gt;"",COLUMN('Back data'!$A$338:$AV$338)))-L$6)/L156</f>
        <v>5.4012985218952897E-2</v>
      </c>
      <c r="M158" s="12">
        <f t="array" ref="M158">INDEX('Back data'!$A$338:$AV$338,,MAX(IF('Back data'!$A$338:$AV$338&lt;&gt;"",COLUMN('Back data'!$A$338:$AV$338)))-M$6)/M156</f>
        <v>6.4249000571102227E-3</v>
      </c>
      <c r="N158" s="12">
        <f t="array" ref="N158">INDEX('Back data'!$A$338:$AV$338,,MAX(IF('Back data'!$A$338:$AV$338&lt;&gt;"",COLUMN('Back data'!$A$338:$AV$338)))-N$6)/N156</f>
        <v>3.9496355202120609E-2</v>
      </c>
      <c r="O158" s="12">
        <f t="array" ref="O158">INDEX('Back data'!$A$338:$AV$338,,MAX(IF('Back data'!$A$338:$AV$338&lt;&gt;"",COLUMN('Back data'!$A$338:$AV$338)))-O$6)/O156</f>
        <v>5.538664904163914E-2</v>
      </c>
      <c r="P158" s="12">
        <f t="array" ref="P158">INDEX('Back data'!$A$338:$AV$338,,MAX(IF('Back data'!$A$338:$AV$338&lt;&gt;"",COLUMN('Back data'!$A$338:$AV$338)))-P$6)/P156</f>
        <v>2.1155626074309139E-2</v>
      </c>
    </row>
    <row r="161" spans="1:16" x14ac:dyDescent="0.25">
      <c r="C161" s="9" t="s">
        <v>68</v>
      </c>
      <c r="D161" s="10">
        <f t="array" ref="D161">INDEX('Back data'!$A$343:$AV$343,,MAX(IF('Back data'!$A$343:$AV$343&lt;&gt;"",COLUMN('Back data'!$A$343:$AV$343)))-D$6)+INDEX('Back data'!$A$344:$AV$344,,MAX(IF('Back data'!$A$344:$AV$344&lt;&gt;"",COLUMN('Back data'!$A$344:$AV$344)))-D$6)</f>
        <v>62.760000000000005</v>
      </c>
      <c r="E161" s="10">
        <f t="array" ref="E161">INDEX('Back data'!$A$343:$AV$343,,MAX(IF('Back data'!$A$343:$AV$343&lt;&gt;"",COLUMN('Back data'!$A$343:$AV$343)))-E$6)+INDEX('Back data'!$A$344:$AV$344,,MAX(IF('Back data'!$A$344:$AV$344&lt;&gt;"",COLUMN('Back data'!$A$344:$AV$344)))-E$6)</f>
        <v>57.45</v>
      </c>
      <c r="F161" s="10">
        <f t="array" ref="F161">INDEX('Back data'!$A$343:$AV$343,,MAX(IF('Back data'!$A$343:$AV$343&lt;&gt;"",COLUMN('Back data'!$A$343:$AV$343)))-F$6)+INDEX('Back data'!$A$344:$AV$344,,MAX(IF('Back data'!$A$344:$AV$344&lt;&gt;"",COLUMN('Back data'!$A$344:$AV$344)))-F$6)</f>
        <v>70.13000000000001</v>
      </c>
      <c r="G161" s="10">
        <f t="array" ref="G161">INDEX('Back data'!$A$343:$AV$343,,MAX(IF('Back data'!$A$343:$AV$343&lt;&gt;"",COLUMN('Back data'!$A$343:$AV$343)))-G$6)+INDEX('Back data'!$A$344:$AV$344,,MAX(IF('Back data'!$A$344:$AV$344&lt;&gt;"",COLUMN('Back data'!$A$344:$AV$344)))-G$6)</f>
        <v>64.760000000000005</v>
      </c>
      <c r="H161" s="10">
        <f t="array" ref="H161">INDEX('Back data'!$A$343:$AV$343,,MAX(IF('Back data'!$A$343:$AV$343&lt;&gt;"",COLUMN('Back data'!$A$343:$AV$343)))-H$6)+INDEX('Back data'!$A$344:$AV$344,,MAX(IF('Back data'!$A$344:$AV$344&lt;&gt;"",COLUMN('Back data'!$A$344:$AV$344)))-H$6)</f>
        <v>74.84</v>
      </c>
      <c r="I161" s="10">
        <f t="array" ref="I161">INDEX('Back data'!$A$343:$AV$343,,MAX(IF('Back data'!$A$343:$AV$343&lt;&gt;"",COLUMN('Back data'!$A$343:$AV$343)))-I$6)+INDEX('Back data'!$A$344:$AV$344,,MAX(IF('Back data'!$A$344:$AV$344&lt;&gt;"",COLUMN('Back data'!$A$344:$AV$344)))-I$6)</f>
        <v>56.83</v>
      </c>
      <c r="J161" s="10">
        <f t="array" ref="J161">INDEX('Back data'!$A$343:$AV$343,,MAX(IF('Back data'!$A$343:$AV$343&lt;&gt;"",COLUMN('Back data'!$A$343:$AV$343)))-J$6)+INDEX('Back data'!$A$344:$AV$344,,MAX(IF('Back data'!$A$344:$AV$344&lt;&gt;"",COLUMN('Back data'!$A$344:$AV$344)))-J$6)</f>
        <v>55.68</v>
      </c>
      <c r="K161" s="10">
        <f t="array" ref="K161">INDEX('Back data'!$A$343:$AV$343,,MAX(IF('Back data'!$A$343:$AV$343&lt;&gt;"",COLUMN('Back data'!$A$343:$AV$343)))-K$6)+INDEX('Back data'!$A$344:$AV$344,,MAX(IF('Back data'!$A$344:$AV$344&lt;&gt;"",COLUMN('Back data'!$A$344:$AV$344)))-K$6)</f>
        <v>69.28</v>
      </c>
      <c r="L161" s="10">
        <f t="array" ref="L161">INDEX('Back data'!$A$343:$AV$343,,MAX(IF('Back data'!$A$343:$AV$343&lt;&gt;"",COLUMN('Back data'!$A$343:$AV$343)))-L$6)+INDEX('Back data'!$A$344:$AV$344,,MAX(IF('Back data'!$A$344:$AV$344&lt;&gt;"",COLUMN('Back data'!$A$344:$AV$344)))-L$6)</f>
        <v>73.289999999999992</v>
      </c>
      <c r="M161" s="10">
        <f t="array" ref="M161">INDEX('Back data'!$A$343:$AV$343,,MAX(IF('Back data'!$A$343:$AV$343&lt;&gt;"",COLUMN('Back data'!$A$343:$AV$343)))-M$6)+INDEX('Back data'!$A$344:$AV$344,,MAX(IF('Back data'!$A$344:$AV$344&lt;&gt;"",COLUMN('Back data'!$A$344:$AV$344)))-M$6)</f>
        <v>77.260000000000005</v>
      </c>
      <c r="N161" s="10">
        <f t="array" ref="N161">INDEX('Back data'!$A$343:$AV$343,,MAX(IF('Back data'!$A$343:$AV$343&lt;&gt;"",COLUMN('Back data'!$A$343:$AV$343)))-N$6)+INDEX('Back data'!$A$344:$AV$344,,MAX(IF('Back data'!$A$344:$AV$344&lt;&gt;"",COLUMN('Back data'!$A$344:$AV$344)))-N$6)</f>
        <v>72.5</v>
      </c>
      <c r="O161" s="10">
        <f t="array" ref="O161">INDEX('Back data'!$A$343:$AV$343,,MAX(IF('Back data'!$A$343:$AV$343&lt;&gt;"",COLUMN('Back data'!$A$343:$AV$343)))-O$6)+INDEX('Back data'!$A$344:$AV$344,,MAX(IF('Back data'!$A$344:$AV$344&lt;&gt;"",COLUMN('Back data'!$A$344:$AV$344)))-O$6)</f>
        <v>66</v>
      </c>
      <c r="P161" s="10">
        <f t="array" ref="P161">INDEX('Back data'!$A$343:$AV$343,,MAX(IF('Back data'!$A$343:$AV$343&lt;&gt;"",COLUMN('Back data'!$A$343:$AV$343)))-P$6)+INDEX('Back data'!$A$344:$AV$344,,MAX(IF('Back data'!$A$344:$AV$344&lt;&gt;"",COLUMN('Back data'!$A$344:$AV$344)))-P$6)</f>
        <v>67.540000000000006</v>
      </c>
    </row>
    <row r="162" spans="1:16" x14ac:dyDescent="0.25">
      <c r="A162" s="41" t="s">
        <v>79</v>
      </c>
      <c r="B162" s="43" t="s">
        <v>67</v>
      </c>
      <c r="C162" s="11" t="s">
        <v>70</v>
      </c>
      <c r="D162" s="12">
        <f t="array" ref="D162">INDEX('Back data'!$A$343:$AV$343,,MAX(IF('Back data'!$A$343:$AV$343&lt;&gt;"",COLUMN('Back data'!$A$343:$AV$343)))-D$6)/D161</f>
        <v>0.97227533460803062</v>
      </c>
      <c r="E162" s="12">
        <f t="array" ref="E162">INDEX('Back data'!$A$343:$AV$343,,MAX(IF('Back data'!$A$343:$AV$343&lt;&gt;"",COLUMN('Back data'!$A$343:$AV$343)))-E$6)/E161</f>
        <v>0.8297650130548303</v>
      </c>
      <c r="F162" s="12">
        <f t="array" ref="F162">INDEX('Back data'!$A$343:$AV$343,,MAX(IF('Back data'!$A$343:$AV$343&lt;&gt;"",COLUMN('Back data'!$A$343:$AV$343)))-F$6)/F161</f>
        <v>0.89961500071296152</v>
      </c>
      <c r="G162" s="12">
        <f t="array" ref="G162">INDEX('Back data'!$A$343:$AV$343,,MAX(IF('Back data'!$A$343:$AV$343&lt;&gt;"",COLUMN('Back data'!$A$343:$AV$343)))-G$6)/G161</f>
        <v>1</v>
      </c>
      <c r="H162" s="12">
        <f t="array" ref="H162">INDEX('Back data'!$A$343:$AV$343,,MAX(IF('Back data'!$A$343:$AV$343&lt;&gt;"",COLUMN('Back data'!$A$343:$AV$343)))-H$6)/H161</f>
        <v>0.95082843399251726</v>
      </c>
      <c r="I162" s="12">
        <f t="array" ref="I162">INDEX('Back data'!$A$343:$AV$343,,MAX(IF('Back data'!$A$343:$AV$343&lt;&gt;"",COLUMN('Back data'!$A$343:$AV$343)))-I$6)/I161</f>
        <v>0.96339961288052089</v>
      </c>
      <c r="J162" s="12">
        <f t="array" ref="J162">INDEX('Back data'!$A$343:$AV$343,,MAX(IF('Back data'!$A$343:$AV$343&lt;&gt;"",COLUMN('Back data'!$A$343:$AV$343)))-J$6)/J161</f>
        <v>0.96659482758620696</v>
      </c>
      <c r="K162" s="12">
        <f t="array" ref="K162">INDEX('Back data'!$A$343:$AV$343,,MAX(IF('Back data'!$A$343:$AV$343&lt;&gt;"",COLUMN('Back data'!$A$343:$AV$343)))-K$6)/K161</f>
        <v>0.97416281755196299</v>
      </c>
      <c r="L162" s="12">
        <f t="array" ref="L162">INDEX('Back data'!$A$343:$AV$343,,MAX(IF('Back data'!$A$343:$AV$343&lt;&gt;"",COLUMN('Back data'!$A$343:$AV$343)))-L$6)/L161</f>
        <v>0.94924273434302087</v>
      </c>
      <c r="M162" s="12">
        <f t="array" ref="M162">INDEX('Back data'!$A$343:$AV$343,,MAX(IF('Back data'!$A$343:$AV$343&lt;&gt;"",COLUMN('Back data'!$A$343:$AV$343)))-M$6)/M161</f>
        <v>0.96285270515143662</v>
      </c>
      <c r="N162" s="12">
        <f t="array" ref="N162">INDEX('Back data'!$A$343:$AV$343,,MAX(IF('Back data'!$A$343:$AV$343&lt;&gt;"",COLUMN('Back data'!$A$343:$AV$343)))-N$6)/N161</f>
        <v>0.93448275862068964</v>
      </c>
      <c r="O162" s="12">
        <f t="array" ref="O162">INDEX('Back data'!$A$343:$AV$343,,MAX(IF('Back data'!$A$343:$AV$343&lt;&gt;"",COLUMN('Back data'!$A$343:$AV$343)))-O$6)/O161</f>
        <v>0.95818181818181825</v>
      </c>
      <c r="P162" s="12">
        <f t="array" ref="P162">INDEX('Back data'!$A$343:$AV$343,,MAX(IF('Back data'!$A$343:$AV$343&lt;&gt;"",COLUMN('Back data'!$A$343:$AV$343)))-P$6)/P161</f>
        <v>1</v>
      </c>
    </row>
    <row r="163" spans="1:16" x14ac:dyDescent="0.25">
      <c r="A163" s="41" t="s">
        <v>79</v>
      </c>
      <c r="B163" s="43" t="s">
        <v>67</v>
      </c>
      <c r="C163" s="11" t="s">
        <v>71</v>
      </c>
      <c r="D163" s="12">
        <f t="array" ref="D163">INDEX('Back data'!$A$344:$AV$344,,MAX(IF('Back data'!$A$344:$AV$344&lt;&gt;"",COLUMN('Back data'!$A$344:$AV$344)))-D$6)/D161</f>
        <v>2.7724665391969404E-2</v>
      </c>
      <c r="E163" s="12">
        <f t="array" ref="E163">INDEX('Back data'!$A$344:$AV$344,,MAX(IF('Back data'!$A$344:$AV$344&lt;&gt;"",COLUMN('Back data'!$A$344:$AV$344)))-E$6)/E161</f>
        <v>0.1702349869451697</v>
      </c>
      <c r="F163" s="12">
        <f t="array" ref="F163">INDEX('Back data'!$A$344:$AV$344,,MAX(IF('Back data'!$A$344:$AV$344&lt;&gt;"",COLUMN('Back data'!$A$344:$AV$344)))-F$6)/F161</f>
        <v>0.10038499928703834</v>
      </c>
      <c r="G163" s="12">
        <f t="array" ref="G163">INDEX('Back data'!$A$344:$AV$344,,MAX(IF('Back data'!$A$344:$AV$344&lt;&gt;"",COLUMN('Back data'!$A$344:$AV$344)))-G$6)/G161</f>
        <v>0</v>
      </c>
      <c r="H163" s="12">
        <f t="array" ref="H163">INDEX('Back data'!$A$344:$AV$344,,MAX(IF('Back data'!$A$344:$AV$344&lt;&gt;"",COLUMN('Back data'!$A$344:$AV$344)))-H$6)/H161</f>
        <v>4.9171566007482632E-2</v>
      </c>
      <c r="I163" s="12">
        <f t="array" ref="I163">INDEX('Back data'!$A$344:$AV$344,,MAX(IF('Back data'!$A$344:$AV$344&lt;&gt;"",COLUMN('Back data'!$A$344:$AV$344)))-I$6)/I161</f>
        <v>3.6600387119479154E-2</v>
      </c>
      <c r="J163" s="12">
        <f t="array" ref="J163">INDEX('Back data'!$A$344:$AV$344,,MAX(IF('Back data'!$A$344:$AV$344&lt;&gt;"",COLUMN('Back data'!$A$344:$AV$344)))-J$6)/J161</f>
        <v>3.3405172413793108E-2</v>
      </c>
      <c r="K163" s="12">
        <f t="array" ref="K163">INDEX('Back data'!$A$344:$AV$344,,MAX(IF('Back data'!$A$344:$AV$344&lt;&gt;"",COLUMN('Back data'!$A$344:$AV$344)))-K$6)/K161</f>
        <v>2.5837182448036951E-2</v>
      </c>
      <c r="L163" s="12">
        <f t="array" ref="L163">INDEX('Back data'!$A$344:$AV$344,,MAX(IF('Back data'!$A$344:$AV$344&lt;&gt;"",COLUMN('Back data'!$A$344:$AV$344)))-L$6)/L161</f>
        <v>5.0757265656979134E-2</v>
      </c>
      <c r="M163" s="12">
        <f t="array" ref="M163">INDEX('Back data'!$A$344:$AV$344,,MAX(IF('Back data'!$A$344:$AV$344&lt;&gt;"",COLUMN('Back data'!$A$344:$AV$344)))-M$6)/M161</f>
        <v>3.7147294848563293E-2</v>
      </c>
      <c r="N163" s="12">
        <f t="array" ref="N163">INDEX('Back data'!$A$344:$AV$344,,MAX(IF('Back data'!$A$344:$AV$344&lt;&gt;"",COLUMN('Back data'!$A$344:$AV$344)))-N$6)/N161</f>
        <v>6.5517241379310351E-2</v>
      </c>
      <c r="O163" s="12">
        <f t="array" ref="O163">INDEX('Back data'!$A$344:$AV$344,,MAX(IF('Back data'!$A$344:$AV$344&lt;&gt;"",COLUMN('Back data'!$A$344:$AV$344)))-O$6)/O161</f>
        <v>4.1818181818181817E-2</v>
      </c>
      <c r="P163" s="12">
        <f t="array" ref="P163">INDEX('Back data'!$A$344:$AV$344,,MAX(IF('Back data'!$A$344:$AV$344&lt;&gt;"",COLUMN('Back data'!$A$344:$AV$344)))-P$6)/P161</f>
        <v>0</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D1" zoomScale="74" zoomScaleNormal="69" workbookViewId="0">
      <selection activeCell="Y25" sqref="Y25"/>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9"/>
      <c r="C2" s="23" t="s">
        <v>69</v>
      </c>
      <c r="D2" s="19"/>
      <c r="E2" s="19"/>
      <c r="F2" s="19"/>
      <c r="G2" s="19"/>
      <c r="H2" s="19"/>
      <c r="I2" s="19"/>
      <c r="J2" s="19"/>
      <c r="K2" s="19"/>
      <c r="L2" s="19"/>
      <c r="M2" s="19"/>
      <c r="N2" s="19"/>
      <c r="O2" s="19"/>
      <c r="P2" s="19"/>
      <c r="Q2" s="19"/>
      <c r="R2" s="19"/>
    </row>
    <row r="3" spans="2:19" ht="18.75" customHeight="1" x14ac:dyDescent="0.25"/>
    <row r="4" spans="2:19" s="15" customFormat="1" ht="25.5" customHeight="1" x14ac:dyDescent="0.25">
      <c r="C4" s="16" t="s">
        <v>80</v>
      </c>
    </row>
    <row r="5" spans="2:19" ht="16.5" thickBot="1" x14ac:dyDescent="0.3">
      <c r="C5" s="3"/>
      <c r="D5" s="58">
        <f>'TAM Automático'!D5</f>
        <v>44075</v>
      </c>
      <c r="E5" s="58">
        <f>'TAM Automático'!E5</f>
        <v>44105</v>
      </c>
      <c r="F5" s="58">
        <f>'TAM Automático'!F5</f>
        <v>44136</v>
      </c>
      <c r="G5" s="58">
        <f>'TAM Automático'!G5</f>
        <v>44166</v>
      </c>
      <c r="H5" s="58">
        <f>'TAM Automático'!H5</f>
        <v>44197</v>
      </c>
      <c r="I5" s="58">
        <f>'TAM Automático'!I5</f>
        <v>44228</v>
      </c>
      <c r="J5" s="58">
        <f>'TAM Automático'!J5</f>
        <v>44256</v>
      </c>
      <c r="K5" s="58">
        <f>'TAM Automático'!K5</f>
        <v>44287</v>
      </c>
      <c r="L5" s="58">
        <f>'TAM Automático'!L5</f>
        <v>44317</v>
      </c>
      <c r="M5" s="58">
        <f>'TAM Automático'!M5</f>
        <v>44348</v>
      </c>
      <c r="N5" s="58">
        <f>'TAM Automático'!N5</f>
        <v>44378</v>
      </c>
      <c r="O5" s="58">
        <f>'TAM Automático'!O5</f>
        <v>44409</v>
      </c>
      <c r="P5" s="58">
        <f>'TAM Automático'!P5</f>
        <v>44440</v>
      </c>
    </row>
    <row r="6" spans="2:19" ht="15.75" x14ac:dyDescent="0.25">
      <c r="C6" s="11" t="s">
        <v>70</v>
      </c>
      <c r="D6" s="12">
        <f>'TAM Automático'!D8</f>
        <v>0.89418843557381855</v>
      </c>
      <c r="E6" s="12">
        <f>'TAM Automático'!E8</f>
        <v>0.89129775621588847</v>
      </c>
      <c r="F6" s="12">
        <f>'TAM Automático'!F8</f>
        <v>0.89310658973580326</v>
      </c>
      <c r="G6" s="12">
        <f>'TAM Automático'!G8</f>
        <v>0.91990217059003365</v>
      </c>
      <c r="H6" s="12">
        <f>'TAM Automático'!H8</f>
        <v>0.90638428483732358</v>
      </c>
      <c r="I6" s="12">
        <f>'TAM Automático'!I8</f>
        <v>0.91836419753086418</v>
      </c>
      <c r="J6" s="12">
        <f>'TAM Automático'!J8</f>
        <v>0.9221836827024581</v>
      </c>
      <c r="K6" s="12">
        <f>'TAM Automático'!K8</f>
        <v>0.9420161883738043</v>
      </c>
      <c r="L6" s="12">
        <f>'TAM Automático'!L8</f>
        <v>0.94029221691486375</v>
      </c>
      <c r="M6" s="12">
        <f>'TAM Automático'!M8</f>
        <v>0.95004952596575631</v>
      </c>
      <c r="N6" s="12">
        <f>'TAM Automático'!N8</f>
        <v>0.94832363535605424</v>
      </c>
      <c r="O6" s="12">
        <f>'TAM Automático'!O8</f>
        <v>0.94582580914015824</v>
      </c>
      <c r="P6" s="12">
        <f>'TAM Automático'!P8</f>
        <v>0.93835616438356173</v>
      </c>
    </row>
    <row r="7" spans="2:19" ht="15.75" x14ac:dyDescent="0.25">
      <c r="C7" s="11" t="s">
        <v>71</v>
      </c>
      <c r="D7" s="12">
        <f>'TAM Automático'!D9</f>
        <v>0.10581156442618139</v>
      </c>
      <c r="E7" s="12">
        <f>'TAM Automático'!E9</f>
        <v>0.10870224378411159</v>
      </c>
      <c r="F7" s="12">
        <f>'TAM Automático'!F9</f>
        <v>0.10689341026419678</v>
      </c>
      <c r="G7" s="12">
        <f>'TAM Automático'!G9</f>
        <v>8.0097829409966376E-2</v>
      </c>
      <c r="H7" s="12">
        <f>'TAM Automático'!H9</f>
        <v>9.3615715162676486E-2</v>
      </c>
      <c r="I7" s="12">
        <f>'TAM Automático'!I9</f>
        <v>8.1635802469135807E-2</v>
      </c>
      <c r="J7" s="12">
        <f>'TAM Automático'!J9</f>
        <v>7.7816317297541848E-2</v>
      </c>
      <c r="K7" s="12">
        <f>'TAM Automático'!K9</f>
        <v>5.798381162619573E-2</v>
      </c>
      <c r="L7" s="12">
        <f>'TAM Automático'!L9</f>
        <v>5.9707783085136266E-2</v>
      </c>
      <c r="M7" s="12">
        <f>'TAM Automático'!M9</f>
        <v>4.9950474034243665E-2</v>
      </c>
      <c r="N7" s="12">
        <f>'TAM Automático'!N9</f>
        <v>5.1676364643945684E-2</v>
      </c>
      <c r="O7" s="12">
        <f>'TAM Automático'!O9</f>
        <v>5.4174190859841639E-2</v>
      </c>
      <c r="P7" s="12">
        <f>'TAM Automático'!P9</f>
        <v>6.1643835616438367E-2</v>
      </c>
    </row>
    <row r="9" spans="2:19" s="15" customFormat="1" ht="29.25" customHeight="1" x14ac:dyDescent="0.25">
      <c r="C9" s="16" t="s">
        <v>81</v>
      </c>
    </row>
    <row r="10" spans="2:19" ht="16.5" thickBot="1" x14ac:dyDescent="0.3">
      <c r="C10" s="3"/>
      <c r="D10" s="58">
        <f>D5</f>
        <v>44075</v>
      </c>
      <c r="E10" s="58">
        <f t="shared" ref="E10:P10" si="0">E5</f>
        <v>44105</v>
      </c>
      <c r="F10" s="58">
        <f t="shared" si="0"/>
        <v>44136</v>
      </c>
      <c r="G10" s="58">
        <f t="shared" si="0"/>
        <v>44166</v>
      </c>
      <c r="H10" s="58">
        <f t="shared" si="0"/>
        <v>44197</v>
      </c>
      <c r="I10" s="58">
        <f t="shared" si="0"/>
        <v>44228</v>
      </c>
      <c r="J10" s="58">
        <f t="shared" si="0"/>
        <v>44256</v>
      </c>
      <c r="K10" s="58">
        <f t="shared" si="0"/>
        <v>44287</v>
      </c>
      <c r="L10" s="58">
        <f t="shared" si="0"/>
        <v>44317</v>
      </c>
      <c r="M10" s="58">
        <f t="shared" si="0"/>
        <v>44348</v>
      </c>
      <c r="N10" s="58">
        <f t="shared" si="0"/>
        <v>44378</v>
      </c>
      <c r="O10" s="58">
        <f t="shared" si="0"/>
        <v>44409</v>
      </c>
      <c r="P10" s="58">
        <f t="shared" si="0"/>
        <v>44440</v>
      </c>
    </row>
    <row r="11" spans="2:19" ht="15.75" x14ac:dyDescent="0.25">
      <c r="C11" s="11" t="s">
        <v>70</v>
      </c>
      <c r="D11" s="12">
        <f>IF('Total Aceite'!$D$29=$R$11,'TAM Automático'!D13,'TAM Automático'!D18)</f>
        <v>0.7432219193802897</v>
      </c>
      <c r="E11" s="12">
        <f>IF('Total Aceite'!$D$29=$R$11,'TAM Automático'!E13,'TAM Automático'!E18)</f>
        <v>0.74178885630498537</v>
      </c>
      <c r="F11" s="12">
        <f>IF('Total Aceite'!$D$29=$R$11,'TAM Automático'!F13,'TAM Automático'!F18)</f>
        <v>0.72789812646370022</v>
      </c>
      <c r="G11" s="12">
        <f>IF('Total Aceite'!$D$29=$R$11,'TAM Automático'!G13,'TAM Automático'!G18)</f>
        <v>0.7854070888328637</v>
      </c>
      <c r="H11" s="12">
        <f>IF('Total Aceite'!$D$29=$R$11,'TAM Automático'!H13,'TAM Automático'!H18)</f>
        <v>0.73479245283018868</v>
      </c>
      <c r="I11" s="12">
        <f>IF('Total Aceite'!$D$29=$R$11,'TAM Automático'!I13,'TAM Automático'!I18)</f>
        <v>0.77539211207552916</v>
      </c>
      <c r="J11" s="12">
        <f>IF('Total Aceite'!$D$29=$R$11,'TAM Automático'!J13,'TAM Automático'!J18)</f>
        <v>0.80467800729040084</v>
      </c>
      <c r="K11" s="12">
        <f>IF('Total Aceite'!$D$29=$R$11,'TAM Automático'!K13,'TAM Automático'!K18)</f>
        <v>0.81144479306738382</v>
      </c>
      <c r="L11" s="12">
        <f>IF('Total Aceite'!$D$29=$R$11,'TAM Automático'!L13,'TAM Automático'!L18)</f>
        <v>0.80814531006101897</v>
      </c>
      <c r="M11" s="12">
        <f>IF('Total Aceite'!$D$29=$R$11,'TAM Automático'!M13,'TAM Automático'!M18)</f>
        <v>0.83389926428975669</v>
      </c>
      <c r="N11" s="12">
        <f>IF('Total Aceite'!$D$29=$R$11,'TAM Automático'!N13,'TAM Automático'!N18)</f>
        <v>0.80672632794457277</v>
      </c>
      <c r="O11" s="12">
        <f>IF('Total Aceite'!$D$29=$R$11,'TAM Automático'!O13,'TAM Automático'!O18)</f>
        <v>0.80419483924382507</v>
      </c>
      <c r="P11" s="12">
        <f>IF('Total Aceite'!$D$29=$R$11,'TAM Automático'!P13,'TAM Automático'!P18)</f>
        <v>0.7942528735632185</v>
      </c>
      <c r="R11">
        <v>1</v>
      </c>
      <c r="S11" s="16" t="s">
        <v>82</v>
      </c>
    </row>
    <row r="12" spans="2:19" ht="15.75" x14ac:dyDescent="0.25">
      <c r="C12" s="11" t="s">
        <v>71</v>
      </c>
      <c r="D12" s="12">
        <f>IF('Total Aceite'!$D$29=$R$11,'TAM Automático'!D14,'TAM Automático'!D19)</f>
        <v>0.25677808061971019</v>
      </c>
      <c r="E12" s="12">
        <f>IF('Total Aceite'!$D$29=$R$11,'TAM Automático'!E14,'TAM Automático'!E19)</f>
        <v>0.25821114369501463</v>
      </c>
      <c r="F12" s="12">
        <f>IF('Total Aceite'!$D$29=$R$11,'TAM Automático'!F14,'TAM Automático'!F19)</f>
        <v>0.27210187353629978</v>
      </c>
      <c r="G12" s="12">
        <f>IF('Total Aceite'!$D$29=$R$11,'TAM Automático'!G14,'TAM Automático'!G19)</f>
        <v>0.21459291116713627</v>
      </c>
      <c r="H12" s="12">
        <f>IF('Total Aceite'!$D$29=$R$11,'TAM Automático'!H14,'TAM Automático'!H19)</f>
        <v>0.26520754716981132</v>
      </c>
      <c r="I12" s="12">
        <f>IF('Total Aceite'!$D$29=$R$11,'TAM Automático'!I14,'TAM Automático'!I19)</f>
        <v>0.22460788792447084</v>
      </c>
      <c r="J12" s="12">
        <f>IF('Total Aceite'!$D$29=$R$11,'TAM Automático'!J14,'TAM Automático'!J19)</f>
        <v>0.19532199270959902</v>
      </c>
      <c r="K12" s="12">
        <f>IF('Total Aceite'!$D$29=$R$11,'TAM Automático'!K14,'TAM Automático'!K19)</f>
        <v>0.18855520693261613</v>
      </c>
      <c r="L12" s="12">
        <f>IF('Total Aceite'!$D$29=$R$11,'TAM Automático'!L14,'TAM Automático'!L19)</f>
        <v>0.19185468993898111</v>
      </c>
      <c r="M12" s="12">
        <f>IF('Total Aceite'!$D$29=$R$11,'TAM Automático'!M14,'TAM Automático'!M19)</f>
        <v>0.16610073571024336</v>
      </c>
      <c r="N12" s="12">
        <f>IF('Total Aceite'!$D$29=$R$11,'TAM Automático'!N14,'TAM Automático'!N19)</f>
        <v>0.19327367205542725</v>
      </c>
      <c r="O12" s="12">
        <f>IF('Total Aceite'!$D$29=$R$11,'TAM Automático'!O14,'TAM Automático'!O19)</f>
        <v>0.19580516075617496</v>
      </c>
      <c r="P12" s="12">
        <f>IF('Total Aceite'!$D$29=$R$11,'TAM Automático'!P14,'TAM Automático'!P19)</f>
        <v>0.20574712643678164</v>
      </c>
      <c r="R12">
        <v>2</v>
      </c>
      <c r="S12" s="16" t="s">
        <v>83</v>
      </c>
    </row>
    <row r="14" spans="2:19" s="15" customFormat="1" ht="29.25" customHeight="1" x14ac:dyDescent="0.25">
      <c r="C14" s="16" t="s">
        <v>84</v>
      </c>
    </row>
    <row r="15" spans="2:19" ht="16.5" thickBot="1" x14ac:dyDescent="0.3">
      <c r="C15" s="3"/>
      <c r="D15" s="58">
        <f>D10</f>
        <v>44075</v>
      </c>
      <c r="E15" s="58">
        <f t="shared" ref="E15:P15" si="1">E10</f>
        <v>44105</v>
      </c>
      <c r="F15" s="58">
        <f t="shared" si="1"/>
        <v>44136</v>
      </c>
      <c r="G15" s="58">
        <f t="shared" si="1"/>
        <v>44166</v>
      </c>
      <c r="H15" s="58">
        <f t="shared" si="1"/>
        <v>44197</v>
      </c>
      <c r="I15" s="58">
        <f t="shared" si="1"/>
        <v>44228</v>
      </c>
      <c r="J15" s="58">
        <f t="shared" si="1"/>
        <v>44256</v>
      </c>
      <c r="K15" s="58">
        <f t="shared" si="1"/>
        <v>44287</v>
      </c>
      <c r="L15" s="58">
        <f t="shared" si="1"/>
        <v>44317</v>
      </c>
      <c r="M15" s="58">
        <f t="shared" si="1"/>
        <v>44348</v>
      </c>
      <c r="N15" s="58">
        <f t="shared" si="1"/>
        <v>44378</v>
      </c>
      <c r="O15" s="58">
        <f t="shared" si="1"/>
        <v>44409</v>
      </c>
      <c r="P15" s="58">
        <f t="shared" si="1"/>
        <v>44440</v>
      </c>
      <c r="R15">
        <v>1</v>
      </c>
      <c r="S15" s="16" t="s">
        <v>57</v>
      </c>
    </row>
    <row r="16" spans="2:19" ht="15.75" x14ac:dyDescent="0.25">
      <c r="C16" s="11" t="s">
        <v>70</v>
      </c>
      <c r="D16" s="12">
        <f>IF('Total Aceite'!$N$29=$R$15,'TAM Automático'!D23,IF('Total Aceite'!$N$29=$R$16,'TAM Automático'!D28,'TAM Automático'!D33))</f>
        <v>0.89865913902611161</v>
      </c>
      <c r="E16" s="12">
        <f>IF('Total Aceite'!$N$29=$R$15,'TAM Automático'!E23,IF('Total Aceite'!$N$29=$R$16,'TAM Automático'!E28,'TAM Automático'!E33))</f>
        <v>0.91337043164385623</v>
      </c>
      <c r="F16" s="12">
        <f>IF('Total Aceite'!$N$29=$R$15,'TAM Automático'!F23,IF('Total Aceite'!$N$29=$R$16,'TAM Automático'!F28,'TAM Automático'!F33))</f>
        <v>0.92110906862745101</v>
      </c>
      <c r="G16" s="12">
        <f>IF('Total Aceite'!$N$29=$R$15,'TAM Automático'!G23,IF('Total Aceite'!$N$29=$R$16,'TAM Automático'!G28,'TAM Automático'!G33))</f>
        <v>0.93243854622228917</v>
      </c>
      <c r="H16" s="12">
        <f>IF('Total Aceite'!$N$29=$R$15,'TAM Automático'!H23,IF('Total Aceite'!$N$29=$R$16,'TAM Automático'!H28,'TAM Automático'!H33))</f>
        <v>0.91418939626110951</v>
      </c>
      <c r="I16" s="12">
        <f>IF('Total Aceite'!$N$29=$R$15,'TAM Automático'!I23,IF('Total Aceite'!$N$29=$R$16,'TAM Automático'!I28,'TAM Automático'!I33))</f>
        <v>0.95373111076491668</v>
      </c>
      <c r="J16" s="12">
        <f>IF('Total Aceite'!$N$29=$R$15,'TAM Automático'!J23,IF('Total Aceite'!$N$29=$R$16,'TAM Automático'!J28,'TAM Automático'!J33))</f>
        <v>0.93731693028705332</v>
      </c>
      <c r="K16" s="12">
        <f>IF('Total Aceite'!$N$29=$R$15,'TAM Automático'!K23,IF('Total Aceite'!$N$29=$R$16,'TAM Automático'!K28,'TAM Automático'!K33))</f>
        <v>0.96050955414012729</v>
      </c>
      <c r="L16" s="12">
        <f>IF('Total Aceite'!$N$29=$R$15,'TAM Automático'!L23,IF('Total Aceite'!$N$29=$R$16,'TAM Automático'!L28,'TAM Automático'!L33))</f>
        <v>0.96105683225540117</v>
      </c>
      <c r="M16" s="12">
        <f>IF('Total Aceite'!$N$29=$R$15,'TAM Automático'!M23,IF('Total Aceite'!$N$29=$R$16,'TAM Automático'!M28,'TAM Automático'!M33))</f>
        <v>0.9663902226102139</v>
      </c>
      <c r="N16" s="12">
        <f>IF('Total Aceite'!$N$29=$R$15,'TAM Automático'!N23,IF('Total Aceite'!$N$29=$R$16,'TAM Automático'!N28,'TAM Automático'!N33))</f>
        <v>0.96432097024397123</v>
      </c>
      <c r="O16" s="12">
        <f>IF('Total Aceite'!$N$29=$R$15,'TAM Automático'!O23,IF('Total Aceite'!$N$29=$R$16,'TAM Automático'!O28,'TAM Automático'!O33))</f>
        <v>0.96135051088405155</v>
      </c>
      <c r="P16" s="12">
        <f>IF('Total Aceite'!$N$29=$R$15,'TAM Automático'!P23,IF('Total Aceite'!$N$29=$R$16,'TAM Automático'!P28,'TAM Automático'!P33))</f>
        <v>0.94838619922092382</v>
      </c>
      <c r="R16">
        <v>2</v>
      </c>
      <c r="S16" s="8" t="s">
        <v>62</v>
      </c>
    </row>
    <row r="17" spans="2:19" ht="15.75" x14ac:dyDescent="0.25">
      <c r="C17" s="11" t="s">
        <v>71</v>
      </c>
      <c r="D17" s="12">
        <f>IF('Total Aceite'!$N$29=$R$15,'TAM Automático'!D24,IF('Total Aceite'!$N$29=$R$16,'TAM Automático'!D29,'TAM Automático'!D34))</f>
        <v>0.1013408609738885</v>
      </c>
      <c r="E17" s="12">
        <f>IF('Total Aceite'!$N$29=$R$15,'TAM Automático'!E24,IF('Total Aceite'!$N$29=$R$16,'TAM Automático'!E29,'TAM Automático'!E34))</f>
        <v>8.6629568356143785E-2</v>
      </c>
      <c r="F17" s="12">
        <f>IF('Total Aceite'!$N$29=$R$15,'TAM Automático'!F24,IF('Total Aceite'!$N$29=$R$16,'TAM Automático'!F29,'TAM Automático'!F34))</f>
        <v>7.8890931372549017E-2</v>
      </c>
      <c r="G17" s="12">
        <f>IF('Total Aceite'!$N$29=$R$15,'TAM Automático'!G24,IF('Total Aceite'!$N$29=$R$16,'TAM Automático'!G29,'TAM Automático'!G34))</f>
        <v>6.756145377771075E-2</v>
      </c>
      <c r="H17" s="12">
        <f>IF('Total Aceite'!$N$29=$R$15,'TAM Automático'!H24,IF('Total Aceite'!$N$29=$R$16,'TAM Automático'!H29,'TAM Automático'!H34))</f>
        <v>8.5810603738890601E-2</v>
      </c>
      <c r="I17" s="12">
        <f>IF('Total Aceite'!$N$29=$R$15,'TAM Automático'!I24,IF('Total Aceite'!$N$29=$R$16,'TAM Automático'!I29,'TAM Automático'!I34))</f>
        <v>4.6268889235083349E-2</v>
      </c>
      <c r="J17" s="12">
        <f>IF('Total Aceite'!$N$29=$R$15,'TAM Automático'!J24,IF('Total Aceite'!$N$29=$R$16,'TAM Automático'!J29,'TAM Automático'!J34))</f>
        <v>6.2683069712946696E-2</v>
      </c>
      <c r="K17" s="12">
        <f>IF('Total Aceite'!$N$29=$R$15,'TAM Automático'!K24,IF('Total Aceite'!$N$29=$R$16,'TAM Automático'!K29,'TAM Automático'!K34))</f>
        <v>3.949044585987261E-2</v>
      </c>
      <c r="L17" s="12">
        <f>IF('Total Aceite'!$N$29=$R$15,'TAM Automático'!L24,IF('Total Aceite'!$N$29=$R$16,'TAM Automático'!L29,'TAM Automático'!L34))</f>
        <v>3.8943167744598869E-2</v>
      </c>
      <c r="M17" s="12">
        <f>IF('Total Aceite'!$N$29=$R$15,'TAM Automático'!M24,IF('Total Aceite'!$N$29=$R$16,'TAM Automático'!M29,'TAM Automático'!M34))</f>
        <v>3.360977738978612E-2</v>
      </c>
      <c r="N17" s="12">
        <f>IF('Total Aceite'!$N$29=$R$15,'TAM Automático'!N24,IF('Total Aceite'!$N$29=$R$16,'TAM Automático'!N29,'TAM Automático'!N34))</f>
        <v>3.5679029756028768E-2</v>
      </c>
      <c r="O17" s="12">
        <f>IF('Total Aceite'!$N$29=$R$15,'TAM Automático'!O24,IF('Total Aceite'!$N$29=$R$16,'TAM Automático'!O29,'TAM Automático'!O34))</f>
        <v>3.8649489115948468E-2</v>
      </c>
      <c r="P17" s="12">
        <f>IF('Total Aceite'!$N$29=$R$15,'TAM Automático'!P24,IF('Total Aceite'!$N$29=$R$16,'TAM Automático'!P29,'TAM Automático'!P34))</f>
        <v>5.1613800779076242E-2</v>
      </c>
      <c r="R17">
        <v>2</v>
      </c>
      <c r="S17" s="8" t="s">
        <v>67</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19"/>
      <c r="C24" s="23" t="s">
        <v>74</v>
      </c>
      <c r="D24" s="19"/>
      <c r="E24" s="19"/>
      <c r="F24" s="19"/>
      <c r="G24" s="19"/>
      <c r="H24" s="19"/>
      <c r="I24" s="19"/>
      <c r="J24" s="19"/>
      <c r="K24" s="19"/>
      <c r="L24" s="19"/>
      <c r="M24" s="19"/>
      <c r="N24" s="19"/>
      <c r="O24" s="19"/>
      <c r="P24" s="19"/>
      <c r="Q24" s="19"/>
      <c r="R24" s="19"/>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80</v>
      </c>
      <c r="D27" s="15"/>
      <c r="E27" s="15"/>
      <c r="F27" s="15"/>
      <c r="G27" s="15"/>
      <c r="H27" s="15"/>
      <c r="I27" s="15"/>
      <c r="J27" s="15"/>
      <c r="K27" s="15"/>
      <c r="L27" s="15"/>
      <c r="M27" s="15"/>
      <c r="N27" s="15"/>
      <c r="O27" s="15"/>
      <c r="P27" s="15"/>
      <c r="Q27" s="15"/>
    </row>
    <row r="28" spans="2:19" ht="16.5" thickBot="1" x14ac:dyDescent="0.3">
      <c r="C28" s="3"/>
      <c r="D28" s="58">
        <f>D5</f>
        <v>44075</v>
      </c>
      <c r="E28" s="58">
        <f t="shared" ref="E28:P28" si="2">E5</f>
        <v>44105</v>
      </c>
      <c r="F28" s="58">
        <f t="shared" si="2"/>
        <v>44136</v>
      </c>
      <c r="G28" s="58">
        <f t="shared" si="2"/>
        <v>44166</v>
      </c>
      <c r="H28" s="58">
        <f t="shared" si="2"/>
        <v>44197</v>
      </c>
      <c r="I28" s="58">
        <f t="shared" si="2"/>
        <v>44228</v>
      </c>
      <c r="J28" s="58">
        <f t="shared" si="2"/>
        <v>44256</v>
      </c>
      <c r="K28" s="58">
        <f t="shared" si="2"/>
        <v>44287</v>
      </c>
      <c r="L28" s="58">
        <f t="shared" si="2"/>
        <v>44317</v>
      </c>
      <c r="M28" s="58">
        <f t="shared" si="2"/>
        <v>44348</v>
      </c>
      <c r="N28" s="58">
        <f t="shared" si="2"/>
        <v>44378</v>
      </c>
      <c r="O28" s="58">
        <f t="shared" si="2"/>
        <v>44409</v>
      </c>
      <c r="P28" s="58">
        <f t="shared" si="2"/>
        <v>44440</v>
      </c>
    </row>
    <row r="29" spans="2:19" ht="15.75" x14ac:dyDescent="0.25">
      <c r="C29" s="11" t="s">
        <v>70</v>
      </c>
      <c r="D29" s="12">
        <f>'TAM Automático'!D41</f>
        <v>0.81260440394836753</v>
      </c>
      <c r="E29" s="12">
        <f>'TAM Automático'!E41</f>
        <v>0.82122115837388165</v>
      </c>
      <c r="F29" s="12">
        <f>'TAM Automático'!F41</f>
        <v>0.78521234341582646</v>
      </c>
      <c r="G29" s="12">
        <f>'TAM Automático'!G41</f>
        <v>0.82826585179526357</v>
      </c>
      <c r="H29" s="12">
        <f>'TAM Automático'!H41</f>
        <v>0.83717310087173091</v>
      </c>
      <c r="I29" s="12">
        <f>'TAM Automático'!I41</f>
        <v>0.84471659601193283</v>
      </c>
      <c r="J29" s="12">
        <f>'TAM Automático'!J41</f>
        <v>0.85590959033118819</v>
      </c>
      <c r="K29" s="12">
        <f>'TAM Automático'!K41</f>
        <v>0.89034888989578609</v>
      </c>
      <c r="L29" s="12">
        <f>'TAM Automático'!L41</f>
        <v>0.89116833988069255</v>
      </c>
      <c r="M29" s="12">
        <f>'TAM Automático'!M41</f>
        <v>0.90968197879858659</v>
      </c>
      <c r="N29" s="12">
        <f>'TAM Automático'!N41</f>
        <v>0.90389536536821147</v>
      </c>
      <c r="O29" s="12">
        <f>'TAM Automático'!O41</f>
        <v>0.88973706530958441</v>
      </c>
      <c r="P29" s="12">
        <f>'TAM Automático'!P41</f>
        <v>0.89260487242323772</v>
      </c>
    </row>
    <row r="30" spans="2:19" ht="15.75" x14ac:dyDescent="0.25">
      <c r="C30" s="11" t="s">
        <v>71</v>
      </c>
      <c r="D30" s="12">
        <f>'TAM Automático'!D42</f>
        <v>0.1873955960516325</v>
      </c>
      <c r="E30" s="12">
        <f>'TAM Automático'!E42</f>
        <v>0.17877884162611835</v>
      </c>
      <c r="F30" s="12">
        <f>'TAM Automático'!F42</f>
        <v>0.21478765658417356</v>
      </c>
      <c r="G30" s="12">
        <f>'TAM Automático'!G42</f>
        <v>0.17173414820473643</v>
      </c>
      <c r="H30" s="12">
        <f>'TAM Automático'!H42</f>
        <v>0.16282689912826898</v>
      </c>
      <c r="I30" s="12">
        <f>'TAM Automático'!I42</f>
        <v>0.15528340398806723</v>
      </c>
      <c r="J30" s="12">
        <f>'TAM Automático'!J42</f>
        <v>0.14409040966881179</v>
      </c>
      <c r="K30" s="12">
        <f>'TAM Automático'!K42</f>
        <v>0.10965111010421384</v>
      </c>
      <c r="L30" s="12">
        <f>'TAM Automático'!L42</f>
        <v>0.10883166011930744</v>
      </c>
      <c r="M30" s="12">
        <f>'TAM Automático'!M42</f>
        <v>9.0318021201413426E-2</v>
      </c>
      <c r="N30" s="12">
        <f>'TAM Automático'!N42</f>
        <v>9.6104634631788449E-2</v>
      </c>
      <c r="O30" s="12">
        <f>'TAM Automático'!O42</f>
        <v>0.11026293469041561</v>
      </c>
      <c r="P30" s="12">
        <f>'TAM Automático'!P42</f>
        <v>0.10739512757676228</v>
      </c>
    </row>
    <row r="32" spans="2:19" ht="15.75" x14ac:dyDescent="0.25">
      <c r="B32" s="15"/>
      <c r="C32" s="16" t="s">
        <v>81</v>
      </c>
      <c r="D32" s="15"/>
      <c r="E32" s="15"/>
      <c r="F32" s="15"/>
      <c r="G32" s="15"/>
      <c r="H32" s="15"/>
      <c r="I32" s="15"/>
      <c r="J32" s="15"/>
      <c r="K32" s="15"/>
      <c r="L32" s="15"/>
      <c r="M32" s="15"/>
      <c r="N32" s="15"/>
      <c r="O32" s="15"/>
      <c r="P32" s="15"/>
      <c r="Q32" s="15"/>
    </row>
    <row r="33" spans="2:20" ht="16.5" thickBot="1" x14ac:dyDescent="0.3">
      <c r="C33" s="3"/>
      <c r="D33" s="58">
        <f>D28</f>
        <v>44075</v>
      </c>
      <c r="E33" s="58">
        <f t="shared" ref="E33:P33" si="3">E28</f>
        <v>44105</v>
      </c>
      <c r="F33" s="58">
        <f t="shared" si="3"/>
        <v>44136</v>
      </c>
      <c r="G33" s="58">
        <f t="shared" si="3"/>
        <v>44166</v>
      </c>
      <c r="H33" s="58">
        <f t="shared" si="3"/>
        <v>44197</v>
      </c>
      <c r="I33" s="58">
        <f t="shared" si="3"/>
        <v>44228</v>
      </c>
      <c r="J33" s="58">
        <f t="shared" si="3"/>
        <v>44256</v>
      </c>
      <c r="K33" s="58">
        <f t="shared" si="3"/>
        <v>44287</v>
      </c>
      <c r="L33" s="58">
        <f t="shared" si="3"/>
        <v>44317</v>
      </c>
      <c r="M33" s="58">
        <f t="shared" si="3"/>
        <v>44348</v>
      </c>
      <c r="N33" s="58">
        <f t="shared" si="3"/>
        <v>44378</v>
      </c>
      <c r="O33" s="58">
        <f t="shared" si="3"/>
        <v>44409</v>
      </c>
      <c r="P33" s="58">
        <f t="shared" si="3"/>
        <v>44440</v>
      </c>
    </row>
    <row r="34" spans="2:20" ht="15.75" x14ac:dyDescent="0.25">
      <c r="C34" s="11" t="s">
        <v>70</v>
      </c>
      <c r="D34" s="12">
        <f>IF('O. Virgen + Extra'!$D$29=$R$34,'TAM Automático'!D46,'TAM Automático'!D51)</f>
        <v>0.96083231334149322</v>
      </c>
      <c r="E34" s="12">
        <f>IF('O. Virgen + Extra'!$D$29=$R$34,'TAM Automático'!E46,'TAM Automático'!E51)</f>
        <v>0.97097791798107247</v>
      </c>
      <c r="F34" s="12">
        <f>IF('O. Virgen + Extra'!$D$29=$R$34,'TAM Automático'!F46,'TAM Automático'!F51)</f>
        <v>0.92784947908567872</v>
      </c>
      <c r="G34" s="12">
        <f>IF('O. Virgen + Extra'!$D$29=$R$34,'TAM Automático'!G46,'TAM Automático'!G51)</f>
        <v>0.94030084612973985</v>
      </c>
      <c r="H34" s="12">
        <f>IF('O. Virgen + Extra'!$D$29=$R$34,'TAM Automático'!H46,'TAM Automático'!H51)</f>
        <v>0.96369949494949503</v>
      </c>
      <c r="I34" s="12">
        <f>IF('O. Virgen + Extra'!$D$29=$R$34,'TAM Automático'!I46,'TAM Automático'!I51)</f>
        <v>0.97685478757133792</v>
      </c>
      <c r="J34" s="12">
        <f>IF('O. Virgen + Extra'!$D$29=$R$34,'TAM Automático'!J46,'TAM Automático'!J51)</f>
        <v>0.94619607843137254</v>
      </c>
      <c r="K34" s="12">
        <f>IF('O. Virgen + Extra'!$D$29=$R$34,'TAM Automático'!K46,'TAM Automático'!K51)</f>
        <v>0.97955474784189012</v>
      </c>
      <c r="L34" s="12">
        <f>IF('O. Virgen + Extra'!$D$29=$R$34,'TAM Automático'!L46,'TAM Automático'!L51)</f>
        <v>0.99426470588235294</v>
      </c>
      <c r="M34" s="12">
        <f>IF('O. Virgen + Extra'!$D$29=$R$34,'TAM Automático'!M46,'TAM Automático'!M51)</f>
        <v>0.99592430858806402</v>
      </c>
      <c r="N34" s="12">
        <f>IF('O. Virgen + Extra'!$D$29=$R$34,'TAM Automático'!N46,'TAM Automático'!N51)</f>
        <v>0.99075889106692805</v>
      </c>
      <c r="O34" s="12">
        <f>IF('O. Virgen + Extra'!$D$29=$R$34,'TAM Automático'!O46,'TAM Automático'!O51)</f>
        <v>0.98479196556671444</v>
      </c>
      <c r="P34" s="12">
        <f>IF('O. Virgen + Extra'!$D$29=$R$34,'TAM Automático'!P46,'TAM Automático'!P51)</f>
        <v>0.99289855072463773</v>
      </c>
      <c r="R34">
        <v>1</v>
      </c>
      <c r="S34" s="16" t="s">
        <v>82</v>
      </c>
    </row>
    <row r="35" spans="2:20" ht="15.75" x14ac:dyDescent="0.25">
      <c r="C35" s="11" t="s">
        <v>71</v>
      </c>
      <c r="D35" s="12">
        <f>IF('O. Virgen + Extra'!$D$29=$R$34,'TAM Automático'!D47,'TAM Automático'!D52)</f>
        <v>3.9167686658506735E-2</v>
      </c>
      <c r="E35" s="12">
        <f>IF('O. Virgen + Extra'!$D$29=$R$34,'TAM Automático'!E47,'TAM Automático'!E52)</f>
        <v>2.9022082018927444E-2</v>
      </c>
      <c r="F35" s="12">
        <f>IF('O. Virgen + Extra'!$D$29=$R$34,'TAM Automático'!F47,'TAM Automático'!F52)</f>
        <v>7.2150520914321253E-2</v>
      </c>
      <c r="G35" s="12">
        <f>IF('O. Virgen + Extra'!$D$29=$R$34,'TAM Automático'!G47,'TAM Automático'!G52)</f>
        <v>5.9699153870260105E-2</v>
      </c>
      <c r="H35" s="12">
        <f>IF('O. Virgen + Extra'!$D$29=$R$34,'TAM Automático'!H47,'TAM Automático'!H52)</f>
        <v>3.6300505050505048E-2</v>
      </c>
      <c r="I35" s="12">
        <f>IF('O. Virgen + Extra'!$D$29=$R$34,'TAM Automático'!I47,'TAM Automático'!I52)</f>
        <v>2.3145212428662017E-2</v>
      </c>
      <c r="J35" s="12">
        <f>IF('O. Virgen + Extra'!$D$29=$R$34,'TAM Automático'!J47,'TAM Automático'!J52)</f>
        <v>5.3803921568627455E-2</v>
      </c>
      <c r="K35" s="12">
        <f>IF('O. Virgen + Extra'!$D$29=$R$34,'TAM Automático'!K47,'TAM Automático'!K52)</f>
        <v>2.0445252158109949E-2</v>
      </c>
      <c r="L35" s="12">
        <f>IF('O. Virgen + Extra'!$D$29=$R$34,'TAM Automático'!L47,'TAM Automático'!L52)</f>
        <v>5.7352941176470589E-3</v>
      </c>
      <c r="M35" s="12">
        <f>IF('O. Virgen + Extra'!$D$29=$R$34,'TAM Automático'!M47,'TAM Automático'!M52)</f>
        <v>4.0756914119359534E-3</v>
      </c>
      <c r="N35" s="12">
        <f>IF('O. Virgen + Extra'!$D$29=$R$34,'TAM Automático'!N47,'TAM Automático'!N52)</f>
        <v>9.2411089330719683E-3</v>
      </c>
      <c r="O35" s="12">
        <f>IF('O. Virgen + Extra'!$D$29=$R$34,'TAM Automático'!O47,'TAM Automático'!O52)</f>
        <v>1.5208034433285509E-2</v>
      </c>
      <c r="P35" s="12">
        <f>IF('O. Virgen + Extra'!$D$29=$R$34,'TAM Automático'!P47,'TAM Automático'!P52)</f>
        <v>7.101449275362319E-3</v>
      </c>
      <c r="R35">
        <v>2</v>
      </c>
      <c r="S35" s="16" t="s">
        <v>83</v>
      </c>
    </row>
    <row r="37" spans="2:20" ht="15.75" x14ac:dyDescent="0.25">
      <c r="B37" s="15"/>
      <c r="C37" s="16" t="s">
        <v>84</v>
      </c>
      <c r="D37" s="15"/>
      <c r="E37" s="15"/>
      <c r="F37" s="15"/>
      <c r="G37" s="15"/>
      <c r="H37" s="15"/>
      <c r="I37" s="15"/>
      <c r="J37" s="15"/>
      <c r="K37" s="15"/>
      <c r="L37" s="15"/>
      <c r="M37" s="15"/>
      <c r="N37" s="15"/>
      <c r="O37" s="15"/>
      <c r="P37" s="15"/>
      <c r="R37" s="15"/>
      <c r="S37" s="15"/>
      <c r="T37" s="15"/>
    </row>
    <row r="38" spans="2:20" ht="16.5" thickBot="1" x14ac:dyDescent="0.3">
      <c r="C38" s="3"/>
      <c r="D38" s="58">
        <f>D33</f>
        <v>44075</v>
      </c>
      <c r="E38" s="58">
        <f t="shared" ref="E38:P38" si="4">E33</f>
        <v>44105</v>
      </c>
      <c r="F38" s="58">
        <f t="shared" si="4"/>
        <v>44136</v>
      </c>
      <c r="G38" s="58">
        <f t="shared" si="4"/>
        <v>44166</v>
      </c>
      <c r="H38" s="58">
        <f t="shared" si="4"/>
        <v>44197</v>
      </c>
      <c r="I38" s="58">
        <f t="shared" si="4"/>
        <v>44228</v>
      </c>
      <c r="J38" s="58">
        <f t="shared" si="4"/>
        <v>44256</v>
      </c>
      <c r="K38" s="58">
        <f t="shared" si="4"/>
        <v>44287</v>
      </c>
      <c r="L38" s="58">
        <f t="shared" si="4"/>
        <v>44317</v>
      </c>
      <c r="M38" s="58">
        <f t="shared" si="4"/>
        <v>44348</v>
      </c>
      <c r="N38" s="58">
        <f t="shared" si="4"/>
        <v>44378</v>
      </c>
      <c r="O38" s="58">
        <f t="shared" si="4"/>
        <v>44409</v>
      </c>
      <c r="P38" s="58">
        <f t="shared" si="4"/>
        <v>44440</v>
      </c>
      <c r="R38">
        <v>1</v>
      </c>
      <c r="S38" s="16" t="s">
        <v>57</v>
      </c>
    </row>
    <row r="39" spans="2:20" ht="15.75" x14ac:dyDescent="0.25">
      <c r="C39" s="11" t="s">
        <v>70</v>
      </c>
      <c r="D39" s="12">
        <f>IF('O. Virgen + Extra'!$N$29=$R$38,'TAM Automático'!D56,IF('O. Virgen + Extra'!$N$29=$R$39,'TAM Automático'!D61,'TAM Automático'!D66))</f>
        <v>0.78959405374499703</v>
      </c>
      <c r="E39" s="12">
        <f>IF('O. Virgen + Extra'!$N$29=$R$38,'TAM Automático'!E56,IF('O. Virgen + Extra'!$N$29=$R$39,'TAM Automático'!E61,'TAM Automático'!E66))</f>
        <v>0.86731995644734805</v>
      </c>
      <c r="F39" s="12">
        <f>IF('O. Virgen + Extra'!$N$29=$R$38,'TAM Automático'!F56,IF('O. Virgen + Extra'!$N$29=$R$39,'TAM Automático'!F61,'TAM Automático'!F66))</f>
        <v>0.9169899146625291</v>
      </c>
      <c r="G39" s="12">
        <f>IF('O. Virgen + Extra'!$N$29=$R$38,'TAM Automático'!G56,IF('O. Virgen + Extra'!$N$29=$R$39,'TAM Automático'!G61,'TAM Automático'!G66))</f>
        <v>0.815359232038398</v>
      </c>
      <c r="H39" s="12">
        <f>IF('O. Virgen + Extra'!$N$29=$R$38,'TAM Automático'!H56,IF('O. Virgen + Extra'!$N$29=$R$39,'TAM Automático'!H61,'TAM Automático'!H66))</f>
        <v>0.7753174861608596</v>
      </c>
      <c r="I39" s="12">
        <f>IF('O. Virgen + Extra'!$N$29=$R$38,'TAM Automático'!I56,IF('O. Virgen + Extra'!$N$29=$R$39,'TAM Automático'!I61,'TAM Automático'!I66))</f>
        <v>0.94308943089430897</v>
      </c>
      <c r="J39" s="12">
        <f>IF('O. Virgen + Extra'!$N$29=$R$38,'TAM Automático'!J56,IF('O. Virgen + Extra'!$N$29=$R$39,'TAM Automático'!J61,'TAM Automático'!J66))</f>
        <v>0.86692667706708282</v>
      </c>
      <c r="K39" s="12">
        <f>IF('O. Virgen + Extra'!$N$29=$R$38,'TAM Automático'!K56,IF('O. Virgen + Extra'!$N$29=$R$39,'TAM Automático'!K61,'TAM Automático'!K66))</f>
        <v>0.96423637759017644</v>
      </c>
      <c r="L39" s="12">
        <f>IF('O. Virgen + Extra'!$N$29=$R$38,'TAM Automático'!L56,IF('O. Virgen + Extra'!$N$29=$R$39,'TAM Automático'!L61,'TAM Automático'!L66))</f>
        <v>0.9392674387287907</v>
      </c>
      <c r="M39" s="12">
        <f>IF('O. Virgen + Extra'!$N$29=$R$38,'TAM Automático'!M56,IF('O. Virgen + Extra'!$N$29=$R$39,'TAM Automático'!M61,'TAM Automático'!M66))</f>
        <v>0.93072289156626509</v>
      </c>
      <c r="N39" s="12">
        <f>IF('O. Virgen + Extra'!$N$29=$R$38,'TAM Automático'!N56,IF('O. Virgen + Extra'!$N$29=$R$39,'TAM Automático'!N61,'TAM Automático'!N66))</f>
        <v>0.94337469690486375</v>
      </c>
      <c r="O39" s="12">
        <f>IF('O. Virgen + Extra'!$N$29=$R$38,'TAM Automático'!O56,IF('O. Virgen + Extra'!$N$29=$R$39,'TAM Automático'!O61,'TAM Automático'!O66))</f>
        <v>0.95926849542809633</v>
      </c>
      <c r="P39" s="12">
        <f>IF('O. Virgen + Extra'!$N$29=$R$38,'TAM Automático'!P56,IF('O. Virgen + Extra'!$N$29=$R$39,'TAM Automático'!P61,'TAM Automático'!P66))</f>
        <v>0.94226026403597851</v>
      </c>
      <c r="R39">
        <v>2</v>
      </c>
      <c r="S39" s="8" t="s">
        <v>62</v>
      </c>
    </row>
    <row r="40" spans="2:20" ht="15.75" x14ac:dyDescent="0.25">
      <c r="C40" s="11" t="s">
        <v>71</v>
      </c>
      <c r="D40" s="12">
        <f>IF('O. Virgen + Extra'!$N$29=$R$38,'TAM Automático'!D57,IF('O. Virgen + Extra'!$N$29=$R$39,'TAM Automático'!D62,'TAM Automático'!D67))</f>
        <v>0.21040594625500283</v>
      </c>
      <c r="E40" s="12">
        <f>IF('O. Virgen + Extra'!$N$29=$R$38,'TAM Automático'!E57,IF('O. Virgen + Extra'!$N$29=$R$39,'TAM Automático'!E62,'TAM Automático'!E67))</f>
        <v>0.13268004355265206</v>
      </c>
      <c r="F40" s="12">
        <f>IF('O. Virgen + Extra'!$N$29=$R$38,'TAM Automático'!F57,IF('O. Virgen + Extra'!$N$29=$R$39,'TAM Automático'!F62,'TAM Automático'!F67))</f>
        <v>8.3010085337470896E-2</v>
      </c>
      <c r="G40" s="12">
        <f>IF('O. Virgen + Extra'!$N$29=$R$38,'TAM Automático'!G57,IF('O. Virgen + Extra'!$N$29=$R$39,'TAM Automático'!G62,'TAM Automático'!G67))</f>
        <v>0.18464076796160192</v>
      </c>
      <c r="H40" s="12">
        <f>IF('O. Virgen + Extra'!$N$29=$R$38,'TAM Automático'!H57,IF('O. Virgen + Extra'!$N$29=$R$39,'TAM Automático'!H62,'TAM Automático'!H67))</f>
        <v>0.22468251383914034</v>
      </c>
      <c r="I40" s="12">
        <f>IF('O. Virgen + Extra'!$N$29=$R$38,'TAM Automático'!I57,IF('O. Virgen + Extra'!$N$29=$R$39,'TAM Automático'!I62,'TAM Automático'!I67))</f>
        <v>5.6910569105691054E-2</v>
      </c>
      <c r="J40" s="12">
        <f>IF('O. Virgen + Extra'!$N$29=$R$38,'TAM Automático'!J57,IF('O. Virgen + Extra'!$N$29=$R$39,'TAM Automático'!J62,'TAM Automático'!J67))</f>
        <v>0.13307332293291732</v>
      </c>
      <c r="K40" s="12">
        <f>IF('O. Virgen + Extra'!$N$29=$R$38,'TAM Automático'!K57,IF('O. Virgen + Extra'!$N$29=$R$39,'TAM Automático'!K62,'TAM Automático'!K67))</f>
        <v>3.5763622409823483E-2</v>
      </c>
      <c r="L40" s="12">
        <f>IF('O. Virgen + Extra'!$N$29=$R$38,'TAM Automático'!L57,IF('O. Virgen + Extra'!$N$29=$R$39,'TAM Automático'!L62,'TAM Automático'!L67))</f>
        <v>6.0732561271209261E-2</v>
      </c>
      <c r="M40" s="12">
        <f>IF('O. Virgen + Extra'!$N$29=$R$38,'TAM Automático'!M57,IF('O. Virgen + Extra'!$N$29=$R$39,'TAM Automático'!M62,'TAM Automático'!M67))</f>
        <v>6.9277108433734927E-2</v>
      </c>
      <c r="N40" s="12">
        <f>IF('O. Virgen + Extra'!$N$29=$R$38,'TAM Automático'!N57,IF('O. Virgen + Extra'!$N$29=$R$39,'TAM Automático'!N62,'TAM Automático'!N67))</f>
        <v>5.662530309513622E-2</v>
      </c>
      <c r="O40" s="12">
        <f>IF('O. Virgen + Extra'!$N$29=$R$38,'TAM Automático'!O57,IF('O. Virgen + Extra'!$N$29=$R$39,'TAM Automático'!O62,'TAM Automático'!O67))</f>
        <v>4.0731504571903575E-2</v>
      </c>
      <c r="P40" s="12">
        <f>IF('O. Virgen + Extra'!$N$29=$R$38,'TAM Automático'!P57,IF('O. Virgen + Extra'!$N$29=$R$39,'TAM Automático'!P62,'TAM Automático'!P67))</f>
        <v>5.7739735964021467E-2</v>
      </c>
      <c r="R40">
        <v>2</v>
      </c>
      <c r="S40" s="8" t="s">
        <v>67</v>
      </c>
    </row>
    <row r="44" spans="2:20" x14ac:dyDescent="0.25">
      <c r="R44" s="15"/>
      <c r="S44" s="15"/>
      <c r="T44" s="15"/>
    </row>
    <row r="46" spans="2:20" ht="27" customHeight="1" x14ac:dyDescent="0.25">
      <c r="B46" s="19"/>
      <c r="C46" s="23" t="s">
        <v>77</v>
      </c>
      <c r="D46" s="19"/>
      <c r="E46" s="19"/>
      <c r="F46" s="19"/>
      <c r="G46" s="19"/>
      <c r="H46" s="19"/>
      <c r="I46" s="19"/>
      <c r="J46" s="19"/>
      <c r="K46" s="19"/>
      <c r="L46" s="19"/>
      <c r="M46" s="19"/>
      <c r="N46" s="19"/>
      <c r="O46" s="19"/>
      <c r="P46" s="19"/>
      <c r="Q46" s="19"/>
      <c r="R46" s="19"/>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80</v>
      </c>
      <c r="D49" s="15"/>
      <c r="E49" s="15"/>
      <c r="F49" s="15"/>
      <c r="G49" s="15"/>
      <c r="H49" s="15"/>
      <c r="I49" s="15"/>
      <c r="J49" s="15"/>
      <c r="K49" s="15"/>
      <c r="L49" s="15"/>
      <c r="M49" s="15"/>
      <c r="N49" s="15"/>
      <c r="O49" s="15"/>
      <c r="P49" s="15"/>
      <c r="Q49" s="15"/>
    </row>
    <row r="50" spans="2:20" ht="16.5" thickBot="1" x14ac:dyDescent="0.3">
      <c r="C50" s="3"/>
      <c r="D50" s="58">
        <f>D28</f>
        <v>44075</v>
      </c>
      <c r="E50" s="58">
        <f t="shared" ref="E50:P50" si="5">E28</f>
        <v>44105</v>
      </c>
      <c r="F50" s="58">
        <f t="shared" si="5"/>
        <v>44136</v>
      </c>
      <c r="G50" s="58">
        <f t="shared" si="5"/>
        <v>44166</v>
      </c>
      <c r="H50" s="58">
        <f t="shared" si="5"/>
        <v>44197</v>
      </c>
      <c r="I50" s="58">
        <f t="shared" si="5"/>
        <v>44228</v>
      </c>
      <c r="J50" s="58">
        <f t="shared" si="5"/>
        <v>44256</v>
      </c>
      <c r="K50" s="58">
        <f t="shared" si="5"/>
        <v>44287</v>
      </c>
      <c r="L50" s="58">
        <f t="shared" si="5"/>
        <v>44317</v>
      </c>
      <c r="M50" s="58">
        <f t="shared" si="5"/>
        <v>44348</v>
      </c>
      <c r="N50" s="58">
        <f t="shared" si="5"/>
        <v>44378</v>
      </c>
      <c r="O50" s="58">
        <f t="shared" si="5"/>
        <v>44409</v>
      </c>
      <c r="P50" s="58">
        <f t="shared" si="5"/>
        <v>44440</v>
      </c>
    </row>
    <row r="51" spans="2:20" ht="15.75" x14ac:dyDescent="0.25">
      <c r="C51" s="11" t="s">
        <v>70</v>
      </c>
      <c r="D51" s="12">
        <f>'TAM Automático'!D74</f>
        <v>0.89141377822522649</v>
      </c>
      <c r="E51" s="12">
        <f>'TAM Automático'!E74</f>
        <v>0.86938715811028222</v>
      </c>
      <c r="F51" s="12">
        <f>'TAM Automático'!F74</f>
        <v>0.89425936942296247</v>
      </c>
      <c r="G51" s="12">
        <f>'TAM Automático'!G74</f>
        <v>0.9286992840095466</v>
      </c>
      <c r="H51" s="12">
        <f>'TAM Automático'!H74</f>
        <v>0.88776119402985065</v>
      </c>
      <c r="I51" s="12">
        <f>'TAM Automático'!I74</f>
        <v>0.91991601679664059</v>
      </c>
      <c r="J51" s="12">
        <f>'TAM Automático'!J74</f>
        <v>0.91060138214968378</v>
      </c>
      <c r="K51" s="12">
        <f>'TAM Automático'!K74</f>
        <v>0.92521092521092518</v>
      </c>
      <c r="L51" s="12">
        <f>'TAM Automático'!L74</f>
        <v>0.93357933579335795</v>
      </c>
      <c r="M51" s="12">
        <f>'TAM Automático'!M74</f>
        <v>0.94951209164191774</v>
      </c>
      <c r="N51" s="12">
        <f>'TAM Automático'!N74</f>
        <v>0.95920558239398812</v>
      </c>
      <c r="O51" s="12">
        <f>'TAM Automático'!O74</f>
        <v>0.95315461684267544</v>
      </c>
      <c r="P51" s="12">
        <f>'TAM Automático'!P74</f>
        <v>0.93235133660665581</v>
      </c>
    </row>
    <row r="52" spans="2:20" ht="15.75" x14ac:dyDescent="0.25">
      <c r="C52" s="11" t="s">
        <v>71</v>
      </c>
      <c r="D52" s="12">
        <f>'TAM Automático'!D75</f>
        <v>0.10858622177477348</v>
      </c>
      <c r="E52" s="12">
        <f>'TAM Automático'!E75</f>
        <v>0.1306128418897177</v>
      </c>
      <c r="F52" s="12">
        <f>'TAM Automático'!F75</f>
        <v>0.10574063057703746</v>
      </c>
      <c r="G52" s="12">
        <f>'TAM Automático'!G75</f>
        <v>7.130071599045347E-2</v>
      </c>
      <c r="H52" s="12">
        <f>'TAM Automático'!H75</f>
        <v>0.11223880597014925</v>
      </c>
      <c r="I52" s="12">
        <f>'TAM Automático'!I75</f>
        <v>8.0083983203359313E-2</v>
      </c>
      <c r="J52" s="12">
        <f>'TAM Automático'!J75</f>
        <v>8.9398617850316123E-2</v>
      </c>
      <c r="K52" s="12">
        <f>'TAM Automático'!K75</f>
        <v>7.4789074789074789E-2</v>
      </c>
      <c r="L52" s="12">
        <f>'TAM Automático'!L75</f>
        <v>6.6420664206642069E-2</v>
      </c>
      <c r="M52" s="12">
        <f>'TAM Automático'!M75</f>
        <v>5.0487908358082312E-2</v>
      </c>
      <c r="N52" s="12">
        <f>'TAM Automático'!N75</f>
        <v>4.0794417606011803E-2</v>
      </c>
      <c r="O52" s="12">
        <f>'TAM Automático'!O75</f>
        <v>4.6845383157324672E-2</v>
      </c>
      <c r="P52" s="12">
        <f>'TAM Automático'!P75</f>
        <v>6.7648663393344244E-2</v>
      </c>
    </row>
    <row r="54" spans="2:20" ht="15.75" x14ac:dyDescent="0.25">
      <c r="B54" s="15"/>
      <c r="C54" s="16" t="s">
        <v>81</v>
      </c>
      <c r="D54" s="15"/>
      <c r="E54" s="15"/>
      <c r="F54" s="15"/>
      <c r="G54" s="15"/>
      <c r="H54" s="15"/>
      <c r="I54" s="15"/>
      <c r="J54" s="15"/>
      <c r="K54" s="15"/>
      <c r="L54" s="15"/>
      <c r="M54" s="15"/>
      <c r="N54" s="15"/>
      <c r="O54" s="15"/>
      <c r="P54" s="15"/>
      <c r="Q54" s="15"/>
    </row>
    <row r="55" spans="2:20" ht="16.5" thickBot="1" x14ac:dyDescent="0.3">
      <c r="C55" s="3"/>
      <c r="D55" s="58">
        <f>D50</f>
        <v>44075</v>
      </c>
      <c r="E55" s="58">
        <f t="shared" ref="E55:P55" si="6">E50</f>
        <v>44105</v>
      </c>
      <c r="F55" s="58">
        <f t="shared" si="6"/>
        <v>44136</v>
      </c>
      <c r="G55" s="58">
        <f t="shared" si="6"/>
        <v>44166</v>
      </c>
      <c r="H55" s="58">
        <f t="shared" si="6"/>
        <v>44197</v>
      </c>
      <c r="I55" s="58">
        <f t="shared" si="6"/>
        <v>44228</v>
      </c>
      <c r="J55" s="58">
        <f t="shared" si="6"/>
        <v>44256</v>
      </c>
      <c r="K55" s="58">
        <f t="shared" si="6"/>
        <v>44287</v>
      </c>
      <c r="L55" s="58">
        <f t="shared" si="6"/>
        <v>44317</v>
      </c>
      <c r="M55" s="58">
        <f t="shared" si="6"/>
        <v>44348</v>
      </c>
      <c r="N55" s="58">
        <f t="shared" si="6"/>
        <v>44378</v>
      </c>
      <c r="O55" s="58">
        <f t="shared" si="6"/>
        <v>44409</v>
      </c>
      <c r="P55" s="58">
        <f t="shared" si="6"/>
        <v>44440</v>
      </c>
    </row>
    <row r="56" spans="2:20" ht="15.75" x14ac:dyDescent="0.25">
      <c r="C56" s="11" t="s">
        <v>70</v>
      </c>
      <c r="D56" s="12">
        <f>IF('A. Oliva'!$D$29=$R$56,'TAM Automático'!D79,'TAM Automático'!D84)</f>
        <v>0.81089258698940991</v>
      </c>
      <c r="E56" s="12">
        <f>IF('A. Oliva'!$D$29=$R$56,'TAM Automático'!E79,'TAM Automático'!E84)</f>
        <v>0.73881633787163092</v>
      </c>
      <c r="F56" s="12">
        <f>IF('A. Oliva'!$D$29=$R$56,'TAM Automático'!F79,'TAM Automático'!F84)</f>
        <v>0.77655354781842223</v>
      </c>
      <c r="G56" s="12">
        <f>IF('A. Oliva'!$D$29=$R$56,'TAM Automático'!G79,'TAM Automático'!G84)</f>
        <v>0.84868902885601294</v>
      </c>
      <c r="H56" s="12">
        <f>IF('A. Oliva'!$D$29=$R$56,'TAM Automático'!H79,'TAM Automático'!H84)</f>
        <v>0.72181227863046049</v>
      </c>
      <c r="I56" s="12">
        <f>IF('A. Oliva'!$D$29=$R$56,'TAM Automático'!I79,'TAM Automático'!I84)</f>
        <v>0.82270445822261595</v>
      </c>
      <c r="J56" s="12">
        <f>IF('A. Oliva'!$D$29=$R$56,'TAM Automático'!J79,'TAM Automático'!J84)</f>
        <v>0.8316730149428655</v>
      </c>
      <c r="K56" s="12">
        <f>IF('A. Oliva'!$D$29=$R$56,'TAM Automático'!K79,'TAM Automático'!K84)</f>
        <v>0.79797829641742235</v>
      </c>
      <c r="L56" s="12">
        <f>IF('A. Oliva'!$D$29=$R$56,'TAM Automático'!L79,'TAM Automático'!L84)</f>
        <v>0.80866375052913786</v>
      </c>
      <c r="M56" s="12">
        <f>IF('A. Oliva'!$D$29=$R$56,'TAM Automático'!M79,'TAM Automático'!M84)</f>
        <v>0.82631826005319975</v>
      </c>
      <c r="N56" s="12">
        <f>IF('A. Oliva'!$D$29=$R$56,'TAM Automático'!N79,'TAM Automático'!N84)</f>
        <v>0.85633969522118658</v>
      </c>
      <c r="O56" s="12">
        <f>IF('A. Oliva'!$D$29=$R$56,'TAM Automático'!O79,'TAM Automático'!O84)</f>
        <v>0.84016991902296567</v>
      </c>
      <c r="P56" s="12">
        <f>IF('A. Oliva'!$D$29=$R$56,'TAM Automático'!P79,'TAM Automático'!P84)</f>
        <v>0.80426021876799081</v>
      </c>
      <c r="R56">
        <v>1</v>
      </c>
      <c r="S56" s="16" t="s">
        <v>82</v>
      </c>
    </row>
    <row r="57" spans="2:20" ht="15.75" x14ac:dyDescent="0.25">
      <c r="C57" s="11" t="s">
        <v>71</v>
      </c>
      <c r="D57" s="12">
        <f>IF('A. Oliva'!$D$29=$R$56,'TAM Automático'!D80,'TAM Automático'!D85)</f>
        <v>0.18910741301059</v>
      </c>
      <c r="E57" s="12">
        <f>IF('A. Oliva'!$D$29=$R$56,'TAM Automático'!E80,'TAM Automático'!E85)</f>
        <v>0.26118366212836897</v>
      </c>
      <c r="F57" s="12">
        <f>IF('A. Oliva'!$D$29=$R$56,'TAM Automático'!F80,'TAM Automático'!F85)</f>
        <v>0.22344645218157783</v>
      </c>
      <c r="G57" s="12">
        <f>IF('A. Oliva'!$D$29=$R$56,'TAM Automático'!G80,'TAM Automático'!G85)</f>
        <v>0.15131097114398712</v>
      </c>
      <c r="H57" s="12">
        <f>IF('A. Oliva'!$D$29=$R$56,'TAM Automático'!H80,'TAM Automático'!H85)</f>
        <v>0.27818772136953962</v>
      </c>
      <c r="I57" s="12">
        <f>IF('A. Oliva'!$D$29=$R$56,'TAM Automático'!I80,'TAM Automático'!I85)</f>
        <v>0.17729554177738413</v>
      </c>
      <c r="J57" s="12">
        <f>IF('A. Oliva'!$D$29=$R$56,'TAM Automático'!J80,'TAM Automático'!J85)</f>
        <v>0.16832698505713448</v>
      </c>
      <c r="K57" s="12">
        <f>IF('A. Oliva'!$D$29=$R$56,'TAM Automático'!K80,'TAM Automático'!K85)</f>
        <v>0.20202170358257768</v>
      </c>
      <c r="L57" s="12">
        <f>IF('A. Oliva'!$D$29=$R$56,'TAM Automático'!L80,'TAM Automático'!L85)</f>
        <v>0.19133624947086214</v>
      </c>
      <c r="M57" s="12">
        <f>IF('A. Oliva'!$D$29=$R$56,'TAM Automático'!M80,'TAM Automático'!M85)</f>
        <v>0.17368173994680017</v>
      </c>
      <c r="N57" s="12">
        <f>IF('A. Oliva'!$D$29=$R$56,'TAM Automático'!N80,'TAM Automático'!N85)</f>
        <v>0.14366030477881345</v>
      </c>
      <c r="O57" s="12">
        <f>IF('A. Oliva'!$D$29=$R$56,'TAM Automático'!O80,'TAM Automático'!O85)</f>
        <v>0.15983008097703438</v>
      </c>
      <c r="P57" s="12">
        <f>IF('A. Oliva'!$D$29=$R$56,'TAM Automático'!P80,'TAM Automático'!P85)</f>
        <v>0.19573978123200919</v>
      </c>
      <c r="R57">
        <v>2</v>
      </c>
      <c r="S57" s="16" t="s">
        <v>83</v>
      </c>
    </row>
    <row r="59" spans="2:20" ht="15.75" x14ac:dyDescent="0.25">
      <c r="B59" s="15"/>
      <c r="C59" s="16" t="s">
        <v>84</v>
      </c>
      <c r="D59" s="15"/>
      <c r="E59" s="15"/>
      <c r="F59" s="15"/>
      <c r="G59" s="15"/>
      <c r="H59" s="15"/>
      <c r="I59" s="15"/>
      <c r="J59" s="15"/>
      <c r="K59" s="15"/>
      <c r="L59" s="15"/>
      <c r="M59" s="15"/>
      <c r="N59" s="15"/>
      <c r="O59" s="15"/>
      <c r="P59" s="15"/>
      <c r="R59" s="15"/>
      <c r="S59" s="15"/>
      <c r="T59" s="15"/>
    </row>
    <row r="60" spans="2:20" ht="16.5" thickBot="1" x14ac:dyDescent="0.3">
      <c r="C60" s="3"/>
      <c r="D60" s="58">
        <f>D55</f>
        <v>44075</v>
      </c>
      <c r="E60" s="58">
        <f t="shared" ref="E60:P60" si="7">E55</f>
        <v>44105</v>
      </c>
      <c r="F60" s="58">
        <f t="shared" si="7"/>
        <v>44136</v>
      </c>
      <c r="G60" s="58">
        <f t="shared" si="7"/>
        <v>44166</v>
      </c>
      <c r="H60" s="58">
        <f t="shared" si="7"/>
        <v>44197</v>
      </c>
      <c r="I60" s="58">
        <f t="shared" si="7"/>
        <v>44228</v>
      </c>
      <c r="J60" s="58">
        <f t="shared" si="7"/>
        <v>44256</v>
      </c>
      <c r="K60" s="58">
        <f t="shared" si="7"/>
        <v>44287</v>
      </c>
      <c r="L60" s="58">
        <f t="shared" si="7"/>
        <v>44317</v>
      </c>
      <c r="M60" s="58">
        <f t="shared" si="7"/>
        <v>44348</v>
      </c>
      <c r="N60" s="58">
        <f t="shared" si="7"/>
        <v>44378</v>
      </c>
      <c r="O60" s="58">
        <f t="shared" si="7"/>
        <v>44409</v>
      </c>
      <c r="P60" s="58">
        <f t="shared" si="7"/>
        <v>44440</v>
      </c>
      <c r="R60">
        <v>1</v>
      </c>
      <c r="S60" s="16" t="s">
        <v>57</v>
      </c>
    </row>
    <row r="61" spans="2:20" ht="15.75" x14ac:dyDescent="0.25">
      <c r="C61" s="11" t="s">
        <v>70</v>
      </c>
      <c r="D61" s="12">
        <f>IF('A. Oliva'!$N$29=$R$60,'TAM Automático'!D88,IF('A. Oliva'!$N$29=$R$61,'TAM Automático'!D93,'TAM Automático'!D98))</f>
        <v>0.89482153306026924</v>
      </c>
      <c r="E61" s="12">
        <f>IF('A. Oliva'!$N$29=$R$60,'TAM Automático'!E88,IF('A. Oliva'!$N$29=$R$61,'TAM Automático'!E93,'TAM Automático'!E98))</f>
        <v>0.88377865381807574</v>
      </c>
      <c r="F61" s="12">
        <f>IF('A. Oliva'!$N$29=$R$60,'TAM Automático'!F88,IF('A. Oliva'!$N$29=$R$61,'TAM Automático'!F93,'TAM Automático'!F98))</f>
        <v>0.91283328450043943</v>
      </c>
      <c r="G61" s="12">
        <f>IF('A. Oliva'!$N$29=$R$60,'TAM Automático'!G88,IF('A. Oliva'!$N$29=$R$61,'TAM Automático'!G93,'TAM Automático'!G98))</f>
        <v>0.93041391721655675</v>
      </c>
      <c r="H61" s="12">
        <f>IF('A. Oliva'!$N$29=$R$60,'TAM Automático'!H88,IF('A. Oliva'!$N$29=$R$61,'TAM Automático'!H93,'TAM Automático'!H98))</f>
        <v>0.90348406226834688</v>
      </c>
      <c r="I61" s="12">
        <f>IF('A. Oliva'!$N$29=$R$60,'TAM Automático'!I88,IF('A. Oliva'!$N$29=$R$61,'TAM Automático'!I93,'TAM Automático'!I98))</f>
        <v>0.92754705706602936</v>
      </c>
      <c r="J61" s="12">
        <f>IF('A. Oliva'!$N$29=$R$60,'TAM Automático'!J88,IF('A. Oliva'!$N$29=$R$61,'TAM Automático'!J93,'TAM Automático'!J98))</f>
        <v>0.9251731406202951</v>
      </c>
      <c r="K61" s="12">
        <f>IF('A. Oliva'!$N$29=$R$60,'TAM Automático'!K88,IF('A. Oliva'!$N$29=$R$61,'TAM Automático'!K93,'TAM Automático'!K98))</f>
        <v>0.93297857040126564</v>
      </c>
      <c r="L61" s="12">
        <f>IF('A. Oliva'!$N$29=$R$60,'TAM Automático'!L88,IF('A. Oliva'!$N$29=$R$61,'TAM Automático'!L93,'TAM Automático'!L98))</f>
        <v>0.93668831168831179</v>
      </c>
      <c r="M61" s="12">
        <f>IF('A. Oliva'!$N$29=$R$60,'TAM Automático'!M88,IF('A. Oliva'!$N$29=$R$61,'TAM Automático'!M93,'TAM Automático'!M98))</f>
        <v>0.94379422972237348</v>
      </c>
      <c r="N61" s="12">
        <f>IF('A. Oliva'!$N$29=$R$60,'TAM Automático'!N88,IF('A. Oliva'!$N$29=$R$61,'TAM Automático'!N93,'TAM Automático'!N98))</f>
        <v>0.9599682917162109</v>
      </c>
      <c r="O61" s="12">
        <f>IF('A. Oliva'!$N$29=$R$60,'TAM Automático'!O88,IF('A. Oliva'!$N$29=$R$61,'TAM Automático'!O93,'TAM Automático'!O98))</f>
        <v>0.96674145440147818</v>
      </c>
      <c r="P61" s="12">
        <f>IF('A. Oliva'!$N$29=$R$60,'TAM Automático'!P88,IF('A. Oliva'!$N$29=$R$61,'TAM Automático'!P93,'TAM Automático'!P98))</f>
        <v>0.93998916282850187</v>
      </c>
      <c r="R61">
        <v>2</v>
      </c>
      <c r="S61" s="8" t="s">
        <v>62</v>
      </c>
    </row>
    <row r="62" spans="2:20" ht="15.75" x14ac:dyDescent="0.25">
      <c r="C62" s="11" t="s">
        <v>71</v>
      </c>
      <c r="D62" s="12">
        <f>IF('A. Oliva'!$N$29=$R$60,'TAM Automático'!D89,IF('A. Oliva'!$N$29=$R$61,'TAM Automático'!D94,'TAM Automático'!D99))</f>
        <v>0.10517846693973085</v>
      </c>
      <c r="E62" s="12">
        <f>IF('A. Oliva'!$N$29=$R$60,'TAM Automático'!E89,IF('A. Oliva'!$N$29=$R$61,'TAM Automático'!E94,'TAM Automático'!E99))</f>
        <v>0.11622134618192438</v>
      </c>
      <c r="F62" s="12">
        <f>IF('A. Oliva'!$N$29=$R$60,'TAM Automático'!F89,IF('A. Oliva'!$N$29=$R$61,'TAM Automático'!F94,'TAM Automático'!F99))</f>
        <v>8.7166715499560496E-2</v>
      </c>
      <c r="G62" s="12">
        <f>IF('A. Oliva'!$N$29=$R$60,'TAM Automático'!G89,IF('A. Oliva'!$N$29=$R$61,'TAM Automático'!G94,'TAM Automático'!G99))</f>
        <v>6.9586082783443318E-2</v>
      </c>
      <c r="H62" s="12">
        <f>IF('A. Oliva'!$N$29=$R$60,'TAM Automático'!H89,IF('A. Oliva'!$N$29=$R$61,'TAM Automático'!H94,'TAM Automático'!H99))</f>
        <v>9.6515937731653068E-2</v>
      </c>
      <c r="I62" s="12">
        <f>IF('A. Oliva'!$N$29=$R$60,'TAM Automático'!I89,IF('A. Oliva'!$N$29=$R$61,'TAM Automático'!I94,'TAM Automático'!I99))</f>
        <v>7.2452942933970713E-2</v>
      </c>
      <c r="J62" s="12">
        <f>IF('A. Oliva'!$N$29=$R$60,'TAM Automático'!J89,IF('A. Oliva'!$N$29=$R$61,'TAM Automático'!J94,'TAM Automático'!J99))</f>
        <v>7.4826859379704902E-2</v>
      </c>
      <c r="K62" s="12">
        <f>IF('A. Oliva'!$N$29=$R$60,'TAM Automático'!K89,IF('A. Oliva'!$N$29=$R$61,'TAM Automático'!K94,'TAM Automático'!K99))</f>
        <v>6.7021429598734361E-2</v>
      </c>
      <c r="L62" s="12">
        <f>IF('A. Oliva'!$N$29=$R$60,'TAM Automático'!L89,IF('A. Oliva'!$N$29=$R$61,'TAM Automático'!L94,'TAM Automático'!L99))</f>
        <v>6.3311688311688319E-2</v>
      </c>
      <c r="M62" s="12">
        <f>IF('A. Oliva'!$N$29=$R$60,'TAM Automático'!M89,IF('A. Oliva'!$N$29=$R$61,'TAM Automático'!M94,'TAM Automático'!M99))</f>
        <v>5.620577027762657E-2</v>
      </c>
      <c r="N62" s="12">
        <f>IF('A. Oliva'!$N$29=$R$60,'TAM Automático'!N89,IF('A. Oliva'!$N$29=$R$61,'TAM Automático'!N94,'TAM Automático'!N99))</f>
        <v>4.0031708283789137E-2</v>
      </c>
      <c r="O62" s="12">
        <f>IF('A. Oliva'!$N$29=$R$60,'TAM Automático'!O89,IF('A. Oliva'!$N$29=$R$61,'TAM Automático'!O94,'TAM Automático'!O99))</f>
        <v>3.3258545598521844E-2</v>
      </c>
      <c r="P62" s="12">
        <f>IF('A. Oliva'!$N$29=$R$60,'TAM Automático'!P89,IF('A. Oliva'!$N$29=$R$61,'TAM Automático'!P94,'TAM Automático'!P99))</f>
        <v>6.0010837171498244E-2</v>
      </c>
      <c r="R62">
        <v>2</v>
      </c>
      <c r="S62" s="8" t="s">
        <v>67</v>
      </c>
    </row>
    <row r="68" spans="2:19" ht="27" customHeight="1" x14ac:dyDescent="0.25">
      <c r="B68" s="19"/>
      <c r="C68" s="23" t="s">
        <v>78</v>
      </c>
      <c r="D68" s="19"/>
      <c r="E68" s="19"/>
      <c r="F68" s="19"/>
      <c r="G68" s="19"/>
      <c r="H68" s="19"/>
      <c r="I68" s="19"/>
      <c r="J68" s="19"/>
      <c r="K68" s="19"/>
      <c r="L68" s="19"/>
      <c r="M68" s="19"/>
      <c r="N68" s="19"/>
      <c r="O68" s="19"/>
      <c r="P68" s="19"/>
      <c r="Q68" s="19"/>
      <c r="R68" s="19"/>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80</v>
      </c>
      <c r="D71" s="15"/>
      <c r="E71" s="15"/>
      <c r="F71" s="15"/>
      <c r="G71" s="15"/>
      <c r="H71" s="15"/>
      <c r="I71" s="15"/>
      <c r="J71" s="15"/>
      <c r="K71" s="15"/>
      <c r="L71" s="15"/>
      <c r="M71" s="15"/>
      <c r="N71" s="15"/>
      <c r="O71" s="15"/>
      <c r="P71" s="15"/>
      <c r="Q71" s="15"/>
    </row>
    <row r="72" spans="2:19" ht="16.5" thickBot="1" x14ac:dyDescent="0.3">
      <c r="C72" s="3"/>
      <c r="D72" s="58">
        <f>D50</f>
        <v>44075</v>
      </c>
      <c r="E72" s="58">
        <f t="shared" ref="E72:P72" si="8">E50</f>
        <v>44105</v>
      </c>
      <c r="F72" s="58">
        <f t="shared" si="8"/>
        <v>44136</v>
      </c>
      <c r="G72" s="58">
        <f t="shared" si="8"/>
        <v>44166</v>
      </c>
      <c r="H72" s="58">
        <f t="shared" si="8"/>
        <v>44197</v>
      </c>
      <c r="I72" s="58">
        <f t="shared" si="8"/>
        <v>44228</v>
      </c>
      <c r="J72" s="58">
        <f t="shared" si="8"/>
        <v>44256</v>
      </c>
      <c r="K72" s="58">
        <f t="shared" si="8"/>
        <v>44287</v>
      </c>
      <c r="L72" s="58">
        <f t="shared" si="8"/>
        <v>44317</v>
      </c>
      <c r="M72" s="58">
        <f t="shared" si="8"/>
        <v>44348</v>
      </c>
      <c r="N72" s="58">
        <f t="shared" si="8"/>
        <v>44378</v>
      </c>
      <c r="O72" s="58">
        <f t="shared" si="8"/>
        <v>44409</v>
      </c>
      <c r="P72" s="58">
        <f t="shared" si="8"/>
        <v>44440</v>
      </c>
    </row>
    <row r="73" spans="2:19" ht="15.75" x14ac:dyDescent="0.25">
      <c r="C73" s="11" t="s">
        <v>70</v>
      </c>
      <c r="D73" s="12">
        <f>'TAM Automático'!D105</f>
        <v>0.80554704259883536</v>
      </c>
      <c r="E73" s="12">
        <f>'TAM Automático'!E105</f>
        <v>0.8097722960151803</v>
      </c>
      <c r="F73" s="12">
        <f>'TAM Automático'!F105</f>
        <v>0.77380585516178724</v>
      </c>
      <c r="G73" s="12">
        <f>'TAM Automático'!G105</f>
        <v>0.82078634562633335</v>
      </c>
      <c r="H73" s="12">
        <f>'TAM Automático'!H105</f>
        <v>0.81864379863427028</v>
      </c>
      <c r="I73" s="12">
        <f>'TAM Automático'!I105</f>
        <v>0.82855341947683581</v>
      </c>
      <c r="J73" s="12">
        <f>'TAM Automático'!J105</f>
        <v>0.84747363450338431</v>
      </c>
      <c r="K73" s="12">
        <f>'TAM Automático'!K105</f>
        <v>0.87675458892488056</v>
      </c>
      <c r="L73" s="12">
        <f>'TAM Automático'!L105</f>
        <v>0.87790185130766962</v>
      </c>
      <c r="M73" s="12">
        <f>'TAM Automático'!M105</f>
        <v>0.89365012020930568</v>
      </c>
      <c r="N73" s="12">
        <f>'TAM Automático'!N105</f>
        <v>0.89398938459331523</v>
      </c>
      <c r="O73" s="12">
        <f>'TAM Automático'!O105</f>
        <v>0.88697508896797161</v>
      </c>
      <c r="P73" s="12">
        <f>'TAM Automático'!P105</f>
        <v>0.87534747622531095</v>
      </c>
    </row>
    <row r="74" spans="2:19" ht="15.75" x14ac:dyDescent="0.25">
      <c r="C74" s="11" t="s">
        <v>71</v>
      </c>
      <c r="D74" s="12">
        <f>'TAM Automático'!D106</f>
        <v>0.19445295740116456</v>
      </c>
      <c r="E74" s="12">
        <f>'TAM Automático'!E106</f>
        <v>0.19022770398481972</v>
      </c>
      <c r="F74" s="12">
        <f>'TAM Automático'!F106</f>
        <v>0.22619414483821262</v>
      </c>
      <c r="G74" s="12">
        <f>'TAM Automático'!G106</f>
        <v>0.17921365437366654</v>
      </c>
      <c r="H74" s="12">
        <f>'TAM Automático'!H106</f>
        <v>0.18135620136572972</v>
      </c>
      <c r="I74" s="12">
        <f>'TAM Automático'!I106</f>
        <v>0.17144658052316422</v>
      </c>
      <c r="J74" s="12">
        <f>'TAM Automático'!J106</f>
        <v>0.15252636549661577</v>
      </c>
      <c r="K74" s="12">
        <f>'TAM Automático'!K106</f>
        <v>0.12324541107511955</v>
      </c>
      <c r="L74" s="12">
        <f>'TAM Automático'!L106</f>
        <v>0.12209814869233029</v>
      </c>
      <c r="M74" s="12">
        <f>'TAM Automático'!M106</f>
        <v>0.10634987979069439</v>
      </c>
      <c r="N74" s="12">
        <f>'TAM Automático'!N106</f>
        <v>0.10601061540668484</v>
      </c>
      <c r="O74" s="12">
        <f>'TAM Automático'!O106</f>
        <v>0.11302491103202847</v>
      </c>
      <c r="P74" s="12">
        <f>'TAM Automático'!P106</f>
        <v>0.12465252377468911</v>
      </c>
    </row>
    <row r="76" spans="2:19" ht="15.75" x14ac:dyDescent="0.25">
      <c r="B76" s="15"/>
      <c r="C76" s="16" t="s">
        <v>81</v>
      </c>
      <c r="D76" s="15"/>
      <c r="E76" s="15"/>
      <c r="F76" s="15"/>
      <c r="G76" s="15"/>
      <c r="H76" s="15"/>
      <c r="I76" s="15"/>
      <c r="J76" s="15"/>
      <c r="K76" s="15"/>
      <c r="L76" s="15"/>
      <c r="M76" s="15"/>
      <c r="N76" s="15"/>
      <c r="O76" s="15"/>
      <c r="P76" s="15"/>
      <c r="Q76" s="15"/>
    </row>
    <row r="77" spans="2:19" ht="16.5" thickBot="1" x14ac:dyDescent="0.3">
      <c r="C77" s="3"/>
      <c r="D77" s="58">
        <f>D72</f>
        <v>44075</v>
      </c>
      <c r="E77" s="58">
        <f t="shared" ref="E77:P77" si="9">E72</f>
        <v>44105</v>
      </c>
      <c r="F77" s="58">
        <f t="shared" si="9"/>
        <v>44136</v>
      </c>
      <c r="G77" s="58">
        <f t="shared" si="9"/>
        <v>44166</v>
      </c>
      <c r="H77" s="58">
        <f t="shared" si="9"/>
        <v>44197</v>
      </c>
      <c r="I77" s="58">
        <f t="shared" si="9"/>
        <v>44228</v>
      </c>
      <c r="J77" s="58">
        <f t="shared" si="9"/>
        <v>44256</v>
      </c>
      <c r="K77" s="58">
        <f t="shared" si="9"/>
        <v>44287</v>
      </c>
      <c r="L77" s="58">
        <f t="shared" si="9"/>
        <v>44317</v>
      </c>
      <c r="M77" s="58">
        <f t="shared" si="9"/>
        <v>44348</v>
      </c>
      <c r="N77" s="58">
        <f t="shared" si="9"/>
        <v>44378</v>
      </c>
      <c r="O77" s="58">
        <f t="shared" si="9"/>
        <v>44409</v>
      </c>
      <c r="P77" s="58">
        <f t="shared" si="9"/>
        <v>44440</v>
      </c>
    </row>
    <row r="78" spans="2:19" ht="15.75" x14ac:dyDescent="0.25">
      <c r="C78" s="11" t="s">
        <v>70</v>
      </c>
      <c r="D78" s="12">
        <f>IF('O. Virgen Extra'!$D$29=$R$78,'TAM Automático'!D110,'TAM Automático'!D115)</f>
        <v>0.9678317352304362</v>
      </c>
      <c r="E78" s="12">
        <f>IF('O. Virgen Extra'!$D$29=$R$78,'TAM Automático'!E110,'TAM Automático'!E115)</f>
        <v>0.97368421052631571</v>
      </c>
      <c r="F78" s="12">
        <f>IF('O. Virgen Extra'!$D$29=$R$78,'TAM Automático'!F110,'TAM Automático'!F115)</f>
        <v>0.9386360105639272</v>
      </c>
      <c r="G78" s="12">
        <f>IF('O. Virgen Extra'!$D$29=$R$78,'TAM Automático'!G110,'TAM Automático'!G115)</f>
        <v>0.92031007751937988</v>
      </c>
      <c r="H78" s="12">
        <f>IF('O. Virgen Extra'!$D$29=$R$78,'TAM Automático'!H110,'TAM Automático'!H115)</f>
        <v>0.96669915529564654</v>
      </c>
      <c r="I78" s="12">
        <f>IF('O. Virgen Extra'!$D$29=$R$78,'TAM Automático'!I110,'TAM Automático'!I115)</f>
        <v>0.97516714422158546</v>
      </c>
      <c r="J78" s="12">
        <f>IF('O. Virgen Extra'!$D$29=$R$78,'TAM Automático'!J110,'TAM Automático'!J115)</f>
        <v>0.9460431654676259</v>
      </c>
      <c r="K78" s="12">
        <f>IF('O. Virgen Extra'!$D$29=$R$78,'TAM Automático'!K110,'TAM Automático'!K115)</f>
        <v>0.98918664786083688</v>
      </c>
      <c r="L78" s="12">
        <f>IF('O. Virgen Extra'!$D$29=$R$78,'TAM Automático'!L110,'TAM Automático'!L115)</f>
        <v>0.99103674932775632</v>
      </c>
      <c r="M78" s="12">
        <f>IF('O. Virgen Extra'!$D$29=$R$78,'TAM Automático'!M110,'TAM Automático'!M115)</f>
        <v>0.99645127901818731</v>
      </c>
      <c r="N78" s="12">
        <f>IF('O. Virgen Extra'!$D$29=$R$78,'TAM Automático'!N110,'TAM Automático'!N115)</f>
        <v>0.99391968325791846</v>
      </c>
      <c r="O78" s="12">
        <f>IF('O. Virgen Extra'!$D$29=$R$78,'TAM Automático'!O110,'TAM Automático'!O115)</f>
        <v>0.98592964824120599</v>
      </c>
      <c r="P78" s="12">
        <f>IF('O. Virgen Extra'!$D$29=$R$78,'TAM Automático'!P110,'TAM Automático'!P115)</f>
        <v>0.98896614268440142</v>
      </c>
      <c r="R78">
        <v>1</v>
      </c>
      <c r="S78" s="16" t="s">
        <v>82</v>
      </c>
    </row>
    <row r="79" spans="2:19" ht="15.75" x14ac:dyDescent="0.25">
      <c r="C79" s="11" t="s">
        <v>71</v>
      </c>
      <c r="D79" s="12">
        <f>IF('O. Virgen Extra'!$D$29=$R$78,'TAM Automático'!D111,'TAM Automático'!D116)</f>
        <v>3.2168264769563873E-2</v>
      </c>
      <c r="E79" s="12">
        <f>IF('O. Virgen Extra'!$D$29=$R$78,'TAM Automático'!E111,'TAM Automático'!E116)</f>
        <v>2.6315789473684209E-2</v>
      </c>
      <c r="F79" s="12">
        <f>IF('O. Virgen Extra'!$D$29=$R$78,'TAM Automático'!F111,'TAM Automático'!F116)</f>
        <v>6.1363989436072706E-2</v>
      </c>
      <c r="G79" s="12">
        <f>IF('O. Virgen Extra'!$D$29=$R$78,'TAM Automático'!G111,'TAM Automático'!G116)</f>
        <v>7.9689922480620151E-2</v>
      </c>
      <c r="H79" s="12">
        <f>IF('O. Virgen Extra'!$D$29=$R$78,'TAM Automático'!H111,'TAM Automático'!H116)</f>
        <v>3.3300844704353474E-2</v>
      </c>
      <c r="I79" s="12">
        <f>IF('O. Virgen Extra'!$D$29=$R$78,'TAM Automático'!I111,'TAM Automático'!I116)</f>
        <v>2.4832855778414518E-2</v>
      </c>
      <c r="J79" s="12">
        <f>IF('O. Virgen Extra'!$D$29=$R$78,'TAM Automático'!J111,'TAM Automático'!J116)</f>
        <v>5.3956834532374098E-2</v>
      </c>
      <c r="K79" s="12">
        <f>IF('O. Virgen Extra'!$D$29=$R$78,'TAM Automático'!K111,'TAM Automático'!K116)</f>
        <v>1.0813352139163141E-2</v>
      </c>
      <c r="L79" s="12">
        <f>IF('O. Virgen Extra'!$D$29=$R$78,'TAM Automático'!L111,'TAM Automático'!L116)</f>
        <v>8.9632506722437996E-3</v>
      </c>
      <c r="M79" s="12">
        <f>IF('O. Virgen Extra'!$D$29=$R$78,'TAM Automático'!M111,'TAM Automático'!M116)</f>
        <v>3.5487209818128051E-3</v>
      </c>
      <c r="N79" s="12">
        <f>IF('O. Virgen Extra'!$D$29=$R$78,'TAM Automático'!N111,'TAM Automático'!N116)</f>
        <v>6.0803167420814472E-3</v>
      </c>
      <c r="O79" s="12">
        <f>IF('O. Virgen Extra'!$D$29=$R$78,'TAM Automático'!O111,'TAM Automático'!O116)</f>
        <v>1.4070351758793969E-2</v>
      </c>
      <c r="P79" s="12">
        <f>IF('O. Virgen Extra'!$D$29=$R$78,'TAM Automático'!P111,'TAM Automático'!P116)</f>
        <v>1.1033857315598547E-2</v>
      </c>
      <c r="R79">
        <v>2</v>
      </c>
      <c r="S79" s="16" t="s">
        <v>83</v>
      </c>
    </row>
    <row r="81" spans="2:20" ht="15.75" x14ac:dyDescent="0.25">
      <c r="B81" s="15"/>
      <c r="C81" s="16" t="s">
        <v>84</v>
      </c>
      <c r="D81" s="15"/>
      <c r="E81" s="15"/>
      <c r="F81" s="15"/>
      <c r="G81" s="15"/>
      <c r="H81" s="15"/>
      <c r="I81" s="15"/>
      <c r="J81" s="15"/>
      <c r="K81" s="15"/>
      <c r="L81" s="15"/>
      <c r="M81" s="15"/>
      <c r="N81" s="15"/>
      <c r="O81" s="15"/>
      <c r="P81" s="15"/>
      <c r="R81" s="15"/>
      <c r="S81" s="15"/>
      <c r="T81" s="15"/>
    </row>
    <row r="82" spans="2:20" ht="16.5" thickBot="1" x14ac:dyDescent="0.3">
      <c r="C82" s="3"/>
      <c r="D82" s="58">
        <f>D77</f>
        <v>44075</v>
      </c>
      <c r="E82" s="58">
        <f t="shared" ref="E82:P82" si="10">E77</f>
        <v>44105</v>
      </c>
      <c r="F82" s="58">
        <f t="shared" si="10"/>
        <v>44136</v>
      </c>
      <c r="G82" s="58">
        <f t="shared" si="10"/>
        <v>44166</v>
      </c>
      <c r="H82" s="58">
        <f t="shared" si="10"/>
        <v>44197</v>
      </c>
      <c r="I82" s="58">
        <f t="shared" si="10"/>
        <v>44228</v>
      </c>
      <c r="J82" s="58">
        <f t="shared" si="10"/>
        <v>44256</v>
      </c>
      <c r="K82" s="58">
        <f t="shared" si="10"/>
        <v>44287</v>
      </c>
      <c r="L82" s="58">
        <f t="shared" si="10"/>
        <v>44317</v>
      </c>
      <c r="M82" s="58">
        <f t="shared" si="10"/>
        <v>44348</v>
      </c>
      <c r="N82" s="58">
        <f t="shared" si="10"/>
        <v>44378</v>
      </c>
      <c r="O82" s="58">
        <f t="shared" si="10"/>
        <v>44409</v>
      </c>
      <c r="P82" s="58">
        <f t="shared" si="10"/>
        <v>44440</v>
      </c>
      <c r="R82">
        <v>1</v>
      </c>
      <c r="S82" s="16" t="s">
        <v>57</v>
      </c>
    </row>
    <row r="83" spans="2:20" ht="15.75" x14ac:dyDescent="0.25">
      <c r="C83" s="11" t="s">
        <v>70</v>
      </c>
      <c r="D83" s="12">
        <f>IF('O. Virgen Extra'!$N$29=$R$82,'TAM Automático'!D120,IF('O. Virgen Extra'!$N$29=$R$83,'TAM Automático'!D125,'TAM Automático'!D130))</f>
        <v>0.67867575462512164</v>
      </c>
      <c r="E83" s="12">
        <f>IF('O. Virgen Extra'!$N$29=$R$82,'TAM Automático'!E120,IF('O. Virgen Extra'!$N$29=$R$83,'TAM Automático'!E125,'TAM Automático'!E130))</f>
        <v>0.69434717358679343</v>
      </c>
      <c r="F83" s="12">
        <f>IF('O. Virgen Extra'!$N$29=$R$82,'TAM Automático'!F120,IF('O. Virgen Extra'!$N$29=$R$83,'TAM Automático'!F125,'TAM Automático'!F130))</f>
        <v>0.61128095383674719</v>
      </c>
      <c r="G83" s="12">
        <f>IF('O. Virgen Extra'!$N$29=$R$82,'TAM Automático'!G120,IF('O. Virgen Extra'!$N$29=$R$83,'TAM Automático'!G125,'TAM Automático'!G130))</f>
        <v>0.76749469857618913</v>
      </c>
      <c r="H83" s="12">
        <f>IF('O. Virgen Extra'!$N$29=$R$82,'TAM Automático'!H120,IF('O. Virgen Extra'!$N$29=$R$83,'TAM Automático'!H125,'TAM Automático'!H130))</f>
        <v>0.69057039235080786</v>
      </c>
      <c r="I83" s="12">
        <f>IF('O. Virgen Extra'!$N$29=$R$82,'TAM Automático'!I120,IF('O. Virgen Extra'!$N$29=$R$83,'TAM Automático'!I125,'TAM Automático'!I130))</f>
        <v>0.69067595377552637</v>
      </c>
      <c r="J83" s="12">
        <f>IF('O. Virgen Extra'!$N$29=$R$82,'TAM Automático'!J120,IF('O. Virgen Extra'!$N$29=$R$83,'TAM Automático'!J125,'TAM Automático'!J130))</f>
        <v>0.77592708988057824</v>
      </c>
      <c r="K83" s="12">
        <f>IF('O. Virgen Extra'!$N$29=$R$82,'TAM Automático'!K120,IF('O. Virgen Extra'!$N$29=$R$83,'TAM Automático'!K125,'TAM Automático'!K130))</f>
        <v>0.72575086164451008</v>
      </c>
      <c r="L83" s="12">
        <f>IF('O. Virgen Extra'!$N$29=$R$82,'TAM Automático'!L120,IF('O. Virgen Extra'!$N$29=$R$83,'TAM Automático'!L125,'TAM Automático'!L130))</f>
        <v>0.79751461988304095</v>
      </c>
      <c r="M83" s="12">
        <f>IF('O. Virgen Extra'!$N$29=$R$82,'TAM Automático'!M120,IF('O. Virgen Extra'!$N$29=$R$83,'TAM Automático'!M125,'TAM Automático'!M130))</f>
        <v>0.83305322128851544</v>
      </c>
      <c r="N83" s="12">
        <f>IF('O. Virgen Extra'!$N$29=$R$82,'TAM Automático'!N120,IF('O. Virgen Extra'!$N$29=$R$83,'TAM Automático'!N125,'TAM Automático'!N130))</f>
        <v>0.78146101903007992</v>
      </c>
      <c r="O83" s="12">
        <f>IF('O. Virgen Extra'!$N$29=$R$82,'TAM Automático'!O120,IF('O. Virgen Extra'!$N$29=$R$83,'TAM Automático'!O125,'TAM Automático'!O130))</f>
        <v>0.7805314608288586</v>
      </c>
      <c r="P83" s="12">
        <f>IF('O. Virgen Extra'!$N$29=$R$82,'TAM Automático'!P120,IF('O. Virgen Extra'!$N$29=$R$83,'TAM Automático'!P125,'TAM Automático'!P130))</f>
        <v>0.77160305343511448</v>
      </c>
      <c r="R83">
        <v>2</v>
      </c>
      <c r="S83" s="8" t="s">
        <v>62</v>
      </c>
    </row>
    <row r="84" spans="2:20" ht="15.75" x14ac:dyDescent="0.25">
      <c r="C84" s="11" t="s">
        <v>71</v>
      </c>
      <c r="D84" s="12">
        <f>IF('O. Virgen Extra'!$N$29=$R$82,'TAM Automático'!D121,IF('O. Virgen Extra'!$N$29=$R$83,'TAM Automático'!D126,'TAM Automático'!D131))</f>
        <v>0.32132424537487825</v>
      </c>
      <c r="E84" s="12">
        <f>IF('O. Virgen Extra'!$N$29=$R$82,'TAM Automático'!E121,IF('O. Virgen Extra'!$N$29=$R$83,'TAM Automático'!E126,'TAM Automático'!E131))</f>
        <v>0.30565282641320657</v>
      </c>
      <c r="F84" s="12">
        <f>IF('O. Virgen Extra'!$N$29=$R$82,'TAM Automático'!F121,IF('O. Virgen Extra'!$N$29=$R$83,'TAM Automático'!F126,'TAM Automático'!F131))</f>
        <v>0.38871904616325281</v>
      </c>
      <c r="G84" s="12">
        <f>IF('O. Virgen Extra'!$N$29=$R$82,'TAM Automático'!G121,IF('O. Virgen Extra'!$N$29=$R$83,'TAM Automático'!G126,'TAM Automático'!G131))</f>
        <v>0.23250530142381098</v>
      </c>
      <c r="H84" s="12">
        <f>IF('O. Virgen Extra'!$N$29=$R$82,'TAM Automático'!H121,IF('O. Virgen Extra'!$N$29=$R$83,'TAM Automático'!H126,'TAM Automático'!H131))</f>
        <v>0.30942960764919225</v>
      </c>
      <c r="I84" s="12">
        <f>IF('O. Virgen Extra'!$N$29=$R$82,'TAM Automático'!I121,IF('O. Virgen Extra'!$N$29=$R$83,'TAM Automático'!I126,'TAM Automático'!I131))</f>
        <v>0.30932404622447363</v>
      </c>
      <c r="J84" s="12">
        <f>IF('O. Virgen Extra'!$N$29=$R$82,'TAM Automático'!J121,IF('O. Virgen Extra'!$N$29=$R$83,'TAM Automático'!J126,'TAM Automático'!J131))</f>
        <v>0.22407291011942174</v>
      </c>
      <c r="K84" s="12">
        <f>IF('O. Virgen Extra'!$N$29=$R$82,'TAM Automático'!K121,IF('O. Virgen Extra'!$N$29=$R$83,'TAM Automático'!K126,'TAM Automático'!K131))</f>
        <v>0.27424913835548992</v>
      </c>
      <c r="L84" s="12">
        <f>IF('O. Virgen Extra'!$N$29=$R$82,'TAM Automático'!L121,IF('O. Virgen Extra'!$N$29=$R$83,'TAM Automático'!L126,'TAM Automático'!L131))</f>
        <v>0.20248538011695907</v>
      </c>
      <c r="M84" s="12">
        <f>IF('O. Virgen Extra'!$N$29=$R$82,'TAM Automático'!M121,IF('O. Virgen Extra'!$N$29=$R$83,'TAM Automático'!M126,'TAM Automático'!M131))</f>
        <v>0.16694677871148461</v>
      </c>
      <c r="N84" s="12">
        <f>IF('O. Virgen Extra'!$N$29=$R$82,'TAM Automático'!N121,IF('O. Virgen Extra'!$N$29=$R$83,'TAM Automático'!N126,'TAM Automático'!N131))</f>
        <v>0.21853898096992022</v>
      </c>
      <c r="O84" s="12">
        <f>IF('O. Virgen Extra'!$N$29=$R$82,'TAM Automático'!O121,IF('O. Virgen Extra'!$N$29=$R$83,'TAM Automático'!O126,'TAM Automático'!O131))</f>
        <v>0.2194685391711414</v>
      </c>
      <c r="P84" s="12">
        <f>IF('O. Virgen Extra'!$N$29=$R$82,'TAM Automático'!P121,IF('O. Virgen Extra'!$N$29=$R$83,'TAM Automático'!P126,'TAM Automático'!P131))</f>
        <v>0.22839694656488552</v>
      </c>
      <c r="R84">
        <v>2</v>
      </c>
      <c r="S84" s="8" t="s">
        <v>67</v>
      </c>
    </row>
    <row r="90" spans="2:20" ht="27" customHeight="1" x14ac:dyDescent="0.25">
      <c r="B90" s="19"/>
      <c r="C90" s="23" t="s">
        <v>79</v>
      </c>
      <c r="D90" s="19"/>
      <c r="E90" s="19"/>
      <c r="F90" s="19"/>
      <c r="G90" s="19"/>
      <c r="H90" s="19"/>
      <c r="I90" s="19"/>
      <c r="J90" s="19"/>
      <c r="K90" s="19"/>
      <c r="L90" s="19"/>
      <c r="M90" s="19"/>
      <c r="N90" s="19"/>
      <c r="O90" s="19"/>
      <c r="P90" s="19"/>
      <c r="Q90" s="19"/>
      <c r="R90" s="19"/>
      <c r="T90" t="s">
        <v>85</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80</v>
      </c>
      <c r="D93" s="15"/>
      <c r="E93" s="15"/>
      <c r="F93" s="15"/>
      <c r="G93" s="15"/>
      <c r="H93" s="15"/>
      <c r="I93" s="15"/>
      <c r="J93" s="15"/>
      <c r="K93" s="15"/>
      <c r="L93" s="15"/>
      <c r="M93" s="15"/>
      <c r="N93" s="15"/>
      <c r="O93" s="15"/>
      <c r="P93" s="15"/>
      <c r="Q93" s="15"/>
    </row>
    <row r="94" spans="2:20" ht="16.5" thickBot="1" x14ac:dyDescent="0.3">
      <c r="C94" s="3"/>
      <c r="D94" s="58">
        <f>D72</f>
        <v>44075</v>
      </c>
      <c r="E94" s="58">
        <f t="shared" ref="E94:P94" si="11">E72</f>
        <v>44105</v>
      </c>
      <c r="F94" s="58">
        <f t="shared" si="11"/>
        <v>44136</v>
      </c>
      <c r="G94" s="58">
        <f t="shared" si="11"/>
        <v>44166</v>
      </c>
      <c r="H94" s="58">
        <f t="shared" si="11"/>
        <v>44197</v>
      </c>
      <c r="I94" s="58">
        <f t="shared" si="11"/>
        <v>44228</v>
      </c>
      <c r="J94" s="58">
        <f t="shared" si="11"/>
        <v>44256</v>
      </c>
      <c r="K94" s="58">
        <f t="shared" si="11"/>
        <v>44287</v>
      </c>
      <c r="L94" s="58">
        <f t="shared" si="11"/>
        <v>44317</v>
      </c>
      <c r="M94" s="58">
        <f t="shared" si="11"/>
        <v>44348</v>
      </c>
      <c r="N94" s="58">
        <f t="shared" si="11"/>
        <v>44378</v>
      </c>
      <c r="O94" s="58">
        <f t="shared" si="11"/>
        <v>44409</v>
      </c>
      <c r="P94" s="58">
        <f t="shared" si="11"/>
        <v>44440</v>
      </c>
    </row>
    <row r="95" spans="2:20" ht="15.75" x14ac:dyDescent="0.25">
      <c r="C95" s="11" t="s">
        <v>70</v>
      </c>
      <c r="D95" s="12">
        <f>'TAM Automático'!D137</f>
        <v>0.84039278909570569</v>
      </c>
      <c r="E95" s="12">
        <f>'TAM Automático'!E137</f>
        <v>0.86824889700289054</v>
      </c>
      <c r="F95" s="12">
        <f>'TAM Automático'!F137</f>
        <v>0.82786157941437433</v>
      </c>
      <c r="G95" s="12">
        <f>'TAM Automático'!G137</f>
        <v>0.86384032183196657</v>
      </c>
      <c r="H95" s="12">
        <f>'TAM Automático'!H137</f>
        <v>0.90526921969478835</v>
      </c>
      <c r="I95" s="12">
        <f>'TAM Automático'!I137</f>
        <v>0.90965346534653457</v>
      </c>
      <c r="J95" s="12">
        <f>'TAM Automático'!J137</f>
        <v>0.88947531822415393</v>
      </c>
      <c r="K95" s="12">
        <f>'TAM Automático'!K137</f>
        <v>0.93360586411051605</v>
      </c>
      <c r="L95" s="12">
        <f>'TAM Automático'!L137</f>
        <v>0.93549295774647889</v>
      </c>
      <c r="M95" s="12">
        <f>'TAM Automático'!M137</f>
        <v>0.96445698166431604</v>
      </c>
      <c r="N95" s="12">
        <f>'TAM Automático'!N137</f>
        <v>0.94224173411990675</v>
      </c>
      <c r="O95" s="12">
        <f>'TAM Automático'!O137</f>
        <v>0.89979324603721578</v>
      </c>
      <c r="P95" s="12">
        <f>'TAM Automático'!P137</f>
        <v>0.94855261352723286</v>
      </c>
    </row>
    <row r="96" spans="2:20" ht="15.75" x14ac:dyDescent="0.25">
      <c r="C96" s="11" t="s">
        <v>71</v>
      </c>
      <c r="D96" s="12">
        <f>'TAM Automático'!D138</f>
        <v>0.15960721090429431</v>
      </c>
      <c r="E96" s="12">
        <f>'TAM Automático'!E138</f>
        <v>0.13175110299710938</v>
      </c>
      <c r="F96" s="12">
        <f>'TAM Automático'!F138</f>
        <v>0.17213842058562556</v>
      </c>
      <c r="G96" s="12">
        <f>'TAM Automático'!G138</f>
        <v>0.13615967816803345</v>
      </c>
      <c r="H96" s="12">
        <f>'TAM Automático'!H138</f>
        <v>9.473078030521162E-2</v>
      </c>
      <c r="I96" s="12">
        <f>'TAM Automático'!I138</f>
        <v>9.0346534653465344E-2</v>
      </c>
      <c r="J96" s="12">
        <f>'TAM Automático'!J138</f>
        <v>0.11052468177584601</v>
      </c>
      <c r="K96" s="12">
        <f>'TAM Automático'!K138</f>
        <v>6.6394135889484077E-2</v>
      </c>
      <c r="L96" s="12">
        <f>'TAM Automático'!L138</f>
        <v>6.4507042253521121E-2</v>
      </c>
      <c r="M96" s="12">
        <f>'TAM Automático'!M138</f>
        <v>3.5543018335684066E-2</v>
      </c>
      <c r="N96" s="12">
        <f>'TAM Automático'!N138</f>
        <v>5.7758265880093293E-2</v>
      </c>
      <c r="O96" s="12">
        <f>'TAM Automático'!O138</f>
        <v>0.10020675396278428</v>
      </c>
      <c r="P96" s="12">
        <f>'TAM Automático'!P138</f>
        <v>5.1447386472767184E-2</v>
      </c>
    </row>
    <row r="98" spans="2:20" ht="15.75" x14ac:dyDescent="0.25">
      <c r="B98" s="15"/>
      <c r="C98" s="16" t="s">
        <v>81</v>
      </c>
      <c r="D98" s="15"/>
      <c r="E98" s="15"/>
      <c r="F98" s="15"/>
      <c r="G98" s="15"/>
      <c r="H98" s="15"/>
      <c r="I98" s="15"/>
      <c r="J98" s="15"/>
      <c r="K98" s="15"/>
      <c r="L98" s="15"/>
      <c r="M98" s="15"/>
      <c r="N98" s="15"/>
      <c r="O98" s="15"/>
      <c r="P98" s="15"/>
      <c r="Q98" s="15"/>
    </row>
    <row r="99" spans="2:20" ht="16.5" thickBot="1" x14ac:dyDescent="0.3">
      <c r="C99" s="3"/>
      <c r="D99" s="58">
        <f>D94</f>
        <v>44075</v>
      </c>
      <c r="E99" s="58">
        <f t="shared" ref="E99:P99" si="12">E94</f>
        <v>44105</v>
      </c>
      <c r="F99" s="58">
        <f t="shared" si="12"/>
        <v>44136</v>
      </c>
      <c r="G99" s="58">
        <f t="shared" si="12"/>
        <v>44166</v>
      </c>
      <c r="H99" s="58">
        <f t="shared" si="12"/>
        <v>44197</v>
      </c>
      <c r="I99" s="58">
        <f t="shared" si="12"/>
        <v>44228</v>
      </c>
      <c r="J99" s="58">
        <f t="shared" si="12"/>
        <v>44256</v>
      </c>
      <c r="K99" s="58">
        <f t="shared" si="12"/>
        <v>44287</v>
      </c>
      <c r="L99" s="58">
        <f t="shared" si="12"/>
        <v>44317</v>
      </c>
      <c r="M99" s="58">
        <f t="shared" si="12"/>
        <v>44348</v>
      </c>
      <c r="N99" s="58">
        <f t="shared" si="12"/>
        <v>44378</v>
      </c>
      <c r="O99" s="58">
        <f t="shared" si="12"/>
        <v>44409</v>
      </c>
      <c r="P99" s="58">
        <f t="shared" si="12"/>
        <v>44440</v>
      </c>
    </row>
    <row r="100" spans="2:20" ht="15.75" x14ac:dyDescent="0.25">
      <c r="C100" s="11" t="s">
        <v>70</v>
      </c>
      <c r="D100" s="12">
        <f>IF('O. Virgen '!$D$29=$R$100,'TAM Automático'!D142,'TAM Automático'!D147)</f>
        <v>0.5103986135181976</v>
      </c>
      <c r="E100" s="12">
        <f>IF('O. Virgen '!$D$29=$R$100,'TAM Automático'!E142,'TAM Automático'!E147)</f>
        <v>0.59231423709585929</v>
      </c>
      <c r="F100" s="12">
        <f>IF('O. Virgen '!$D$29=$R$100,'TAM Automático'!F142,'TAM Automático'!F147)</f>
        <v>0.65437158469945356</v>
      </c>
      <c r="G100" s="12">
        <f>IF('O. Virgen '!$D$29=$R$100,'TAM Automático'!G142,'TAM Automático'!G147)</f>
        <v>0.47371985911677056</v>
      </c>
      <c r="H100" s="12">
        <f>IF('O. Virgen '!$D$29=$R$100,'TAM Automático'!H142,'TAM Automático'!H147)</f>
        <v>0.77213136910393287</v>
      </c>
      <c r="I100" s="12">
        <f>IF('O. Virgen '!$D$29=$R$100,'TAM Automático'!I142,'TAM Automático'!I147)</f>
        <v>0.68001139763499074</v>
      </c>
      <c r="J100" s="12">
        <f>IF('O. Virgen '!$D$29=$R$100,'TAM Automático'!J142,'TAM Automático'!J147)</f>
        <v>0.69594010941549089</v>
      </c>
      <c r="K100" s="12">
        <f>IF('O. Virgen '!$D$29=$R$100,'TAM Automático'!K142,'TAM Automático'!K147)</f>
        <v>0.75203191960987148</v>
      </c>
      <c r="L100" s="12">
        <f>IF('O. Virgen '!$D$29=$R$100,'TAM Automático'!L142,'TAM Automático'!L147)</f>
        <v>0.69677983389188403</v>
      </c>
      <c r="M100" s="12">
        <f>IF('O. Virgen '!$D$29=$R$100,'TAM Automático'!M142,'TAM Automático'!M147)</f>
        <v>0.77473472899340401</v>
      </c>
      <c r="N100" s="12">
        <f>IF('O. Virgen '!$D$29=$R$100,'TAM Automático'!N142,'TAM Automático'!N147)</f>
        <v>0.65185081323611904</v>
      </c>
      <c r="O100" s="12">
        <f>IF('O. Virgen '!$D$29=$R$100,'TAM Automático'!O142,'TAM Automático'!O147)</f>
        <v>0.56599157265189626</v>
      </c>
      <c r="P100" s="12">
        <f>IF('O. Virgen '!$D$29=$R$100,'TAM Automático'!P142,'TAM Automático'!P147)</f>
        <v>0.65836355037048711</v>
      </c>
      <c r="R100">
        <v>1</v>
      </c>
      <c r="S100" s="16" t="s">
        <v>82</v>
      </c>
    </row>
    <row r="101" spans="2:20" ht="15.75" x14ac:dyDescent="0.25">
      <c r="C101" s="11" t="s">
        <v>71</v>
      </c>
      <c r="D101" s="12">
        <f>IF('O. Virgen '!$D$29=$R$100,'TAM Automático'!D143,'TAM Automático'!D148)</f>
        <v>0.48960138648180235</v>
      </c>
      <c r="E101" s="12">
        <f>IF('O. Virgen '!$D$29=$R$100,'TAM Automático'!E143,'TAM Automático'!E148)</f>
        <v>0.4076857629041406</v>
      </c>
      <c r="F101" s="12">
        <f>IF('O. Virgen '!$D$29=$R$100,'TAM Automático'!F143,'TAM Automático'!F148)</f>
        <v>0.34562841530054644</v>
      </c>
      <c r="G101" s="12">
        <f>IF('O. Virgen '!$D$29=$R$100,'TAM Automático'!G143,'TAM Automático'!G148)</f>
        <v>0.5262801408832295</v>
      </c>
      <c r="H101" s="12">
        <f>IF('O. Virgen '!$D$29=$R$100,'TAM Automático'!H143,'TAM Automático'!H148)</f>
        <v>0.22786863089606699</v>
      </c>
      <c r="I101" s="12">
        <f>IF('O. Virgen '!$D$29=$R$100,'TAM Automático'!I143,'TAM Automático'!I148)</f>
        <v>0.31998860236500926</v>
      </c>
      <c r="J101" s="12">
        <f>IF('O. Virgen '!$D$29=$R$100,'TAM Automático'!J143,'TAM Automático'!J148)</f>
        <v>0.30405989058450905</v>
      </c>
      <c r="K101" s="12">
        <f>IF('O. Virgen '!$D$29=$R$100,'TAM Automático'!K143,'TAM Automático'!K148)</f>
        <v>0.24796808039012858</v>
      </c>
      <c r="L101" s="12">
        <f>IF('O. Virgen '!$D$29=$R$100,'TAM Automático'!L143,'TAM Automático'!L148)</f>
        <v>0.30322016610811597</v>
      </c>
      <c r="M101" s="12">
        <f>IF('O. Virgen '!$D$29=$R$100,'TAM Automático'!M143,'TAM Automático'!M148)</f>
        <v>0.22526527100659591</v>
      </c>
      <c r="N101" s="12">
        <f>IF('O. Virgen '!$D$29=$R$100,'TAM Automático'!N143,'TAM Automático'!N148)</f>
        <v>0.34814918676388112</v>
      </c>
      <c r="O101" s="12">
        <f>IF('O. Virgen '!$D$29=$R$100,'TAM Automático'!O143,'TAM Automático'!O148)</f>
        <v>0.43400842734810391</v>
      </c>
      <c r="P101" s="12">
        <f>IF('O. Virgen '!$D$29=$R$100,'TAM Automático'!P143,'TAM Automático'!P148)</f>
        <v>0.34163644962951289</v>
      </c>
      <c r="R101">
        <v>2</v>
      </c>
      <c r="S101" s="16" t="s">
        <v>83</v>
      </c>
    </row>
    <row r="103" spans="2:20" ht="15.75" x14ac:dyDescent="0.25">
      <c r="B103" s="15"/>
      <c r="C103" s="16" t="s">
        <v>84</v>
      </c>
      <c r="D103" s="15"/>
      <c r="E103" s="15"/>
      <c r="F103" s="15"/>
      <c r="G103" s="15"/>
      <c r="H103" s="15"/>
      <c r="I103" s="15"/>
      <c r="J103" s="15"/>
      <c r="K103" s="15"/>
      <c r="L103" s="15"/>
      <c r="M103" s="15"/>
      <c r="N103" s="15"/>
      <c r="O103" s="15"/>
      <c r="P103" s="15"/>
      <c r="R103" s="15"/>
      <c r="S103" s="15"/>
      <c r="T103" s="15"/>
    </row>
    <row r="104" spans="2:20" ht="16.5" thickBot="1" x14ac:dyDescent="0.3">
      <c r="C104" s="3"/>
      <c r="D104" s="58">
        <f>D99</f>
        <v>44075</v>
      </c>
      <c r="E104" s="58">
        <f t="shared" ref="E104:P104" si="13">E99</f>
        <v>44105</v>
      </c>
      <c r="F104" s="58">
        <f t="shared" si="13"/>
        <v>44136</v>
      </c>
      <c r="G104" s="58">
        <f t="shared" si="13"/>
        <v>44166</v>
      </c>
      <c r="H104" s="58">
        <f t="shared" si="13"/>
        <v>44197</v>
      </c>
      <c r="I104" s="58">
        <f t="shared" si="13"/>
        <v>44228</v>
      </c>
      <c r="J104" s="58">
        <f t="shared" si="13"/>
        <v>44256</v>
      </c>
      <c r="K104" s="58">
        <f t="shared" si="13"/>
        <v>44287</v>
      </c>
      <c r="L104" s="58">
        <f t="shared" si="13"/>
        <v>44317</v>
      </c>
      <c r="M104" s="58">
        <f t="shared" si="13"/>
        <v>44348</v>
      </c>
      <c r="N104" s="58">
        <f t="shared" si="13"/>
        <v>44378</v>
      </c>
      <c r="O104" s="58">
        <f t="shared" si="13"/>
        <v>44409</v>
      </c>
      <c r="P104" s="58">
        <f t="shared" si="13"/>
        <v>44440</v>
      </c>
      <c r="R104">
        <v>1</v>
      </c>
      <c r="S104" s="16" t="s">
        <v>57</v>
      </c>
    </row>
    <row r="105" spans="2:20" ht="15.75" x14ac:dyDescent="0.25">
      <c r="C105" s="11" t="s">
        <v>70</v>
      </c>
      <c r="D105" s="12">
        <f>IF('O. Virgen '!$N$29=$R$104,'TAM Automático'!D152,IF('O. Virgen '!$N$29=$R$105,'TAM Automático'!D157,'TAM Automático'!D162))</f>
        <v>0.97227533460803062</v>
      </c>
      <c r="E105" s="12">
        <f>IF('O. Virgen '!$N$29=$R$104,'TAM Automático'!E152,IF('O. Virgen '!$N$29=$R$105,'TAM Automático'!E157,'TAM Automático'!E162))</f>
        <v>0.8297650130548303</v>
      </c>
      <c r="F105" s="12">
        <f>IF('O. Virgen '!$N$29=$R$104,'TAM Automático'!F152,IF('O. Virgen '!$N$29=$R$105,'TAM Automático'!F157,'TAM Automático'!F162))</f>
        <v>0.89961500071296152</v>
      </c>
      <c r="G105" s="12">
        <f>IF('O. Virgen '!$N$29=$R$104,'TAM Automático'!G152,IF('O. Virgen '!$N$29=$R$105,'TAM Automático'!G157,'TAM Automático'!G162))</f>
        <v>1</v>
      </c>
      <c r="H105" s="12">
        <f>IF('O. Virgen '!$N$29=$R$104,'TAM Automático'!H152,IF('O. Virgen '!$N$29=$R$105,'TAM Automático'!H157,'TAM Automático'!H162))</f>
        <v>0.95082843399251726</v>
      </c>
      <c r="I105" s="12">
        <f>IF('O. Virgen '!$N$29=$R$104,'TAM Automático'!I152,IF('O. Virgen '!$N$29=$R$105,'TAM Automático'!I157,'TAM Automático'!I162))</f>
        <v>0.96339961288052089</v>
      </c>
      <c r="J105" s="12">
        <f>IF('O. Virgen '!$N$29=$R$104,'TAM Automático'!J152,IF('O. Virgen '!$N$29=$R$105,'TAM Automático'!J157,'TAM Automático'!J162))</f>
        <v>0.96659482758620696</v>
      </c>
      <c r="K105" s="12">
        <f>IF('O. Virgen '!$N$29=$R$104,'TAM Automático'!K152,IF('O. Virgen '!$N$29=$R$105,'TAM Automático'!K157,'TAM Automático'!K162))</f>
        <v>0.97416281755196299</v>
      </c>
      <c r="L105" s="12">
        <f>IF('O. Virgen '!$N$29=$R$104,'TAM Automático'!L152,IF('O. Virgen '!$N$29=$R$105,'TAM Automático'!L157,'TAM Automático'!L162))</f>
        <v>0.94924273434302087</v>
      </c>
      <c r="M105" s="12">
        <f>IF('O. Virgen '!$N$29=$R$104,'TAM Automático'!M152,IF('O. Virgen '!$N$29=$R$105,'TAM Automático'!M157,'TAM Automático'!M162))</f>
        <v>0.96285270515143662</v>
      </c>
      <c r="N105" s="12">
        <f>IF('O. Virgen '!$N$29=$R$104,'TAM Automático'!N152,IF('O. Virgen '!$N$29=$R$105,'TAM Automático'!N157,'TAM Automático'!N162))</f>
        <v>0.93448275862068964</v>
      </c>
      <c r="O105" s="12">
        <f>IF('O. Virgen '!$N$29=$R$104,'TAM Automático'!O152,IF('O. Virgen '!$N$29=$R$105,'TAM Automático'!O157,'TAM Automático'!O162))</f>
        <v>0.95818181818181825</v>
      </c>
      <c r="P105" s="12">
        <f>IF('O. Virgen '!$N$29=$R$104,'TAM Automático'!P152,IF('O. Virgen '!$N$29=$R$105,'TAM Automático'!P157,'TAM Automático'!P162))</f>
        <v>1</v>
      </c>
      <c r="R105">
        <v>2</v>
      </c>
      <c r="S105" s="8" t="s">
        <v>62</v>
      </c>
    </row>
    <row r="106" spans="2:20" ht="15.75" x14ac:dyDescent="0.25">
      <c r="C106" s="11" t="s">
        <v>71</v>
      </c>
      <c r="D106" s="12">
        <f>IF('O. Virgen '!$N$29=$R$104,'TAM Automático'!D153,IF('O. Virgen '!$N$29=$R$105,'TAM Automático'!D158,'TAM Automático'!D163))</f>
        <v>2.7724665391969404E-2</v>
      </c>
      <c r="E106" s="12">
        <f>IF('O. Virgen '!$N$29=$R$104,'TAM Automático'!E153,IF('O. Virgen '!$N$29=$R$105,'TAM Automático'!E158,'TAM Automático'!E163))</f>
        <v>0.1702349869451697</v>
      </c>
      <c r="F106" s="12">
        <f>IF('O. Virgen '!$N$29=$R$104,'TAM Automático'!F153,IF('O. Virgen '!$N$29=$R$105,'TAM Automático'!F158,'TAM Automático'!F163))</f>
        <v>0.10038499928703834</v>
      </c>
      <c r="G106" s="12">
        <f>IF('O. Virgen '!$N$29=$R$104,'TAM Automático'!G153,IF('O. Virgen '!$N$29=$R$105,'TAM Automático'!G158,'TAM Automático'!G163))</f>
        <v>0</v>
      </c>
      <c r="H106" s="12">
        <f>IF('O. Virgen '!$N$29=$R$104,'TAM Automático'!H153,IF('O. Virgen '!$N$29=$R$105,'TAM Automático'!H158,'TAM Automático'!H163))</f>
        <v>4.9171566007482632E-2</v>
      </c>
      <c r="I106" s="12">
        <f>IF('O. Virgen '!$N$29=$R$104,'TAM Automático'!I153,IF('O. Virgen '!$N$29=$R$105,'TAM Automático'!I158,'TAM Automático'!I163))</f>
        <v>3.6600387119479154E-2</v>
      </c>
      <c r="J106" s="12">
        <f>IF('O. Virgen '!$N$29=$R$104,'TAM Automático'!J153,IF('O. Virgen '!$N$29=$R$105,'TAM Automático'!J158,'TAM Automático'!J163))</f>
        <v>3.3405172413793108E-2</v>
      </c>
      <c r="K106" s="12">
        <f>IF('O. Virgen '!$N$29=$R$104,'TAM Automático'!K153,IF('O. Virgen '!$N$29=$R$105,'TAM Automático'!K158,'TAM Automático'!K163))</f>
        <v>2.5837182448036951E-2</v>
      </c>
      <c r="L106" s="12">
        <f>IF('O. Virgen '!$N$29=$R$104,'TAM Automático'!L153,IF('O. Virgen '!$N$29=$R$105,'TAM Automático'!L158,'TAM Automático'!L163))</f>
        <v>5.0757265656979134E-2</v>
      </c>
      <c r="M106" s="12">
        <f>IF('O. Virgen '!$N$29=$R$104,'TAM Automático'!M153,IF('O. Virgen '!$N$29=$R$105,'TAM Automático'!M158,'TAM Automático'!M163))</f>
        <v>3.7147294848563293E-2</v>
      </c>
      <c r="N106" s="12">
        <f>IF('O. Virgen '!$N$29=$R$104,'TAM Automático'!N153,IF('O. Virgen '!$N$29=$R$105,'TAM Automático'!N158,'TAM Automático'!N163))</f>
        <v>6.5517241379310351E-2</v>
      </c>
      <c r="O106" s="12">
        <f>IF('O. Virgen '!$N$29=$R$104,'TAM Automático'!O153,IF('O. Virgen '!$N$29=$R$105,'TAM Automático'!O158,'TAM Automático'!O163))</f>
        <v>4.1818181818181817E-2</v>
      </c>
      <c r="P106" s="12">
        <f>IF('O. Virgen '!$N$29=$R$104,'TAM Automático'!P153,IF('O. Virgen '!$N$29=$R$105,'TAM Automático'!P158,'TAM Automático'!P163))</f>
        <v>0</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60" zoomScaleNormal="6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90" zoomScaleNormal="9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1</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Normal="10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60" t="s">
        <v>3</v>
      </c>
    </row>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1</v>
      </c>
      <c r="N29" s="14">
        <v>2</v>
      </c>
    </row>
    <row r="30" spans="1:14" ht="18.75" customHeight="1" x14ac:dyDescent="0.25">
      <c r="B30" s="25" t="s">
        <v>2</v>
      </c>
      <c r="K30" s="24" t="s">
        <v>2</v>
      </c>
    </row>
    <row r="33" spans="25:25" x14ac:dyDescent="0.25">
      <c r="Y33" s="59"/>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Normal="100" zoomScaleSheetLayoutView="70" workbookViewId="0">
      <selection activeCell="V23" sqref="V23"/>
    </sheetView>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1</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110" zoomScaleNormal="110" workbookViewId="0">
      <selection activeCell="S13" sqref="S13"/>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2</v>
      </c>
      <c r="N29" s="14">
        <v>1</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83" zoomScaleNormal="83"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2</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8"/>
  <sheetViews>
    <sheetView showGridLines="0" showRowColHeaders="0" zoomScaleNormal="100" zoomScaleSheetLayoutView="80" workbookViewId="0">
      <selection activeCell="B8" sqref="B8:M48"/>
    </sheetView>
  </sheetViews>
  <sheetFormatPr baseColWidth="10" defaultColWidth="11.42578125" defaultRowHeight="15" x14ac:dyDescent="0.25"/>
  <cols>
    <col min="1" max="1" width="2.85546875" customWidth="1"/>
    <col min="14" max="14" width="2.140625" customWidth="1"/>
  </cols>
  <sheetData>
    <row r="6" spans="2:18" x14ac:dyDescent="0.25">
      <c r="B6" s="17" t="s">
        <v>4</v>
      </c>
    </row>
    <row r="7" spans="2:18" ht="7.5" customHeight="1" thickBot="1" x14ac:dyDescent="0.3">
      <c r="B7" s="17"/>
    </row>
    <row r="8" spans="2:18" ht="17.45" customHeight="1" x14ac:dyDescent="0.25">
      <c r="B8" s="62" t="s">
        <v>87</v>
      </c>
      <c r="C8" s="63"/>
      <c r="D8" s="63"/>
      <c r="E8" s="63"/>
      <c r="F8" s="63"/>
      <c r="G8" s="63"/>
      <c r="H8" s="63"/>
      <c r="I8" s="63"/>
      <c r="J8" s="63"/>
      <c r="K8" s="63"/>
      <c r="L8" s="63"/>
      <c r="M8" s="64"/>
    </row>
    <row r="9" spans="2:18" ht="17.45" customHeight="1" x14ac:dyDescent="0.25">
      <c r="B9" s="65"/>
      <c r="C9" s="66"/>
      <c r="D9" s="66"/>
      <c r="E9" s="66"/>
      <c r="F9" s="66"/>
      <c r="G9" s="66"/>
      <c r="H9" s="66"/>
      <c r="I9" s="66"/>
      <c r="J9" s="66"/>
      <c r="K9" s="66"/>
      <c r="L9" s="66"/>
      <c r="M9" s="67"/>
    </row>
    <row r="10" spans="2:18" ht="17.45" customHeight="1" x14ac:dyDescent="0.25">
      <c r="B10" s="65"/>
      <c r="C10" s="66"/>
      <c r="D10" s="66"/>
      <c r="E10" s="66"/>
      <c r="F10" s="66"/>
      <c r="G10" s="66"/>
      <c r="H10" s="66"/>
      <c r="I10" s="66"/>
      <c r="J10" s="66"/>
      <c r="K10" s="66"/>
      <c r="L10" s="66"/>
      <c r="M10" s="67"/>
    </row>
    <row r="11" spans="2:18" ht="17.45" customHeight="1" x14ac:dyDescent="0.25">
      <c r="B11" s="65"/>
      <c r="C11" s="66"/>
      <c r="D11" s="66"/>
      <c r="E11" s="66"/>
      <c r="F11" s="66"/>
      <c r="G11" s="66"/>
      <c r="H11" s="66"/>
      <c r="I11" s="66"/>
      <c r="J11" s="66"/>
      <c r="K11" s="66"/>
      <c r="L11" s="66"/>
      <c r="M11" s="67"/>
    </row>
    <row r="12" spans="2:18" ht="17.45" customHeight="1" x14ac:dyDescent="0.25">
      <c r="B12" s="65"/>
      <c r="C12" s="66"/>
      <c r="D12" s="66"/>
      <c r="E12" s="66"/>
      <c r="F12" s="66"/>
      <c r="G12" s="66"/>
      <c r="H12" s="66"/>
      <c r="I12" s="66"/>
      <c r="J12" s="66"/>
      <c r="K12" s="66"/>
      <c r="L12" s="66"/>
      <c r="M12" s="67"/>
    </row>
    <row r="13" spans="2:18" ht="17.45" customHeight="1" x14ac:dyDescent="0.25">
      <c r="B13" s="65"/>
      <c r="C13" s="66"/>
      <c r="D13" s="66"/>
      <c r="E13" s="66"/>
      <c r="F13" s="66"/>
      <c r="G13" s="66"/>
      <c r="H13" s="66"/>
      <c r="I13" s="66"/>
      <c r="J13" s="66"/>
      <c r="K13" s="66"/>
      <c r="L13" s="66"/>
      <c r="M13" s="67"/>
    </row>
    <row r="14" spans="2:18" ht="17.45" customHeight="1" x14ac:dyDescent="0.25">
      <c r="B14" s="65"/>
      <c r="C14" s="66"/>
      <c r="D14" s="66"/>
      <c r="E14" s="66"/>
      <c r="F14" s="66"/>
      <c r="G14" s="66"/>
      <c r="H14" s="66"/>
      <c r="I14" s="66"/>
      <c r="J14" s="66"/>
      <c r="K14" s="66"/>
      <c r="L14" s="66"/>
      <c r="M14" s="67"/>
    </row>
    <row r="15" spans="2:18" ht="17.45" customHeight="1" x14ac:dyDescent="0.25">
      <c r="B15" s="65"/>
      <c r="C15" s="66"/>
      <c r="D15" s="66"/>
      <c r="E15" s="66"/>
      <c r="F15" s="66"/>
      <c r="G15" s="66"/>
      <c r="H15" s="66"/>
      <c r="I15" s="66"/>
      <c r="J15" s="66"/>
      <c r="K15" s="66"/>
      <c r="L15" s="66"/>
      <c r="M15" s="67"/>
      <c r="R15" s="61"/>
    </row>
    <row r="16" spans="2:18" ht="17.45" customHeight="1" x14ac:dyDescent="0.25">
      <c r="B16" s="65"/>
      <c r="C16" s="66"/>
      <c r="D16" s="66"/>
      <c r="E16" s="66"/>
      <c r="F16" s="66"/>
      <c r="G16" s="66"/>
      <c r="H16" s="66"/>
      <c r="I16" s="66"/>
      <c r="J16" s="66"/>
      <c r="K16" s="66"/>
      <c r="L16" s="66"/>
      <c r="M16" s="67"/>
    </row>
    <row r="17" spans="2:17" ht="17.45" customHeight="1" x14ac:dyDescent="0.25">
      <c r="B17" s="65"/>
      <c r="C17" s="66"/>
      <c r="D17" s="66"/>
      <c r="E17" s="66"/>
      <c r="F17" s="66"/>
      <c r="G17" s="66"/>
      <c r="H17" s="66"/>
      <c r="I17" s="66"/>
      <c r="J17" s="66"/>
      <c r="K17" s="66"/>
      <c r="L17" s="66"/>
      <c r="M17" s="67"/>
    </row>
    <row r="18" spans="2:17" ht="17.45" customHeight="1" x14ac:dyDescent="0.25">
      <c r="B18" s="65"/>
      <c r="C18" s="66"/>
      <c r="D18" s="66"/>
      <c r="E18" s="66"/>
      <c r="F18" s="66"/>
      <c r="G18" s="66"/>
      <c r="H18" s="66"/>
      <c r="I18" s="66"/>
      <c r="J18" s="66"/>
      <c r="K18" s="66"/>
      <c r="L18" s="66"/>
      <c r="M18" s="67"/>
    </row>
    <row r="19" spans="2:17" ht="17.45" customHeight="1" x14ac:dyDescent="0.25">
      <c r="B19" s="65"/>
      <c r="C19" s="66"/>
      <c r="D19" s="66"/>
      <c r="E19" s="66"/>
      <c r="F19" s="66"/>
      <c r="G19" s="66"/>
      <c r="H19" s="66"/>
      <c r="I19" s="66"/>
      <c r="J19" s="66"/>
      <c r="K19" s="66"/>
      <c r="L19" s="66"/>
      <c r="M19" s="67"/>
    </row>
    <row r="20" spans="2:17" ht="17.45" customHeight="1" x14ac:dyDescent="0.25">
      <c r="B20" s="65"/>
      <c r="C20" s="66"/>
      <c r="D20" s="66"/>
      <c r="E20" s="66"/>
      <c r="F20" s="66"/>
      <c r="G20" s="66"/>
      <c r="H20" s="66"/>
      <c r="I20" s="66"/>
      <c r="J20" s="66"/>
      <c r="K20" s="66"/>
      <c r="L20" s="66"/>
      <c r="M20" s="67"/>
      <c r="Q20" s="60"/>
    </row>
    <row r="21" spans="2:17" ht="17.45" customHeight="1" x14ac:dyDescent="0.25">
      <c r="B21" s="65"/>
      <c r="C21" s="66"/>
      <c r="D21" s="66"/>
      <c r="E21" s="66"/>
      <c r="F21" s="66"/>
      <c r="G21" s="66"/>
      <c r="H21" s="66"/>
      <c r="I21" s="66"/>
      <c r="J21" s="66"/>
      <c r="K21" s="66"/>
      <c r="L21" s="66"/>
      <c r="M21" s="67"/>
    </row>
    <row r="22" spans="2:17" ht="17.45" customHeight="1" x14ac:dyDescent="0.25">
      <c r="B22" s="65"/>
      <c r="C22" s="66"/>
      <c r="D22" s="66"/>
      <c r="E22" s="66"/>
      <c r="F22" s="66"/>
      <c r="G22" s="66"/>
      <c r="H22" s="66"/>
      <c r="I22" s="66"/>
      <c r="J22" s="66"/>
      <c r="K22" s="66"/>
      <c r="L22" s="66"/>
      <c r="M22" s="67"/>
    </row>
    <row r="23" spans="2:17" ht="17.45" customHeight="1" x14ac:dyDescent="0.25">
      <c r="B23" s="65"/>
      <c r="C23" s="66"/>
      <c r="D23" s="66"/>
      <c r="E23" s="66"/>
      <c r="F23" s="66"/>
      <c r="G23" s="66"/>
      <c r="H23" s="66"/>
      <c r="I23" s="66"/>
      <c r="J23" s="66"/>
      <c r="K23" s="66"/>
      <c r="L23" s="66"/>
      <c r="M23" s="67"/>
    </row>
    <row r="24" spans="2:17" ht="17.45" customHeight="1" x14ac:dyDescent="0.25">
      <c r="B24" s="65"/>
      <c r="C24" s="66"/>
      <c r="D24" s="66"/>
      <c r="E24" s="66"/>
      <c r="F24" s="66"/>
      <c r="G24" s="66"/>
      <c r="H24" s="66"/>
      <c r="I24" s="66"/>
      <c r="J24" s="66"/>
      <c r="K24" s="66"/>
      <c r="L24" s="66"/>
      <c r="M24" s="67"/>
    </row>
    <row r="25" spans="2:17" ht="17.45" customHeight="1" x14ac:dyDescent="0.25">
      <c r="B25" s="65"/>
      <c r="C25" s="66"/>
      <c r="D25" s="66"/>
      <c r="E25" s="66"/>
      <c r="F25" s="66"/>
      <c r="G25" s="66"/>
      <c r="H25" s="66"/>
      <c r="I25" s="66"/>
      <c r="J25" s="66"/>
      <c r="K25" s="66"/>
      <c r="L25" s="66"/>
      <c r="M25" s="67"/>
    </row>
    <row r="26" spans="2:17" ht="17.45" customHeight="1" x14ac:dyDescent="0.25">
      <c r="B26" s="65"/>
      <c r="C26" s="66"/>
      <c r="D26" s="66"/>
      <c r="E26" s="66"/>
      <c r="F26" s="66"/>
      <c r="G26" s="66"/>
      <c r="H26" s="66"/>
      <c r="I26" s="66"/>
      <c r="J26" s="66"/>
      <c r="K26" s="66"/>
      <c r="L26" s="66"/>
      <c r="M26" s="67"/>
    </row>
    <row r="27" spans="2:17" ht="17.45" customHeight="1" x14ac:dyDescent="0.25">
      <c r="B27" s="65"/>
      <c r="C27" s="66"/>
      <c r="D27" s="66"/>
      <c r="E27" s="66"/>
      <c r="F27" s="66"/>
      <c r="G27" s="66"/>
      <c r="H27" s="66"/>
      <c r="I27" s="66"/>
      <c r="J27" s="66"/>
      <c r="K27" s="66"/>
      <c r="L27" s="66"/>
      <c r="M27" s="67"/>
    </row>
    <row r="28" spans="2:17" ht="17.45" customHeight="1" x14ac:dyDescent="0.25">
      <c r="B28" s="65"/>
      <c r="C28" s="66"/>
      <c r="D28" s="66"/>
      <c r="E28" s="66"/>
      <c r="F28" s="66"/>
      <c r="G28" s="66"/>
      <c r="H28" s="66"/>
      <c r="I28" s="66"/>
      <c r="J28" s="66"/>
      <c r="K28" s="66"/>
      <c r="L28" s="66"/>
      <c r="M28" s="67"/>
    </row>
    <row r="29" spans="2:17" ht="17.45" customHeight="1" x14ac:dyDescent="0.25">
      <c r="B29" s="65"/>
      <c r="C29" s="66"/>
      <c r="D29" s="66"/>
      <c r="E29" s="66"/>
      <c r="F29" s="66"/>
      <c r="G29" s="66"/>
      <c r="H29" s="66"/>
      <c r="I29" s="66"/>
      <c r="J29" s="66"/>
      <c r="K29" s="66"/>
      <c r="L29" s="66"/>
      <c r="M29" s="67"/>
    </row>
    <row r="30" spans="2:17" ht="17.45" customHeight="1" x14ac:dyDescent="0.25">
      <c r="B30" s="65"/>
      <c r="C30" s="66"/>
      <c r="D30" s="66"/>
      <c r="E30" s="66"/>
      <c r="F30" s="66"/>
      <c r="G30" s="66"/>
      <c r="H30" s="66"/>
      <c r="I30" s="66"/>
      <c r="J30" s="66"/>
      <c r="K30" s="66"/>
      <c r="L30" s="66"/>
      <c r="M30" s="67"/>
    </row>
    <row r="31" spans="2:17" ht="17.45" customHeight="1" x14ac:dyDescent="0.25">
      <c r="B31" s="65"/>
      <c r="C31" s="66"/>
      <c r="D31" s="66"/>
      <c r="E31" s="66"/>
      <c r="F31" s="66"/>
      <c r="G31" s="66"/>
      <c r="H31" s="66"/>
      <c r="I31" s="66"/>
      <c r="J31" s="66"/>
      <c r="K31" s="66"/>
      <c r="L31" s="66"/>
      <c r="M31" s="67"/>
    </row>
    <row r="32" spans="2:17" ht="17.45" customHeight="1" x14ac:dyDescent="0.25">
      <c r="B32" s="65"/>
      <c r="C32" s="66"/>
      <c r="D32" s="66"/>
      <c r="E32" s="66"/>
      <c r="F32" s="66"/>
      <c r="G32" s="66"/>
      <c r="H32" s="66"/>
      <c r="I32" s="66"/>
      <c r="J32" s="66"/>
      <c r="K32" s="66"/>
      <c r="L32" s="66"/>
      <c r="M32" s="67"/>
    </row>
    <row r="33" spans="2:13" ht="17.45" customHeight="1" x14ac:dyDescent="0.25">
      <c r="B33" s="65"/>
      <c r="C33" s="66"/>
      <c r="D33" s="66"/>
      <c r="E33" s="66"/>
      <c r="F33" s="66"/>
      <c r="G33" s="66"/>
      <c r="H33" s="66"/>
      <c r="I33" s="66"/>
      <c r="J33" s="66"/>
      <c r="K33" s="66"/>
      <c r="L33" s="66"/>
      <c r="M33" s="67"/>
    </row>
    <row r="34" spans="2:13" ht="17.45" customHeight="1" x14ac:dyDescent="0.25">
      <c r="B34" s="65"/>
      <c r="C34" s="66"/>
      <c r="D34" s="66"/>
      <c r="E34" s="66"/>
      <c r="F34" s="66"/>
      <c r="G34" s="66"/>
      <c r="H34" s="66"/>
      <c r="I34" s="66"/>
      <c r="J34" s="66"/>
      <c r="K34" s="66"/>
      <c r="L34" s="66"/>
      <c r="M34" s="67"/>
    </row>
    <row r="35" spans="2:13" ht="17.45" customHeight="1" x14ac:dyDescent="0.25">
      <c r="B35" s="65"/>
      <c r="C35" s="66"/>
      <c r="D35" s="66"/>
      <c r="E35" s="66"/>
      <c r="F35" s="66"/>
      <c r="G35" s="66"/>
      <c r="H35" s="66"/>
      <c r="I35" s="66"/>
      <c r="J35" s="66"/>
      <c r="K35" s="66"/>
      <c r="L35" s="66"/>
      <c r="M35" s="67"/>
    </row>
    <row r="36" spans="2:13" ht="17.45" customHeight="1" x14ac:dyDescent="0.25">
      <c r="B36" s="65"/>
      <c r="C36" s="66"/>
      <c r="D36" s="66"/>
      <c r="E36" s="66"/>
      <c r="F36" s="66"/>
      <c r="G36" s="66"/>
      <c r="H36" s="66"/>
      <c r="I36" s="66"/>
      <c r="J36" s="66"/>
      <c r="K36" s="66"/>
      <c r="L36" s="66"/>
      <c r="M36" s="67"/>
    </row>
    <row r="37" spans="2:13" ht="17.45" customHeight="1" x14ac:dyDescent="0.25">
      <c r="B37" s="65"/>
      <c r="C37" s="66"/>
      <c r="D37" s="66"/>
      <c r="E37" s="66"/>
      <c r="F37" s="66"/>
      <c r="G37" s="66"/>
      <c r="H37" s="66"/>
      <c r="I37" s="66"/>
      <c r="J37" s="66"/>
      <c r="K37" s="66"/>
      <c r="L37" s="66"/>
      <c r="M37" s="67"/>
    </row>
    <row r="38" spans="2:13" ht="17.45" customHeight="1" x14ac:dyDescent="0.25">
      <c r="B38" s="65"/>
      <c r="C38" s="66"/>
      <c r="D38" s="66"/>
      <c r="E38" s="66"/>
      <c r="F38" s="66"/>
      <c r="G38" s="66"/>
      <c r="H38" s="66"/>
      <c r="I38" s="66"/>
      <c r="J38" s="66"/>
      <c r="K38" s="66"/>
      <c r="L38" s="66"/>
      <c r="M38" s="67"/>
    </row>
    <row r="39" spans="2:13" ht="17.45" customHeight="1" x14ac:dyDescent="0.25">
      <c r="B39" s="65"/>
      <c r="C39" s="66"/>
      <c r="D39" s="66"/>
      <c r="E39" s="66"/>
      <c r="F39" s="66"/>
      <c r="G39" s="66"/>
      <c r="H39" s="66"/>
      <c r="I39" s="66"/>
      <c r="J39" s="66"/>
      <c r="K39" s="66"/>
      <c r="L39" s="66"/>
      <c r="M39" s="67"/>
    </row>
    <row r="40" spans="2:13" ht="17.45" customHeight="1" x14ac:dyDescent="0.25">
      <c r="B40" s="65"/>
      <c r="C40" s="66"/>
      <c r="D40" s="66"/>
      <c r="E40" s="66"/>
      <c r="F40" s="66"/>
      <c r="G40" s="66"/>
      <c r="H40" s="66"/>
      <c r="I40" s="66"/>
      <c r="J40" s="66"/>
      <c r="K40" s="66"/>
      <c r="L40" s="66"/>
      <c r="M40" s="67"/>
    </row>
    <row r="41" spans="2:13" ht="17.45" customHeight="1" x14ac:dyDescent="0.25">
      <c r="B41" s="65"/>
      <c r="C41" s="66"/>
      <c r="D41" s="66"/>
      <c r="E41" s="66"/>
      <c r="F41" s="66"/>
      <c r="G41" s="66"/>
      <c r="H41" s="66"/>
      <c r="I41" s="66"/>
      <c r="J41" s="66"/>
      <c r="K41" s="66"/>
      <c r="L41" s="66"/>
      <c r="M41" s="67"/>
    </row>
    <row r="42" spans="2:13" x14ac:dyDescent="0.25">
      <c r="B42" s="65"/>
      <c r="C42" s="66"/>
      <c r="D42" s="66"/>
      <c r="E42" s="66"/>
      <c r="F42" s="66"/>
      <c r="G42" s="66"/>
      <c r="H42" s="66"/>
      <c r="I42" s="66"/>
      <c r="J42" s="66"/>
      <c r="K42" s="66"/>
      <c r="L42" s="66"/>
      <c r="M42" s="67"/>
    </row>
    <row r="43" spans="2:13" x14ac:dyDescent="0.25">
      <c r="B43" s="65"/>
      <c r="C43" s="66"/>
      <c r="D43" s="66"/>
      <c r="E43" s="66"/>
      <c r="F43" s="66"/>
      <c r="G43" s="66"/>
      <c r="H43" s="66"/>
      <c r="I43" s="66"/>
      <c r="J43" s="66"/>
      <c r="K43" s="66"/>
      <c r="L43" s="66"/>
      <c r="M43" s="67"/>
    </row>
    <row r="44" spans="2:13" x14ac:dyDescent="0.25">
      <c r="B44" s="65"/>
      <c r="C44" s="66"/>
      <c r="D44" s="66"/>
      <c r="E44" s="66"/>
      <c r="F44" s="66"/>
      <c r="G44" s="66"/>
      <c r="H44" s="66"/>
      <c r="I44" s="66"/>
      <c r="J44" s="66"/>
      <c r="K44" s="66"/>
      <c r="L44" s="66"/>
      <c r="M44" s="67"/>
    </row>
    <row r="45" spans="2:13" x14ac:dyDescent="0.25">
      <c r="B45" s="65"/>
      <c r="C45" s="66"/>
      <c r="D45" s="66"/>
      <c r="E45" s="66"/>
      <c r="F45" s="66"/>
      <c r="G45" s="66"/>
      <c r="H45" s="66"/>
      <c r="I45" s="66"/>
      <c r="J45" s="66"/>
      <c r="K45" s="66"/>
      <c r="L45" s="66"/>
      <c r="M45" s="67"/>
    </row>
    <row r="46" spans="2:13" x14ac:dyDescent="0.25">
      <c r="B46" s="65"/>
      <c r="C46" s="66"/>
      <c r="D46" s="66"/>
      <c r="E46" s="66"/>
      <c r="F46" s="66"/>
      <c r="G46" s="66"/>
      <c r="H46" s="66"/>
      <c r="I46" s="66"/>
      <c r="J46" s="66"/>
      <c r="K46" s="66"/>
      <c r="L46" s="66"/>
      <c r="M46" s="67"/>
    </row>
    <row r="47" spans="2:13" x14ac:dyDescent="0.25">
      <c r="B47" s="65"/>
      <c r="C47" s="66"/>
      <c r="D47" s="66"/>
      <c r="E47" s="66"/>
      <c r="F47" s="66"/>
      <c r="G47" s="66"/>
      <c r="H47" s="66"/>
      <c r="I47" s="66"/>
      <c r="J47" s="66"/>
      <c r="K47" s="66"/>
      <c r="L47" s="66"/>
      <c r="M47" s="67"/>
    </row>
    <row r="48" spans="2:13" ht="15.75" thickBot="1" x14ac:dyDescent="0.3">
      <c r="B48" s="68"/>
      <c r="C48" s="69"/>
      <c r="D48" s="69"/>
      <c r="E48" s="69"/>
      <c r="F48" s="69"/>
      <c r="G48" s="69"/>
      <c r="H48" s="69"/>
      <c r="I48" s="69"/>
      <c r="J48" s="69"/>
      <c r="K48" s="69"/>
      <c r="L48" s="69"/>
      <c r="M48" s="70"/>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2" sqref="D12"/>
    </sheetView>
  </sheetViews>
  <sheetFormatPr baseColWidth="10" defaultColWidth="11.42578125" defaultRowHeight="15" x14ac:dyDescent="0.25"/>
  <cols>
    <col min="1" max="1" width="3.140625" customWidth="1"/>
    <col min="2" max="2" width="2.7109375" customWidth="1"/>
    <col min="3" max="3" width="4.28515625" style="52" customWidth="1"/>
    <col min="4" max="4" width="90.42578125" customWidth="1"/>
  </cols>
  <sheetData>
    <row r="3" spans="2:9" ht="14.1" customHeight="1" thickBot="1" x14ac:dyDescent="0.3">
      <c r="B3" s="49"/>
      <c r="C3" s="50" t="s">
        <v>5</v>
      </c>
      <c r="F3" s="51" t="s">
        <v>6</v>
      </c>
    </row>
    <row r="4" spans="2:9" x14ac:dyDescent="0.25">
      <c r="F4" s="71" t="s">
        <v>7</v>
      </c>
      <c r="G4" s="72"/>
      <c r="H4" s="72"/>
      <c r="I4" s="73"/>
    </row>
    <row r="5" spans="2:9" s="15" customFormat="1" ht="20.100000000000001" customHeight="1" x14ac:dyDescent="0.25">
      <c r="C5" s="53" t="s">
        <v>8</v>
      </c>
      <c r="D5" s="15" t="s">
        <v>9</v>
      </c>
      <c r="F5" s="74"/>
      <c r="G5" s="75"/>
      <c r="H5" s="75"/>
      <c r="I5" s="76"/>
    </row>
    <row r="6" spans="2:9" s="15" customFormat="1" ht="20.100000000000001" customHeight="1" x14ac:dyDescent="0.25">
      <c r="C6" s="53" t="s">
        <v>10</v>
      </c>
      <c r="D6" s="15" t="s">
        <v>11</v>
      </c>
      <c r="F6" s="74"/>
      <c r="G6" s="75"/>
      <c r="H6" s="75"/>
      <c r="I6" s="76"/>
    </row>
    <row r="7" spans="2:9" s="15" customFormat="1" ht="20.100000000000001" customHeight="1" x14ac:dyDescent="0.25">
      <c r="C7" s="53" t="s">
        <v>12</v>
      </c>
      <c r="D7" s="15" t="s">
        <v>13</v>
      </c>
      <c r="F7" s="74"/>
      <c r="G7" s="75"/>
      <c r="H7" s="75"/>
      <c r="I7" s="76"/>
    </row>
    <row r="8" spans="2:9" s="15" customFormat="1" ht="20.100000000000001" customHeight="1" x14ac:dyDescent="0.25">
      <c r="C8" s="53" t="s">
        <v>14</v>
      </c>
      <c r="D8" s="15" t="s">
        <v>15</v>
      </c>
      <c r="F8" s="74"/>
      <c r="G8" s="75"/>
      <c r="H8" s="75"/>
      <c r="I8" s="76"/>
    </row>
    <row r="9" spans="2:9" ht="20.100000000000001" customHeight="1" x14ac:dyDescent="0.25">
      <c r="C9" s="53" t="s">
        <v>14</v>
      </c>
      <c r="D9" s="15" t="s">
        <v>16</v>
      </c>
      <c r="F9" s="74"/>
      <c r="G9" s="75"/>
      <c r="H9" s="75"/>
      <c r="I9" s="76"/>
    </row>
    <row r="10" spans="2:9" ht="20.100000000000001" customHeight="1" x14ac:dyDescent="0.25">
      <c r="C10" s="53" t="s">
        <v>17</v>
      </c>
      <c r="D10" s="15" t="s">
        <v>18</v>
      </c>
      <c r="F10" s="74"/>
      <c r="G10" s="75"/>
      <c r="H10" s="75"/>
      <c r="I10" s="76"/>
    </row>
    <row r="11" spans="2:9" x14ac:dyDescent="0.25">
      <c r="C11" s="53"/>
      <c r="F11" s="74"/>
      <c r="G11" s="75"/>
      <c r="H11" s="75"/>
      <c r="I11" s="76"/>
    </row>
    <row r="12" spans="2:9" ht="15.75" thickBot="1" x14ac:dyDescent="0.3">
      <c r="F12" s="77"/>
      <c r="G12" s="78"/>
      <c r="H12" s="78"/>
      <c r="I12" s="79"/>
    </row>
    <row r="16" spans="2:9" ht="14.1" customHeight="1" x14ac:dyDescent="0.25">
      <c r="B16" s="49"/>
      <c r="C16" s="50" t="s">
        <v>19</v>
      </c>
    </row>
    <row r="18" spans="3:4" x14ac:dyDescent="0.25">
      <c r="D18" s="54" t="s">
        <v>20</v>
      </c>
    </row>
    <row r="19" spans="3:4" x14ac:dyDescent="0.25">
      <c r="C19" s="53"/>
      <c r="D19" t="s">
        <v>21</v>
      </c>
    </row>
    <row r="20" spans="3:4" x14ac:dyDescent="0.25">
      <c r="C20" s="53"/>
      <c r="D20" t="s">
        <v>22</v>
      </c>
    </row>
    <row r="21" spans="3:4" x14ac:dyDescent="0.25">
      <c r="C21" s="53"/>
      <c r="D21" t="s">
        <v>23</v>
      </c>
    </row>
    <row r="22" spans="3:4" ht="3.75" customHeight="1" x14ac:dyDescent="0.25">
      <c r="C22" s="53"/>
    </row>
    <row r="23" spans="3:4" ht="15.75" x14ac:dyDescent="0.25">
      <c r="C23" s="53"/>
      <c r="D23" s="55" t="s">
        <v>24</v>
      </c>
    </row>
    <row r="24" spans="3:4" x14ac:dyDescent="0.25">
      <c r="C24" s="53"/>
      <c r="D24" s="56" t="s">
        <v>25</v>
      </c>
    </row>
    <row r="27" spans="3:4" x14ac:dyDescent="0.25">
      <c r="D27" s="54" t="s">
        <v>26</v>
      </c>
    </row>
    <row r="28" spans="3:4" x14ac:dyDescent="0.25">
      <c r="D28" t="s">
        <v>27</v>
      </c>
    </row>
    <row r="29" spans="3:4" x14ac:dyDescent="0.25">
      <c r="D29" t="s">
        <v>28</v>
      </c>
    </row>
    <row r="30" spans="3:4" x14ac:dyDescent="0.25">
      <c r="D30" t="s">
        <v>29</v>
      </c>
    </row>
    <row r="33" spans="4:4" x14ac:dyDescent="0.25">
      <c r="D33" s="54" t="s">
        <v>30</v>
      </c>
    </row>
    <row r="34" spans="4:4" x14ac:dyDescent="0.25">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82AFDC-1983-43C3-A9E4-1D8039A4B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cacapedoculopis</cp:lastModifiedBy>
  <cp:revision/>
  <dcterms:created xsi:type="dcterms:W3CDTF">2018-06-15T07:55:04Z</dcterms:created>
  <dcterms:modified xsi:type="dcterms:W3CDTF">2021-12-22T13:06:57Z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