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Aceite mes a mes web\promociones\"/>
    </mc:Choice>
  </mc:AlternateContent>
  <workbookProtection workbookAlgorithmName="SHA-512" workbookHashValue="jQNBrlsThUhOC/tsxSVYhvAc2TpKkwJgtQxPFUUawumA4gLxj4b4Kwqu7wKpIWfEb+mv36Stn7oqR0EzlZ7MHg==" workbookSaltValue="JOjLwMNmpdRMOLbs1isujQ==" workbookSpinCount="100000" lockStructure="1"/>
  <bookViews>
    <workbookView showSheetTabs="0" xWindow="28680" yWindow="-120" windowWidth="29040" windowHeight="15840" tabRatio="718"/>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Instrucciones de actualizacion" sheetId="14" state="hidden" r:id="rId9"/>
    <sheet name="Back data" sheetId="1"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Conclusiones!$A$1:$N$48</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<sst xmlns="http://schemas.openxmlformats.org/spreadsheetml/2006/main" count="697" uniqueCount="88">
  <si>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Marca</t>
  </si>
  <si>
    <t>Canal</t>
  </si>
  <si>
    <t>Seleccionar:</t>
  </si>
  <si>
    <t xml:space="preserve">
</t>
  </si>
  <si>
    <t>Conclusiones</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</si>
  <si>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</si>
  <si>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</si>
  <si>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</si>
  <si>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</si>
  <si>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</si>
  <si>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</si>
  <si>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</si>
  <si>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</si>
  <si>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</si>
  <si>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</si>
  <si>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</si>
  <si>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</si>
  <si>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</si>
  <si>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</si>
  <si>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</si>
  <si>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</si>
  <si>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</si>
  <si>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</si>
  <si>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</si>
  <si>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</si>
  <si>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</si>
  <si>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</si>
  <si>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</si>
  <si>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</si>
  <si>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</si>
  <si>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</si>
  <si>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</si>
  <si>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</si>
  <si>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</si>
  <si>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</si>
  <si>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</si>
  <si>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</si>
  <si>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</si>
  <si>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</si>
  <si>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</si>
  <si>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</si>
  <si>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</si>
  <si>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</si>
  <si>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</si>
  <si>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</si>
  <si>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</si>
  <si>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</si>
  <si>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</si>
  <si>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</si>
  <si>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21</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</si>
  <si>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</si>
  <si>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</si>
  <si>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</si>
  <si>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</si>
  <si>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</si>
  <si>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</si>
  <si>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</si>
  <si>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</si>
  <si>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</si>
  <si>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</si>
  <si>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</si>
  <si>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</si>
  <si>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</si>
  <si>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</si>
  <si>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</si>
  <si>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</si>
  <si>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</si>
  <si>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</si>
  <si>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</si>
  <si>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</si>
  <si>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</si>
  <si>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</si>
  <si>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</si>
  <si>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</si>
  <si>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</si>
  <si>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</si>
  <si>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</si>
  <si>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</si>
  <si>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</si>
  <si>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</si>
  <si>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</si>
  <si>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</si>
  <si>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</si>
  <si>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</si>
  <si>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</si>
  <si>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</si>
  <si>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</si>
  <si>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xml:space="preserve">•En febrero de 2022, solo el 7,2 % de los litros de aceite se adquirieron con promoción, proporción inferior a la del mismo mes un año antes. 
El movimiento de reducción proviene del aceite de oliva virgen extra que pasa de tener el 17,1 % de sus litros en promoción a un 14,5 %. Movimiento que se traslada a nivel de marcas por parte de las marcas propias de distribución cuya actividad promocional se reduce (2,2 % vs 0,9 %). 
•Bajo un contexto de menor actividad promocional a nivel total aceite, las marcas de fabricante incrementan su peso promocional (22,5 % vs 23,7 %), sin embargo, este movimiento no se aprecia a nivel total, debido a que las marcas propias de la distribución reducen su peso (2,2 % vs 0,9 %) siendo por tanto responsables del movimiento del mercado. El discount, es el único canal que pasa a destinar más peso en promoción en este mes (5,6 % vs 4,6 %), mientras que hipermercado y supermercado lo ven reducir de forma significativa. 
• Como antítesis al mercado, el aceite de oliva aumenta su actividad promocional en febrero de 2022, (8,0 % a 8,5 %). Este fenómeno se produce a través de las marcas de fabricantes que aumentan el porcentaje de litros vendidos con promoción de manera notable (17,7 % a 24,5 %). Por su parte, las marcas de distribución siguen la tendencia del sector oleícola disminuyendo su actividad promocional en este periodo (3,5 % a 0,6 %).
En cuanto a los canales de distribución, el aumento de la promoción proviene del canal hipermercado, así como del discount, aumentando en ambas plataformas su actividad promocional a cierre de febrero de 2022. El supermercado, por el contrario, reduce su proporción de litros vendidos con promoción (7,2 % a 6,6 %).
• Estabilidad para el aceite de oliva virgen a cierre de febrero 2022 (9,0 % vs 8,9 %). Disminuye el peso promocional tanto por parte de las marcas propias de la distribución como por parte de las marcas de fabricantes, si bien, el peso que destina cada una de ellas es muy diferencial (0,6 % en el caso de marcas propias de la distribución, mientras que alcanzan un 29,2 % en el caso de fabricantes. 
• Tal como hemos explicado, febrero de 2022 cierra con una fuerte contracción de promoción en el aceite de oliva virgen (17,1 % a 14,5 %), convirtiéndose en la propulsora de la reducción promocional del mercado. En este caso concreto, la reducción de la actividad promocional se produce tanto en las marcas propias de distribución como en las marcas de fabricantes, aunque en proporciones distintas, debido a que el peso que ambas destinan a la promoción es muy diferente. Mientras que las marcas de distribución propias tan solo mantienen el 1,4 % de sus litros en promoción; las marcas de fabricantes mantienen casi un tercio de su volumen (29,7 %). 
En cuanto a los canales de distribución, es en hipermercado, así como en supermercados donde se aprecia este movimiento, debido a que es donde disminuye la proporción de compras de aceite con promoción, pasando del 30,9 % al 24,7 % dentro del canal hipermercado, y del 12,2 % al 9,8 % en supermercados. El discount, por el contrario, sí aumenta el porcentaje de litros vendidos con promoción, pasa de distribuir el 6,2 % al 10,9 %, si bien, no impacta a nivel total.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</si>
</sst>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_-;\-* #,##0.00\ _€_-;_-* &quot;-&quot;??\ _€_-;_-@_-"/>
    <numFmt numFmtId="164" formatCode="0.0%"/>
    <numFmt numFmtId="165"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81">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11"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xf numFmtId="0" fontId="3" fillId="0" borderId="0" xfId="0" applyFont="1" applyAlignment="1">
      <alignment horizontal="left"/>
    </xf>
    <xf numFmtId="164" fontId="3" fillId="0" borderId="0" xfId="1" applyNumberFormat="1"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165"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49" fontId="0" fillId="0" borderId="0" xfId="0" applyNumberFormat="1"/>
    <xf numFmtId="165" fontId="5" fillId="0" borderId="2" xfId="2" applyNumberFormat="1" applyFont="1" applyFill="1" applyBorder="1" applyAlignment="1">
      <alignment horizontal="center"/>
    </xf>
    <xf numFmtId="43" fontId="0" fillId="0" borderId="0" xfId="3" applyFont="1"/>
    <xf numFmtId="0" fontId="0" fillId="0" borderId="0" xfId="0" applyAlignment="1">
      <alignment wrapText="1"/>
    </xf>
    <xf numFmtId="0" fontId="0" fillId="0" borderId="0" xfId="0" applyAlignment="1">
      <alignment vertical="top"/>
    </xf>
    <xf numFmtId="0" fontId="0" fillId="0" borderId="0" xfId="0" applyAlignment="1">
      <alignment horizontal="left" vertical="center"/>
    </xf>
    <xf numFmtId="0" fontId="14" fillId="0" borderId="11" xfId="0" applyFont="1" applyBorder="1" applyAlignment="1">
      <alignment vertical="center" wrapText="1"/>
    </xf>
    <xf numFmtId="0" fontId="14" fillId="0" borderId="12" xfId="0" applyFont="1" applyBorder="1" applyAlignment="1">
      <alignment vertical="center" wrapText="1"/>
    </xf>
    <xf numFmtId="0" fontId="14" fillId="0" borderId="13" xfId="0" applyFont="1" applyBorder="1" applyAlignment="1">
      <alignment vertical="center" wrapText="1"/>
    </xf>
    <xf numFmtId="0" fontId="14" fillId="0" borderId="14" xfId="0" applyFont="1" applyBorder="1" applyAlignment="1">
      <alignment vertical="center" wrapText="1"/>
    </xf>
    <xf numFmtId="0" fontId="14" fillId="0" borderId="0" xfId="0" applyFont="1" applyAlignment="1">
      <alignment vertical="center" wrapText="1"/>
    </xf>
    <xf numFmtId="0" fontId="14" fillId="0" borderId="15" xfId="0" applyFont="1" applyBorder="1" applyAlignment="1">
      <alignment vertical="center" wrapText="1"/>
    </xf>
    <xf numFmtId="0" fontId="14" fillId="0" borderId="16" xfId="0" applyFont="1" applyBorder="1" applyAlignment="1">
      <alignment vertical="center" wrapText="1"/>
    </xf>
    <xf numFmtId="0" fontId="14" fillId="0" borderId="17" xfId="0" applyFont="1" applyBorder="1" applyAlignment="1">
      <alignment vertical="center" wrapText="1"/>
    </xf>
    <xf numFmtId="0" fontId="14"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graficos'!$D$11:$P$11</c:f>
              <c:numCache>
                <c:formatCode>0.0%</c:formatCode>
                <c:ptCount val="13"/>
                <c:pt idx="0">
                  <c:v>0.77539211207552916</c:v>
                </c:pt>
                <c:pt idx="1">
                  <c:v>0.80467800729040084</c:v>
                </c:pt>
                <c:pt idx="2">
                  <c:v>0.81144479306738382</c:v>
                </c:pt>
                <c:pt idx="3">
                  <c:v>0.80814531006101897</c:v>
                </c:pt>
                <c:pt idx="4">
                  <c:v>0.83389926428975669</c:v>
                </c:pt>
                <c:pt idx="5">
                  <c:v>0.80672632794457277</c:v>
                </c:pt>
                <c:pt idx="6">
                  <c:v>0.80419483924382507</c:v>
                </c:pt>
                <c:pt idx="7">
                  <c:v>0.7942528735632185</c:v>
                </c:pt>
                <c:pt idx="8">
                  <c:v>0.80130470236477302</c:v>
                </c:pt>
                <c:pt idx="9">
                  <c:v>0.81346232456737977</c:v>
                </c:pt>
                <c:pt idx="10">
                  <c:v>0.82606339745326474</c:v>
                </c:pt>
                <c:pt idx="11">
                  <c:v>0.78455400398974062</c:v>
                </c:pt>
                <c:pt idx="12">
                  <c:v>0.76312056737588652</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graficos'!$D$12:$P$12</c:f>
              <c:numCache>
                <c:formatCode>0.0%</c:formatCode>
                <c:ptCount val="13"/>
                <c:pt idx="0">
                  <c:v>0.22460788792447084</c:v>
                </c:pt>
                <c:pt idx="1">
                  <c:v>0.19532199270959902</c:v>
                </c:pt>
                <c:pt idx="2">
                  <c:v>0.18855520693261613</c:v>
                </c:pt>
                <c:pt idx="3">
                  <c:v>0.19185468993898111</c:v>
                </c:pt>
                <c:pt idx="4">
                  <c:v>0.16610073571024336</c:v>
                </c:pt>
                <c:pt idx="5">
                  <c:v>0.19327367205542725</c:v>
                </c:pt>
                <c:pt idx="6">
                  <c:v>0.19580516075617496</c:v>
                </c:pt>
                <c:pt idx="7">
                  <c:v>0.20574712643678164</c:v>
                </c:pt>
                <c:pt idx="8">
                  <c:v>0.19869529763522695</c:v>
                </c:pt>
                <c:pt idx="9">
                  <c:v>0.18653767543262023</c:v>
                </c:pt>
                <c:pt idx="10">
                  <c:v>0.17393660254673532</c:v>
                </c:pt>
                <c:pt idx="11">
                  <c:v>0.21544599601025929</c:v>
                </c:pt>
                <c:pt idx="12">
                  <c:v>0.23687943262411346</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748321360"/>
        <c:axId val="748320576"/>
      </c:barChart>
      <c:dateAx>
        <c:axId val="748321360"/>
        <c:scaling>
          <c:orientation val="minMax"/>
        </c:scaling>
        <c:delete val="0"/>
        <c:axPos val="b"/>
        <c:numFmt formatCode="[$-C0A]mmmm\-yy;@" sourceLinked="1"/>
        <c:majorTickMark val="out"/>
        <c:minorTickMark val="none"/>
        <c:tickLblPos val="nextTo"/>
        <c:txPr>
          <a:bodyPr/>
          <a:lstStyle/>
          <a:p>
            <a:pPr>
              <a:defRPr sz="750"/>
            </a:pPr>
            <a:endParaRPr lang="es-ES"/>
          </a:p>
        </c:txPr>
        <c:crossAx val="748320576"/>
        <c:crosses val="autoZero"/>
        <c:auto val="1"/>
        <c:lblOffset val="100"/>
        <c:baseTimeUnit val="months"/>
      </c:dateAx>
      <c:valAx>
        <c:axId val="748320576"/>
        <c:scaling>
          <c:orientation val="minMax"/>
          <c:max val="1"/>
          <c:min val="0"/>
        </c:scaling>
        <c:delete val="1"/>
        <c:axPos val="l"/>
        <c:numFmt formatCode="0.0%" sourceLinked="1"/>
        <c:majorTickMark val="out"/>
        <c:minorTickMark val="none"/>
        <c:tickLblPos val="nextTo"/>
        <c:crossAx val="7483213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graficos'!$D$78:$P$78</c:f>
              <c:numCache>
                <c:formatCode>0.0%</c:formatCode>
                <c:ptCount val="13"/>
                <c:pt idx="0">
                  <c:v>0.97516714422158546</c:v>
                </c:pt>
                <c:pt idx="1">
                  <c:v>0.9460431654676259</c:v>
                </c:pt>
                <c:pt idx="2">
                  <c:v>0.98918664786083688</c:v>
                </c:pt>
                <c:pt idx="3">
                  <c:v>0.99103674932775632</c:v>
                </c:pt>
                <c:pt idx="4">
                  <c:v>0.99645127901818731</c:v>
                </c:pt>
                <c:pt idx="5">
                  <c:v>0.99391968325791846</c:v>
                </c:pt>
                <c:pt idx="6">
                  <c:v>0.98592964824120599</c:v>
                </c:pt>
                <c:pt idx="7">
                  <c:v>0.98896614268440142</c:v>
                </c:pt>
                <c:pt idx="8">
                  <c:v>0.98709500274574413</c:v>
                </c:pt>
                <c:pt idx="9">
                  <c:v>0.98412698412698418</c:v>
                </c:pt>
                <c:pt idx="10">
                  <c:v>0.97275775356244754</c:v>
                </c:pt>
                <c:pt idx="11">
                  <c:v>0.98029842097638709</c:v>
                </c:pt>
                <c:pt idx="12">
                  <c:v>0.98616957306073361</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graficos'!$D$79:$P$79</c:f>
              <c:numCache>
                <c:formatCode>0.0%</c:formatCode>
                <c:ptCount val="13"/>
                <c:pt idx="0">
                  <c:v>2.4832855778414518E-2</c:v>
                </c:pt>
                <c:pt idx="1">
                  <c:v>5.3956834532374098E-2</c:v>
                </c:pt>
                <c:pt idx="2">
                  <c:v>1.0813352139163141E-2</c:v>
                </c:pt>
                <c:pt idx="3">
                  <c:v>8.9632506722437996E-3</c:v>
                </c:pt>
                <c:pt idx="4">
                  <c:v>3.5487209818128051E-3</c:v>
                </c:pt>
                <c:pt idx="5">
                  <c:v>6.0803167420814472E-3</c:v>
                </c:pt>
                <c:pt idx="6">
                  <c:v>1.4070351758793969E-2</c:v>
                </c:pt>
                <c:pt idx="7">
                  <c:v>1.1033857315598547E-2</c:v>
                </c:pt>
                <c:pt idx="8">
                  <c:v>1.2904997254255902E-2</c:v>
                </c:pt>
                <c:pt idx="9">
                  <c:v>1.5873015873015872E-2</c:v>
                </c:pt>
                <c:pt idx="10">
                  <c:v>2.7242246437552388E-2</c:v>
                </c:pt>
                <c:pt idx="11">
                  <c:v>1.9701579023612924E-2</c:v>
                </c:pt>
                <c:pt idx="12">
                  <c:v>1.3830426939266387E-2</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913571288"/>
        <c:axId val="913568152"/>
      </c:barChart>
      <c:dateAx>
        <c:axId val="913571288"/>
        <c:scaling>
          <c:orientation val="minMax"/>
        </c:scaling>
        <c:delete val="0"/>
        <c:axPos val="b"/>
        <c:numFmt formatCode="[$-C0A]mmmm\-yy;@" sourceLinked="1"/>
        <c:majorTickMark val="out"/>
        <c:minorTickMark val="none"/>
        <c:tickLblPos val="nextTo"/>
        <c:txPr>
          <a:bodyPr/>
          <a:lstStyle/>
          <a:p>
            <a:pPr>
              <a:defRPr sz="750"/>
            </a:pPr>
            <a:endParaRPr lang="es-ES"/>
          </a:p>
        </c:txPr>
        <c:crossAx val="913568152"/>
        <c:crosses val="autoZero"/>
        <c:auto val="1"/>
        <c:lblOffset val="100"/>
        <c:baseTimeUnit val="months"/>
      </c:dateAx>
      <c:valAx>
        <c:axId val="913568152"/>
        <c:scaling>
          <c:orientation val="minMax"/>
          <c:max val="1"/>
          <c:min val="0"/>
        </c:scaling>
        <c:delete val="1"/>
        <c:axPos val="l"/>
        <c:numFmt formatCode="0.0%" sourceLinked="1"/>
        <c:majorTickMark val="out"/>
        <c:minorTickMark val="none"/>
        <c:tickLblPos val="nextTo"/>
        <c:crossAx val="913571288"/>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graficos'!$D$73:$P$73</c:f>
              <c:numCache>
                <c:formatCode>0.0%</c:formatCode>
                <c:ptCount val="13"/>
                <c:pt idx="0">
                  <c:v>0.82855341947683581</c:v>
                </c:pt>
                <c:pt idx="1">
                  <c:v>0.84747363450338431</c:v>
                </c:pt>
                <c:pt idx="2">
                  <c:v>0.87675458892488056</c:v>
                </c:pt>
                <c:pt idx="3">
                  <c:v>0.87790185130766962</c:v>
                </c:pt>
                <c:pt idx="4">
                  <c:v>0.89365012020930568</c:v>
                </c:pt>
                <c:pt idx="5">
                  <c:v>0.89398938459331523</c:v>
                </c:pt>
                <c:pt idx="6">
                  <c:v>0.88697508896797161</c:v>
                </c:pt>
                <c:pt idx="7">
                  <c:v>0.87534747622531095</c:v>
                </c:pt>
                <c:pt idx="8">
                  <c:v>0.87929600886917969</c:v>
                </c:pt>
                <c:pt idx="9">
                  <c:v>0.87449173217674159</c:v>
                </c:pt>
                <c:pt idx="10">
                  <c:v>0.88569424964936883</c:v>
                </c:pt>
                <c:pt idx="11">
                  <c:v>0.88482346241457865</c:v>
                </c:pt>
                <c:pt idx="12">
                  <c:v>0.85506601394451864</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graficos'!$D$74:$P$74</c:f>
              <c:numCache>
                <c:formatCode>0.0%</c:formatCode>
                <c:ptCount val="13"/>
                <c:pt idx="0">
                  <c:v>0.17144658052316422</c:v>
                </c:pt>
                <c:pt idx="1">
                  <c:v>0.15252636549661577</c:v>
                </c:pt>
                <c:pt idx="2">
                  <c:v>0.12324541107511955</c:v>
                </c:pt>
                <c:pt idx="3">
                  <c:v>0.12209814869233029</c:v>
                </c:pt>
                <c:pt idx="4">
                  <c:v>0.10634987979069439</c:v>
                </c:pt>
                <c:pt idx="5">
                  <c:v>0.10601061540668484</c:v>
                </c:pt>
                <c:pt idx="6">
                  <c:v>0.11302491103202847</c:v>
                </c:pt>
                <c:pt idx="7">
                  <c:v>0.12465252377468911</c:v>
                </c:pt>
                <c:pt idx="8">
                  <c:v>0.12070399113082042</c:v>
                </c:pt>
                <c:pt idx="9">
                  <c:v>0.12550826782325833</c:v>
                </c:pt>
                <c:pt idx="10">
                  <c:v>0.11430575035063115</c:v>
                </c:pt>
                <c:pt idx="11">
                  <c:v>0.11517653758542142</c:v>
                </c:pt>
                <c:pt idx="12">
                  <c:v>0.14493398605548138</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913563448"/>
        <c:axId val="913571680"/>
      </c:barChart>
      <c:dateAx>
        <c:axId val="913563448"/>
        <c:scaling>
          <c:orientation val="minMax"/>
        </c:scaling>
        <c:delete val="0"/>
        <c:axPos val="b"/>
        <c:numFmt formatCode="[$-C0A]mmmm\-yy;@" sourceLinked="1"/>
        <c:majorTickMark val="out"/>
        <c:minorTickMark val="none"/>
        <c:tickLblPos val="nextTo"/>
        <c:txPr>
          <a:bodyPr/>
          <a:lstStyle/>
          <a:p>
            <a:pPr>
              <a:defRPr sz="900"/>
            </a:pPr>
            <a:endParaRPr lang="es-ES"/>
          </a:p>
        </c:txPr>
        <c:crossAx val="913571680"/>
        <c:crosses val="autoZero"/>
        <c:auto val="1"/>
        <c:lblOffset val="100"/>
        <c:baseTimeUnit val="months"/>
      </c:dateAx>
      <c:valAx>
        <c:axId val="913571680"/>
        <c:scaling>
          <c:orientation val="minMax"/>
          <c:max val="1"/>
          <c:min val="0"/>
        </c:scaling>
        <c:delete val="1"/>
        <c:axPos val="l"/>
        <c:numFmt formatCode="0.0%" sourceLinked="1"/>
        <c:majorTickMark val="out"/>
        <c:minorTickMark val="none"/>
        <c:tickLblPos val="nextTo"/>
        <c:crossAx val="91356344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graficos'!$D$83:$P$83</c:f>
              <c:numCache>
                <c:formatCode>0.0%</c:formatCode>
                <c:ptCount val="13"/>
                <c:pt idx="0">
                  <c:v>0.93843700159489629</c:v>
                </c:pt>
                <c:pt idx="1">
                  <c:v>0.84556159420289856</c:v>
                </c:pt>
                <c:pt idx="2">
                  <c:v>0.95982353867969128</c:v>
                </c:pt>
                <c:pt idx="3">
                  <c:v>0.93605040890199764</c:v>
                </c:pt>
                <c:pt idx="4">
                  <c:v>0.91690022421524653</c:v>
                </c:pt>
                <c:pt idx="5">
                  <c:v>0.94525862068965516</c:v>
                </c:pt>
                <c:pt idx="6">
                  <c:v>0.95956134338588073</c:v>
                </c:pt>
                <c:pt idx="7">
                  <c:v>0.9226336262786341</c:v>
                </c:pt>
                <c:pt idx="8">
                  <c:v>0.96178147634458311</c:v>
                </c:pt>
                <c:pt idx="9">
                  <c:v>0.93217243058938126</c:v>
                </c:pt>
                <c:pt idx="10">
                  <c:v>0.94740355092778006</c:v>
                </c:pt>
                <c:pt idx="11">
                  <c:v>0.92034040178571441</c:v>
                </c:pt>
                <c:pt idx="12">
                  <c:v>0.89149519890260631</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graficos'!$D$84:$P$84</c:f>
              <c:numCache>
                <c:formatCode>0.0%</c:formatCode>
                <c:ptCount val="13"/>
                <c:pt idx="0">
                  <c:v>6.1562998405103667E-2</c:v>
                </c:pt>
                <c:pt idx="1">
                  <c:v>0.15443840579710147</c:v>
                </c:pt>
                <c:pt idx="2">
                  <c:v>4.0176461320308804E-2</c:v>
                </c:pt>
                <c:pt idx="3">
                  <c:v>6.3949591098002412E-2</c:v>
                </c:pt>
                <c:pt idx="4">
                  <c:v>8.3099775784753346E-2</c:v>
                </c:pt>
                <c:pt idx="5">
                  <c:v>5.4741379310344819E-2</c:v>
                </c:pt>
                <c:pt idx="6">
                  <c:v>4.0438656614119259E-2</c:v>
                </c:pt>
                <c:pt idx="7">
                  <c:v>7.7366373721365789E-2</c:v>
                </c:pt>
                <c:pt idx="8">
                  <c:v>3.8218523655416857E-2</c:v>
                </c:pt>
                <c:pt idx="9">
                  <c:v>6.7827569410618613E-2</c:v>
                </c:pt>
                <c:pt idx="10">
                  <c:v>5.2596449072219997E-2</c:v>
                </c:pt>
                <c:pt idx="11">
                  <c:v>7.9659598214285726E-2</c:v>
                </c:pt>
                <c:pt idx="12">
                  <c:v>0.1085048010973937</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913572464"/>
        <c:axId val="913573248"/>
      </c:barChart>
      <c:dateAx>
        <c:axId val="913572464"/>
        <c:scaling>
          <c:orientation val="minMax"/>
        </c:scaling>
        <c:delete val="0"/>
        <c:axPos val="b"/>
        <c:numFmt formatCode="[$-C0A]mmmm\-yy;@" sourceLinked="1"/>
        <c:majorTickMark val="out"/>
        <c:minorTickMark val="none"/>
        <c:tickLblPos val="nextTo"/>
        <c:txPr>
          <a:bodyPr/>
          <a:lstStyle/>
          <a:p>
            <a:pPr>
              <a:defRPr sz="750"/>
            </a:pPr>
            <a:endParaRPr lang="es-ES"/>
          </a:p>
        </c:txPr>
        <c:crossAx val="913573248"/>
        <c:crosses val="autoZero"/>
        <c:auto val="1"/>
        <c:lblOffset val="100"/>
        <c:baseTimeUnit val="months"/>
      </c:dateAx>
      <c:valAx>
        <c:axId val="913573248"/>
        <c:scaling>
          <c:orientation val="minMax"/>
          <c:max val="1"/>
          <c:min val="0"/>
        </c:scaling>
        <c:delete val="1"/>
        <c:axPos val="l"/>
        <c:numFmt formatCode="0.0%" sourceLinked="1"/>
        <c:majorTickMark val="out"/>
        <c:minorTickMark val="none"/>
        <c:tickLblPos val="nextTo"/>
        <c:crossAx val="91357246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graficos'!$D$34:$P$34</c:f>
              <c:numCache>
                <c:formatCode>0.0%</c:formatCode>
                <c:ptCount val="13"/>
                <c:pt idx="0">
                  <c:v>0.65958107059736226</c:v>
                </c:pt>
                <c:pt idx="1">
                  <c:v>0.71068690345798791</c:v>
                </c:pt>
                <c:pt idx="2">
                  <c:v>0.72485709871775061</c:v>
                </c:pt>
                <c:pt idx="3">
                  <c:v>0.72272462077012833</c:v>
                </c:pt>
                <c:pt idx="4">
                  <c:v>0.75268384326355331</c:v>
                </c:pt>
                <c:pt idx="5">
                  <c:v>0.68609665427509292</c:v>
                </c:pt>
                <c:pt idx="6">
                  <c:v>0.68747340048233785</c:v>
                </c:pt>
                <c:pt idx="7">
                  <c:v>0.68378029542521146</c:v>
                </c:pt>
                <c:pt idx="8">
                  <c:v>0.72695035460992907</c:v>
                </c:pt>
                <c:pt idx="9">
                  <c:v>0.69555811941159496</c:v>
                </c:pt>
                <c:pt idx="10">
                  <c:v>0.74597051935528302</c:v>
                </c:pt>
                <c:pt idx="11">
                  <c:v>0.69354604786076868</c:v>
                </c:pt>
                <c:pt idx="12">
                  <c:v>0.70401437986818449</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graficos'!$D$35:$P$35</c:f>
              <c:numCache>
                <c:formatCode>0.0%</c:formatCode>
                <c:ptCount val="13"/>
                <c:pt idx="0">
                  <c:v>0.34041892940263768</c:v>
                </c:pt>
                <c:pt idx="1">
                  <c:v>0.2893130965420122</c:v>
                </c:pt>
                <c:pt idx="2">
                  <c:v>0.27514290128224933</c:v>
                </c:pt>
                <c:pt idx="3">
                  <c:v>0.27727537922987167</c:v>
                </c:pt>
                <c:pt idx="4">
                  <c:v>0.24731615673644655</c:v>
                </c:pt>
                <c:pt idx="5">
                  <c:v>0.31390334572490708</c:v>
                </c:pt>
                <c:pt idx="6">
                  <c:v>0.31252659951766204</c:v>
                </c:pt>
                <c:pt idx="7">
                  <c:v>0.31621970457478848</c:v>
                </c:pt>
                <c:pt idx="8">
                  <c:v>0.27304964539007093</c:v>
                </c:pt>
                <c:pt idx="9">
                  <c:v>0.30444188058840493</c:v>
                </c:pt>
                <c:pt idx="10">
                  <c:v>0.25402948064471692</c:v>
                </c:pt>
                <c:pt idx="11">
                  <c:v>0.30645395213923132</c:v>
                </c:pt>
                <c:pt idx="12">
                  <c:v>0.29598562013181545</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913565408"/>
        <c:axId val="913566192"/>
      </c:barChart>
      <c:dateAx>
        <c:axId val="913565408"/>
        <c:scaling>
          <c:orientation val="minMax"/>
        </c:scaling>
        <c:delete val="0"/>
        <c:axPos val="b"/>
        <c:numFmt formatCode="[$-C0A]mmmm\-yy;@" sourceLinked="1"/>
        <c:majorTickMark val="out"/>
        <c:minorTickMark val="none"/>
        <c:tickLblPos val="nextTo"/>
        <c:txPr>
          <a:bodyPr/>
          <a:lstStyle/>
          <a:p>
            <a:pPr>
              <a:defRPr sz="750"/>
            </a:pPr>
            <a:endParaRPr lang="es-ES"/>
          </a:p>
        </c:txPr>
        <c:crossAx val="913566192"/>
        <c:crosses val="autoZero"/>
        <c:auto val="1"/>
        <c:lblOffset val="100"/>
        <c:baseTimeUnit val="months"/>
      </c:dateAx>
      <c:valAx>
        <c:axId val="913566192"/>
        <c:scaling>
          <c:orientation val="minMax"/>
          <c:max val="1"/>
          <c:min val="0"/>
        </c:scaling>
        <c:delete val="1"/>
        <c:axPos val="l"/>
        <c:numFmt formatCode="0.0%" sourceLinked="1"/>
        <c:majorTickMark val="out"/>
        <c:minorTickMark val="none"/>
        <c:tickLblPos val="nextTo"/>
        <c:crossAx val="913565408"/>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graficos'!$D$29:$P$29</c:f>
              <c:numCache>
                <c:formatCode>0.0%</c:formatCode>
                <c:ptCount val="13"/>
                <c:pt idx="0">
                  <c:v>0.84471659601193283</c:v>
                </c:pt>
                <c:pt idx="1">
                  <c:v>0.85590959033118819</c:v>
                </c:pt>
                <c:pt idx="2">
                  <c:v>0.89034888989578609</c:v>
                </c:pt>
                <c:pt idx="3">
                  <c:v>0.89116833988069255</c:v>
                </c:pt>
                <c:pt idx="4">
                  <c:v>0.90968197879858659</c:v>
                </c:pt>
                <c:pt idx="5">
                  <c:v>0.90389536536821147</c:v>
                </c:pt>
                <c:pt idx="6">
                  <c:v>0.88973706530958441</c:v>
                </c:pt>
                <c:pt idx="7">
                  <c:v>0.89260487242323772</c:v>
                </c:pt>
                <c:pt idx="8">
                  <c:v>0.89593562465902898</c:v>
                </c:pt>
                <c:pt idx="9">
                  <c:v>0.89296468655899253</c:v>
                </c:pt>
                <c:pt idx="10">
                  <c:v>0.9095098449937159</c:v>
                </c:pt>
                <c:pt idx="11">
                  <c:v>0.88843930635838142</c:v>
                </c:pt>
                <c:pt idx="12">
                  <c:v>0.86937399208327226</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graficos'!$D$30:$P$30</c:f>
              <c:numCache>
                <c:formatCode>0.0%</c:formatCode>
                <c:ptCount val="13"/>
                <c:pt idx="0">
                  <c:v>0.15528340398806723</c:v>
                </c:pt>
                <c:pt idx="1">
                  <c:v>0.14409040966881179</c:v>
                </c:pt>
                <c:pt idx="2">
                  <c:v>0.10965111010421384</c:v>
                </c:pt>
                <c:pt idx="3">
                  <c:v>0.10883166011930744</c:v>
                </c:pt>
                <c:pt idx="4">
                  <c:v>9.0318021201413426E-2</c:v>
                </c:pt>
                <c:pt idx="5">
                  <c:v>9.6104634631788449E-2</c:v>
                </c:pt>
                <c:pt idx="6">
                  <c:v>0.11026293469041561</c:v>
                </c:pt>
                <c:pt idx="7">
                  <c:v>0.10739512757676228</c:v>
                </c:pt>
                <c:pt idx="8">
                  <c:v>0.1040643753409711</c:v>
                </c:pt>
                <c:pt idx="9">
                  <c:v>0.10703531344100739</c:v>
                </c:pt>
                <c:pt idx="10">
                  <c:v>9.0490155006284045E-2</c:v>
                </c:pt>
                <c:pt idx="11">
                  <c:v>0.11156069364161848</c:v>
                </c:pt>
                <c:pt idx="12">
                  <c:v>0.13062600791672777</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913566976"/>
        <c:axId val="913568544"/>
      </c:barChart>
      <c:dateAx>
        <c:axId val="913566976"/>
        <c:scaling>
          <c:orientation val="minMax"/>
        </c:scaling>
        <c:delete val="0"/>
        <c:axPos val="b"/>
        <c:numFmt formatCode="[$-C0A]mmmm\-yy;@" sourceLinked="1"/>
        <c:majorTickMark val="out"/>
        <c:minorTickMark val="none"/>
        <c:tickLblPos val="nextTo"/>
        <c:txPr>
          <a:bodyPr/>
          <a:lstStyle/>
          <a:p>
            <a:pPr>
              <a:defRPr sz="900"/>
            </a:pPr>
            <a:endParaRPr lang="es-ES"/>
          </a:p>
        </c:txPr>
        <c:crossAx val="913568544"/>
        <c:crosses val="autoZero"/>
        <c:auto val="1"/>
        <c:lblOffset val="100"/>
        <c:baseTimeUnit val="months"/>
      </c:dateAx>
      <c:valAx>
        <c:axId val="913568544"/>
        <c:scaling>
          <c:orientation val="minMax"/>
          <c:max val="1"/>
          <c:min val="0"/>
        </c:scaling>
        <c:delete val="1"/>
        <c:axPos val="l"/>
        <c:numFmt formatCode="0.0%" sourceLinked="1"/>
        <c:majorTickMark val="out"/>
        <c:minorTickMark val="none"/>
        <c:tickLblPos val="nextTo"/>
        <c:crossAx val="9135669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graficos'!$D$39:$P$39</c:f>
              <c:numCache>
                <c:formatCode>0.0%</c:formatCode>
                <c:ptCount val="13"/>
                <c:pt idx="0">
                  <c:v>0.94308943089430897</c:v>
                </c:pt>
                <c:pt idx="1">
                  <c:v>0.86692667706708282</c:v>
                </c:pt>
                <c:pt idx="2">
                  <c:v>0.96423637759017644</c:v>
                </c:pt>
                <c:pt idx="3">
                  <c:v>0.9392674387287907</c:v>
                </c:pt>
                <c:pt idx="4">
                  <c:v>0.93072289156626509</c:v>
                </c:pt>
                <c:pt idx="5">
                  <c:v>0.94337469690486375</c:v>
                </c:pt>
                <c:pt idx="6">
                  <c:v>0.95926849542809633</c:v>
                </c:pt>
                <c:pt idx="7">
                  <c:v>0.94226026403597851</c:v>
                </c:pt>
                <c:pt idx="8">
                  <c:v>0.96090065419138915</c:v>
                </c:pt>
                <c:pt idx="9">
                  <c:v>0.94171902152118703</c:v>
                </c:pt>
                <c:pt idx="10">
                  <c:v>0.95535960319647295</c:v>
                </c:pt>
                <c:pt idx="11">
                  <c:v>0.94352512524669796</c:v>
                </c:pt>
                <c:pt idx="12">
                  <c:v>0.9244015119697605</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graficos'!$D$40:$P$40</c:f>
              <c:numCache>
                <c:formatCode>0.0%</c:formatCode>
                <c:ptCount val="13"/>
                <c:pt idx="0">
                  <c:v>5.6910569105691054E-2</c:v>
                </c:pt>
                <c:pt idx="1">
                  <c:v>0.13307332293291732</c:v>
                </c:pt>
                <c:pt idx="2">
                  <c:v>3.5763622409823483E-2</c:v>
                </c:pt>
                <c:pt idx="3">
                  <c:v>6.0732561271209261E-2</c:v>
                </c:pt>
                <c:pt idx="4">
                  <c:v>6.9277108433734927E-2</c:v>
                </c:pt>
                <c:pt idx="5">
                  <c:v>5.662530309513622E-2</c:v>
                </c:pt>
                <c:pt idx="6">
                  <c:v>4.0731504571903575E-2</c:v>
                </c:pt>
                <c:pt idx="7">
                  <c:v>5.7739735964021467E-2</c:v>
                </c:pt>
                <c:pt idx="8">
                  <c:v>3.9099345808610991E-2</c:v>
                </c:pt>
                <c:pt idx="9">
                  <c:v>5.8280978478812993E-2</c:v>
                </c:pt>
                <c:pt idx="10">
                  <c:v>4.4640396803527146E-2</c:v>
                </c:pt>
                <c:pt idx="11">
                  <c:v>5.6474874753301957E-2</c:v>
                </c:pt>
                <c:pt idx="12">
                  <c:v>7.55984880302394E-2</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913578344"/>
        <c:axId val="913575600"/>
      </c:barChart>
      <c:dateAx>
        <c:axId val="913578344"/>
        <c:scaling>
          <c:orientation val="minMax"/>
        </c:scaling>
        <c:delete val="0"/>
        <c:axPos val="b"/>
        <c:numFmt formatCode="[$-C0A]mmmm\-yy;@" sourceLinked="1"/>
        <c:majorTickMark val="out"/>
        <c:minorTickMark val="none"/>
        <c:tickLblPos val="nextTo"/>
        <c:txPr>
          <a:bodyPr/>
          <a:lstStyle/>
          <a:p>
            <a:pPr>
              <a:defRPr sz="750"/>
            </a:pPr>
            <a:endParaRPr lang="es-ES"/>
          </a:p>
        </c:txPr>
        <c:crossAx val="913575600"/>
        <c:crosses val="autoZero"/>
        <c:auto val="1"/>
        <c:lblOffset val="100"/>
        <c:baseTimeUnit val="months"/>
      </c:dateAx>
      <c:valAx>
        <c:axId val="913575600"/>
        <c:scaling>
          <c:orientation val="minMax"/>
          <c:max val="1"/>
          <c:min val="0"/>
        </c:scaling>
        <c:delete val="1"/>
        <c:axPos val="l"/>
        <c:numFmt formatCode="0.0%" sourceLinked="1"/>
        <c:majorTickMark val="out"/>
        <c:minorTickMark val="none"/>
        <c:tickLblPos val="nextTo"/>
        <c:crossAx val="91357834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graficos'!$D$6:$P$6</c:f>
              <c:numCache>
                <c:formatCode>0.0%</c:formatCode>
                <c:ptCount val="13"/>
                <c:pt idx="0">
                  <c:v>0.91836419753086418</c:v>
                </c:pt>
                <c:pt idx="1">
                  <c:v>0.9221836827024581</c:v>
                </c:pt>
                <c:pt idx="2">
                  <c:v>0.9420161883738043</c:v>
                </c:pt>
                <c:pt idx="3">
                  <c:v>0.94029221691486375</c:v>
                </c:pt>
                <c:pt idx="4">
                  <c:v>0.95004952596575631</c:v>
                </c:pt>
                <c:pt idx="5">
                  <c:v>0.94832363535605424</c:v>
                </c:pt>
                <c:pt idx="6">
                  <c:v>0.94582580914015824</c:v>
                </c:pt>
                <c:pt idx="7">
                  <c:v>0.93835616438356173</c:v>
                </c:pt>
                <c:pt idx="8">
                  <c:v>0.93960636290105148</c:v>
                </c:pt>
                <c:pt idx="9">
                  <c:v>0.94466403162055335</c:v>
                </c:pt>
                <c:pt idx="10">
                  <c:v>0.95419116641597168</c:v>
                </c:pt>
                <c:pt idx="11">
                  <c:v>0.93799885974914488</c:v>
                </c:pt>
                <c:pt idx="12">
                  <c:v>0.92782189449801467</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graficos'!$D$7:$P$7</c:f>
              <c:numCache>
                <c:formatCode>0.0%</c:formatCode>
                <c:ptCount val="13"/>
                <c:pt idx="0">
                  <c:v>8.1635802469135807E-2</c:v>
                </c:pt>
                <c:pt idx="1">
                  <c:v>7.7816317297541848E-2</c:v>
                </c:pt>
                <c:pt idx="2">
                  <c:v>5.798381162619573E-2</c:v>
                </c:pt>
                <c:pt idx="3">
                  <c:v>5.9707783085136266E-2</c:v>
                </c:pt>
                <c:pt idx="4">
                  <c:v>4.9950474034243665E-2</c:v>
                </c:pt>
                <c:pt idx="5">
                  <c:v>5.1676364643945684E-2</c:v>
                </c:pt>
                <c:pt idx="6">
                  <c:v>5.4174190859841639E-2</c:v>
                </c:pt>
                <c:pt idx="7">
                  <c:v>6.1643835616438367E-2</c:v>
                </c:pt>
                <c:pt idx="8">
                  <c:v>6.0393637098948502E-2</c:v>
                </c:pt>
                <c:pt idx="9">
                  <c:v>5.5335968379446633E-2</c:v>
                </c:pt>
                <c:pt idx="10">
                  <c:v>4.5808833584028444E-2</c:v>
                </c:pt>
                <c:pt idx="11">
                  <c:v>6.2001140250855187E-2</c:v>
                </c:pt>
                <c:pt idx="12">
                  <c:v>7.2178105501985237E-2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748309600"/>
        <c:axId val="748309992"/>
      </c:barChart>
      <c:dateAx>
        <c:axId val="748309600"/>
        <c:scaling>
          <c:orientation val="minMax"/>
        </c:scaling>
        <c:delete val="0"/>
        <c:axPos val="b"/>
        <c:numFmt formatCode="[$-C0A]mmmm\-yy;@" sourceLinked="0"/>
        <c:majorTickMark val="out"/>
        <c:minorTickMark val="none"/>
        <c:tickLblPos val="nextTo"/>
        <c:txPr>
          <a:bodyPr/>
          <a:lstStyle/>
          <a:p>
            <a:pPr>
              <a:defRPr sz="900"/>
            </a:pPr>
            <a:endParaRPr lang="es-ES"/>
          </a:p>
        </c:txPr>
        <c:crossAx val="748309992"/>
        <c:crosses val="autoZero"/>
        <c:auto val="1"/>
        <c:lblOffset val="100"/>
        <c:baseTimeUnit val="months"/>
      </c:dateAx>
      <c:valAx>
        <c:axId val="748309992"/>
        <c:scaling>
          <c:orientation val="minMax"/>
          <c:max val="1"/>
          <c:min val="0"/>
        </c:scaling>
        <c:delete val="1"/>
        <c:axPos val="l"/>
        <c:numFmt formatCode="0.0%" sourceLinked="1"/>
        <c:majorTickMark val="out"/>
        <c:minorTickMark val="none"/>
        <c:tickLblPos val="nextTo"/>
        <c:crossAx val="74830960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graficos'!$D$16:$P$16</c:f>
              <c:numCache>
                <c:formatCode>0.0%</c:formatCode>
                <c:ptCount val="13"/>
                <c:pt idx="0">
                  <c:v>0.95373111076491668</c:v>
                </c:pt>
                <c:pt idx="1">
                  <c:v>0.93731693028705332</c:v>
                </c:pt>
                <c:pt idx="2">
                  <c:v>0.96050955414012729</c:v>
                </c:pt>
                <c:pt idx="3">
                  <c:v>0.96105683225540117</c:v>
                </c:pt>
                <c:pt idx="4">
                  <c:v>0.9663902226102139</c:v>
                </c:pt>
                <c:pt idx="5">
                  <c:v>0.96432097024397123</c:v>
                </c:pt>
                <c:pt idx="6">
                  <c:v>0.96135051088405155</c:v>
                </c:pt>
                <c:pt idx="7">
                  <c:v>0.94838619922092382</c:v>
                </c:pt>
                <c:pt idx="8">
                  <c:v>0.95422912205567445</c:v>
                </c:pt>
                <c:pt idx="9">
                  <c:v>0.97298392543563417</c:v>
                </c:pt>
                <c:pt idx="10">
                  <c:v>0.98198689956331886</c:v>
                </c:pt>
                <c:pt idx="11">
                  <c:v>0.96296296296296291</c:v>
                </c:pt>
                <c:pt idx="12">
                  <c:v>0.94375952347970626</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graficos'!$D$17:$P$17</c:f>
              <c:numCache>
                <c:formatCode>0.0%</c:formatCode>
                <c:ptCount val="13"/>
                <c:pt idx="0">
                  <c:v>4.6268889235083349E-2</c:v>
                </c:pt>
                <c:pt idx="1">
                  <c:v>6.2683069712946696E-2</c:v>
                </c:pt>
                <c:pt idx="2">
                  <c:v>3.949044585987261E-2</c:v>
                </c:pt>
                <c:pt idx="3">
                  <c:v>3.8943167744598869E-2</c:v>
                </c:pt>
                <c:pt idx="4">
                  <c:v>3.360977738978612E-2</c:v>
                </c:pt>
                <c:pt idx="5">
                  <c:v>3.5679029756028768E-2</c:v>
                </c:pt>
                <c:pt idx="6">
                  <c:v>3.8649489115948468E-2</c:v>
                </c:pt>
                <c:pt idx="7">
                  <c:v>5.1613800779076242E-2</c:v>
                </c:pt>
                <c:pt idx="8">
                  <c:v>4.577087794432548E-2</c:v>
                </c:pt>
                <c:pt idx="9">
                  <c:v>2.7016074564365798E-2</c:v>
                </c:pt>
                <c:pt idx="10">
                  <c:v>1.8013100436681227E-2</c:v>
                </c:pt>
                <c:pt idx="11">
                  <c:v>3.7037037037037028E-2</c:v>
                </c:pt>
                <c:pt idx="12">
                  <c:v>5.6240476520293667E-2</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748324496"/>
        <c:axId val="748324888"/>
      </c:barChart>
      <c:dateAx>
        <c:axId val="748324496"/>
        <c:scaling>
          <c:orientation val="minMax"/>
        </c:scaling>
        <c:delete val="0"/>
        <c:axPos val="b"/>
        <c:numFmt formatCode="[$-C0A]mmmm\-yy;@" sourceLinked="1"/>
        <c:majorTickMark val="out"/>
        <c:minorTickMark val="none"/>
        <c:tickLblPos val="nextTo"/>
        <c:txPr>
          <a:bodyPr/>
          <a:lstStyle/>
          <a:p>
            <a:pPr>
              <a:defRPr sz="750"/>
            </a:pPr>
            <a:endParaRPr lang="es-ES"/>
          </a:p>
        </c:txPr>
        <c:crossAx val="748324888"/>
        <c:crosses val="autoZero"/>
        <c:auto val="1"/>
        <c:lblOffset val="100"/>
        <c:baseTimeUnit val="months"/>
      </c:dateAx>
      <c:valAx>
        <c:axId val="748324888"/>
        <c:scaling>
          <c:orientation val="minMax"/>
          <c:max val="1"/>
          <c:min val="0"/>
        </c:scaling>
        <c:delete val="1"/>
        <c:axPos val="l"/>
        <c:numFmt formatCode="0.0%" sourceLinked="1"/>
        <c:majorTickMark val="out"/>
        <c:minorTickMark val="none"/>
        <c:tickLblPos val="nextTo"/>
        <c:crossAx val="74832449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graficos'!$D$56:$P$56</c:f>
              <c:numCache>
                <c:formatCode>0.0%</c:formatCode>
                <c:ptCount val="13"/>
                <c:pt idx="0">
                  <c:v>0.82270445822261595</c:v>
                </c:pt>
                <c:pt idx="1">
                  <c:v>0.8316730149428655</c:v>
                </c:pt>
                <c:pt idx="2">
                  <c:v>0.79797829641742235</c:v>
                </c:pt>
                <c:pt idx="3">
                  <c:v>0.80866375052913786</c:v>
                </c:pt>
                <c:pt idx="4">
                  <c:v>0.82631826005319975</c:v>
                </c:pt>
                <c:pt idx="5">
                  <c:v>0.85633969522118658</c:v>
                </c:pt>
                <c:pt idx="6">
                  <c:v>0.84016991902296567</c:v>
                </c:pt>
                <c:pt idx="7">
                  <c:v>0.80426021876799081</c:v>
                </c:pt>
                <c:pt idx="8">
                  <c:v>0.80474160895045288</c:v>
                </c:pt>
                <c:pt idx="9">
                  <c:v>0.82643418075336095</c:v>
                </c:pt>
                <c:pt idx="10">
                  <c:v>0.81358885017421601</c:v>
                </c:pt>
                <c:pt idx="11">
                  <c:v>0.81256983240223468</c:v>
                </c:pt>
                <c:pt idx="12">
                  <c:v>0.7549045955388336</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graficos'!$D$57:$P$57</c:f>
              <c:numCache>
                <c:formatCode>0.0%</c:formatCode>
                <c:ptCount val="13"/>
                <c:pt idx="0">
                  <c:v>0.17729554177738413</c:v>
                </c:pt>
                <c:pt idx="1">
                  <c:v>0.16832698505713448</c:v>
                </c:pt>
                <c:pt idx="2">
                  <c:v>0.20202170358257768</c:v>
                </c:pt>
                <c:pt idx="3">
                  <c:v>0.19133624947086214</c:v>
                </c:pt>
                <c:pt idx="4">
                  <c:v>0.17368173994680017</c:v>
                </c:pt>
                <c:pt idx="5">
                  <c:v>0.14366030477881345</c:v>
                </c:pt>
                <c:pt idx="6">
                  <c:v>0.15983008097703438</c:v>
                </c:pt>
                <c:pt idx="7">
                  <c:v>0.19573978123200919</c:v>
                </c:pt>
                <c:pt idx="8">
                  <c:v>0.19525839104954715</c:v>
                </c:pt>
                <c:pt idx="9">
                  <c:v>0.17356581924663916</c:v>
                </c:pt>
                <c:pt idx="10">
                  <c:v>0.18641114982578397</c:v>
                </c:pt>
                <c:pt idx="11">
                  <c:v>0.18743016759776537</c:v>
                </c:pt>
                <c:pt idx="12">
                  <c:v>0.24509540446116632</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748322144"/>
        <c:axId val="748322536"/>
      </c:barChart>
      <c:dateAx>
        <c:axId val="748322144"/>
        <c:scaling>
          <c:orientation val="minMax"/>
        </c:scaling>
        <c:delete val="0"/>
        <c:axPos val="b"/>
        <c:numFmt formatCode="[$-C0A]mmmm\-yy;@" sourceLinked="1"/>
        <c:majorTickMark val="out"/>
        <c:minorTickMark val="none"/>
        <c:tickLblPos val="nextTo"/>
        <c:txPr>
          <a:bodyPr/>
          <a:lstStyle/>
          <a:p>
            <a:pPr>
              <a:defRPr sz="750"/>
            </a:pPr>
            <a:endParaRPr lang="es-ES"/>
          </a:p>
        </c:txPr>
        <c:crossAx val="748322536"/>
        <c:crosses val="autoZero"/>
        <c:auto val="1"/>
        <c:lblOffset val="100"/>
        <c:baseTimeUnit val="months"/>
      </c:dateAx>
      <c:valAx>
        <c:axId val="748322536"/>
        <c:scaling>
          <c:orientation val="minMax"/>
          <c:max val="1"/>
          <c:min val="0"/>
        </c:scaling>
        <c:delete val="1"/>
        <c:axPos val="l"/>
        <c:numFmt formatCode="0.0%" sourceLinked="1"/>
        <c:majorTickMark val="out"/>
        <c:minorTickMark val="none"/>
        <c:tickLblPos val="nextTo"/>
        <c:crossAx val="74832214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graficos'!$D$51:$P$51</c:f>
              <c:numCache>
                <c:formatCode>0.0%</c:formatCode>
                <c:ptCount val="13"/>
                <c:pt idx="0">
                  <c:v>0.91991601679664059</c:v>
                </c:pt>
                <c:pt idx="1">
                  <c:v>0.91060138214968378</c:v>
                </c:pt>
                <c:pt idx="2">
                  <c:v>0.92521092521092518</c:v>
                </c:pt>
                <c:pt idx="3">
                  <c:v>0.93357933579335795</c:v>
                </c:pt>
                <c:pt idx="4">
                  <c:v>0.94951209164191774</c:v>
                </c:pt>
                <c:pt idx="5">
                  <c:v>0.95920558239398812</c:v>
                </c:pt>
                <c:pt idx="6">
                  <c:v>0.95315461684267544</c:v>
                </c:pt>
                <c:pt idx="7">
                  <c:v>0.93235133660665581</c:v>
                </c:pt>
                <c:pt idx="8">
                  <c:v>0.93393834245295604</c:v>
                </c:pt>
                <c:pt idx="9">
                  <c:v>0.94299959574181369</c:v>
                </c:pt>
                <c:pt idx="10">
                  <c:v>0.9539232958395446</c:v>
                </c:pt>
                <c:pt idx="11">
                  <c:v>0.92723549488054613</c:v>
                </c:pt>
                <c:pt idx="12">
                  <c:v>0.91535269709543565</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graficos'!$D$52:$P$52</c:f>
              <c:numCache>
                <c:formatCode>0.0%</c:formatCode>
                <c:ptCount val="13"/>
                <c:pt idx="0">
                  <c:v>8.0083983203359313E-2</c:v>
                </c:pt>
                <c:pt idx="1">
                  <c:v>8.9398617850316123E-2</c:v>
                </c:pt>
                <c:pt idx="2">
                  <c:v>7.4789074789074789E-2</c:v>
                </c:pt>
                <c:pt idx="3">
                  <c:v>6.6420664206642069E-2</c:v>
                </c:pt>
                <c:pt idx="4">
                  <c:v>5.0487908358082312E-2</c:v>
                </c:pt>
                <c:pt idx="5">
                  <c:v>4.0794417606011803E-2</c:v>
                </c:pt>
                <c:pt idx="6">
                  <c:v>4.6845383157324672E-2</c:v>
                </c:pt>
                <c:pt idx="7">
                  <c:v>6.7648663393344244E-2</c:v>
                </c:pt>
                <c:pt idx="8">
                  <c:v>6.6061657547043906E-2</c:v>
                </c:pt>
                <c:pt idx="9">
                  <c:v>5.7000404258186227E-2</c:v>
                </c:pt>
                <c:pt idx="10">
                  <c:v>4.607670416045534E-2</c:v>
                </c:pt>
                <c:pt idx="11">
                  <c:v>7.2764505119453926E-2</c:v>
                </c:pt>
                <c:pt idx="12">
                  <c:v>8.4647302904564306E-2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913569328"/>
        <c:axId val="913574424"/>
      </c:barChart>
      <c:dateAx>
        <c:axId val="913569328"/>
        <c:scaling>
          <c:orientation val="minMax"/>
        </c:scaling>
        <c:delete val="0"/>
        <c:axPos val="b"/>
        <c:numFmt formatCode="[$-C0A]mmmm\-yy;@" sourceLinked="1"/>
        <c:majorTickMark val="out"/>
        <c:minorTickMark val="none"/>
        <c:tickLblPos val="nextTo"/>
        <c:txPr>
          <a:bodyPr/>
          <a:lstStyle/>
          <a:p>
            <a:pPr>
              <a:defRPr sz="900"/>
            </a:pPr>
            <a:endParaRPr lang="es-ES"/>
          </a:p>
        </c:txPr>
        <c:crossAx val="913574424"/>
        <c:crosses val="autoZero"/>
        <c:auto val="1"/>
        <c:lblOffset val="100"/>
        <c:baseTimeUnit val="months"/>
      </c:dateAx>
      <c:valAx>
        <c:axId val="913574424"/>
        <c:scaling>
          <c:orientation val="minMax"/>
          <c:max val="1"/>
          <c:min val="0"/>
        </c:scaling>
        <c:delete val="1"/>
        <c:axPos val="l"/>
        <c:numFmt formatCode="0.0%" sourceLinked="1"/>
        <c:majorTickMark val="out"/>
        <c:minorTickMark val="none"/>
        <c:tickLblPos val="nextTo"/>
        <c:crossAx val="91356932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graficos'!$D$61:$P$61</c:f>
              <c:numCache>
                <c:formatCode>0.0%</c:formatCode>
                <c:ptCount val="13"/>
                <c:pt idx="0">
                  <c:v>0.92754705706602936</c:v>
                </c:pt>
                <c:pt idx="1">
                  <c:v>0.9251731406202951</c:v>
                </c:pt>
                <c:pt idx="2">
                  <c:v>0.93297857040126564</c:v>
                </c:pt>
                <c:pt idx="3">
                  <c:v>0.93668831168831179</c:v>
                </c:pt>
                <c:pt idx="4">
                  <c:v>0.94379422972237348</c:v>
                </c:pt>
                <c:pt idx="5">
                  <c:v>0.9599682917162109</c:v>
                </c:pt>
                <c:pt idx="6">
                  <c:v>0.96674145440147818</c:v>
                </c:pt>
                <c:pt idx="7">
                  <c:v>0.93998916282850187</c:v>
                </c:pt>
                <c:pt idx="8">
                  <c:v>0.93108910891089114</c:v>
                </c:pt>
                <c:pt idx="9">
                  <c:v>0.94925891307250643</c:v>
                </c:pt>
                <c:pt idx="10">
                  <c:v>0.96984064269722103</c:v>
                </c:pt>
                <c:pt idx="11">
                  <c:v>0.92909797614260814</c:v>
                </c:pt>
                <c:pt idx="12">
                  <c:v>0.93372506149221102</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graficos'!$D$62:$P$62</c:f>
              <c:numCache>
                <c:formatCode>0.0%</c:formatCode>
                <c:ptCount val="13"/>
                <c:pt idx="0">
                  <c:v>7.2452942933970713E-2</c:v>
                </c:pt>
                <c:pt idx="1">
                  <c:v>7.4826859379704902E-2</c:v>
                </c:pt>
                <c:pt idx="2">
                  <c:v>6.7021429598734361E-2</c:v>
                </c:pt>
                <c:pt idx="3">
                  <c:v>6.3311688311688319E-2</c:v>
                </c:pt>
                <c:pt idx="4">
                  <c:v>5.620577027762657E-2</c:v>
                </c:pt>
                <c:pt idx="5">
                  <c:v>4.0031708283789137E-2</c:v>
                </c:pt>
                <c:pt idx="6">
                  <c:v>3.3258545598521844E-2</c:v>
                </c:pt>
                <c:pt idx="7">
                  <c:v>6.0010837171498244E-2</c:v>
                </c:pt>
                <c:pt idx="8">
                  <c:v>6.8910891089108903E-2</c:v>
                </c:pt>
                <c:pt idx="9">
                  <c:v>5.0741086927493656E-2</c:v>
                </c:pt>
                <c:pt idx="10">
                  <c:v>3.0159357302778873E-2</c:v>
                </c:pt>
                <c:pt idx="11">
                  <c:v>7.0902023857391777E-2</c:v>
                </c:pt>
                <c:pt idx="12">
                  <c:v>6.6274938507789011E-2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913574032"/>
        <c:axId val="913575208"/>
      </c:barChart>
      <c:dateAx>
        <c:axId val="913574032"/>
        <c:scaling>
          <c:orientation val="minMax"/>
        </c:scaling>
        <c:delete val="0"/>
        <c:axPos val="b"/>
        <c:numFmt formatCode="[$-C0A]mmmm\-yy;@" sourceLinked="1"/>
        <c:majorTickMark val="out"/>
        <c:minorTickMark val="none"/>
        <c:tickLblPos val="nextTo"/>
        <c:txPr>
          <a:bodyPr/>
          <a:lstStyle/>
          <a:p>
            <a:pPr>
              <a:defRPr sz="750"/>
            </a:pPr>
            <a:endParaRPr lang="es-ES"/>
          </a:p>
        </c:txPr>
        <c:crossAx val="913575208"/>
        <c:crosses val="autoZero"/>
        <c:auto val="1"/>
        <c:lblOffset val="100"/>
        <c:baseTimeUnit val="months"/>
      </c:dateAx>
      <c:valAx>
        <c:axId val="913575208"/>
        <c:scaling>
          <c:orientation val="minMax"/>
          <c:max val="1"/>
          <c:min val="0"/>
        </c:scaling>
        <c:delete val="1"/>
        <c:axPos val="l"/>
        <c:numFmt formatCode="0.0%" sourceLinked="1"/>
        <c:majorTickMark val="out"/>
        <c:minorTickMark val="none"/>
        <c:tickLblPos val="nextTo"/>
        <c:crossAx val="91357403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graficos'!$D$100:$P$100</c:f>
              <c:numCache>
                <c:formatCode>0.0%</c:formatCode>
                <c:ptCount val="13"/>
                <c:pt idx="0">
                  <c:v>0.68001139763499074</c:v>
                </c:pt>
                <c:pt idx="1">
                  <c:v>0.69594010941549089</c:v>
                </c:pt>
                <c:pt idx="2">
                  <c:v>0.75203191960987148</c:v>
                </c:pt>
                <c:pt idx="3">
                  <c:v>0.69677983389188403</c:v>
                </c:pt>
                <c:pt idx="4">
                  <c:v>0.77473472899340401</c:v>
                </c:pt>
                <c:pt idx="5">
                  <c:v>0.65185081323611904</c:v>
                </c:pt>
                <c:pt idx="6">
                  <c:v>0.56599157265189626</c:v>
                </c:pt>
                <c:pt idx="7">
                  <c:v>0.65836355037048711</c:v>
                </c:pt>
                <c:pt idx="8">
                  <c:v>0.75898242853396269</c:v>
                </c:pt>
                <c:pt idx="9">
                  <c:v>0.72632944228274965</c:v>
                </c:pt>
                <c:pt idx="10">
                  <c:v>0.91220002873976136</c:v>
                </c:pt>
                <c:pt idx="11">
                  <c:v>0.61466701217932107</c:v>
                </c:pt>
                <c:pt idx="12">
                  <c:v>0.70755422587883321</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graficos'!$D$101:$P$101</c:f>
              <c:numCache>
                <c:formatCode>0.0%</c:formatCode>
                <c:ptCount val="13"/>
                <c:pt idx="0">
                  <c:v>0.31998860236500926</c:v>
                </c:pt>
                <c:pt idx="1">
                  <c:v>0.30405989058450905</c:v>
                </c:pt>
                <c:pt idx="2">
                  <c:v>0.24796808039012858</c:v>
                </c:pt>
                <c:pt idx="3">
                  <c:v>0.30322016610811597</c:v>
                </c:pt>
                <c:pt idx="4">
                  <c:v>0.22526527100659591</c:v>
                </c:pt>
                <c:pt idx="5">
                  <c:v>0.34814918676388112</c:v>
                </c:pt>
                <c:pt idx="6">
                  <c:v>0.43400842734810391</c:v>
                </c:pt>
                <c:pt idx="7">
                  <c:v>0.34163644962951289</c:v>
                </c:pt>
                <c:pt idx="8">
                  <c:v>0.24101757146603722</c:v>
                </c:pt>
                <c:pt idx="9">
                  <c:v>0.2736705577172503</c:v>
                </c:pt>
                <c:pt idx="10">
                  <c:v>8.7799971260238543E-2</c:v>
                </c:pt>
                <c:pt idx="11">
                  <c:v>0.38533298782067893</c:v>
                </c:pt>
                <c:pt idx="12">
                  <c:v>0.29244577412116679</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913574816"/>
        <c:axId val="913564232"/>
      </c:barChart>
      <c:dateAx>
        <c:axId val="913574816"/>
        <c:scaling>
          <c:orientation val="minMax"/>
        </c:scaling>
        <c:delete val="0"/>
        <c:axPos val="b"/>
        <c:numFmt formatCode="[$-C0A]mmmm\-yy;@" sourceLinked="1"/>
        <c:majorTickMark val="out"/>
        <c:minorTickMark val="none"/>
        <c:tickLblPos val="nextTo"/>
        <c:txPr>
          <a:bodyPr/>
          <a:lstStyle/>
          <a:p>
            <a:pPr>
              <a:defRPr sz="750"/>
            </a:pPr>
            <a:endParaRPr lang="es-ES"/>
          </a:p>
        </c:txPr>
        <c:crossAx val="913564232"/>
        <c:crosses val="autoZero"/>
        <c:auto val="1"/>
        <c:lblOffset val="100"/>
        <c:baseTimeUnit val="months"/>
      </c:dateAx>
      <c:valAx>
        <c:axId val="913564232"/>
        <c:scaling>
          <c:orientation val="minMax"/>
          <c:max val="1"/>
          <c:min val="0"/>
        </c:scaling>
        <c:delete val="1"/>
        <c:axPos val="l"/>
        <c:numFmt formatCode="0.0%" sourceLinked="1"/>
        <c:majorTickMark val="out"/>
        <c:minorTickMark val="none"/>
        <c:tickLblPos val="nextTo"/>
        <c:crossAx val="91357481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graficos'!$D$95:$P$95</c:f>
              <c:numCache>
                <c:formatCode>0.0%</c:formatCode>
                <c:ptCount val="13"/>
                <c:pt idx="0">
                  <c:v>0.90965346534653457</c:v>
                </c:pt>
                <c:pt idx="1">
                  <c:v>0.88947531822415393</c:v>
                </c:pt>
                <c:pt idx="2">
                  <c:v>0.93360586411051605</c:v>
                </c:pt>
                <c:pt idx="3">
                  <c:v>0.93549295774647889</c:v>
                </c:pt>
                <c:pt idx="4">
                  <c:v>0.96445698166431604</c:v>
                </c:pt>
                <c:pt idx="5">
                  <c:v>0.94224173411990675</c:v>
                </c:pt>
                <c:pt idx="6">
                  <c:v>0.89979324603721578</c:v>
                </c:pt>
                <c:pt idx="7">
                  <c:v>0.94855261352723286</c:v>
                </c:pt>
                <c:pt idx="8">
                  <c:v>0.94900996505759028</c:v>
                </c:pt>
                <c:pt idx="9">
                  <c:v>0.952152434721242</c:v>
                </c:pt>
                <c:pt idx="10">
                  <c:v>0.98305084745762705</c:v>
                </c:pt>
                <c:pt idx="11">
                  <c:v>0.89987900786448871</c:v>
                </c:pt>
                <c:pt idx="12">
                  <c:v>0.91132795927025889</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graficos'!$D$96:$P$96</c:f>
              <c:numCache>
                <c:formatCode>0.0%</c:formatCode>
                <c:ptCount val="13"/>
                <c:pt idx="0">
                  <c:v>9.0346534653465344E-2</c:v>
                </c:pt>
                <c:pt idx="1">
                  <c:v>0.11052468177584601</c:v>
                </c:pt>
                <c:pt idx="2">
                  <c:v>6.6394135889484077E-2</c:v>
                </c:pt>
                <c:pt idx="3">
                  <c:v>6.4507042253521121E-2</c:v>
                </c:pt>
                <c:pt idx="4">
                  <c:v>3.5543018335684066E-2</c:v>
                </c:pt>
                <c:pt idx="5">
                  <c:v>5.7758265880093293E-2</c:v>
                </c:pt>
                <c:pt idx="6">
                  <c:v>0.10020675396278428</c:v>
                </c:pt>
                <c:pt idx="7">
                  <c:v>5.1447386472767184E-2</c:v>
                </c:pt>
                <c:pt idx="8">
                  <c:v>5.0990034942409737E-2</c:v>
                </c:pt>
                <c:pt idx="9">
                  <c:v>4.7847565278757942E-2</c:v>
                </c:pt>
                <c:pt idx="10">
                  <c:v>1.6949152542372878E-2</c:v>
                </c:pt>
                <c:pt idx="11">
                  <c:v>0.10012099213551119</c:v>
                </c:pt>
                <c:pt idx="12">
                  <c:v>8.8672040729741192E-2</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913567368"/>
        <c:axId val="913569720"/>
      </c:barChart>
      <c:dateAx>
        <c:axId val="913567368"/>
        <c:scaling>
          <c:orientation val="minMax"/>
        </c:scaling>
        <c:delete val="0"/>
        <c:axPos val="b"/>
        <c:numFmt formatCode="[$-C0A]mmmm\-yy;@" sourceLinked="1"/>
        <c:majorTickMark val="out"/>
        <c:minorTickMark val="none"/>
        <c:tickLblPos val="nextTo"/>
        <c:txPr>
          <a:bodyPr/>
          <a:lstStyle/>
          <a:p>
            <a:pPr>
              <a:defRPr sz="900"/>
            </a:pPr>
            <a:endParaRPr lang="es-ES"/>
          </a:p>
        </c:txPr>
        <c:crossAx val="913569720"/>
        <c:crosses val="autoZero"/>
        <c:auto val="1"/>
        <c:lblOffset val="100"/>
        <c:baseTimeUnit val="months"/>
      </c:dateAx>
      <c:valAx>
        <c:axId val="913569720"/>
        <c:scaling>
          <c:orientation val="minMax"/>
          <c:max val="1"/>
          <c:min val="0"/>
        </c:scaling>
        <c:delete val="1"/>
        <c:axPos val="l"/>
        <c:numFmt formatCode="0.0%" sourceLinked="1"/>
        <c:majorTickMark val="out"/>
        <c:minorTickMark val="none"/>
        <c:tickLblPos val="nextTo"/>
        <c:crossAx val="9135673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graficos'!$D$105:$P$105</c:f>
              <c:numCache>
                <c:formatCode>0.0%</c:formatCode>
                <c:ptCount val="13"/>
                <c:pt idx="0">
                  <c:v>0.96339961288052089</c:v>
                </c:pt>
                <c:pt idx="1">
                  <c:v>0.96659482758620696</c:v>
                </c:pt>
                <c:pt idx="2">
                  <c:v>0.97416281755196299</c:v>
                </c:pt>
                <c:pt idx="3">
                  <c:v>0.94924273434302087</c:v>
                </c:pt>
                <c:pt idx="4">
                  <c:v>0.96285270515143662</c:v>
                </c:pt>
                <c:pt idx="5">
                  <c:v>0.93448275862068964</c:v>
                </c:pt>
                <c:pt idx="6">
                  <c:v>0.95818181818181825</c:v>
                </c:pt>
                <c:pt idx="7">
                  <c:v>1</c:v>
                </c:pt>
                <c:pt idx="8">
                  <c:v>0.95925044616299826</c:v>
                </c:pt>
                <c:pt idx="9">
                  <c:v>0.96124644099968359</c:v>
                </c:pt>
                <c:pt idx="10">
                  <c:v>0.96725331794575886</c:v>
                </c:pt>
                <c:pt idx="11">
                  <c:v>0.97599323753169909</c:v>
                </c:pt>
                <c:pt idx="12">
                  <c:v>0.98677325581395359</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numCache>
            </c:numRef>
          </c:cat>
          <c:val>
            <c:numRef>
              <c:f>'Back Data graficos'!$D$106:$P$106</c:f>
              <c:numCache>
                <c:formatCode>0.0%</c:formatCode>
                <c:ptCount val="13"/>
                <c:pt idx="0">
                  <c:v>3.6600387119479154E-2</c:v>
                </c:pt>
                <c:pt idx="1">
                  <c:v>3.3405172413793108E-2</c:v>
                </c:pt>
                <c:pt idx="2">
                  <c:v>2.5837182448036951E-2</c:v>
                </c:pt>
                <c:pt idx="3">
                  <c:v>5.0757265656979134E-2</c:v>
                </c:pt>
                <c:pt idx="4">
                  <c:v>3.7147294848563293E-2</c:v>
                </c:pt>
                <c:pt idx="5">
                  <c:v>6.5517241379310351E-2</c:v>
                </c:pt>
                <c:pt idx="6">
                  <c:v>4.1818181818181817E-2</c:v>
                </c:pt>
                <c:pt idx="7">
                  <c:v>0</c:v>
                </c:pt>
                <c:pt idx="8">
                  <c:v>4.0749553837001788E-2</c:v>
                </c:pt>
                <c:pt idx="9">
                  <c:v>3.8753559000316358E-2</c:v>
                </c:pt>
                <c:pt idx="10">
                  <c:v>3.2746682054241201E-2</c:v>
                </c:pt>
                <c:pt idx="11">
                  <c:v>2.400676246830093E-2</c:v>
                </c:pt>
                <c:pt idx="12">
                  <c:v>1.3226744186046512E-2</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913572856"/>
        <c:axId val="913570112"/>
      </c:barChart>
      <c:dateAx>
        <c:axId val="913572856"/>
        <c:scaling>
          <c:orientation val="minMax"/>
        </c:scaling>
        <c:delete val="0"/>
        <c:axPos val="b"/>
        <c:numFmt formatCode="[$-C0A]mmmm\-yy;@" sourceLinked="1"/>
        <c:majorTickMark val="out"/>
        <c:minorTickMark val="none"/>
        <c:tickLblPos val="nextTo"/>
        <c:txPr>
          <a:bodyPr/>
          <a:lstStyle/>
          <a:p>
            <a:pPr>
              <a:defRPr sz="750"/>
            </a:pPr>
            <a:endParaRPr lang="es-ES"/>
          </a:p>
        </c:txPr>
        <c:crossAx val="913570112"/>
        <c:crosses val="autoZero"/>
        <c:auto val="1"/>
        <c:lblOffset val="100"/>
        <c:baseTimeUnit val="months"/>
      </c:dateAx>
      <c:valAx>
        <c:axId val="913570112"/>
        <c:scaling>
          <c:orientation val="minMax"/>
          <c:max val="1"/>
          <c:min val="0"/>
        </c:scaling>
        <c:delete val="1"/>
        <c:axPos val="l"/>
        <c:numFmt formatCode="0.0%" sourceLinked="1"/>
        <c:majorTickMark val="out"/>
        <c:minorTickMark val="none"/>
        <c:tickLblPos val="nextTo"/>
        <c:crossAx val="91357285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10.xml><?xml version="1.0" encoding="utf-8"?>
<formControlPr xmlns="http://schemas.microsoft.com/office/spreadsheetml/2009/9/main" objectType="Drop" dropStyle="combo" dx="16" fmlaLink="$N$29" fmlaRange="'Back Data graficos'!$S$15:$S$17" noThreeD="1" sel="3"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2"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3"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6350</xdr:colOff>
      <xdr:row>27</xdr:row>
      <xdr:rowOff>48074</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153525" cy="5194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Febrero 2022</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xmlns=""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0469" y="1551042"/>
          <a:ext cx="6900902" cy="521216"/>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0469" y="4906969"/>
          <a:ext cx="6900902" cy="514866"/>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0469" y="2218577"/>
          <a:ext cx="6900902" cy="524390"/>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0469" y="2886111"/>
          <a:ext cx="6900902" cy="518040"/>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0469" y="3562376"/>
          <a:ext cx="6900902" cy="521216"/>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40426" y="4229910"/>
          <a:ext cx="6900902" cy="521216"/>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0469" y="5574506"/>
          <a:ext cx="6900902" cy="524391"/>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xmlns=""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711200</xdr:colOff>
      <xdr:row>2</xdr:row>
      <xdr:rowOff>45490</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275206</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Normal="100" workbookViewId="0">
      <selection activeCell="I41" sqref="I41"/>
    </sheetView>
  </sheetViews>
  <sheetFormatPr baseColWidth="10" defaultColWidth="11.44140625" defaultRowHeight="14.4" x14ac:dyDescent="0.3"/>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BB414"/>
  <sheetViews>
    <sheetView showGridLines="0" zoomScale="70" zoomScaleNormal="70" workbookViewId="0">
      <pane xSplit="1" ySplit="4" topLeftCell="AC14" activePane="bottomRight" state="frozen"/>
      <selection pane="topRight" activeCell="N27" sqref="N27"/>
      <selection pane="bottomLeft" activeCell="N27" sqref="N27"/>
      <selection pane="bottomRight" activeCell="N27" sqref="N27"/>
    </sheetView>
  </sheetViews>
  <sheetFormatPr baseColWidth="10" defaultColWidth="11.44140625" defaultRowHeight="14.4" x14ac:dyDescent="0.3"/>
  <cols>
    <col min="1" max="1" width="38.44140625" bestFit="1" customWidth="1"/>
    <col min="2" max="2" width="11.77734375" customWidth="1"/>
    <col min="3" max="9" width="7.77734375" customWidth="1"/>
    <col min="10" max="10" width="8.21875" customWidth="1"/>
    <col min="11" max="15" width="7.77734375" customWidth="1"/>
    <col min="16" max="16" width="8.44140625" bestFit="1" customWidth="1"/>
    <col min="17" max="17" width="8.5546875" customWidth="1"/>
    <col min="18" max="18" width="7.77734375" customWidth="1"/>
    <col min="19" max="19" width="9.44140625" customWidth="1"/>
    <col min="20" max="20" width="9.77734375" customWidth="1"/>
    <col min="21" max="22" width="6.77734375" bestFit="1" customWidth="1"/>
    <col min="23" max="23" width="7.44140625" customWidth="1"/>
    <col min="25" max="25" width="6.77734375" customWidth="1"/>
    <col min="27" max="27" width="9.44140625" bestFit="1" customWidth="1"/>
    <col min="29" max="29" width="10.77734375"/>
    <col min="32" max="32" width="10.77734375"/>
    <col min="33" max="33" width="8.77734375" bestFit="1" customWidth="1"/>
    <col min="34" max="34" width="10.77734375"/>
    <col min="37" max="39" width="10.77734375"/>
    <col min="44" max="44" width="10.77734375"/>
    <col min="47" max="49" width="10.77734375"/>
    <col min="52" max="52" width="2" style="2" bestFit="1" customWidth="1"/>
    <col min="53" max="53" width="6.77734375" customWidth="1"/>
  </cols>
  <sheetData>
    <row r="1" spans="1:51" x14ac:dyDescent="0.3">
      <c r="A1" t="s">
        <v>32</v>
      </c>
    </row>
    <row r="2" spans="1:51" x14ac:dyDescent="0.3">
      <c r="A2" t="s">
        <v>33</v>
      </c>
    </row>
    <row r="3" spans="1:51" x14ac:dyDescent="0.3">
      <c r="A3" t="s">
        <v>34</v>
      </c>
      <c r="J3" s="48"/>
    </row>
    <row r="4" spans="1:51" x14ac:dyDescent="0.3">
      <c r="A4" t="s">
        <v>35</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57">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c r="AO4" s="1"/>
      <c r="AP4" s="1"/>
      <c r="AQ4" s="1"/>
      <c r="AR4" s="1"/>
      <c r="AS4" s="1"/>
      <c r="AT4" s="1"/>
      <c r="AU4" s="1"/>
      <c r="AV4" s="1"/>
      <c r="AW4" s="1"/>
      <c r="AX4" s="1"/>
      <c r="AY4" s="1"/>
    </row>
    <row r="5" spans="1:51" x14ac:dyDescent="0.3">
      <c r="A5" t="s">
        <v>36</v>
      </c>
    </row>
    <row r="6" spans="1:51" x14ac:dyDescent="0.3">
      <c r="A6" t="s">
        <v>37</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row>
    <row r="7" spans="1:51" x14ac:dyDescent="0.3">
      <c r="A7" t="s">
        <v>38</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66.42</v>
      </c>
      <c r="AE7">
        <v>68.36</v>
      </c>
      <c r="AF7">
        <v>69.06</v>
      </c>
      <c r="AG7">
        <v>67.98</v>
      </c>
      <c r="AH7">
        <v>67.89</v>
      </c>
      <c r="AI7">
        <v>70.37</v>
      </c>
      <c r="AJ7">
        <v>69.62</v>
      </c>
      <c r="AK7">
        <v>70.7</v>
      </c>
      <c r="AL7">
        <v>68.45</v>
      </c>
      <c r="AM7">
        <v>67.709999999999994</v>
      </c>
    </row>
    <row r="8" spans="1:51" x14ac:dyDescent="0.3">
      <c r="A8" t="s">
        <v>39</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2.5499999999999998</v>
      </c>
      <c r="AE8">
        <v>2.1</v>
      </c>
      <c r="AF8">
        <v>2.33</v>
      </c>
      <c r="AG8">
        <v>2.0099999999999998</v>
      </c>
      <c r="AH8">
        <v>2.11</v>
      </c>
      <c r="AI8">
        <v>1.57</v>
      </c>
      <c r="AJ8">
        <v>1.93</v>
      </c>
      <c r="AK8">
        <v>1.83</v>
      </c>
      <c r="AL8">
        <v>1.68</v>
      </c>
      <c r="AM8">
        <v>1.9</v>
      </c>
    </row>
    <row r="9" spans="1:51" x14ac:dyDescent="0.3">
      <c r="A9" t="s">
        <v>40</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31.03</v>
      </c>
      <c r="AE9">
        <v>29.54</v>
      </c>
      <c r="AF9">
        <v>28.61</v>
      </c>
      <c r="AG9">
        <v>30.02</v>
      </c>
      <c r="AH9">
        <v>30.01</v>
      </c>
      <c r="AI9">
        <v>28.05</v>
      </c>
      <c r="AJ9">
        <v>28.45</v>
      </c>
      <c r="AK9">
        <v>27.47</v>
      </c>
      <c r="AL9">
        <v>29.87</v>
      </c>
      <c r="AM9">
        <v>30.39</v>
      </c>
    </row>
    <row r="11" spans="1:51" x14ac:dyDescent="0.3">
      <c r="A11" t="s">
        <v>41</v>
      </c>
    </row>
    <row r="12" spans="1:51" x14ac:dyDescent="0.3">
      <c r="A12" t="s">
        <v>42</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c r="AM12">
        <v>100</v>
      </c>
    </row>
    <row r="13" spans="1:51" x14ac:dyDescent="0.3">
      <c r="A13" t="s">
        <v>43</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c r="AM13">
        <v>63.06</v>
      </c>
    </row>
    <row r="14" spans="1:51" x14ac:dyDescent="0.3">
      <c r="A14" t="s">
        <v>44</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c r="AM14">
        <v>4.32</v>
      </c>
    </row>
    <row r="15" spans="1:51" x14ac:dyDescent="0.3">
      <c r="A15" t="s">
        <v>45</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c r="AM15">
        <v>32.619999999999997</v>
      </c>
    </row>
    <row r="17" spans="1:39" x14ac:dyDescent="0.3">
      <c r="A17" t="s">
        <v>46</v>
      </c>
    </row>
    <row r="18" spans="1:39" x14ac:dyDescent="0.3">
      <c r="A18" t="s">
        <v>42</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c r="AM18">
        <v>100</v>
      </c>
    </row>
    <row r="19" spans="1:39" x14ac:dyDescent="0.3">
      <c r="A19" t="s">
        <v>43</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68.319999999999993</v>
      </c>
      <c r="AE19">
        <v>69.56</v>
      </c>
      <c r="AF19">
        <v>70.25</v>
      </c>
      <c r="AG19">
        <v>69.63</v>
      </c>
      <c r="AH19">
        <v>69.39</v>
      </c>
      <c r="AI19">
        <v>71.400000000000006</v>
      </c>
      <c r="AJ19">
        <v>70.150000000000006</v>
      </c>
      <c r="AK19">
        <v>72.25</v>
      </c>
      <c r="AL19">
        <v>69.73</v>
      </c>
      <c r="AM19">
        <v>69.12</v>
      </c>
    </row>
    <row r="20" spans="1:39" x14ac:dyDescent="0.3">
      <c r="A20" t="s">
        <v>44</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1.45</v>
      </c>
      <c r="AE20">
        <v>1.06</v>
      </c>
      <c r="AF20">
        <v>1.61</v>
      </c>
      <c r="AG20">
        <v>1.17</v>
      </c>
      <c r="AH20">
        <v>0.92</v>
      </c>
      <c r="AI20">
        <v>0.77</v>
      </c>
      <c r="AJ20">
        <v>1.01</v>
      </c>
      <c r="AK20">
        <v>0.7</v>
      </c>
      <c r="AL20">
        <v>0.76</v>
      </c>
      <c r="AM20">
        <v>1</v>
      </c>
    </row>
    <row r="21" spans="1:39" x14ac:dyDescent="0.3">
      <c r="A21" t="s">
        <v>45</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30.23</v>
      </c>
      <c r="AE21">
        <v>29.38</v>
      </c>
      <c r="AF21">
        <v>28.14</v>
      </c>
      <c r="AG21">
        <v>29.21</v>
      </c>
      <c r="AH21">
        <v>29.69</v>
      </c>
      <c r="AI21">
        <v>27.83</v>
      </c>
      <c r="AJ21">
        <v>28.83</v>
      </c>
      <c r="AK21">
        <v>27.04</v>
      </c>
      <c r="AL21">
        <v>29.51</v>
      </c>
      <c r="AM21">
        <v>29.88</v>
      </c>
    </row>
    <row r="23" spans="1:39" x14ac:dyDescent="0.3">
      <c r="A23" t="s">
        <v>47</v>
      </c>
    </row>
    <row r="24" spans="1:39" x14ac:dyDescent="0.3">
      <c r="A24" t="s">
        <v>42</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c r="AM24">
        <v>100</v>
      </c>
    </row>
    <row r="25" spans="1:39" x14ac:dyDescent="0.3">
      <c r="A25" t="s">
        <v>43</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67.69</v>
      </c>
      <c r="AE25">
        <v>70.349999999999994</v>
      </c>
      <c r="AF25">
        <v>72.39</v>
      </c>
      <c r="AG25">
        <v>68.260000000000005</v>
      </c>
      <c r="AH25">
        <v>70.25</v>
      </c>
      <c r="AI25">
        <v>74.38</v>
      </c>
      <c r="AJ25">
        <v>75.83</v>
      </c>
      <c r="AK25">
        <v>72.27</v>
      </c>
      <c r="AL25">
        <v>70.599999999999994</v>
      </c>
      <c r="AM25">
        <v>69.33</v>
      </c>
    </row>
    <row r="26" spans="1:39" x14ac:dyDescent="0.3">
      <c r="A26" t="s">
        <v>44</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c r="AM26">
        <v>2.16</v>
      </c>
    </row>
    <row r="27" spans="1:39" x14ac:dyDescent="0.3">
      <c r="A27" t="s">
        <v>45</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29.19</v>
      </c>
      <c r="AE27">
        <v>26.9</v>
      </c>
      <c r="AF27">
        <v>25.09</v>
      </c>
      <c r="AG27">
        <v>28.74</v>
      </c>
      <c r="AH27">
        <v>25.76</v>
      </c>
      <c r="AI27">
        <v>23.52</v>
      </c>
      <c r="AJ27">
        <v>22.27</v>
      </c>
      <c r="AK27">
        <v>25.67</v>
      </c>
      <c r="AL27">
        <v>27.67</v>
      </c>
      <c r="AM27">
        <v>28.52</v>
      </c>
    </row>
    <row r="30" spans="1:39" x14ac:dyDescent="0.3">
      <c r="A30" t="s">
        <v>32</v>
      </c>
    </row>
    <row r="31" spans="1:39" x14ac:dyDescent="0.3">
      <c r="A31" t="s">
        <v>33</v>
      </c>
    </row>
    <row r="32" spans="1:39" x14ac:dyDescent="0.3">
      <c r="A32" t="s">
        <v>48</v>
      </c>
    </row>
    <row r="33" spans="1:51" x14ac:dyDescent="0.3">
      <c r="A33" t="s">
        <v>35</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1">
        <v>44136</v>
      </c>
      <c r="Y33" s="1">
        <v>44166</v>
      </c>
      <c r="Z33" s="1">
        <v>44197</v>
      </c>
      <c r="AA33" s="1">
        <v>44228</v>
      </c>
      <c r="AB33" s="1">
        <v>44256</v>
      </c>
      <c r="AC33" s="1">
        <v>44287</v>
      </c>
      <c r="AD33" s="1" t="s">
        <v>49</v>
      </c>
      <c r="AE33" s="1">
        <v>44348</v>
      </c>
      <c r="AF33" s="1">
        <v>44378</v>
      </c>
      <c r="AG33" s="1">
        <v>44409</v>
      </c>
      <c r="AH33" s="1">
        <v>44440</v>
      </c>
      <c r="AI33" s="1">
        <v>44470</v>
      </c>
      <c r="AJ33" s="1">
        <v>44501</v>
      </c>
      <c r="AK33" s="1">
        <v>44531</v>
      </c>
      <c r="AL33" s="1">
        <v>44562</v>
      </c>
      <c r="AM33" s="1">
        <v>44593</v>
      </c>
      <c r="AN33" s="1"/>
      <c r="AO33" s="1"/>
      <c r="AP33" s="1"/>
      <c r="AQ33" s="1"/>
      <c r="AR33" s="1"/>
      <c r="AS33" s="1"/>
      <c r="AT33" s="1"/>
      <c r="AU33" s="1"/>
      <c r="AV33" s="1"/>
      <c r="AW33" s="1"/>
      <c r="AX33" s="1"/>
      <c r="AY33" s="1"/>
    </row>
    <row r="34" spans="1:51" x14ac:dyDescent="0.3">
      <c r="A34" t="s">
        <v>36</v>
      </c>
    </row>
    <row r="35" spans="1:51" x14ac:dyDescent="0.3">
      <c r="A35" t="s">
        <v>37</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c r="AM35">
        <v>100</v>
      </c>
    </row>
    <row r="36" spans="1:51" x14ac:dyDescent="0.3">
      <c r="A36" t="s">
        <v>38</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c r="AM36">
        <v>64.67</v>
      </c>
    </row>
    <row r="37" spans="1:51" x14ac:dyDescent="0.3">
      <c r="A37" t="s">
        <v>39</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c r="AM37">
        <v>2.42</v>
      </c>
    </row>
    <row r="38" spans="1:51" x14ac:dyDescent="0.3">
      <c r="A38" t="s">
        <v>40</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c r="AM38">
        <v>32.909999999999997</v>
      </c>
    </row>
    <row r="40" spans="1:51" x14ac:dyDescent="0.3">
      <c r="A40" t="s">
        <v>41</v>
      </c>
    </row>
    <row r="41" spans="1:51" x14ac:dyDescent="0.3">
      <c r="A41" t="s">
        <v>42</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row>
    <row r="42" spans="1:51" x14ac:dyDescent="0.3">
      <c r="A42" t="s">
        <v>43</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56.44</v>
      </c>
      <c r="AD42">
        <v>59.66</v>
      </c>
      <c r="AE42">
        <v>61.13</v>
      </c>
      <c r="AF42">
        <v>62.4</v>
      </c>
      <c r="AG42">
        <v>62.89</v>
      </c>
      <c r="AH42">
        <v>62.12</v>
      </c>
      <c r="AI42">
        <v>62.62</v>
      </c>
      <c r="AJ42">
        <v>64.290000000000006</v>
      </c>
      <c r="AK42">
        <v>63.68</v>
      </c>
      <c r="AL42">
        <v>61.66</v>
      </c>
      <c r="AM42">
        <v>61.39</v>
      </c>
    </row>
    <row r="43" spans="1:51" x14ac:dyDescent="0.3">
      <c r="A43" t="s">
        <v>44</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5.44</v>
      </c>
      <c r="AD43">
        <v>5.28</v>
      </c>
      <c r="AE43">
        <v>5.88</v>
      </c>
      <c r="AF43">
        <v>5.86</v>
      </c>
      <c r="AG43">
        <v>5.71</v>
      </c>
      <c r="AH43">
        <v>5.34</v>
      </c>
      <c r="AI43">
        <v>5.41</v>
      </c>
      <c r="AJ43">
        <v>4.96</v>
      </c>
      <c r="AK43">
        <v>4.8499999999999996</v>
      </c>
      <c r="AL43">
        <v>5.25</v>
      </c>
      <c r="AM43">
        <v>4.9000000000000004</v>
      </c>
    </row>
    <row r="44" spans="1:51" x14ac:dyDescent="0.3">
      <c r="A44" t="s">
        <v>45</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38.119999999999997</v>
      </c>
      <c r="AD44">
        <v>35.06</v>
      </c>
      <c r="AE44">
        <v>32.979999999999997</v>
      </c>
      <c r="AF44">
        <v>31.73</v>
      </c>
      <c r="AG44">
        <v>31.4</v>
      </c>
      <c r="AH44">
        <v>32.549999999999997</v>
      </c>
      <c r="AI44">
        <v>31.97</v>
      </c>
      <c r="AJ44">
        <v>30.75</v>
      </c>
      <c r="AK44">
        <v>31.46</v>
      </c>
      <c r="AL44">
        <v>33.090000000000003</v>
      </c>
      <c r="AM44">
        <v>33.72</v>
      </c>
    </row>
    <row r="46" spans="1:51" x14ac:dyDescent="0.3">
      <c r="A46" t="s">
        <v>46</v>
      </c>
    </row>
    <row r="47" spans="1:51" x14ac:dyDescent="0.3">
      <c r="A47" t="s">
        <v>42</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c r="AM47">
        <v>100</v>
      </c>
    </row>
    <row r="48" spans="1:51" x14ac:dyDescent="0.3">
      <c r="A48" t="s">
        <v>43</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60.39</v>
      </c>
      <c r="AD48">
        <v>63.88</v>
      </c>
      <c r="AE48">
        <v>64.84</v>
      </c>
      <c r="AF48">
        <v>67.28</v>
      </c>
      <c r="AG48">
        <v>66.069999999999993</v>
      </c>
      <c r="AH48">
        <v>65.680000000000007</v>
      </c>
      <c r="AI48">
        <v>66.86</v>
      </c>
      <c r="AJ48">
        <v>66.47</v>
      </c>
      <c r="AK48">
        <v>66.88</v>
      </c>
      <c r="AL48">
        <v>64.55</v>
      </c>
      <c r="AM48">
        <v>65.239999999999995</v>
      </c>
    </row>
    <row r="49" spans="1:51" x14ac:dyDescent="0.3">
      <c r="A49" t="s">
        <v>44</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2.16</v>
      </c>
      <c r="AE49">
        <v>2.4</v>
      </c>
      <c r="AF49">
        <v>1.96</v>
      </c>
      <c r="AG49">
        <v>2.21</v>
      </c>
      <c r="AH49">
        <v>2.31</v>
      </c>
      <c r="AI49">
        <v>1.89</v>
      </c>
      <c r="AJ49">
        <v>1.91</v>
      </c>
      <c r="AK49">
        <v>1.95</v>
      </c>
      <c r="AL49">
        <v>2.0699999999999998</v>
      </c>
      <c r="AM49">
        <v>1.77</v>
      </c>
    </row>
    <row r="50" spans="1:51" x14ac:dyDescent="0.3">
      <c r="A50" t="s">
        <v>45</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c r="AM50">
        <v>32.99</v>
      </c>
    </row>
    <row r="52" spans="1:51" x14ac:dyDescent="0.3">
      <c r="A52" t="s">
        <v>47</v>
      </c>
    </row>
    <row r="53" spans="1:51" x14ac:dyDescent="0.3">
      <c r="A53" t="s">
        <v>42</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c r="AM53">
        <v>100</v>
      </c>
    </row>
    <row r="54" spans="1:51" x14ac:dyDescent="0.3">
      <c r="A54" t="s">
        <v>43</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63.6</v>
      </c>
      <c r="AD54">
        <v>65.87</v>
      </c>
      <c r="AE54">
        <v>66.599999999999994</v>
      </c>
      <c r="AF54">
        <v>67.94</v>
      </c>
      <c r="AG54">
        <v>68.77</v>
      </c>
      <c r="AH54">
        <v>67.650000000000006</v>
      </c>
      <c r="AI54">
        <v>67.14</v>
      </c>
      <c r="AJ54">
        <v>68.150000000000006</v>
      </c>
      <c r="AK54">
        <v>68.59</v>
      </c>
      <c r="AL54">
        <v>66.44</v>
      </c>
      <c r="AM54">
        <v>66.67</v>
      </c>
    </row>
    <row r="55" spans="1:51" x14ac:dyDescent="0.3">
      <c r="A55" t="s">
        <v>44</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2.14</v>
      </c>
      <c r="AD55">
        <v>2.06</v>
      </c>
      <c r="AE55">
        <v>2.56</v>
      </c>
      <c r="AF55">
        <v>2.6</v>
      </c>
      <c r="AG55">
        <v>2.61</v>
      </c>
      <c r="AH55">
        <v>2.34</v>
      </c>
      <c r="AI55">
        <v>2.4500000000000002</v>
      </c>
      <c r="AJ55">
        <v>2.14</v>
      </c>
      <c r="AK55">
        <v>1.74</v>
      </c>
      <c r="AL55">
        <v>2.09</v>
      </c>
      <c r="AM55">
        <v>2.09</v>
      </c>
    </row>
    <row r="56" spans="1:51" x14ac:dyDescent="0.3">
      <c r="A56" t="s">
        <v>45</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34.26</v>
      </c>
      <c r="AD56">
        <v>32.07</v>
      </c>
      <c r="AE56">
        <v>30.84</v>
      </c>
      <c r="AF56">
        <v>29.47</v>
      </c>
      <c r="AG56">
        <v>28.61</v>
      </c>
      <c r="AH56">
        <v>30.01</v>
      </c>
      <c r="AI56">
        <v>30.42</v>
      </c>
      <c r="AJ56">
        <v>29.71</v>
      </c>
      <c r="AK56">
        <v>29.67</v>
      </c>
      <c r="AL56">
        <v>31.47</v>
      </c>
      <c r="AM56">
        <v>31.24</v>
      </c>
    </row>
    <row r="59" spans="1:51" x14ac:dyDescent="0.3">
      <c r="A59" t="s">
        <v>32</v>
      </c>
    </row>
    <row r="60" spans="1:51" x14ac:dyDescent="0.3">
      <c r="A60" t="s">
        <v>33</v>
      </c>
    </row>
    <row r="61" spans="1:51" x14ac:dyDescent="0.3">
      <c r="A61" t="s">
        <v>50</v>
      </c>
    </row>
    <row r="62" spans="1:51" x14ac:dyDescent="0.3">
      <c r="A62" t="s">
        <v>35</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1">
        <v>44136</v>
      </c>
      <c r="Y62" s="1">
        <v>44166</v>
      </c>
      <c r="Z62" s="1">
        <v>44197</v>
      </c>
      <c r="AA62" s="1">
        <v>44228</v>
      </c>
      <c r="AB62" s="1">
        <v>44256</v>
      </c>
      <c r="AC62" s="1">
        <v>44287</v>
      </c>
      <c r="AD62" s="1" t="s">
        <v>49</v>
      </c>
      <c r="AE62" s="1">
        <v>44348</v>
      </c>
      <c r="AF62" s="1">
        <v>44378</v>
      </c>
      <c r="AG62" s="1">
        <v>44409</v>
      </c>
      <c r="AH62" s="1">
        <v>44440</v>
      </c>
      <c r="AI62" s="1">
        <v>44470</v>
      </c>
      <c r="AJ62" s="1">
        <v>44501</v>
      </c>
      <c r="AK62" s="1">
        <v>44531</v>
      </c>
      <c r="AL62" s="1">
        <v>44562</v>
      </c>
      <c r="AM62" s="1">
        <v>44593</v>
      </c>
      <c r="AN62" s="1"/>
      <c r="AO62" s="1"/>
      <c r="AP62" s="1"/>
      <c r="AQ62" s="1"/>
      <c r="AR62" s="1"/>
      <c r="AS62" s="1"/>
      <c r="AT62" s="1"/>
      <c r="AU62" s="1"/>
      <c r="AV62" s="1"/>
      <c r="AW62" s="1"/>
      <c r="AX62" s="1"/>
      <c r="AY62" s="1"/>
    </row>
    <row r="63" spans="1:51" x14ac:dyDescent="0.3">
      <c r="A63" t="s">
        <v>36</v>
      </c>
    </row>
    <row r="64" spans="1:51" x14ac:dyDescent="0.3">
      <c r="A64" t="s">
        <v>37</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c r="AM64">
        <v>100</v>
      </c>
    </row>
    <row r="65" spans="1:39" x14ac:dyDescent="0.3">
      <c r="A65" t="s">
        <v>38</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64.010000000000005</v>
      </c>
      <c r="AD65">
        <v>66.930000000000007</v>
      </c>
      <c r="AE65">
        <v>67.14</v>
      </c>
      <c r="AF65">
        <v>68.45</v>
      </c>
      <c r="AG65">
        <v>68.09</v>
      </c>
      <c r="AH65">
        <v>67.13</v>
      </c>
      <c r="AI65">
        <v>69.7</v>
      </c>
      <c r="AJ65">
        <v>69.31</v>
      </c>
      <c r="AK65">
        <v>69.78</v>
      </c>
      <c r="AL65">
        <v>65.81</v>
      </c>
      <c r="AM65">
        <v>65.430000000000007</v>
      </c>
    </row>
    <row r="66" spans="1:39" x14ac:dyDescent="0.3">
      <c r="A66" t="s">
        <v>39</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3.94</v>
      </c>
      <c r="AD66">
        <v>4.25</v>
      </c>
      <c r="AE66">
        <v>3.53</v>
      </c>
      <c r="AF66">
        <v>3.73</v>
      </c>
      <c r="AG66">
        <v>3.9</v>
      </c>
      <c r="AH66">
        <v>4.41</v>
      </c>
      <c r="AI66">
        <v>4.4800000000000004</v>
      </c>
      <c r="AJ66">
        <v>4.0599999999999996</v>
      </c>
      <c r="AK66">
        <v>3.35</v>
      </c>
      <c r="AL66">
        <v>4.3499999999999996</v>
      </c>
      <c r="AM66">
        <v>5.09</v>
      </c>
    </row>
    <row r="67" spans="1:39" x14ac:dyDescent="0.3">
      <c r="A67" t="s">
        <v>40</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32.04</v>
      </c>
      <c r="AD67">
        <v>28.82</v>
      </c>
      <c r="AE67">
        <v>29.33</v>
      </c>
      <c r="AF67">
        <v>27.82</v>
      </c>
      <c r="AG67">
        <v>28.02</v>
      </c>
      <c r="AH67">
        <v>28.46</v>
      </c>
      <c r="AI67">
        <v>25.82</v>
      </c>
      <c r="AJ67">
        <v>26.63</v>
      </c>
      <c r="AK67">
        <v>26.87</v>
      </c>
      <c r="AL67">
        <v>29.83</v>
      </c>
      <c r="AM67">
        <v>29.48</v>
      </c>
    </row>
    <row r="69" spans="1:39" x14ac:dyDescent="0.3">
      <c r="A69" t="s">
        <v>41</v>
      </c>
    </row>
    <row r="70" spans="1:39" x14ac:dyDescent="0.3">
      <c r="A70" t="s">
        <v>42</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c r="AM70">
        <v>100</v>
      </c>
    </row>
    <row r="71" spans="1:39" x14ac:dyDescent="0.3">
      <c r="A71" t="s">
        <v>43</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54.31</v>
      </c>
      <c r="AD71">
        <v>56.95</v>
      </c>
      <c r="AE71">
        <v>58.94</v>
      </c>
      <c r="AF71">
        <v>55.89</v>
      </c>
      <c r="AG71">
        <v>58.28</v>
      </c>
      <c r="AH71">
        <v>55.28</v>
      </c>
      <c r="AI71">
        <v>58.96</v>
      </c>
      <c r="AJ71">
        <v>59.7</v>
      </c>
      <c r="AK71">
        <v>60.98</v>
      </c>
      <c r="AL71">
        <v>55.06</v>
      </c>
      <c r="AM71">
        <v>53.8</v>
      </c>
    </row>
    <row r="72" spans="1:39" x14ac:dyDescent="0.3">
      <c r="A72" t="s">
        <v>44</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12.62</v>
      </c>
      <c r="AD72">
        <v>13.52</v>
      </c>
      <c r="AE72">
        <v>11.74</v>
      </c>
      <c r="AF72">
        <v>13.39</v>
      </c>
      <c r="AG72">
        <v>14.19</v>
      </c>
      <c r="AH72">
        <v>14.32</v>
      </c>
      <c r="AI72">
        <v>14.62</v>
      </c>
      <c r="AJ72">
        <v>13.69</v>
      </c>
      <c r="AK72">
        <v>12.84</v>
      </c>
      <c r="AL72">
        <v>15.12</v>
      </c>
      <c r="AM72">
        <v>16.7</v>
      </c>
    </row>
    <row r="73" spans="1:39" x14ac:dyDescent="0.3">
      <c r="A73" t="s">
        <v>45</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33.07</v>
      </c>
      <c r="AD73">
        <v>29.53</v>
      </c>
      <c r="AE73">
        <v>29.33</v>
      </c>
      <c r="AF73">
        <v>30.73</v>
      </c>
      <c r="AG73">
        <v>27.53</v>
      </c>
      <c r="AH73">
        <v>30.4</v>
      </c>
      <c r="AI73">
        <v>26.42</v>
      </c>
      <c r="AJ73">
        <v>26.61</v>
      </c>
      <c r="AK73">
        <v>26.18</v>
      </c>
      <c r="AL73">
        <v>29.82</v>
      </c>
      <c r="AM73">
        <v>29.5</v>
      </c>
    </row>
    <row r="75" spans="1:39" x14ac:dyDescent="0.3">
      <c r="A75" t="s">
        <v>46</v>
      </c>
    </row>
    <row r="76" spans="1:39" x14ac:dyDescent="0.3">
      <c r="A76" t="s">
        <v>42</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c r="AM76">
        <v>100</v>
      </c>
    </row>
    <row r="77" spans="1:39" x14ac:dyDescent="0.3">
      <c r="A77" t="s">
        <v>43</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v>
      </c>
      <c r="AD77">
        <v>69.569999999999993</v>
      </c>
      <c r="AE77">
        <v>69.05</v>
      </c>
      <c r="AF77">
        <v>71.489999999999995</v>
      </c>
      <c r="AG77">
        <v>70.08</v>
      </c>
      <c r="AH77">
        <v>70.23</v>
      </c>
      <c r="AI77">
        <v>72.510000000000005</v>
      </c>
      <c r="AJ77">
        <v>71.73</v>
      </c>
      <c r="AK77">
        <v>71.430000000000007</v>
      </c>
      <c r="AL77">
        <v>67.97</v>
      </c>
      <c r="AM77">
        <v>68.86</v>
      </c>
    </row>
    <row r="78" spans="1:39" x14ac:dyDescent="0.3">
      <c r="A78" t="s">
        <v>44</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0.97</v>
      </c>
      <c r="AD78">
        <v>0.86</v>
      </c>
      <c r="AE78">
        <v>0.92</v>
      </c>
      <c r="AF78">
        <v>0.72</v>
      </c>
      <c r="AG78">
        <v>0.59</v>
      </c>
      <c r="AH78">
        <v>1.06</v>
      </c>
      <c r="AI78">
        <v>1.0900000000000001</v>
      </c>
      <c r="AJ78">
        <v>0.83</v>
      </c>
      <c r="AK78">
        <v>0.85</v>
      </c>
      <c r="AL78">
        <v>0.44</v>
      </c>
      <c r="AM78">
        <v>0.6</v>
      </c>
    </row>
    <row r="79" spans="1:39" x14ac:dyDescent="0.3">
      <c r="A79" t="s">
        <v>45</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32.33</v>
      </c>
      <c r="AD79">
        <v>29.57</v>
      </c>
      <c r="AE79">
        <v>30.03</v>
      </c>
      <c r="AF79">
        <v>27.79</v>
      </c>
      <c r="AG79">
        <v>29.33</v>
      </c>
      <c r="AH79">
        <v>28.7</v>
      </c>
      <c r="AI79">
        <v>26.39</v>
      </c>
      <c r="AJ79">
        <v>27.43</v>
      </c>
      <c r="AK79">
        <v>27.71</v>
      </c>
      <c r="AL79">
        <v>31.59</v>
      </c>
      <c r="AM79">
        <v>30.54</v>
      </c>
    </row>
    <row r="81" spans="1:53" x14ac:dyDescent="0.3">
      <c r="A81" t="s">
        <v>47</v>
      </c>
    </row>
    <row r="82" spans="1:53" x14ac:dyDescent="0.3">
      <c r="A82" t="s">
        <v>42</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c r="AM82">
        <v>100</v>
      </c>
    </row>
    <row r="83" spans="1:53" x14ac:dyDescent="0.3">
      <c r="A83" t="s">
        <v>43</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65.41</v>
      </c>
      <c r="AD83">
        <v>72.239999999999995</v>
      </c>
      <c r="AE83">
        <v>70.23</v>
      </c>
      <c r="AF83">
        <v>71.34</v>
      </c>
      <c r="AG83">
        <v>72.78</v>
      </c>
      <c r="AH83">
        <v>69.290000000000006</v>
      </c>
      <c r="AI83">
        <v>72.41</v>
      </c>
      <c r="AJ83">
        <v>70.81</v>
      </c>
      <c r="AK83">
        <v>72.09</v>
      </c>
      <c r="AL83">
        <v>72.56</v>
      </c>
      <c r="AM83">
        <v>70.180000000000007</v>
      </c>
    </row>
    <row r="84" spans="1:53" x14ac:dyDescent="0.3">
      <c r="A84" t="s">
        <v>44</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5.82</v>
      </c>
      <c r="AD84">
        <v>4.09</v>
      </c>
      <c r="AE84">
        <v>3.86</v>
      </c>
      <c r="AF84">
        <v>4.3600000000000003</v>
      </c>
      <c r="AG84">
        <v>4.46</v>
      </c>
      <c r="AH84">
        <v>5.97</v>
      </c>
      <c r="AI84">
        <v>5.39</v>
      </c>
      <c r="AJ84">
        <v>6.58</v>
      </c>
      <c r="AK84">
        <v>4.24</v>
      </c>
      <c r="AL84">
        <v>5.53</v>
      </c>
      <c r="AM84">
        <v>5.65</v>
      </c>
    </row>
    <row r="85" spans="1:53" x14ac:dyDescent="0.3">
      <c r="A85" t="s">
        <v>45</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28.76</v>
      </c>
      <c r="AD85">
        <v>23.67</v>
      </c>
      <c r="AE85">
        <v>25.91</v>
      </c>
      <c r="AF85">
        <v>24.3</v>
      </c>
      <c r="AG85">
        <v>22.76</v>
      </c>
      <c r="AH85">
        <v>24.74</v>
      </c>
      <c r="AI85">
        <v>22.2</v>
      </c>
      <c r="AJ85">
        <v>22.6</v>
      </c>
      <c r="AK85">
        <v>23.67</v>
      </c>
      <c r="AL85">
        <v>21.91</v>
      </c>
      <c r="AM85">
        <v>24.17</v>
      </c>
    </row>
    <row r="88" spans="1:53" x14ac:dyDescent="0.3">
      <c r="A88" t="s">
        <v>32</v>
      </c>
    </row>
    <row r="89" spans="1:53" x14ac:dyDescent="0.3">
      <c r="A89" t="s">
        <v>33</v>
      </c>
    </row>
    <row r="90" spans="1:53" x14ac:dyDescent="0.3">
      <c r="A90" t="s">
        <v>51</v>
      </c>
    </row>
    <row r="91" spans="1:53" x14ac:dyDescent="0.3">
      <c r="A91" t="s">
        <v>35</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1">
        <v>44136</v>
      </c>
      <c r="Y91" s="1">
        <v>44166</v>
      </c>
      <c r="Z91" s="1">
        <v>44197</v>
      </c>
      <c r="AA91" s="1">
        <v>44228</v>
      </c>
      <c r="AB91" s="1">
        <v>44256</v>
      </c>
      <c r="AC91" s="1">
        <v>44287</v>
      </c>
      <c r="AD91" s="1" t="s">
        <v>49</v>
      </c>
      <c r="AE91" s="1">
        <v>44348</v>
      </c>
      <c r="AF91" s="1">
        <v>44378</v>
      </c>
      <c r="AG91" s="1">
        <v>44409</v>
      </c>
      <c r="AH91" s="1">
        <v>44440</v>
      </c>
      <c r="AI91" s="1">
        <v>44470</v>
      </c>
      <c r="AJ91" s="1">
        <v>44501</v>
      </c>
      <c r="AK91" s="1">
        <v>44531</v>
      </c>
      <c r="AL91" s="1">
        <v>44562</v>
      </c>
      <c r="AM91" s="1">
        <v>44593</v>
      </c>
      <c r="AN91" s="1"/>
      <c r="AO91" s="1"/>
      <c r="AP91" s="1"/>
      <c r="AQ91" s="1"/>
      <c r="AR91" s="1"/>
      <c r="AS91" s="1"/>
      <c r="AT91" s="1"/>
      <c r="AU91" s="1"/>
      <c r="AV91" s="1"/>
      <c r="AW91" s="1"/>
      <c r="AX91" s="1"/>
      <c r="AY91" s="1"/>
    </row>
    <row r="92" spans="1:53" x14ac:dyDescent="0.3">
      <c r="A92" t="s">
        <v>36</v>
      </c>
    </row>
    <row r="93" spans="1:53" x14ac:dyDescent="0.3">
      <c r="A93" t="s">
        <v>37</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c r="AM93">
        <v>100</v>
      </c>
    </row>
    <row r="94" spans="1:53" x14ac:dyDescent="0.3">
      <c r="A94" t="s">
        <v>38</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58.95</v>
      </c>
      <c r="AD94">
        <v>61.25</v>
      </c>
      <c r="AE94">
        <v>64.36</v>
      </c>
      <c r="AF94">
        <v>63.58</v>
      </c>
      <c r="AG94">
        <v>62.94</v>
      </c>
      <c r="AH94">
        <v>61.92</v>
      </c>
      <c r="AI94">
        <v>65.69</v>
      </c>
      <c r="AJ94">
        <v>65.239999999999995</v>
      </c>
      <c r="AK94">
        <v>65.13</v>
      </c>
      <c r="AL94">
        <v>61.48</v>
      </c>
      <c r="AM94">
        <v>59.3</v>
      </c>
      <c r="BA94" s="27"/>
    </row>
    <row r="95" spans="1:53" x14ac:dyDescent="0.3">
      <c r="A95" t="s">
        <v>39</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7.26</v>
      </c>
      <c r="AD95">
        <v>7.48</v>
      </c>
      <c r="AE95">
        <v>6.39</v>
      </c>
      <c r="AF95">
        <v>6.76</v>
      </c>
      <c r="AG95">
        <v>7.8</v>
      </c>
      <c r="AH95">
        <v>7.45</v>
      </c>
      <c r="AI95">
        <v>7.63</v>
      </c>
      <c r="AJ95">
        <v>7.82</v>
      </c>
      <c r="AK95">
        <v>6.48</v>
      </c>
      <c r="AL95">
        <v>7.72</v>
      </c>
      <c r="AM95">
        <v>8.91</v>
      </c>
    </row>
    <row r="96" spans="1:53" x14ac:dyDescent="0.3">
      <c r="A96" t="s">
        <v>40</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v>
      </c>
      <c r="AD96">
        <v>31.28</v>
      </c>
      <c r="AE96">
        <v>29.25</v>
      </c>
      <c r="AF96">
        <v>29.65</v>
      </c>
      <c r="AG96">
        <v>29.26</v>
      </c>
      <c r="AH96">
        <v>30.63</v>
      </c>
      <c r="AI96">
        <v>26.68</v>
      </c>
      <c r="AJ96">
        <v>26.94</v>
      </c>
      <c r="AK96">
        <v>28.39</v>
      </c>
      <c r="AL96">
        <v>30.8</v>
      </c>
      <c r="AM96">
        <v>31.79</v>
      </c>
    </row>
    <row r="98" spans="1:39" x14ac:dyDescent="0.3">
      <c r="A98" t="s">
        <v>41</v>
      </c>
    </row>
    <row r="99" spans="1:39" x14ac:dyDescent="0.3">
      <c r="A99" t="s">
        <v>42</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c r="AM99">
        <v>100</v>
      </c>
    </row>
    <row r="100" spans="1:39" x14ac:dyDescent="0.3">
      <c r="A100" t="s">
        <v>43</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c r="AM100">
        <v>47</v>
      </c>
    </row>
    <row r="101" spans="1:39" x14ac:dyDescent="0.3">
      <c r="A101" t="s">
        <v>44</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c r="AM101">
        <v>19.760000000000002</v>
      </c>
    </row>
    <row r="102" spans="1:39" x14ac:dyDescent="0.3">
      <c r="A102" t="s">
        <v>45</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c r="AM102">
        <v>33.229999999999997</v>
      </c>
    </row>
    <row r="104" spans="1:39" x14ac:dyDescent="0.3">
      <c r="A104" t="s">
        <v>46</v>
      </c>
    </row>
    <row r="105" spans="1:39" x14ac:dyDescent="0.3">
      <c r="A105" t="s">
        <v>42</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c r="AM105">
        <v>100</v>
      </c>
    </row>
    <row r="106" spans="1:39" x14ac:dyDescent="0.3">
      <c r="A106" t="s">
        <v>43</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64.680000000000007</v>
      </c>
      <c r="AD106">
        <v>67.61</v>
      </c>
      <c r="AE106">
        <v>68.42</v>
      </c>
      <c r="AF106">
        <v>70.760000000000005</v>
      </c>
      <c r="AG106">
        <v>68.64</v>
      </c>
      <c r="AH106">
        <v>68.510000000000005</v>
      </c>
      <c r="AI106">
        <v>72.94</v>
      </c>
      <c r="AJ106">
        <v>72.41</v>
      </c>
      <c r="AK106">
        <v>70.11</v>
      </c>
      <c r="AL106">
        <v>66.040000000000006</v>
      </c>
      <c r="AM106">
        <v>66.2</v>
      </c>
    </row>
    <row r="107" spans="1:39" x14ac:dyDescent="0.3">
      <c r="A107" t="s">
        <v>44</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c r="AM107">
        <v>0.75</v>
      </c>
    </row>
    <row r="108" spans="1:39" x14ac:dyDescent="0.3">
      <c r="A108" t="s">
        <v>45</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33.97</v>
      </c>
      <c r="AD108">
        <v>32</v>
      </c>
      <c r="AE108">
        <v>31.31</v>
      </c>
      <c r="AF108">
        <v>28.58</v>
      </c>
      <c r="AG108">
        <v>30.29</v>
      </c>
      <c r="AH108">
        <v>31</v>
      </c>
      <c r="AI108">
        <v>25.99</v>
      </c>
      <c r="AJ108">
        <v>26.79</v>
      </c>
      <c r="AK108">
        <v>28.38</v>
      </c>
      <c r="AL108">
        <v>33.07</v>
      </c>
      <c r="AM108">
        <v>33.04</v>
      </c>
    </row>
    <row r="110" spans="1:39" x14ac:dyDescent="0.3">
      <c r="A110" t="s">
        <v>47</v>
      </c>
    </row>
    <row r="111" spans="1:39" x14ac:dyDescent="0.3">
      <c r="A111" t="s">
        <v>42</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row>
    <row r="112" spans="1:39" x14ac:dyDescent="0.3">
      <c r="A112" t="s">
        <v>43</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60.19</v>
      </c>
      <c r="AD112">
        <v>65.95</v>
      </c>
      <c r="AE112">
        <v>64.97</v>
      </c>
      <c r="AF112">
        <v>68.069999999999993</v>
      </c>
      <c r="AG112">
        <v>66.94</v>
      </c>
      <c r="AH112">
        <v>61.5</v>
      </c>
      <c r="AI112">
        <v>61.5</v>
      </c>
      <c r="AJ112">
        <v>67.02</v>
      </c>
      <c r="AK112">
        <v>63.14</v>
      </c>
      <c r="AL112">
        <v>71.16</v>
      </c>
      <c r="AM112">
        <v>63.07</v>
      </c>
    </row>
    <row r="113" spans="1:51" x14ac:dyDescent="0.3">
      <c r="A113" t="s">
        <v>44</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8.2200000000000006</v>
      </c>
      <c r="AD113">
        <v>5.14</v>
      </c>
      <c r="AE113">
        <v>6.08</v>
      </c>
      <c r="AF113">
        <v>3.54</v>
      </c>
      <c r="AG113">
        <v>6.69</v>
      </c>
      <c r="AH113">
        <v>8.3699999999999992</v>
      </c>
      <c r="AI113">
        <v>9.9700000000000006</v>
      </c>
      <c r="AJ113">
        <v>10.65</v>
      </c>
      <c r="AK113">
        <v>7.5</v>
      </c>
      <c r="AL113">
        <v>5.56</v>
      </c>
      <c r="AM113">
        <v>11.55</v>
      </c>
    </row>
    <row r="114" spans="1:51" x14ac:dyDescent="0.3">
      <c r="A114" t="s">
        <v>45</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31.59</v>
      </c>
      <c r="AD114">
        <v>28.91</v>
      </c>
      <c r="AE114">
        <v>28.95</v>
      </c>
      <c r="AF114">
        <v>28.39</v>
      </c>
      <c r="AG114">
        <v>26.37</v>
      </c>
      <c r="AH114">
        <v>30.13</v>
      </c>
      <c r="AI114">
        <v>28.52</v>
      </c>
      <c r="AJ114">
        <v>22.33</v>
      </c>
      <c r="AK114">
        <v>29.36</v>
      </c>
      <c r="AL114">
        <v>23.28</v>
      </c>
      <c r="AM114">
        <v>25.38</v>
      </c>
    </row>
    <row r="117" spans="1:51" x14ac:dyDescent="0.3">
      <c r="A117" t="s">
        <v>32</v>
      </c>
    </row>
    <row r="118" spans="1:51" x14ac:dyDescent="0.3">
      <c r="A118" t="s">
        <v>33</v>
      </c>
    </row>
    <row r="119" spans="1:51" x14ac:dyDescent="0.3">
      <c r="A119" t="s">
        <v>52</v>
      </c>
    </row>
    <row r="120" spans="1:51" x14ac:dyDescent="0.3">
      <c r="A120" t="s">
        <v>35</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1">
        <v>44136</v>
      </c>
      <c r="Y120" s="1">
        <v>44166</v>
      </c>
      <c r="Z120" s="1">
        <v>44197</v>
      </c>
      <c r="AA120" s="1">
        <v>44228</v>
      </c>
      <c r="AB120" s="1">
        <v>44256</v>
      </c>
      <c r="AC120" s="1">
        <v>44287</v>
      </c>
      <c r="AD120" s="1" t="s">
        <v>49</v>
      </c>
      <c r="AE120" s="1">
        <v>44348</v>
      </c>
      <c r="AF120" s="1">
        <v>44378</v>
      </c>
      <c r="AG120" s="1">
        <v>44409</v>
      </c>
      <c r="AH120" s="1">
        <v>44440</v>
      </c>
      <c r="AI120" s="1">
        <v>44470</v>
      </c>
      <c r="AJ120" s="1">
        <v>44501</v>
      </c>
      <c r="AK120" s="1">
        <v>44531</v>
      </c>
      <c r="AL120" s="1">
        <v>44562</v>
      </c>
      <c r="AM120" s="1">
        <v>44593</v>
      </c>
      <c r="AN120" s="1"/>
      <c r="AO120" s="1"/>
      <c r="AP120" s="1"/>
      <c r="AQ120" s="1"/>
      <c r="AR120" s="1"/>
      <c r="AS120" s="1"/>
      <c r="AT120" s="1"/>
      <c r="AU120" s="1"/>
      <c r="AV120" s="1"/>
      <c r="AW120" s="1"/>
      <c r="AX120" s="1"/>
      <c r="AY120" s="1"/>
    </row>
    <row r="121" spans="1:51" x14ac:dyDescent="0.3">
      <c r="A121" t="s">
        <v>36</v>
      </c>
    </row>
    <row r="122" spans="1:51" x14ac:dyDescent="0.3">
      <c r="A122" t="s">
        <v>37</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c r="AM122">
        <v>100</v>
      </c>
    </row>
    <row r="123" spans="1:51" x14ac:dyDescent="0.3">
      <c r="A123" t="s">
        <v>38</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66.23</v>
      </c>
      <c r="AD123">
        <v>66.42</v>
      </c>
      <c r="AE123">
        <v>68.38</v>
      </c>
      <c r="AF123">
        <v>68.680000000000007</v>
      </c>
      <c r="AG123">
        <v>65.28</v>
      </c>
      <c r="AH123">
        <v>69.14</v>
      </c>
      <c r="AI123">
        <v>73.33</v>
      </c>
      <c r="AJ123">
        <v>67.459999999999994</v>
      </c>
      <c r="AK123">
        <v>71.34</v>
      </c>
      <c r="AL123">
        <v>59.5</v>
      </c>
      <c r="AM123">
        <v>64.44</v>
      </c>
    </row>
    <row r="124" spans="1:51" x14ac:dyDescent="0.3">
      <c r="A124" t="s">
        <v>39</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4.71</v>
      </c>
      <c r="AD124">
        <v>4.58</v>
      </c>
      <c r="AE124">
        <v>2.52</v>
      </c>
      <c r="AF124">
        <v>4.21</v>
      </c>
      <c r="AG124">
        <v>7.27</v>
      </c>
      <c r="AH124">
        <v>3.75</v>
      </c>
      <c r="AI124">
        <v>3.94</v>
      </c>
      <c r="AJ124">
        <v>3.39</v>
      </c>
      <c r="AK124">
        <v>1.23</v>
      </c>
      <c r="AL124">
        <v>6.62</v>
      </c>
      <c r="AM124">
        <v>6.27</v>
      </c>
    </row>
    <row r="125" spans="1:51" x14ac:dyDescent="0.3">
      <c r="A125" t="s">
        <v>40</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29.06</v>
      </c>
      <c r="AD125">
        <v>28.99</v>
      </c>
      <c r="AE125">
        <v>29.1</v>
      </c>
      <c r="AF125">
        <v>27.11</v>
      </c>
      <c r="AG125">
        <v>27.45</v>
      </c>
      <c r="AH125">
        <v>27.11</v>
      </c>
      <c r="AI125">
        <v>22.73</v>
      </c>
      <c r="AJ125">
        <v>29.15</v>
      </c>
      <c r="AK125">
        <v>27.43</v>
      </c>
      <c r="AL125">
        <v>33.880000000000003</v>
      </c>
      <c r="AM125">
        <v>29.29</v>
      </c>
    </row>
    <row r="127" spans="1:51" x14ac:dyDescent="0.3">
      <c r="A127" t="s">
        <v>41</v>
      </c>
    </row>
    <row r="128" spans="1:51" x14ac:dyDescent="0.3">
      <c r="A128" t="s">
        <v>42</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c r="AM128">
        <v>100</v>
      </c>
    </row>
    <row r="129" spans="1:39" x14ac:dyDescent="0.3">
      <c r="A129" t="s">
        <v>43</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c r="AM129">
        <v>56.76</v>
      </c>
    </row>
    <row r="130" spans="1:39" x14ac:dyDescent="0.3">
      <c r="A130" t="s">
        <v>44</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c r="AM130">
        <v>23.46</v>
      </c>
    </row>
    <row r="131" spans="1:39" x14ac:dyDescent="0.3">
      <c r="A131" t="s">
        <v>45</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c r="AM131">
        <v>19.78</v>
      </c>
    </row>
    <row r="133" spans="1:39" x14ac:dyDescent="0.3">
      <c r="A133" t="s">
        <v>46</v>
      </c>
    </row>
    <row r="134" spans="1:39" x14ac:dyDescent="0.3">
      <c r="A134" t="s">
        <v>42</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c r="AM134">
        <v>100</v>
      </c>
    </row>
    <row r="135" spans="1:39" x14ac:dyDescent="0.3">
      <c r="A135" t="s">
        <v>43</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67.709999999999994</v>
      </c>
      <c r="AD135">
        <v>70.02</v>
      </c>
      <c r="AE135">
        <v>70.430000000000007</v>
      </c>
      <c r="AF135">
        <v>71.91</v>
      </c>
      <c r="AG135">
        <v>68.56</v>
      </c>
      <c r="AH135">
        <v>74.849999999999994</v>
      </c>
      <c r="AI135">
        <v>75.05</v>
      </c>
      <c r="AJ135">
        <v>69.53</v>
      </c>
      <c r="AK135">
        <v>71.040000000000006</v>
      </c>
      <c r="AL135">
        <v>62.95</v>
      </c>
      <c r="AM135">
        <v>67.34</v>
      </c>
    </row>
    <row r="136" spans="1:39" x14ac:dyDescent="0.3">
      <c r="A136" t="s">
        <v>44</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2.64</v>
      </c>
      <c r="AD136">
        <v>0</v>
      </c>
      <c r="AE136">
        <v>0.34</v>
      </c>
      <c r="AF136">
        <v>0</v>
      </c>
      <c r="AG136">
        <v>1.28</v>
      </c>
      <c r="AH136">
        <v>0</v>
      </c>
      <c r="AI136">
        <v>1.31</v>
      </c>
      <c r="AJ136">
        <v>0</v>
      </c>
      <c r="AK136">
        <v>0.65</v>
      </c>
      <c r="AL136">
        <v>0</v>
      </c>
      <c r="AM136">
        <v>0.44</v>
      </c>
    </row>
    <row r="137" spans="1:39" x14ac:dyDescent="0.3">
      <c r="A137" t="s">
        <v>45</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29.65</v>
      </c>
      <c r="AD137">
        <v>29.98</v>
      </c>
      <c r="AE137">
        <v>29.23</v>
      </c>
      <c r="AF137">
        <v>28.09</v>
      </c>
      <c r="AG137">
        <v>30.16</v>
      </c>
      <c r="AH137">
        <v>25.15</v>
      </c>
      <c r="AI137">
        <v>23.64</v>
      </c>
      <c r="AJ137">
        <v>30.47</v>
      </c>
      <c r="AK137">
        <v>28.31</v>
      </c>
      <c r="AL137">
        <v>37.049999999999997</v>
      </c>
      <c r="AM137">
        <v>32.22</v>
      </c>
    </row>
    <row r="139" spans="1:39" x14ac:dyDescent="0.3">
      <c r="A139" t="s">
        <v>47</v>
      </c>
    </row>
    <row r="140" spans="1:39" x14ac:dyDescent="0.3">
      <c r="A140" t="s">
        <v>42</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c r="AM140">
        <v>100</v>
      </c>
    </row>
    <row r="141" spans="1:39" x14ac:dyDescent="0.3">
      <c r="A141" t="s">
        <v>43</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c r="AM141">
        <v>61.24</v>
      </c>
    </row>
    <row r="142" spans="1:39" x14ac:dyDescent="0.3">
      <c r="A142" t="s">
        <v>44</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c r="AM142">
        <v>3.81</v>
      </c>
    </row>
    <row r="143" spans="1:39" x14ac:dyDescent="0.3">
      <c r="A143" t="s">
        <v>45</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c r="AM143">
        <v>34.950000000000003</v>
      </c>
    </row>
    <row r="146" spans="1:51" x14ac:dyDescent="0.3">
      <c r="A146" t="s">
        <v>32</v>
      </c>
    </row>
    <row r="147" spans="1:51" x14ac:dyDescent="0.3">
      <c r="A147" t="s">
        <v>33</v>
      </c>
    </row>
    <row r="148" spans="1:51" x14ac:dyDescent="0.3">
      <c r="A148" t="s">
        <v>53</v>
      </c>
    </row>
    <row r="149" spans="1:51" x14ac:dyDescent="0.3">
      <c r="A149" t="s">
        <v>35</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1">
        <v>44136</v>
      </c>
      <c r="Y149" s="1">
        <v>44166</v>
      </c>
      <c r="Z149" s="1">
        <v>44197</v>
      </c>
      <c r="AA149" s="1">
        <v>44228</v>
      </c>
      <c r="AB149" s="1">
        <v>44256</v>
      </c>
      <c r="AC149" s="1">
        <v>44287</v>
      </c>
      <c r="AD149" s="1" t="s">
        <v>49</v>
      </c>
      <c r="AE149" s="1">
        <v>44348</v>
      </c>
      <c r="AF149" s="1">
        <v>44378</v>
      </c>
      <c r="AG149" s="1">
        <v>44409</v>
      </c>
      <c r="AH149" s="1">
        <v>44440</v>
      </c>
      <c r="AI149" s="1">
        <v>44470</v>
      </c>
      <c r="AJ149" s="1">
        <v>44501</v>
      </c>
      <c r="AK149" s="1">
        <v>44531</v>
      </c>
      <c r="AL149" s="1">
        <v>44562</v>
      </c>
      <c r="AM149" s="1">
        <v>44593</v>
      </c>
      <c r="AN149" s="1"/>
      <c r="AO149" s="1"/>
      <c r="AP149" s="1"/>
      <c r="AQ149" s="1"/>
      <c r="AR149" s="1"/>
      <c r="AS149" s="1"/>
      <c r="AT149" s="1"/>
      <c r="AU149" s="1"/>
      <c r="AV149" s="1"/>
      <c r="AW149" s="1"/>
      <c r="AX149" s="1"/>
      <c r="AY149" s="1"/>
    </row>
    <row r="150" spans="1:51" x14ac:dyDescent="0.3">
      <c r="A150" t="s">
        <v>36</v>
      </c>
    </row>
    <row r="151" spans="1:51" x14ac:dyDescent="0.3">
      <c r="A151" t="s">
        <v>37</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c r="AM151">
        <v>100</v>
      </c>
    </row>
    <row r="152" spans="1:51" x14ac:dyDescent="0.3">
      <c r="A152" t="s">
        <v>38</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56.84</v>
      </c>
      <c r="AD152">
        <v>59.75</v>
      </c>
      <c r="AE152">
        <v>63.19</v>
      </c>
      <c r="AF152">
        <v>62.32</v>
      </c>
      <c r="AG152">
        <v>62.31</v>
      </c>
      <c r="AH152">
        <v>59.83</v>
      </c>
      <c r="AI152">
        <v>63.45</v>
      </c>
      <c r="AJ152">
        <v>64.52</v>
      </c>
      <c r="AK152">
        <v>63.15</v>
      </c>
      <c r="AL152">
        <v>62.15</v>
      </c>
      <c r="AM152">
        <v>57.64</v>
      </c>
    </row>
    <row r="153" spans="1:51" x14ac:dyDescent="0.3">
      <c r="A153" t="s">
        <v>39</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7.99</v>
      </c>
      <c r="AD153">
        <v>8.31</v>
      </c>
      <c r="AE153">
        <v>7.52</v>
      </c>
      <c r="AF153">
        <v>7.39</v>
      </c>
      <c r="AG153">
        <v>7.94</v>
      </c>
      <c r="AH153">
        <v>8.52</v>
      </c>
      <c r="AI153">
        <v>8.7100000000000009</v>
      </c>
      <c r="AJ153">
        <v>9.26</v>
      </c>
      <c r="AK153">
        <v>8.15</v>
      </c>
      <c r="AL153">
        <v>8.09</v>
      </c>
      <c r="AM153">
        <v>9.77</v>
      </c>
    </row>
    <row r="154" spans="1:51" x14ac:dyDescent="0.3">
      <c r="A154" t="s">
        <v>40</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35.159999999999997</v>
      </c>
      <c r="AD154">
        <v>31.94</v>
      </c>
      <c r="AE154">
        <v>29.29</v>
      </c>
      <c r="AF154">
        <v>30.28</v>
      </c>
      <c r="AG154">
        <v>29.75</v>
      </c>
      <c r="AH154">
        <v>31.65</v>
      </c>
      <c r="AI154">
        <v>27.84</v>
      </c>
      <c r="AJ154">
        <v>26.23</v>
      </c>
      <c r="AK154">
        <v>28.69</v>
      </c>
      <c r="AL154">
        <v>29.77</v>
      </c>
      <c r="AM154">
        <v>32.590000000000003</v>
      </c>
    </row>
    <row r="156" spans="1:51" x14ac:dyDescent="0.3">
      <c r="A156" t="s">
        <v>41</v>
      </c>
    </row>
    <row r="157" spans="1:51" x14ac:dyDescent="0.3">
      <c r="A157" t="s">
        <v>42</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c r="AM157">
        <v>100</v>
      </c>
    </row>
    <row r="158" spans="1:51" x14ac:dyDescent="0.3">
      <c r="A158" t="s">
        <v>43</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c r="AM158">
        <v>44.84</v>
      </c>
    </row>
    <row r="159" spans="1:51" x14ac:dyDescent="0.3">
      <c r="A159" t="s">
        <v>44</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c r="AM159">
        <v>18.940000000000001</v>
      </c>
    </row>
    <row r="160" spans="1:51" x14ac:dyDescent="0.3">
      <c r="A160" t="s">
        <v>45</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c r="AM160">
        <v>36.22</v>
      </c>
    </row>
    <row r="162" spans="1:39" x14ac:dyDescent="0.3">
      <c r="A162" t="s">
        <v>46</v>
      </c>
    </row>
    <row r="163" spans="1:39" x14ac:dyDescent="0.3">
      <c r="A163" t="s">
        <v>42</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row>
    <row r="164" spans="1:39" x14ac:dyDescent="0.3">
      <c r="A164" t="s">
        <v>43</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c r="AM164">
        <v>65.599999999999994</v>
      </c>
    </row>
    <row r="165" spans="1:39" x14ac:dyDescent="0.3">
      <c r="A165" t="s">
        <v>44</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0.43</v>
      </c>
      <c r="AG165">
        <v>0.98</v>
      </c>
      <c r="AH165">
        <v>0.73</v>
      </c>
      <c r="AI165">
        <v>0.94</v>
      </c>
      <c r="AJ165">
        <v>1.19</v>
      </c>
      <c r="AK165">
        <v>1.95</v>
      </c>
      <c r="AL165">
        <v>1.36</v>
      </c>
      <c r="AM165">
        <v>0.92</v>
      </c>
    </row>
    <row r="166" spans="1:39" x14ac:dyDescent="0.3">
      <c r="A166" t="s">
        <v>45</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c r="AM166">
        <v>33.479999999999997</v>
      </c>
    </row>
    <row r="167" spans="1:39" x14ac:dyDescent="0.3">
      <c r="AF167">
        <v>0.93</v>
      </c>
    </row>
    <row r="168" spans="1:39" x14ac:dyDescent="0.3">
      <c r="A168" t="s">
        <v>47</v>
      </c>
    </row>
    <row r="169" spans="1:39" x14ac:dyDescent="0.3">
      <c r="A169" t="s">
        <v>42</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c r="AM169">
        <v>100</v>
      </c>
    </row>
    <row r="170" spans="1:39" x14ac:dyDescent="0.3">
      <c r="A170" t="s">
        <v>43</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58.38</v>
      </c>
      <c r="AD170">
        <v>64.849999999999994</v>
      </c>
      <c r="AE170">
        <v>64.16</v>
      </c>
      <c r="AF170">
        <v>66.739999999999995</v>
      </c>
      <c r="AG170">
        <v>64.790000000000006</v>
      </c>
      <c r="AH170">
        <v>61.47</v>
      </c>
      <c r="AI170">
        <v>59.62</v>
      </c>
      <c r="AJ170">
        <v>64.72</v>
      </c>
      <c r="AK170">
        <v>60.84</v>
      </c>
      <c r="AL170">
        <v>71.75</v>
      </c>
      <c r="AM170">
        <v>63.21</v>
      </c>
    </row>
    <row r="171" spans="1:39" x14ac:dyDescent="0.3">
      <c r="A171" t="s">
        <v>44</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8.7899999999999991</v>
      </c>
      <c r="AD171">
        <v>4.57</v>
      </c>
      <c r="AE171">
        <v>6.57</v>
      </c>
      <c r="AF171">
        <v>3.8</v>
      </c>
      <c r="AG171">
        <v>6.98</v>
      </c>
      <c r="AH171">
        <v>8.35</v>
      </c>
      <c r="AI171">
        <v>10.51</v>
      </c>
      <c r="AJ171">
        <v>11.99</v>
      </c>
      <c r="AK171">
        <v>8.33</v>
      </c>
      <c r="AL171">
        <v>5.95</v>
      </c>
      <c r="AM171">
        <v>12.12</v>
      </c>
    </row>
    <row r="172" spans="1:39" x14ac:dyDescent="0.3">
      <c r="A172" t="s">
        <v>45</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32.83</v>
      </c>
      <c r="AD172">
        <v>30.58</v>
      </c>
      <c r="AE172">
        <v>29.27</v>
      </c>
      <c r="AF172">
        <v>29.46</v>
      </c>
      <c r="AG172">
        <v>28.23</v>
      </c>
      <c r="AH172">
        <v>30.18</v>
      </c>
      <c r="AI172">
        <v>29.87</v>
      </c>
      <c r="AJ172">
        <v>23.29</v>
      </c>
      <c r="AK172">
        <v>30.83</v>
      </c>
      <c r="AL172">
        <v>22.3</v>
      </c>
      <c r="AM172">
        <v>24.67</v>
      </c>
    </row>
    <row r="175" spans="1:39" x14ac:dyDescent="0.3">
      <c r="A175" t="s">
        <v>32</v>
      </c>
    </row>
    <row r="176" spans="1:39" x14ac:dyDescent="0.3">
      <c r="A176" t="s">
        <v>33</v>
      </c>
    </row>
    <row r="177" spans="1:54" x14ac:dyDescent="0.3">
      <c r="A177" t="s">
        <v>54</v>
      </c>
    </row>
    <row r="178" spans="1:54" x14ac:dyDescent="0.3">
      <c r="A178" t="s">
        <v>35</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1">
        <v>44136</v>
      </c>
      <c r="Y178" s="1">
        <v>44166</v>
      </c>
      <c r="Z178" s="1">
        <v>44197</v>
      </c>
      <c r="AA178" s="1">
        <v>44228</v>
      </c>
      <c r="AB178" s="1">
        <v>44256</v>
      </c>
      <c r="AC178" s="1">
        <v>44287</v>
      </c>
      <c r="AD178" s="1" t="s">
        <v>49</v>
      </c>
      <c r="AE178" s="1">
        <v>44348</v>
      </c>
      <c r="AF178" s="1">
        <v>44378</v>
      </c>
      <c r="AG178" s="1">
        <v>44409</v>
      </c>
      <c r="AH178" s="1">
        <v>44440</v>
      </c>
      <c r="AI178" s="1">
        <v>44470</v>
      </c>
      <c r="AJ178" s="1">
        <v>44501</v>
      </c>
      <c r="AK178" s="1">
        <v>44531</v>
      </c>
      <c r="AL178" s="1">
        <v>44562</v>
      </c>
      <c r="AM178" s="1">
        <v>44593</v>
      </c>
      <c r="AN178" s="1"/>
      <c r="AO178" s="1"/>
      <c r="AP178" s="1"/>
      <c r="AQ178" s="1"/>
      <c r="AR178" s="1"/>
      <c r="AS178" s="1"/>
      <c r="AT178" s="1"/>
      <c r="AU178" s="1"/>
      <c r="AV178" s="1"/>
      <c r="AW178" s="1"/>
      <c r="AX178" s="1"/>
      <c r="AY178" s="1"/>
    </row>
    <row r="179" spans="1:54" x14ac:dyDescent="0.3">
      <c r="A179" t="s">
        <v>36</v>
      </c>
    </row>
    <row r="180" spans="1:54" x14ac:dyDescent="0.3">
      <c r="A180" t="s">
        <v>37</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c r="AM180">
        <v>100</v>
      </c>
    </row>
    <row r="181" spans="1:54" x14ac:dyDescent="0.3">
      <c r="A181" t="s">
        <v>38</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v>
      </c>
      <c r="AD181">
        <v>68.31</v>
      </c>
      <c r="AE181">
        <v>67.14</v>
      </c>
      <c r="AF181">
        <v>71.48</v>
      </c>
      <c r="AG181">
        <v>70.400000000000006</v>
      </c>
      <c r="AH181">
        <v>68.36</v>
      </c>
      <c r="AI181">
        <v>69.98</v>
      </c>
      <c r="AJ181">
        <v>69.98</v>
      </c>
      <c r="AK181">
        <v>70.39</v>
      </c>
      <c r="AL181">
        <v>67.92</v>
      </c>
      <c r="AM181">
        <v>66.180000000000007</v>
      </c>
      <c r="BA181" s="27"/>
      <c r="BB181" s="27"/>
    </row>
    <row r="182" spans="1:54" x14ac:dyDescent="0.3">
      <c r="A182" t="s">
        <v>39</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5.23</v>
      </c>
      <c r="AD182">
        <v>4.8600000000000003</v>
      </c>
      <c r="AE182">
        <v>3.57</v>
      </c>
      <c r="AF182">
        <v>3.04</v>
      </c>
      <c r="AG182">
        <v>3.46</v>
      </c>
      <c r="AH182">
        <v>4.96</v>
      </c>
      <c r="AI182">
        <v>4.95</v>
      </c>
      <c r="AJ182">
        <v>4.2300000000000004</v>
      </c>
      <c r="AK182">
        <v>3.4</v>
      </c>
      <c r="AL182">
        <v>5.33</v>
      </c>
      <c r="AM182">
        <v>6.12</v>
      </c>
    </row>
    <row r="183" spans="1:54" x14ac:dyDescent="0.3">
      <c r="A183" t="s">
        <v>40</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30.07</v>
      </c>
      <c r="AD183">
        <v>26.83</v>
      </c>
      <c r="AE183">
        <v>29.29</v>
      </c>
      <c r="AF183">
        <v>25.47</v>
      </c>
      <c r="AG183">
        <v>26.13</v>
      </c>
      <c r="AH183">
        <v>26.68</v>
      </c>
      <c r="AI183">
        <v>25.07</v>
      </c>
      <c r="AJ183">
        <v>25.79</v>
      </c>
      <c r="AK183">
        <v>26.21</v>
      </c>
      <c r="AL183">
        <v>26.75</v>
      </c>
      <c r="AM183">
        <v>27.69</v>
      </c>
    </row>
    <row r="185" spans="1:54" x14ac:dyDescent="0.3">
      <c r="A185" t="s">
        <v>41</v>
      </c>
    </row>
    <row r="186" spans="1:54" x14ac:dyDescent="0.3">
      <c r="A186" t="s">
        <v>42</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row>
    <row r="187" spans="1:54" x14ac:dyDescent="0.3">
      <c r="A187" t="s">
        <v>43</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c r="AM187">
        <v>56.18</v>
      </c>
    </row>
    <row r="188" spans="1:54" x14ac:dyDescent="0.3">
      <c r="A188" t="s">
        <v>44</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c r="AM188">
        <v>18.239999999999998</v>
      </c>
    </row>
    <row r="189" spans="1:54" x14ac:dyDescent="0.3">
      <c r="A189" t="s">
        <v>45</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c r="AM189">
        <v>25.59</v>
      </c>
    </row>
    <row r="191" spans="1:54" x14ac:dyDescent="0.3">
      <c r="A191" t="s">
        <v>46</v>
      </c>
    </row>
    <row r="192" spans="1:54" x14ac:dyDescent="0.3">
      <c r="A192" t="s">
        <v>42</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c r="AM192">
        <v>100</v>
      </c>
    </row>
    <row r="193" spans="1:51" x14ac:dyDescent="0.3">
      <c r="A193" t="s">
        <v>43</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68.39</v>
      </c>
      <c r="AD193">
        <v>71.430000000000007</v>
      </c>
      <c r="AE193">
        <v>70.86</v>
      </c>
      <c r="AF193">
        <v>74.58</v>
      </c>
      <c r="AG193">
        <v>72.67</v>
      </c>
      <c r="AH193">
        <v>71.510000000000005</v>
      </c>
      <c r="AI193">
        <v>72.650000000000006</v>
      </c>
      <c r="AJ193">
        <v>72.27</v>
      </c>
      <c r="AK193">
        <v>71.5</v>
      </c>
      <c r="AL193">
        <v>71.239999999999995</v>
      </c>
      <c r="AM193">
        <v>70.25</v>
      </c>
    </row>
    <row r="194" spans="1:51" x14ac:dyDescent="0.3">
      <c r="A194" t="s">
        <v>44</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1.81</v>
      </c>
      <c r="AD194">
        <v>1.54</v>
      </c>
      <c r="AE194">
        <v>1.1100000000000001</v>
      </c>
      <c r="AF194">
        <v>0.81</v>
      </c>
      <c r="AG194">
        <v>0.43</v>
      </c>
      <c r="AH194">
        <v>1.68</v>
      </c>
      <c r="AI194">
        <v>1.35</v>
      </c>
      <c r="AJ194">
        <v>0.99</v>
      </c>
      <c r="AK194">
        <v>0.42</v>
      </c>
      <c r="AL194">
        <v>0.34</v>
      </c>
      <c r="AM194">
        <v>0.45</v>
      </c>
    </row>
    <row r="195" spans="1:51" x14ac:dyDescent="0.3">
      <c r="A195" t="s">
        <v>45</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29.8</v>
      </c>
      <c r="AD195">
        <v>27.03</v>
      </c>
      <c r="AE195">
        <v>28.03</v>
      </c>
      <c r="AF195">
        <v>24.61</v>
      </c>
      <c r="AG195">
        <v>26.89</v>
      </c>
      <c r="AH195">
        <v>26.81</v>
      </c>
      <c r="AI195">
        <v>26</v>
      </c>
      <c r="AJ195">
        <v>26.74</v>
      </c>
      <c r="AK195">
        <v>28.08</v>
      </c>
      <c r="AL195">
        <v>28.42</v>
      </c>
      <c r="AM195">
        <v>29.3</v>
      </c>
    </row>
    <row r="197" spans="1:51" x14ac:dyDescent="0.3">
      <c r="A197" t="s">
        <v>47</v>
      </c>
    </row>
    <row r="198" spans="1:51" x14ac:dyDescent="0.3">
      <c r="A198" t="s">
        <v>42</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c r="AM198">
        <v>100</v>
      </c>
    </row>
    <row r="199" spans="1:51" x14ac:dyDescent="0.3">
      <c r="A199" t="s">
        <v>43</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c r="AM199">
        <v>73.64</v>
      </c>
    </row>
    <row r="200" spans="1:51" x14ac:dyDescent="0.3">
      <c r="A200" t="s">
        <v>44</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c r="AM200">
        <v>1.61</v>
      </c>
    </row>
    <row r="201" spans="1:51" x14ac:dyDescent="0.3">
      <c r="A201" t="s">
        <v>45</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c r="AM201">
        <v>24.76</v>
      </c>
    </row>
    <row r="204" spans="1:51" x14ac:dyDescent="0.3">
      <c r="A204" t="s">
        <v>32</v>
      </c>
    </row>
    <row r="205" spans="1:51" x14ac:dyDescent="0.3">
      <c r="A205" t="s">
        <v>33</v>
      </c>
    </row>
    <row r="206" spans="1:51" x14ac:dyDescent="0.3">
      <c r="A206" t="s">
        <v>55</v>
      </c>
    </row>
    <row r="207" spans="1:51" x14ac:dyDescent="0.3">
      <c r="A207" t="s">
        <v>35</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1">
        <v>44136</v>
      </c>
      <c r="Y207" s="1">
        <v>44166</v>
      </c>
      <c r="Z207" s="1">
        <v>44197</v>
      </c>
      <c r="AA207" s="1">
        <v>44228</v>
      </c>
      <c r="AB207" s="1">
        <v>44256</v>
      </c>
      <c r="AC207" s="1">
        <v>44287</v>
      </c>
      <c r="AD207" s="1" t="s">
        <v>49</v>
      </c>
      <c r="AE207" s="1">
        <v>44348</v>
      </c>
      <c r="AF207" s="1">
        <v>44378</v>
      </c>
      <c r="AG207" s="1">
        <v>44409</v>
      </c>
      <c r="AH207" s="1">
        <v>44440</v>
      </c>
      <c r="AI207" s="1">
        <v>44470</v>
      </c>
      <c r="AJ207" s="1">
        <v>44501</v>
      </c>
      <c r="AK207" s="1">
        <v>44531</v>
      </c>
      <c r="AL207" s="1">
        <v>44562</v>
      </c>
      <c r="AM207" s="1">
        <v>44593</v>
      </c>
      <c r="AN207" s="1"/>
      <c r="AO207" s="1"/>
      <c r="AP207" s="1"/>
      <c r="AQ207" s="1"/>
      <c r="AR207" s="1"/>
      <c r="AS207" s="1"/>
      <c r="AT207" s="1"/>
      <c r="AU207" s="1"/>
      <c r="AV207" s="1"/>
      <c r="AW207" s="1"/>
      <c r="AX207" s="1"/>
      <c r="AY207" s="1"/>
    </row>
    <row r="208" spans="1:51" x14ac:dyDescent="0.3">
      <c r="A208" t="s">
        <v>36</v>
      </c>
    </row>
    <row r="209" spans="1:39" x14ac:dyDescent="0.3">
      <c r="A209" t="s">
        <v>37</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c r="AM209">
        <v>100</v>
      </c>
    </row>
    <row r="210" spans="1:39" x14ac:dyDescent="0.3">
      <c r="A210" t="s">
        <v>38</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66.989999999999995</v>
      </c>
      <c r="AD210">
        <v>69.349999999999994</v>
      </c>
      <c r="AE210">
        <v>68.47</v>
      </c>
      <c r="AF210">
        <v>69.94</v>
      </c>
      <c r="AG210">
        <v>69.41</v>
      </c>
      <c r="AH210">
        <v>69.400000000000006</v>
      </c>
      <c r="AI210">
        <v>71.89</v>
      </c>
      <c r="AJ210">
        <v>71.86</v>
      </c>
      <c r="AK210">
        <v>72.819999999999993</v>
      </c>
      <c r="AL210">
        <v>67.900000000000006</v>
      </c>
      <c r="AM210">
        <v>69.709999999999994</v>
      </c>
    </row>
    <row r="211" spans="1:39" x14ac:dyDescent="0.3">
      <c r="A211" t="s">
        <v>39</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1.28</v>
      </c>
      <c r="AE211">
        <v>1.5</v>
      </c>
      <c r="AF211">
        <v>1.83</v>
      </c>
      <c r="AG211">
        <v>1.63</v>
      </c>
      <c r="AH211">
        <v>1.83</v>
      </c>
      <c r="AI211">
        <v>2.0499999999999998</v>
      </c>
      <c r="AJ211">
        <v>1.05</v>
      </c>
      <c r="AK211">
        <v>1.33</v>
      </c>
      <c r="AL211">
        <v>1.1100000000000001</v>
      </c>
      <c r="AM211">
        <v>1.67</v>
      </c>
    </row>
    <row r="212" spans="1:39" x14ac:dyDescent="0.3">
      <c r="A212" t="s">
        <v>40</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32.159999999999997</v>
      </c>
      <c r="AD212">
        <v>29.36</v>
      </c>
      <c r="AE212">
        <v>30.03</v>
      </c>
      <c r="AF212">
        <v>28.22</v>
      </c>
      <c r="AG212">
        <v>28.96</v>
      </c>
      <c r="AH212">
        <v>28.77</v>
      </c>
      <c r="AI212">
        <v>26.07</v>
      </c>
      <c r="AJ212">
        <v>27.08</v>
      </c>
      <c r="AK212">
        <v>25.84</v>
      </c>
      <c r="AL212">
        <v>30.99</v>
      </c>
      <c r="AM212">
        <v>28.62</v>
      </c>
    </row>
    <row r="214" spans="1:39" x14ac:dyDescent="0.3">
      <c r="A214" t="s">
        <v>41</v>
      </c>
    </row>
    <row r="215" spans="1:39" x14ac:dyDescent="0.3">
      <c r="A215" t="s">
        <v>42</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c r="AM215">
        <v>100</v>
      </c>
    </row>
    <row r="216" spans="1:39" x14ac:dyDescent="0.3">
      <c r="A216" t="s">
        <v>43</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65.3</v>
      </c>
      <c r="AD216">
        <v>67.89</v>
      </c>
      <c r="AE216">
        <v>70.150000000000006</v>
      </c>
      <c r="AF216">
        <v>69.52</v>
      </c>
      <c r="AG216">
        <v>62.03</v>
      </c>
      <c r="AH216">
        <v>62.32</v>
      </c>
      <c r="AI216">
        <v>62.36</v>
      </c>
      <c r="AJ216">
        <v>72.59</v>
      </c>
      <c r="AK216">
        <v>70.260000000000005</v>
      </c>
      <c r="AL216">
        <v>63.77</v>
      </c>
      <c r="AM216">
        <v>59.47</v>
      </c>
    </row>
    <row r="217" spans="1:39" x14ac:dyDescent="0.3">
      <c r="A217" t="s">
        <v>44</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4.57</v>
      </c>
      <c r="AD217">
        <v>4.3</v>
      </c>
      <c r="AE217">
        <v>2.7</v>
      </c>
      <c r="AF217">
        <v>5.92</v>
      </c>
      <c r="AG217">
        <v>6.94</v>
      </c>
      <c r="AH217">
        <v>5.46</v>
      </c>
      <c r="AI217">
        <v>8.44</v>
      </c>
      <c r="AJ217">
        <v>2.5499999999999998</v>
      </c>
      <c r="AK217">
        <v>4.01</v>
      </c>
      <c r="AL217">
        <v>5.72</v>
      </c>
      <c r="AM217">
        <v>8.92</v>
      </c>
    </row>
    <row r="218" spans="1:39" x14ac:dyDescent="0.3">
      <c r="A218" t="s">
        <v>45</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30.13</v>
      </c>
      <c r="AD218">
        <v>27.81</v>
      </c>
      <c r="AE218">
        <v>27.15</v>
      </c>
      <c r="AF218">
        <v>24.56</v>
      </c>
      <c r="AG218">
        <v>31.02</v>
      </c>
      <c r="AH218">
        <v>32.22</v>
      </c>
      <c r="AI218">
        <v>29.2</v>
      </c>
      <c r="AJ218">
        <v>24.87</v>
      </c>
      <c r="AK218">
        <v>25.74</v>
      </c>
      <c r="AL218">
        <v>30.52</v>
      </c>
      <c r="AM218">
        <v>31.62</v>
      </c>
    </row>
    <row r="220" spans="1:39" x14ac:dyDescent="0.3">
      <c r="A220" t="s">
        <v>46</v>
      </c>
    </row>
    <row r="221" spans="1:39" x14ac:dyDescent="0.3">
      <c r="A221" t="s">
        <v>42</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row>
    <row r="222" spans="1:39" x14ac:dyDescent="0.3">
      <c r="A222" t="s">
        <v>43</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68.63</v>
      </c>
      <c r="AE222">
        <v>66.89</v>
      </c>
      <c r="AF222">
        <v>69.760000000000005</v>
      </c>
      <c r="AG222">
        <v>69.069999999999993</v>
      </c>
      <c r="AH222">
        <v>69.900000000000006</v>
      </c>
      <c r="AI222">
        <v>72.36</v>
      </c>
      <c r="AJ222">
        <v>71.55</v>
      </c>
      <c r="AK222">
        <v>72.739999999999995</v>
      </c>
      <c r="AL222">
        <v>67.680000000000007</v>
      </c>
      <c r="AM222">
        <v>70.28</v>
      </c>
    </row>
    <row r="223" spans="1:39" x14ac:dyDescent="0.3">
      <c r="A223" t="s">
        <v>44</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c r="AM223">
        <v>0.54</v>
      </c>
    </row>
    <row r="224" spans="1:39" x14ac:dyDescent="0.3">
      <c r="A224" t="s">
        <v>45</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30.87</v>
      </c>
      <c r="AE224">
        <v>31.88</v>
      </c>
      <c r="AF224">
        <v>29.46</v>
      </c>
      <c r="AG224">
        <v>30.5</v>
      </c>
      <c r="AH224">
        <v>29.03</v>
      </c>
      <c r="AI224">
        <v>26.74</v>
      </c>
      <c r="AJ224">
        <v>27.75</v>
      </c>
      <c r="AK224">
        <v>26.35</v>
      </c>
      <c r="AL224">
        <v>32.020000000000003</v>
      </c>
      <c r="AM224">
        <v>29.18</v>
      </c>
    </row>
    <row r="226" spans="1:51" x14ac:dyDescent="0.3">
      <c r="A226" t="s">
        <v>47</v>
      </c>
    </row>
    <row r="227" spans="1:51" x14ac:dyDescent="0.3">
      <c r="A227" t="s">
        <v>42</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c r="AM227">
        <v>100</v>
      </c>
    </row>
    <row r="228" spans="1:51" x14ac:dyDescent="0.3">
      <c r="A228" t="s">
        <v>43</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c r="AM228">
        <v>76.27</v>
      </c>
    </row>
    <row r="229" spans="1:51" x14ac:dyDescent="0.3">
      <c r="A229" t="s">
        <v>44</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c r="AM229">
        <v>2.09</v>
      </c>
    </row>
    <row r="230" spans="1:51" x14ac:dyDescent="0.3">
      <c r="A230" t="s">
        <v>45</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c r="AM230">
        <v>21.65</v>
      </c>
    </row>
    <row r="233" spans="1:51" x14ac:dyDescent="0.3">
      <c r="A233" t="s">
        <v>32</v>
      </c>
    </row>
    <row r="234" spans="1:51" x14ac:dyDescent="0.3">
      <c r="A234" t="s">
        <v>56</v>
      </c>
    </row>
    <row r="235" spans="1:51" x14ac:dyDescent="0.3">
      <c r="A235" t="s">
        <v>34</v>
      </c>
    </row>
    <row r="236" spans="1:51" x14ac:dyDescent="0.3">
      <c r="A236" t="s">
        <v>35</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1">
        <v>44136</v>
      </c>
      <c r="Y236" s="1">
        <v>44166</v>
      </c>
      <c r="Z236" s="1">
        <v>44197</v>
      </c>
      <c r="AA236" s="1">
        <v>44228</v>
      </c>
      <c r="AB236" s="1">
        <v>44256</v>
      </c>
      <c r="AC236" s="1">
        <v>44287</v>
      </c>
      <c r="AD236" s="1" t="s">
        <v>49</v>
      </c>
      <c r="AE236" s="1">
        <v>44348</v>
      </c>
      <c r="AF236" s="1">
        <v>44378</v>
      </c>
      <c r="AG236" s="1">
        <v>44409</v>
      </c>
      <c r="AH236" s="1">
        <v>44440</v>
      </c>
      <c r="AI236" s="1">
        <v>44470</v>
      </c>
      <c r="AJ236" s="1">
        <v>44501</v>
      </c>
      <c r="AK236" s="1">
        <v>44531</v>
      </c>
      <c r="AL236" s="1">
        <v>44562</v>
      </c>
      <c r="AM236" s="1">
        <v>44593</v>
      </c>
      <c r="AN236" s="1"/>
      <c r="AO236" s="1"/>
      <c r="AP236" s="1"/>
      <c r="AQ236" s="1"/>
      <c r="AR236" s="1"/>
      <c r="AS236" s="1"/>
      <c r="AT236" s="1"/>
      <c r="AU236" s="1"/>
      <c r="AV236" s="1"/>
      <c r="AW236" s="1"/>
      <c r="AX236" s="1"/>
      <c r="AY236" s="1"/>
    </row>
    <row r="237" spans="1:51" x14ac:dyDescent="0.3">
      <c r="A237" t="s">
        <v>57</v>
      </c>
    </row>
    <row r="238" spans="1:51" x14ac:dyDescent="0.3">
      <c r="A238" t="s">
        <v>58</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c r="AM238">
        <v>100</v>
      </c>
    </row>
    <row r="239" spans="1:51" x14ac:dyDescent="0.3">
      <c r="A239" t="s">
        <v>59</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c r="AM239">
        <v>64.28</v>
      </c>
    </row>
    <row r="240" spans="1:51" x14ac:dyDescent="0.3">
      <c r="A240" t="s">
        <v>60</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c r="AM240">
        <v>2.99</v>
      </c>
    </row>
    <row r="241" spans="1:39" x14ac:dyDescent="0.3">
      <c r="A241" t="s">
        <v>61</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c r="AM241">
        <v>32.729999999999997</v>
      </c>
    </row>
    <row r="243" spans="1:39" x14ac:dyDescent="0.3">
      <c r="A243" t="s">
        <v>62</v>
      </c>
    </row>
    <row r="244" spans="1:39" x14ac:dyDescent="0.3">
      <c r="A244" t="s">
        <v>63</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c r="AM244">
        <v>100</v>
      </c>
    </row>
    <row r="245" spans="1:39" x14ac:dyDescent="0.3">
      <c r="A245" t="s">
        <v>64</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67.08</v>
      </c>
      <c r="AE245">
        <v>68.94</v>
      </c>
      <c r="AF245">
        <v>69.69</v>
      </c>
      <c r="AG245">
        <v>68.97</v>
      </c>
      <c r="AH245">
        <v>68.680000000000007</v>
      </c>
      <c r="AI245">
        <v>71.150000000000006</v>
      </c>
      <c r="AJ245">
        <v>70.510000000000005</v>
      </c>
      <c r="AK245">
        <v>71.66</v>
      </c>
      <c r="AL245">
        <v>68.98</v>
      </c>
      <c r="AM245">
        <v>68.75</v>
      </c>
    </row>
    <row r="246" spans="1:39" x14ac:dyDescent="0.3">
      <c r="A246" t="s">
        <v>65</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2.15</v>
      </c>
      <c r="AE246">
        <v>1.94</v>
      </c>
      <c r="AF246">
        <v>2.04</v>
      </c>
      <c r="AG246">
        <v>1.6</v>
      </c>
      <c r="AH246">
        <v>1.54</v>
      </c>
      <c r="AI246">
        <v>1.25</v>
      </c>
      <c r="AJ246">
        <v>1.49</v>
      </c>
      <c r="AK246">
        <v>1.44</v>
      </c>
      <c r="AL246">
        <v>1.26</v>
      </c>
      <c r="AM246">
        <v>1.35</v>
      </c>
    </row>
    <row r="247" spans="1:39" x14ac:dyDescent="0.3">
      <c r="A247" t="s">
        <v>66</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30.77</v>
      </c>
      <c r="AE247">
        <v>29.12</v>
      </c>
      <c r="AF247">
        <v>28.27</v>
      </c>
      <c r="AG247">
        <v>29.43</v>
      </c>
      <c r="AH247">
        <v>29.78</v>
      </c>
      <c r="AI247">
        <v>27.6</v>
      </c>
      <c r="AJ247">
        <v>28</v>
      </c>
      <c r="AK247">
        <v>26.9</v>
      </c>
      <c r="AL247">
        <v>29.76</v>
      </c>
      <c r="AM247">
        <v>29.9</v>
      </c>
    </row>
    <row r="249" spans="1:39" x14ac:dyDescent="0.3">
      <c r="A249" t="s">
        <v>67</v>
      </c>
    </row>
    <row r="250" spans="1:39" x14ac:dyDescent="0.3">
      <c r="A250" t="s">
        <v>63</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c r="AM250">
        <v>100</v>
      </c>
    </row>
    <row r="251" spans="1:39" x14ac:dyDescent="0.3">
      <c r="A251" t="s">
        <v>64</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c r="AM251">
        <v>66.81</v>
      </c>
    </row>
    <row r="252" spans="1:39" x14ac:dyDescent="0.3">
      <c r="A252" t="s">
        <v>65</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c r="AM252">
        <v>2.93</v>
      </c>
    </row>
    <row r="253" spans="1:39" x14ac:dyDescent="0.3">
      <c r="A253" t="s">
        <v>66</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c r="AM253">
        <v>30.25</v>
      </c>
    </row>
    <row r="256" spans="1:39" x14ac:dyDescent="0.3">
      <c r="A256" t="s">
        <v>32</v>
      </c>
    </row>
    <row r="257" spans="1:51" x14ac:dyDescent="0.3">
      <c r="A257" t="s">
        <v>56</v>
      </c>
    </row>
    <row r="258" spans="1:51" x14ac:dyDescent="0.3">
      <c r="A258" t="s">
        <v>48</v>
      </c>
    </row>
    <row r="259" spans="1:51" x14ac:dyDescent="0.3">
      <c r="A259" t="s">
        <v>35</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1">
        <v>44136</v>
      </c>
      <c r="Y259" s="1">
        <v>44166</v>
      </c>
      <c r="Z259" s="1">
        <v>44197</v>
      </c>
      <c r="AA259" s="1">
        <v>44228</v>
      </c>
      <c r="AB259" s="1">
        <v>44256</v>
      </c>
      <c r="AC259" s="1">
        <v>44287</v>
      </c>
      <c r="AD259" s="1" t="s">
        <v>49</v>
      </c>
      <c r="AE259" s="1">
        <v>44348</v>
      </c>
      <c r="AF259" s="1">
        <v>44378</v>
      </c>
      <c r="AG259" s="1">
        <v>44409</v>
      </c>
      <c r="AH259" s="1">
        <v>44440</v>
      </c>
      <c r="AI259" s="1">
        <v>44470</v>
      </c>
      <c r="AJ259" s="1">
        <v>44501</v>
      </c>
      <c r="AK259" s="1">
        <v>44531</v>
      </c>
      <c r="AL259" s="1">
        <v>44562</v>
      </c>
      <c r="AM259" s="1">
        <v>44593</v>
      </c>
      <c r="AN259" s="1"/>
      <c r="AO259" s="1"/>
      <c r="AP259" s="1"/>
      <c r="AQ259" s="1"/>
      <c r="AR259" s="1"/>
      <c r="AS259" s="1"/>
      <c r="AT259" s="1"/>
      <c r="AU259" s="1"/>
      <c r="AV259" s="1"/>
      <c r="AW259" s="1"/>
      <c r="AX259" s="1"/>
      <c r="AY259" s="1"/>
    </row>
    <row r="260" spans="1:51" x14ac:dyDescent="0.3">
      <c r="A260" t="s">
        <v>57</v>
      </c>
    </row>
    <row r="261" spans="1:51" x14ac:dyDescent="0.3">
      <c r="A261" t="s">
        <v>58</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c r="AM261">
        <v>100</v>
      </c>
    </row>
    <row r="262" spans="1:51" x14ac:dyDescent="0.3">
      <c r="A262" t="s">
        <v>59</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57.01</v>
      </c>
      <c r="AD262">
        <v>59.49</v>
      </c>
      <c r="AE262">
        <v>60</v>
      </c>
      <c r="AF262">
        <v>60.9</v>
      </c>
      <c r="AG262">
        <v>61.46</v>
      </c>
      <c r="AH262">
        <v>61.09</v>
      </c>
      <c r="AI262">
        <v>60.78</v>
      </c>
      <c r="AJ262">
        <v>62.38</v>
      </c>
      <c r="AK262">
        <v>62.33</v>
      </c>
      <c r="AL262">
        <v>60.34</v>
      </c>
      <c r="AM262">
        <v>59.48</v>
      </c>
    </row>
    <row r="263" spans="1:51" x14ac:dyDescent="0.3">
      <c r="A263" t="s">
        <v>60</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4.1399999999999997</v>
      </c>
      <c r="AD263">
        <v>4.18</v>
      </c>
      <c r="AE263">
        <v>4.58</v>
      </c>
      <c r="AF263">
        <v>5.31</v>
      </c>
      <c r="AG263">
        <v>5.23</v>
      </c>
      <c r="AH263">
        <v>5.43</v>
      </c>
      <c r="AI263">
        <v>5.81</v>
      </c>
      <c r="AJ263">
        <v>4.68</v>
      </c>
      <c r="AK263">
        <v>3.86</v>
      </c>
      <c r="AL263">
        <v>4.7699999999999996</v>
      </c>
      <c r="AM263">
        <v>4.71</v>
      </c>
    </row>
    <row r="264" spans="1:51" x14ac:dyDescent="0.3">
      <c r="A264" t="s">
        <v>61</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38.85</v>
      </c>
      <c r="AD264">
        <v>36.33</v>
      </c>
      <c r="AE264">
        <v>35.42</v>
      </c>
      <c r="AF264">
        <v>33.799999999999997</v>
      </c>
      <c r="AG264">
        <v>33.32</v>
      </c>
      <c r="AH264">
        <v>33.479999999999997</v>
      </c>
      <c r="AI264">
        <v>33.409999999999997</v>
      </c>
      <c r="AJ264">
        <v>32.94</v>
      </c>
      <c r="AK264">
        <v>33.81</v>
      </c>
      <c r="AL264">
        <v>34.89</v>
      </c>
      <c r="AM264">
        <v>35.81</v>
      </c>
    </row>
    <row r="266" spans="1:51" x14ac:dyDescent="0.3">
      <c r="A266" t="s">
        <v>62</v>
      </c>
    </row>
    <row r="267" spans="1:51" x14ac:dyDescent="0.3">
      <c r="A267" t="s">
        <v>63</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c r="AM267">
        <v>100</v>
      </c>
    </row>
    <row r="268" spans="1:51" x14ac:dyDescent="0.3">
      <c r="A268" t="s">
        <v>64</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61.04</v>
      </c>
      <c r="AD268">
        <v>64.37</v>
      </c>
      <c r="AE268">
        <v>66.12</v>
      </c>
      <c r="AF268">
        <v>67.680000000000007</v>
      </c>
      <c r="AG268">
        <v>67.37</v>
      </c>
      <c r="AH268">
        <v>66.569999999999993</v>
      </c>
      <c r="AI268">
        <v>67.61</v>
      </c>
      <c r="AJ268">
        <v>67.75</v>
      </c>
      <c r="AK268">
        <v>67.84</v>
      </c>
      <c r="AL268">
        <v>65.45</v>
      </c>
      <c r="AM268">
        <v>66.150000000000006</v>
      </c>
    </row>
    <row r="269" spans="1:51" x14ac:dyDescent="0.3">
      <c r="A269" t="s">
        <v>65</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v>
      </c>
      <c r="AE269">
        <v>1.68</v>
      </c>
      <c r="AF269">
        <v>1.56</v>
      </c>
      <c r="AG269">
        <v>1.54</v>
      </c>
      <c r="AH269">
        <v>1.35</v>
      </c>
      <c r="AI269">
        <v>1.1200000000000001</v>
      </c>
      <c r="AJ269">
        <v>1.29</v>
      </c>
      <c r="AK269">
        <v>1.34</v>
      </c>
      <c r="AL269">
        <v>1.32</v>
      </c>
      <c r="AM269">
        <v>1.24</v>
      </c>
    </row>
    <row r="270" spans="1:51" x14ac:dyDescent="0.3">
      <c r="A270" t="s">
        <v>66</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34.229999999999997</v>
      </c>
      <c r="AE270">
        <v>32.200000000000003</v>
      </c>
      <c r="AF270">
        <v>30.76</v>
      </c>
      <c r="AG270">
        <v>31.08</v>
      </c>
      <c r="AH270">
        <v>32.090000000000003</v>
      </c>
      <c r="AI270">
        <v>31.27</v>
      </c>
      <c r="AJ270">
        <v>30.96</v>
      </c>
      <c r="AK270">
        <v>30.82</v>
      </c>
      <c r="AL270">
        <v>33.229999999999997</v>
      </c>
      <c r="AM270">
        <v>32.61</v>
      </c>
    </row>
    <row r="272" spans="1:51" x14ac:dyDescent="0.3">
      <c r="A272" t="s">
        <v>67</v>
      </c>
    </row>
    <row r="273" spans="1:51" x14ac:dyDescent="0.3">
      <c r="A273" t="s">
        <v>63</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c r="AM273">
        <v>100</v>
      </c>
    </row>
    <row r="274" spans="1:51" x14ac:dyDescent="0.3">
      <c r="A274" t="s">
        <v>64</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58.85</v>
      </c>
      <c r="AD274">
        <v>62.41</v>
      </c>
      <c r="AE274">
        <v>61.86</v>
      </c>
      <c r="AF274">
        <v>65.790000000000006</v>
      </c>
      <c r="AG274">
        <v>63.92</v>
      </c>
      <c r="AH274">
        <v>63.88</v>
      </c>
      <c r="AI274">
        <v>64.900000000000006</v>
      </c>
      <c r="AJ274">
        <v>64.45</v>
      </c>
      <c r="AK274">
        <v>65.06</v>
      </c>
      <c r="AL274">
        <v>62.98</v>
      </c>
      <c r="AM274">
        <v>63.48</v>
      </c>
    </row>
    <row r="275" spans="1:51" x14ac:dyDescent="0.3">
      <c r="A275" t="s">
        <v>65</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5.65</v>
      </c>
      <c r="AE275">
        <v>6.1</v>
      </c>
      <c r="AF275">
        <v>4.9400000000000004</v>
      </c>
      <c r="AG275">
        <v>5.41</v>
      </c>
      <c r="AH275">
        <v>5.76</v>
      </c>
      <c r="AI275">
        <v>5.04</v>
      </c>
      <c r="AJ275">
        <v>4.66</v>
      </c>
      <c r="AK275">
        <v>4.95</v>
      </c>
      <c r="AL275">
        <v>5.51</v>
      </c>
      <c r="AM275">
        <v>4.46</v>
      </c>
    </row>
    <row r="276" spans="1:51" x14ac:dyDescent="0.3">
      <c r="A276" t="s">
        <v>66</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36.450000000000003</v>
      </c>
      <c r="AD276">
        <v>31.94</v>
      </c>
      <c r="AE276">
        <v>32.04</v>
      </c>
      <c r="AF276">
        <v>29.27</v>
      </c>
      <c r="AG276">
        <v>30.67</v>
      </c>
      <c r="AH276">
        <v>30.36</v>
      </c>
      <c r="AI276">
        <v>30.06</v>
      </c>
      <c r="AJ276">
        <v>30.89</v>
      </c>
      <c r="AK276">
        <v>29.99</v>
      </c>
      <c r="AL276">
        <v>31.52</v>
      </c>
      <c r="AM276">
        <v>32.06</v>
      </c>
    </row>
    <row r="279" spans="1:51" x14ac:dyDescent="0.3">
      <c r="A279" t="s">
        <v>32</v>
      </c>
    </row>
    <row r="280" spans="1:51" x14ac:dyDescent="0.3">
      <c r="A280" t="s">
        <v>56</v>
      </c>
    </row>
    <row r="281" spans="1:51" x14ac:dyDescent="0.3">
      <c r="A281" t="s">
        <v>50</v>
      </c>
    </row>
    <row r="282" spans="1:51" x14ac:dyDescent="0.3">
      <c r="A282" t="s">
        <v>35</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1">
        <v>44136</v>
      </c>
      <c r="Y282" s="1">
        <v>44166</v>
      </c>
      <c r="Z282" s="1">
        <v>44197</v>
      </c>
      <c r="AA282" s="1">
        <v>44228</v>
      </c>
      <c r="AB282" s="1">
        <v>44256</v>
      </c>
      <c r="AC282" s="1">
        <v>44287</v>
      </c>
      <c r="AD282" s="1" t="s">
        <v>49</v>
      </c>
      <c r="AE282" s="1">
        <v>44348</v>
      </c>
      <c r="AF282" s="1">
        <v>44378</v>
      </c>
      <c r="AG282" s="1">
        <v>44409</v>
      </c>
      <c r="AH282" s="1">
        <v>44440</v>
      </c>
      <c r="AI282" s="1">
        <v>44470</v>
      </c>
      <c r="AJ282" s="1">
        <v>44501</v>
      </c>
      <c r="AK282" s="1">
        <v>44531</v>
      </c>
      <c r="AL282" s="1">
        <v>44562</v>
      </c>
      <c r="AM282" s="1">
        <v>44593</v>
      </c>
      <c r="AN282" s="1"/>
      <c r="AO282" s="1"/>
      <c r="AP282" s="1"/>
      <c r="AQ282" s="1"/>
      <c r="AR282" s="1"/>
      <c r="AS282" s="1"/>
      <c r="AT282" s="1"/>
      <c r="AU282" s="1"/>
      <c r="AV282" s="1"/>
      <c r="AW282" s="1"/>
      <c r="AX282" s="1"/>
      <c r="AY282" s="1"/>
    </row>
    <row r="283" spans="1:51" x14ac:dyDescent="0.3">
      <c r="A283" t="s">
        <v>57</v>
      </c>
    </row>
    <row r="284" spans="1:51" x14ac:dyDescent="0.3">
      <c r="A284" t="s">
        <v>58</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c r="AM284">
        <v>100</v>
      </c>
    </row>
    <row r="285" spans="1:51" x14ac:dyDescent="0.3">
      <c r="A285" t="s">
        <v>59</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57.48</v>
      </c>
      <c r="AD285">
        <v>61.48</v>
      </c>
      <c r="AE285">
        <v>64.03</v>
      </c>
      <c r="AF285">
        <v>61.52</v>
      </c>
      <c r="AG285">
        <v>58.86</v>
      </c>
      <c r="AH285">
        <v>58.71</v>
      </c>
      <c r="AI285">
        <v>62.51</v>
      </c>
      <c r="AJ285">
        <v>62.85</v>
      </c>
      <c r="AK285">
        <v>62</v>
      </c>
      <c r="AL285">
        <v>60.47</v>
      </c>
      <c r="AM285">
        <v>56.71</v>
      </c>
    </row>
    <row r="286" spans="1:51" x14ac:dyDescent="0.3">
      <c r="A286" t="s">
        <v>60</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8.11</v>
      </c>
      <c r="AD286">
        <v>7.75</v>
      </c>
      <c r="AE286">
        <v>6.33</v>
      </c>
      <c r="AF286">
        <v>7.13</v>
      </c>
      <c r="AG286">
        <v>9.18</v>
      </c>
      <c r="AH286">
        <v>8.9</v>
      </c>
      <c r="AI286">
        <v>8.14</v>
      </c>
      <c r="AJ286">
        <v>7.25</v>
      </c>
      <c r="AK286">
        <v>8.56</v>
      </c>
      <c r="AL286">
        <v>8.33</v>
      </c>
      <c r="AM286">
        <v>9.9700000000000006</v>
      </c>
    </row>
    <row r="287" spans="1:51" x14ac:dyDescent="0.3">
      <c r="A287" t="s">
        <v>61</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34.409999999999997</v>
      </c>
      <c r="AD287">
        <v>30.77</v>
      </c>
      <c r="AE287">
        <v>29.64</v>
      </c>
      <c r="AF287">
        <v>31.35</v>
      </c>
      <c r="AG287">
        <v>31.96</v>
      </c>
      <c r="AH287">
        <v>32.39</v>
      </c>
      <c r="AI287">
        <v>29.35</v>
      </c>
      <c r="AJ287">
        <v>29.89</v>
      </c>
      <c r="AK287">
        <v>29.44</v>
      </c>
      <c r="AL287">
        <v>31.19</v>
      </c>
      <c r="AM287">
        <v>33.32</v>
      </c>
    </row>
    <row r="289" spans="1:39" x14ac:dyDescent="0.3">
      <c r="A289" t="s">
        <v>62</v>
      </c>
    </row>
    <row r="290" spans="1:39" x14ac:dyDescent="0.3">
      <c r="A290" t="s">
        <v>63</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c r="AM290">
        <v>100</v>
      </c>
    </row>
    <row r="291" spans="1:39" x14ac:dyDescent="0.3">
      <c r="A291" t="s">
        <v>64</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65.12</v>
      </c>
      <c r="AD291">
        <v>67.86</v>
      </c>
      <c r="AE291">
        <v>68.349999999999994</v>
      </c>
      <c r="AF291">
        <v>70.84</v>
      </c>
      <c r="AG291">
        <v>72.02</v>
      </c>
      <c r="AH291">
        <v>69.67</v>
      </c>
      <c r="AI291">
        <v>71.64</v>
      </c>
      <c r="AJ291">
        <v>70.63</v>
      </c>
      <c r="AK291">
        <v>71.66</v>
      </c>
      <c r="AL291">
        <v>67.87</v>
      </c>
      <c r="AM291">
        <v>67.849999999999994</v>
      </c>
    </row>
    <row r="292" spans="1:39" x14ac:dyDescent="0.3">
      <c r="A292" t="s">
        <v>65</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c r="AM292">
        <v>3.62</v>
      </c>
    </row>
    <row r="293" spans="1:39" x14ac:dyDescent="0.3">
      <c r="A293" t="s">
        <v>66</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31.98</v>
      </c>
      <c r="AD293">
        <v>28.61</v>
      </c>
      <c r="AE293">
        <v>28.68</v>
      </c>
      <c r="AF293">
        <v>26.3</v>
      </c>
      <c r="AG293">
        <v>25.53</v>
      </c>
      <c r="AH293">
        <v>27.23</v>
      </c>
      <c r="AI293">
        <v>24.81</v>
      </c>
      <c r="AJ293">
        <v>25.77</v>
      </c>
      <c r="AK293">
        <v>26.11</v>
      </c>
      <c r="AL293">
        <v>28.77</v>
      </c>
      <c r="AM293">
        <v>28.53</v>
      </c>
    </row>
    <row r="295" spans="1:39" x14ac:dyDescent="0.3">
      <c r="A295" t="s">
        <v>67</v>
      </c>
    </row>
    <row r="296" spans="1:39" x14ac:dyDescent="0.3">
      <c r="A296" t="s">
        <v>63</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row>
    <row r="297" spans="1:39" x14ac:dyDescent="0.3">
      <c r="A297" t="s">
        <v>64</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67.86</v>
      </c>
      <c r="AD297">
        <v>69.84</v>
      </c>
      <c r="AE297">
        <v>66.42</v>
      </c>
      <c r="AF297">
        <v>68.38</v>
      </c>
      <c r="AG297">
        <v>64.92</v>
      </c>
      <c r="AH297">
        <v>68.17</v>
      </c>
      <c r="AI297">
        <v>71.3</v>
      </c>
      <c r="AJ297">
        <v>72.03</v>
      </c>
      <c r="AK297">
        <v>71.959999999999994</v>
      </c>
      <c r="AL297">
        <v>65.260000000000005</v>
      </c>
      <c r="AM297">
        <v>68.13</v>
      </c>
    </row>
    <row r="298" spans="1:39" x14ac:dyDescent="0.3">
      <c r="A298" t="s">
        <v>65</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2.79</v>
      </c>
      <c r="AD298">
        <v>2.83</v>
      </c>
      <c r="AE298">
        <v>2.31</v>
      </c>
      <c r="AF298">
        <v>2.5299999999999998</v>
      </c>
      <c r="AG298">
        <v>2.61</v>
      </c>
      <c r="AH298">
        <v>3.71</v>
      </c>
      <c r="AI298">
        <v>3.42</v>
      </c>
      <c r="AJ298">
        <v>2</v>
      </c>
      <c r="AK298">
        <v>1.32</v>
      </c>
      <c r="AL298">
        <v>2.5099999999999998</v>
      </c>
      <c r="AM298">
        <v>4.0599999999999996</v>
      </c>
    </row>
    <row r="299" spans="1:39" x14ac:dyDescent="0.3">
      <c r="A299" t="s">
        <v>66</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29.34</v>
      </c>
      <c r="AD299">
        <v>27.33</v>
      </c>
      <c r="AE299">
        <v>31.27</v>
      </c>
      <c r="AF299">
        <v>29.09</v>
      </c>
      <c r="AG299">
        <v>32.47</v>
      </c>
      <c r="AH299">
        <v>28.11</v>
      </c>
      <c r="AI299">
        <v>25.28</v>
      </c>
      <c r="AJ299">
        <v>25.97</v>
      </c>
      <c r="AK299">
        <v>26.72</v>
      </c>
      <c r="AL299">
        <v>32.22</v>
      </c>
      <c r="AM299">
        <v>27.81</v>
      </c>
    </row>
    <row r="302" spans="1:39" x14ac:dyDescent="0.3">
      <c r="A302" t="s">
        <v>32</v>
      </c>
    </row>
    <row r="303" spans="1:39" x14ac:dyDescent="0.3">
      <c r="A303" t="s">
        <v>56</v>
      </c>
    </row>
    <row r="304" spans="1:39" x14ac:dyDescent="0.3">
      <c r="A304" t="s">
        <v>51</v>
      </c>
    </row>
    <row r="305" spans="1:51" x14ac:dyDescent="0.3">
      <c r="A305" t="s">
        <v>35</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1">
        <v>44136</v>
      </c>
      <c r="Y305" s="1">
        <v>44166</v>
      </c>
      <c r="Z305" s="1">
        <v>44197</v>
      </c>
      <c r="AA305" s="1">
        <v>44228</v>
      </c>
      <c r="AB305" s="1">
        <v>44256</v>
      </c>
      <c r="AC305" s="1">
        <v>44287</v>
      </c>
      <c r="AD305" s="1" t="s">
        <v>49</v>
      </c>
      <c r="AE305" s="1">
        <v>44348</v>
      </c>
      <c r="AF305" s="1">
        <v>44378</v>
      </c>
      <c r="AG305" s="1">
        <v>44409</v>
      </c>
      <c r="AH305" s="1">
        <v>44440</v>
      </c>
      <c r="AI305" s="1">
        <v>44470</v>
      </c>
      <c r="AJ305" s="1">
        <v>44501</v>
      </c>
      <c r="AK305" s="1">
        <v>44531</v>
      </c>
      <c r="AL305" s="1">
        <v>44562</v>
      </c>
      <c r="AM305" s="1">
        <v>44593</v>
      </c>
      <c r="AN305" s="1"/>
      <c r="AO305" s="1"/>
      <c r="AP305" s="1"/>
      <c r="AQ305" s="1"/>
      <c r="AR305" s="1"/>
      <c r="AS305" s="1"/>
      <c r="AT305" s="1"/>
      <c r="AU305" s="1"/>
      <c r="AV305" s="1"/>
      <c r="AW305" s="1"/>
      <c r="AX305" s="1"/>
      <c r="AY305" s="1"/>
    </row>
    <row r="306" spans="1:51" x14ac:dyDescent="0.3">
      <c r="A306" t="s">
        <v>57</v>
      </c>
    </row>
    <row r="307" spans="1:51" x14ac:dyDescent="0.3">
      <c r="A307" t="s">
        <v>58</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c r="AM307">
        <v>100</v>
      </c>
    </row>
    <row r="308" spans="1:51" x14ac:dyDescent="0.3">
      <c r="A308" t="s">
        <v>59</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45.76</v>
      </c>
      <c r="AD308">
        <v>53.99</v>
      </c>
      <c r="AE308">
        <v>58.46</v>
      </c>
      <c r="AF308">
        <v>51.57</v>
      </c>
      <c r="AG308">
        <v>54.7</v>
      </c>
      <c r="AH308">
        <v>49.91</v>
      </c>
      <c r="AI308">
        <v>55.31</v>
      </c>
      <c r="AJ308">
        <v>56.24</v>
      </c>
      <c r="AK308">
        <v>56.12</v>
      </c>
      <c r="AL308">
        <v>53.36</v>
      </c>
      <c r="AM308">
        <v>48.69</v>
      </c>
    </row>
    <row r="309" spans="1:51" x14ac:dyDescent="0.3">
      <c r="A309" t="s">
        <v>60</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c r="AM309">
        <v>15.67</v>
      </c>
    </row>
    <row r="310" spans="1:51" x14ac:dyDescent="0.3">
      <c r="A310" t="s">
        <v>61</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38.26</v>
      </c>
      <c r="AD310">
        <v>32.56</v>
      </c>
      <c r="AE310">
        <v>29.34</v>
      </c>
      <c r="AF310">
        <v>35.01</v>
      </c>
      <c r="AG310">
        <v>28.28</v>
      </c>
      <c r="AH310">
        <v>34.53</v>
      </c>
      <c r="AI310">
        <v>29.18</v>
      </c>
      <c r="AJ310">
        <v>31.37</v>
      </c>
      <c r="AK310">
        <v>29.84</v>
      </c>
      <c r="AL310">
        <v>32.6</v>
      </c>
      <c r="AM310">
        <v>35.64</v>
      </c>
    </row>
    <row r="312" spans="1:51" x14ac:dyDescent="0.3">
      <c r="A312" t="s">
        <v>62</v>
      </c>
    </row>
    <row r="313" spans="1:51" x14ac:dyDescent="0.3">
      <c r="A313" t="s">
        <v>63</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c r="AM313">
        <v>100</v>
      </c>
    </row>
    <row r="314" spans="1:51" x14ac:dyDescent="0.3">
      <c r="A314" t="s">
        <v>64</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63.25</v>
      </c>
      <c r="AD314">
        <v>61.97</v>
      </c>
      <c r="AE314">
        <v>65.81</v>
      </c>
      <c r="AF314">
        <v>68.58</v>
      </c>
      <c r="AG314">
        <v>67.89</v>
      </c>
      <c r="AH314">
        <v>66.67</v>
      </c>
      <c r="AI314">
        <v>70.95</v>
      </c>
      <c r="AJ314">
        <v>67.760000000000005</v>
      </c>
      <c r="AK314">
        <v>68.11</v>
      </c>
      <c r="AL314">
        <v>65.42</v>
      </c>
      <c r="AM314">
        <v>63.15</v>
      </c>
    </row>
    <row r="315" spans="1:51" x14ac:dyDescent="0.3">
      <c r="A315" t="s">
        <v>65</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c r="AM315">
        <v>6.27</v>
      </c>
    </row>
    <row r="316" spans="1:51" x14ac:dyDescent="0.3">
      <c r="A316" t="s">
        <v>66</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31.84</v>
      </c>
      <c r="AD316">
        <v>32.33</v>
      </c>
      <c r="AE316">
        <v>29.86</v>
      </c>
      <c r="AF316">
        <v>27.12</v>
      </c>
      <c r="AG316">
        <v>27.29</v>
      </c>
      <c r="AH316">
        <v>28.72</v>
      </c>
      <c r="AI316">
        <v>23.89</v>
      </c>
      <c r="AJ316">
        <v>25.52</v>
      </c>
      <c r="AK316">
        <v>27.97</v>
      </c>
      <c r="AL316">
        <v>29.18</v>
      </c>
      <c r="AM316">
        <v>30.57</v>
      </c>
    </row>
    <row r="318" spans="1:51" x14ac:dyDescent="0.3">
      <c r="A318" t="s">
        <v>67</v>
      </c>
    </row>
    <row r="319" spans="1:51" x14ac:dyDescent="0.3">
      <c r="A319" t="s">
        <v>63</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c r="AM319">
        <v>100</v>
      </c>
    </row>
    <row r="320" spans="1:51" x14ac:dyDescent="0.3">
      <c r="A320" t="s">
        <v>64</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62.82</v>
      </c>
      <c r="AD320">
        <v>69.75</v>
      </c>
      <c r="AE320">
        <v>67.98</v>
      </c>
      <c r="AF320">
        <v>66.14</v>
      </c>
      <c r="AG320">
        <v>57.7</v>
      </c>
      <c r="AH320">
        <v>64.95</v>
      </c>
      <c r="AI320">
        <v>63.16</v>
      </c>
      <c r="AJ320">
        <v>70.45</v>
      </c>
      <c r="AK320">
        <v>69.34</v>
      </c>
      <c r="AL320">
        <v>62.15</v>
      </c>
      <c r="AM320">
        <v>66.03</v>
      </c>
    </row>
    <row r="321" spans="1:51" x14ac:dyDescent="0.3">
      <c r="A321" t="s">
        <v>65</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2.33</v>
      </c>
      <c r="AD321">
        <v>4.51</v>
      </c>
      <c r="AE321">
        <v>5.0599999999999996</v>
      </c>
      <c r="AF321">
        <v>3.97</v>
      </c>
      <c r="AG321">
        <v>2.4500000000000002</v>
      </c>
      <c r="AH321">
        <v>3.98</v>
      </c>
      <c r="AI321">
        <v>2.57</v>
      </c>
      <c r="AJ321">
        <v>4.3600000000000003</v>
      </c>
      <c r="AK321">
        <v>3.24</v>
      </c>
      <c r="AL321">
        <v>3.72</v>
      </c>
      <c r="AM321">
        <v>5.4</v>
      </c>
    </row>
    <row r="322" spans="1:51" x14ac:dyDescent="0.3">
      <c r="A322" t="s">
        <v>66</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34.85</v>
      </c>
      <c r="AD322">
        <v>25.74</v>
      </c>
      <c r="AE322">
        <v>26.97</v>
      </c>
      <c r="AF322">
        <v>29.89</v>
      </c>
      <c r="AG322">
        <v>39.85</v>
      </c>
      <c r="AH322">
        <v>31.07</v>
      </c>
      <c r="AI322">
        <v>34.26</v>
      </c>
      <c r="AJ322">
        <v>25.18</v>
      </c>
      <c r="AK322">
        <v>27.42</v>
      </c>
      <c r="AL322">
        <v>34.130000000000003</v>
      </c>
      <c r="AM322">
        <v>28.57</v>
      </c>
    </row>
    <row r="325" spans="1:51" x14ac:dyDescent="0.3">
      <c r="A325" t="s">
        <v>32</v>
      </c>
    </row>
    <row r="326" spans="1:51" x14ac:dyDescent="0.3">
      <c r="A326" t="s">
        <v>56</v>
      </c>
    </row>
    <row r="327" spans="1:51" x14ac:dyDescent="0.3">
      <c r="A327" t="s">
        <v>52</v>
      </c>
    </row>
    <row r="328" spans="1:51" x14ac:dyDescent="0.3">
      <c r="A328" t="s">
        <v>35</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1">
        <v>44136</v>
      </c>
      <c r="Y328" s="1">
        <v>44166</v>
      </c>
      <c r="Z328" s="1">
        <v>44197</v>
      </c>
      <c r="AA328" s="1">
        <v>44228</v>
      </c>
      <c r="AB328" s="1">
        <v>44256</v>
      </c>
      <c r="AC328" s="1">
        <v>44287</v>
      </c>
      <c r="AD328" s="1" t="s">
        <v>49</v>
      </c>
      <c r="AE328" s="1">
        <v>44348</v>
      </c>
      <c r="AF328" s="1">
        <v>44378</v>
      </c>
      <c r="AG328" s="1">
        <v>44409</v>
      </c>
      <c r="AH328" s="1">
        <v>44440</v>
      </c>
      <c r="AI328" s="1">
        <v>44470</v>
      </c>
      <c r="AJ328" s="1">
        <v>44501</v>
      </c>
      <c r="AK328" s="1">
        <v>44531</v>
      </c>
      <c r="AL328" s="1">
        <v>44562</v>
      </c>
      <c r="AM328" s="1">
        <v>44593</v>
      </c>
      <c r="AN328" s="1"/>
      <c r="AO328" s="1"/>
      <c r="AP328" s="1"/>
      <c r="AQ328" s="1"/>
      <c r="AR328" s="1"/>
      <c r="AS328" s="1"/>
      <c r="AT328" s="1"/>
      <c r="AU328" s="1"/>
      <c r="AV328" s="1"/>
      <c r="AW328" s="1"/>
      <c r="AX328" s="1"/>
      <c r="AY328" s="1"/>
    </row>
    <row r="329" spans="1:51" x14ac:dyDescent="0.3">
      <c r="A329" t="s">
        <v>57</v>
      </c>
    </row>
    <row r="330" spans="1:51" x14ac:dyDescent="0.3">
      <c r="A330" t="s">
        <v>58</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c r="AM330">
        <v>100</v>
      </c>
    </row>
    <row r="331" spans="1:51" x14ac:dyDescent="0.3">
      <c r="A331" t="s">
        <v>59</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c r="AM331">
        <v>59.3</v>
      </c>
    </row>
    <row r="332" spans="1:51" x14ac:dyDescent="0.3">
      <c r="A332" t="s">
        <v>60</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c r="AM332">
        <v>17.25</v>
      </c>
    </row>
    <row r="333" spans="1:51" x14ac:dyDescent="0.3">
      <c r="A333" t="s">
        <v>61</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c r="AM333">
        <v>23.45</v>
      </c>
    </row>
    <row r="335" spans="1:51" x14ac:dyDescent="0.3">
      <c r="A335" t="s">
        <v>62</v>
      </c>
    </row>
    <row r="336" spans="1:51" x14ac:dyDescent="0.3">
      <c r="A336" t="s">
        <v>63</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c r="AM336">
        <v>100</v>
      </c>
    </row>
    <row r="337" spans="1:51" x14ac:dyDescent="0.3">
      <c r="A337" t="s">
        <v>64</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c r="AM337">
        <v>64.8</v>
      </c>
    </row>
    <row r="338" spans="1:51" x14ac:dyDescent="0.3">
      <c r="A338" t="s">
        <v>65</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c r="AM338">
        <v>4.8499999999999996</v>
      </c>
    </row>
    <row r="339" spans="1:51" x14ac:dyDescent="0.3">
      <c r="A339" t="s">
        <v>66</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c r="AM339">
        <v>30.35</v>
      </c>
    </row>
    <row r="341" spans="1:51" x14ac:dyDescent="0.3">
      <c r="A341" t="s">
        <v>67</v>
      </c>
    </row>
    <row r="342" spans="1:51" x14ac:dyDescent="0.3">
      <c r="A342" t="s">
        <v>63</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c r="AM342">
        <v>100</v>
      </c>
    </row>
    <row r="343" spans="1:51" x14ac:dyDescent="0.3">
      <c r="A343" t="s">
        <v>64</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67.489999999999995</v>
      </c>
      <c r="AD343">
        <v>69.569999999999993</v>
      </c>
      <c r="AE343">
        <v>74.39</v>
      </c>
      <c r="AF343">
        <v>67.75</v>
      </c>
      <c r="AG343">
        <v>63.24</v>
      </c>
      <c r="AH343">
        <v>67.540000000000006</v>
      </c>
      <c r="AI343">
        <v>64.5</v>
      </c>
      <c r="AJ343">
        <v>60.77</v>
      </c>
      <c r="AK343">
        <v>67.05</v>
      </c>
      <c r="AL343">
        <v>57.73</v>
      </c>
      <c r="AM343">
        <v>67.89</v>
      </c>
    </row>
    <row r="344" spans="1:51" x14ac:dyDescent="0.3">
      <c r="A344" t="s">
        <v>65</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1.79</v>
      </c>
      <c r="AD344">
        <v>3.72</v>
      </c>
      <c r="AE344">
        <v>2.87</v>
      </c>
      <c r="AF344">
        <v>4.75</v>
      </c>
      <c r="AG344">
        <v>2.76</v>
      </c>
      <c r="AH344">
        <v>0</v>
      </c>
      <c r="AI344">
        <v>2.74</v>
      </c>
      <c r="AJ344">
        <v>2.4500000000000002</v>
      </c>
      <c r="AK344">
        <v>2.27</v>
      </c>
      <c r="AL344">
        <v>1.42</v>
      </c>
      <c r="AM344">
        <v>0.91</v>
      </c>
    </row>
    <row r="345" spans="1:51" x14ac:dyDescent="0.3">
      <c r="A345" t="s">
        <v>66</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30.73</v>
      </c>
      <c r="AD345">
        <v>26.71</v>
      </c>
      <c r="AE345">
        <v>22.74</v>
      </c>
      <c r="AF345">
        <v>27.51</v>
      </c>
      <c r="AG345">
        <v>34.01</v>
      </c>
      <c r="AH345">
        <v>32.46</v>
      </c>
      <c r="AI345">
        <v>32.770000000000003</v>
      </c>
      <c r="AJ345">
        <v>36.78</v>
      </c>
      <c r="AK345">
        <v>30.68</v>
      </c>
      <c r="AL345">
        <v>40.86</v>
      </c>
      <c r="AM345">
        <v>31.2</v>
      </c>
    </row>
    <row r="348" spans="1:51" x14ac:dyDescent="0.3">
      <c r="A348" t="s">
        <v>32</v>
      </c>
    </row>
    <row r="349" spans="1:51" x14ac:dyDescent="0.3">
      <c r="A349" t="s">
        <v>56</v>
      </c>
    </row>
    <row r="350" spans="1:51" x14ac:dyDescent="0.3">
      <c r="A350" t="s">
        <v>53</v>
      </c>
    </row>
    <row r="351" spans="1:51" x14ac:dyDescent="0.3">
      <c r="A351" t="s">
        <v>35</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1">
        <v>44136</v>
      </c>
      <c r="Y351" s="1">
        <v>44166</v>
      </c>
      <c r="Z351" s="1">
        <v>44197</v>
      </c>
      <c r="AA351" s="1">
        <v>44228</v>
      </c>
      <c r="AB351" s="1">
        <v>44256</v>
      </c>
      <c r="AC351" s="1">
        <v>44287</v>
      </c>
      <c r="AD351" s="1" t="s">
        <v>49</v>
      </c>
      <c r="AE351" s="1">
        <v>44348</v>
      </c>
      <c r="AF351" s="1">
        <v>44378</v>
      </c>
      <c r="AG351" s="1">
        <v>44409</v>
      </c>
      <c r="AH351" s="1">
        <v>44440</v>
      </c>
      <c r="AI351" s="1">
        <v>44470</v>
      </c>
      <c r="AJ351" s="1">
        <v>44501</v>
      </c>
      <c r="AK351" s="1">
        <v>44531</v>
      </c>
      <c r="AL351" s="1">
        <v>44562</v>
      </c>
      <c r="AM351" s="1">
        <v>44593</v>
      </c>
      <c r="AN351" s="1"/>
      <c r="AO351" s="1"/>
      <c r="AP351" s="1"/>
      <c r="AQ351" s="1"/>
      <c r="AR351" s="1"/>
      <c r="AS351" s="1"/>
      <c r="AT351" s="1"/>
      <c r="AU351" s="1"/>
      <c r="AV351" s="1"/>
      <c r="AW351" s="1"/>
      <c r="AX351" s="1"/>
      <c r="AY351" s="1"/>
    </row>
    <row r="352" spans="1:51" x14ac:dyDescent="0.3">
      <c r="A352" t="s">
        <v>57</v>
      </c>
    </row>
    <row r="353" spans="1:39" x14ac:dyDescent="0.3">
      <c r="A353" t="s">
        <v>58</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c r="AM353">
        <v>100</v>
      </c>
    </row>
    <row r="354" spans="1:39" x14ac:dyDescent="0.3">
      <c r="A354" t="s">
        <v>59</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44.22</v>
      </c>
      <c r="AD354">
        <v>54.55</v>
      </c>
      <c r="AE354">
        <v>59.48</v>
      </c>
      <c r="AF354">
        <v>50.92</v>
      </c>
      <c r="AG354">
        <v>56.69</v>
      </c>
      <c r="AH354">
        <v>50.54</v>
      </c>
      <c r="AI354">
        <v>52.44</v>
      </c>
      <c r="AJ354">
        <v>55.26</v>
      </c>
      <c r="AK354">
        <v>54.92</v>
      </c>
      <c r="AL354">
        <v>53.39</v>
      </c>
      <c r="AM354">
        <v>46.85</v>
      </c>
    </row>
    <row r="355" spans="1:39" x14ac:dyDescent="0.3">
      <c r="A355" t="s">
        <v>60</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16.71</v>
      </c>
      <c r="AD355">
        <v>13.85</v>
      </c>
      <c r="AE355">
        <v>11.92</v>
      </c>
      <c r="AF355">
        <v>14.24</v>
      </c>
      <c r="AG355">
        <v>15.94</v>
      </c>
      <c r="AH355">
        <v>14.96</v>
      </c>
      <c r="AI355">
        <v>16.149999999999999</v>
      </c>
      <c r="AJ355">
        <v>14.02</v>
      </c>
      <c r="AK355">
        <v>16.190000000000001</v>
      </c>
      <c r="AL355">
        <v>12.97</v>
      </c>
      <c r="AM355">
        <v>15.39</v>
      </c>
    </row>
    <row r="356" spans="1:39" x14ac:dyDescent="0.3">
      <c r="A356" t="s">
        <v>61</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39.07</v>
      </c>
      <c r="AD356">
        <v>31.6</v>
      </c>
      <c r="AE356">
        <v>28.6</v>
      </c>
      <c r="AF356">
        <v>34.840000000000003</v>
      </c>
      <c r="AG356">
        <v>27.37</v>
      </c>
      <c r="AH356">
        <v>34.5</v>
      </c>
      <c r="AI356">
        <v>31.41</v>
      </c>
      <c r="AJ356">
        <v>30.72</v>
      </c>
      <c r="AK356">
        <v>28.9</v>
      </c>
      <c r="AL356">
        <v>33.630000000000003</v>
      </c>
      <c r="AM356">
        <v>37.76</v>
      </c>
    </row>
    <row r="358" spans="1:39" x14ac:dyDescent="0.3">
      <c r="A358" t="s">
        <v>62</v>
      </c>
    </row>
    <row r="359" spans="1:39" x14ac:dyDescent="0.3">
      <c r="A359" t="s">
        <v>63</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c r="AM359">
        <v>100</v>
      </c>
    </row>
    <row r="360" spans="1:39" x14ac:dyDescent="0.3">
      <c r="A360" t="s">
        <v>64</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61.95</v>
      </c>
      <c r="AD360">
        <v>59.55</v>
      </c>
      <c r="AE360">
        <v>64.47</v>
      </c>
      <c r="AF360">
        <v>67.42</v>
      </c>
      <c r="AG360">
        <v>66.72</v>
      </c>
      <c r="AH360">
        <v>63.95</v>
      </c>
      <c r="AI360">
        <v>69.239999999999995</v>
      </c>
      <c r="AJ360">
        <v>66.73</v>
      </c>
      <c r="AK360">
        <v>65.75</v>
      </c>
      <c r="AL360">
        <v>66.53</v>
      </c>
      <c r="AM360">
        <v>62.56</v>
      </c>
    </row>
    <row r="361" spans="1:39" x14ac:dyDescent="0.3">
      <c r="A361" t="s">
        <v>65</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c r="AM361">
        <v>6.79</v>
      </c>
    </row>
    <row r="362" spans="1:39" x14ac:dyDescent="0.3">
      <c r="A362" t="s">
        <v>66</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33.049999999999997</v>
      </c>
      <c r="AD362">
        <v>34.1</v>
      </c>
      <c r="AE362">
        <v>29.82</v>
      </c>
      <c r="AF362">
        <v>27.89</v>
      </c>
      <c r="AG362">
        <v>28.24</v>
      </c>
      <c r="AH362">
        <v>30.33</v>
      </c>
      <c r="AI362">
        <v>24.69</v>
      </c>
      <c r="AJ362">
        <v>25.62</v>
      </c>
      <c r="AK362">
        <v>29.2</v>
      </c>
      <c r="AL362">
        <v>27.79</v>
      </c>
      <c r="AM362">
        <v>30.65</v>
      </c>
    </row>
    <row r="364" spans="1:39" x14ac:dyDescent="0.3">
      <c r="A364" t="s">
        <v>67</v>
      </c>
    </row>
    <row r="365" spans="1:39" x14ac:dyDescent="0.3">
      <c r="A365" t="s">
        <v>63</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c r="AM365">
        <v>100</v>
      </c>
    </row>
    <row r="366" spans="1:39" x14ac:dyDescent="0.3">
      <c r="A366" t="s">
        <v>64</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c r="AM366">
        <v>64.989999999999995</v>
      </c>
    </row>
    <row r="367" spans="1:39" x14ac:dyDescent="0.3">
      <c r="A367" t="s">
        <v>65</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c r="AM367">
        <v>7.91</v>
      </c>
    </row>
    <row r="368" spans="1:39" x14ac:dyDescent="0.3">
      <c r="A368" t="s">
        <v>66</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c r="AM368">
        <v>27.1</v>
      </c>
    </row>
    <row r="371" spans="1:51" x14ac:dyDescent="0.3">
      <c r="A371" t="s">
        <v>32</v>
      </c>
    </row>
    <row r="372" spans="1:51" x14ac:dyDescent="0.3">
      <c r="A372" t="s">
        <v>56</v>
      </c>
    </row>
    <row r="373" spans="1:51" x14ac:dyDescent="0.3">
      <c r="A373" t="s">
        <v>54</v>
      </c>
    </row>
    <row r="374" spans="1:51" x14ac:dyDescent="0.3">
      <c r="A374" t="s">
        <v>35</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1">
        <v>44136</v>
      </c>
      <c r="Y374" s="1">
        <v>44166</v>
      </c>
      <c r="Z374" s="1">
        <v>44197</v>
      </c>
      <c r="AA374" s="1">
        <v>44228</v>
      </c>
      <c r="AB374" s="1">
        <v>44256</v>
      </c>
      <c r="AC374" s="1">
        <v>44287</v>
      </c>
      <c r="AD374" s="1" t="s">
        <v>49</v>
      </c>
      <c r="AE374" s="1">
        <v>44348</v>
      </c>
      <c r="AF374" s="1">
        <v>44378</v>
      </c>
      <c r="AG374" s="1">
        <v>44409</v>
      </c>
      <c r="AH374" s="1">
        <v>44440</v>
      </c>
      <c r="AI374" s="1">
        <v>44470</v>
      </c>
      <c r="AJ374" s="1">
        <v>44501</v>
      </c>
      <c r="AK374" s="1">
        <v>44531</v>
      </c>
      <c r="AL374" s="1">
        <v>44562</v>
      </c>
      <c r="AM374" s="1">
        <v>44593</v>
      </c>
      <c r="AN374" s="1"/>
      <c r="AO374" s="1"/>
      <c r="AP374" s="1"/>
      <c r="AQ374" s="1"/>
      <c r="AR374" s="1"/>
      <c r="AS374" s="1"/>
      <c r="AT374" s="1"/>
      <c r="AU374" s="1"/>
      <c r="AV374" s="1"/>
      <c r="AW374" s="1"/>
      <c r="AX374" s="1"/>
      <c r="AY374" s="1"/>
    </row>
    <row r="375" spans="1:51" x14ac:dyDescent="0.3">
      <c r="A375" t="s">
        <v>57</v>
      </c>
    </row>
    <row r="376" spans="1:51" x14ac:dyDescent="0.3">
      <c r="A376" t="s">
        <v>58</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c r="AM376">
        <v>100</v>
      </c>
    </row>
    <row r="377" spans="1:51" x14ac:dyDescent="0.3">
      <c r="A377" t="s">
        <v>59</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62.93</v>
      </c>
      <c r="AE377">
        <v>61.81</v>
      </c>
      <c r="AF377">
        <v>66.47</v>
      </c>
      <c r="AG377">
        <v>59.9</v>
      </c>
      <c r="AH377">
        <v>60.77</v>
      </c>
      <c r="AI377">
        <v>64.08</v>
      </c>
      <c r="AJ377">
        <v>62.91</v>
      </c>
      <c r="AK377">
        <v>56.63</v>
      </c>
      <c r="AL377">
        <v>64.239999999999995</v>
      </c>
      <c r="AM377">
        <v>57.87</v>
      </c>
    </row>
    <row r="378" spans="1:51" x14ac:dyDescent="0.3">
      <c r="A378" t="s">
        <v>60</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7.42</v>
      </c>
      <c r="AE378">
        <v>3.63</v>
      </c>
      <c r="AF378">
        <v>3.86</v>
      </c>
      <c r="AG378">
        <v>6.34</v>
      </c>
      <c r="AH378">
        <v>7.54</v>
      </c>
      <c r="AI378">
        <v>4.72</v>
      </c>
      <c r="AJ378">
        <v>7.17</v>
      </c>
      <c r="AK378">
        <v>9.19</v>
      </c>
      <c r="AL378">
        <v>7.17</v>
      </c>
      <c r="AM378">
        <v>8.9499999999999993</v>
      </c>
    </row>
    <row r="379" spans="1:51" x14ac:dyDescent="0.3">
      <c r="A379" t="s">
        <v>61</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29.65</v>
      </c>
      <c r="AE379">
        <v>34.56</v>
      </c>
      <c r="AF379">
        <v>29.67</v>
      </c>
      <c r="AG379">
        <v>33.76</v>
      </c>
      <c r="AH379">
        <v>31.69</v>
      </c>
      <c r="AI379">
        <v>31.2</v>
      </c>
      <c r="AJ379">
        <v>29.92</v>
      </c>
      <c r="AK379">
        <v>34.18</v>
      </c>
      <c r="AL379">
        <v>28.59</v>
      </c>
      <c r="AM379">
        <v>33.18</v>
      </c>
    </row>
    <row r="381" spans="1:51" x14ac:dyDescent="0.3">
      <c r="A381" t="s">
        <v>62</v>
      </c>
    </row>
    <row r="382" spans="1:51" x14ac:dyDescent="0.3">
      <c r="A382" t="s">
        <v>63</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c r="AM382">
        <v>100</v>
      </c>
    </row>
    <row r="383" spans="1:51" x14ac:dyDescent="0.3">
      <c r="A383" t="s">
        <v>64</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69.239999999999995</v>
      </c>
      <c r="AE383">
        <v>69.349999999999994</v>
      </c>
      <c r="AF383">
        <v>72.66</v>
      </c>
      <c r="AG383">
        <v>73.25</v>
      </c>
      <c r="AH383">
        <v>69.39</v>
      </c>
      <c r="AI383">
        <v>70.53</v>
      </c>
      <c r="AJ383">
        <v>71.09</v>
      </c>
      <c r="AK383">
        <v>73.64</v>
      </c>
      <c r="AL383">
        <v>69.319999999999993</v>
      </c>
      <c r="AM383">
        <v>68.33</v>
      </c>
    </row>
    <row r="384" spans="1:51" x14ac:dyDescent="0.3">
      <c r="A384" t="s">
        <v>65</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c r="AM384">
        <v>4.8499999999999996</v>
      </c>
    </row>
    <row r="385" spans="1:51" x14ac:dyDescent="0.3">
      <c r="A385" t="s">
        <v>66</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26.08</v>
      </c>
      <c r="AE385">
        <v>26.52</v>
      </c>
      <c r="AF385">
        <v>24.31</v>
      </c>
      <c r="AG385">
        <v>24.24</v>
      </c>
      <c r="AH385">
        <v>26.17</v>
      </c>
      <c r="AI385">
        <v>24.25</v>
      </c>
      <c r="AJ385">
        <v>25.11</v>
      </c>
      <c r="AK385">
        <v>24.07</v>
      </c>
      <c r="AL385">
        <v>25.39</v>
      </c>
      <c r="AM385">
        <v>26.82</v>
      </c>
    </row>
    <row r="387" spans="1:51" x14ac:dyDescent="0.3">
      <c r="A387" t="s">
        <v>67</v>
      </c>
    </row>
    <row r="388" spans="1:51" x14ac:dyDescent="0.3">
      <c r="A388" t="s">
        <v>63</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c r="AM388">
        <v>100</v>
      </c>
    </row>
    <row r="389" spans="1:51" x14ac:dyDescent="0.3">
      <c r="A389" t="s">
        <v>64</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71.459999999999994</v>
      </c>
      <c r="AD389">
        <v>71.53</v>
      </c>
      <c r="AE389">
        <v>64.989999999999995</v>
      </c>
      <c r="AF389">
        <v>72.69</v>
      </c>
      <c r="AG389">
        <v>72.180000000000007</v>
      </c>
      <c r="AH389">
        <v>72.87</v>
      </c>
      <c r="AI389">
        <v>75.34</v>
      </c>
      <c r="AJ389">
        <v>73.92</v>
      </c>
      <c r="AK389">
        <v>73.58</v>
      </c>
      <c r="AL389">
        <v>67.52</v>
      </c>
      <c r="AM389">
        <v>69.36</v>
      </c>
    </row>
    <row r="390" spans="1:51" x14ac:dyDescent="0.3">
      <c r="A390" t="s">
        <v>65</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6.57</v>
      </c>
      <c r="AD390">
        <v>2.27</v>
      </c>
      <c r="AE390">
        <v>1.35</v>
      </c>
      <c r="AF390">
        <v>2.0499999999999998</v>
      </c>
      <c r="AG390">
        <v>3.66</v>
      </c>
      <c r="AH390">
        <v>4.08</v>
      </c>
      <c r="AI390">
        <v>4.13</v>
      </c>
      <c r="AJ390">
        <v>2.46</v>
      </c>
      <c r="AK390">
        <v>1.1100000000000001</v>
      </c>
      <c r="AL390">
        <v>2.71</v>
      </c>
      <c r="AM390">
        <v>7.74</v>
      </c>
    </row>
    <row r="391" spans="1:51" x14ac:dyDescent="0.3">
      <c r="A391" t="s">
        <v>66</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21.98</v>
      </c>
      <c r="AD391">
        <v>26.2</v>
      </c>
      <c r="AE391">
        <v>33.659999999999997</v>
      </c>
      <c r="AF391">
        <v>25.26</v>
      </c>
      <c r="AG391">
        <v>24.15</v>
      </c>
      <c r="AH391">
        <v>23.05</v>
      </c>
      <c r="AI391">
        <v>20.53</v>
      </c>
      <c r="AJ391">
        <v>23.62</v>
      </c>
      <c r="AK391">
        <v>25.31</v>
      </c>
      <c r="AL391">
        <v>29.78</v>
      </c>
      <c r="AM391">
        <v>22.89</v>
      </c>
    </row>
    <row r="394" spans="1:51" x14ac:dyDescent="0.3">
      <c r="A394" t="s">
        <v>32</v>
      </c>
    </row>
    <row r="395" spans="1:51" x14ac:dyDescent="0.3">
      <c r="A395" t="s">
        <v>56</v>
      </c>
    </row>
    <row r="396" spans="1:51" x14ac:dyDescent="0.3">
      <c r="A396" t="s">
        <v>55</v>
      </c>
    </row>
    <row r="397" spans="1:51" x14ac:dyDescent="0.3">
      <c r="A397" t="s">
        <v>35</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1">
        <v>44136</v>
      </c>
      <c r="Y397" s="1">
        <v>44166</v>
      </c>
      <c r="Z397" s="1">
        <v>44197</v>
      </c>
      <c r="AA397" s="1">
        <v>44228</v>
      </c>
      <c r="AB397" s="1">
        <v>44256</v>
      </c>
      <c r="AC397" s="1">
        <v>44287</v>
      </c>
      <c r="AD397" s="1" t="s">
        <v>49</v>
      </c>
      <c r="AE397" s="1">
        <v>44348</v>
      </c>
      <c r="AF397" s="1">
        <v>44378</v>
      </c>
      <c r="AG397" s="1">
        <v>44409</v>
      </c>
      <c r="AH397" s="1">
        <v>44440</v>
      </c>
      <c r="AI397" s="1">
        <v>44470</v>
      </c>
      <c r="AJ397" s="1">
        <v>44501</v>
      </c>
      <c r="AK397" s="1">
        <v>44531</v>
      </c>
      <c r="AL397" s="1">
        <v>44562</v>
      </c>
      <c r="AM397" s="1">
        <v>44593</v>
      </c>
      <c r="AN397" s="1"/>
      <c r="AO397" s="1"/>
      <c r="AP397" s="1"/>
      <c r="AQ397" s="1"/>
      <c r="AR397" s="1"/>
      <c r="AS397" s="1"/>
      <c r="AT397" s="1"/>
      <c r="AU397" s="1"/>
      <c r="AV397" s="1"/>
      <c r="AW397" s="1"/>
      <c r="AX397" s="1"/>
      <c r="AY397" s="1"/>
    </row>
    <row r="398" spans="1:51" x14ac:dyDescent="0.3">
      <c r="A398" t="s">
        <v>57</v>
      </c>
    </row>
    <row r="399" spans="1:51" x14ac:dyDescent="0.3">
      <c r="A399" t="s">
        <v>58</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c r="AM399">
        <v>100</v>
      </c>
    </row>
    <row r="400" spans="1:51" x14ac:dyDescent="0.3">
      <c r="A400" t="s">
        <v>59</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68.290000000000006</v>
      </c>
      <c r="AE400">
        <v>70.14</v>
      </c>
      <c r="AF400">
        <v>67.260000000000005</v>
      </c>
      <c r="AG400">
        <v>60.39</v>
      </c>
      <c r="AH400">
        <v>66.790000000000006</v>
      </c>
      <c r="AI400">
        <v>68.33</v>
      </c>
      <c r="AJ400">
        <v>69.11</v>
      </c>
      <c r="AK400">
        <v>71.8</v>
      </c>
      <c r="AL400">
        <v>65.91</v>
      </c>
      <c r="AM400">
        <v>64.599999999999994</v>
      </c>
    </row>
    <row r="401" spans="1:39" x14ac:dyDescent="0.3">
      <c r="A401" t="s">
        <v>60</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1.51</v>
      </c>
      <c r="AE401">
        <v>2.99</v>
      </c>
      <c r="AF401">
        <v>2.9</v>
      </c>
      <c r="AG401">
        <v>3.56</v>
      </c>
      <c r="AH401">
        <v>2.4300000000000002</v>
      </c>
      <c r="AI401">
        <v>3.17</v>
      </c>
      <c r="AJ401">
        <v>1.19</v>
      </c>
      <c r="AK401">
        <v>2.46</v>
      </c>
      <c r="AL401">
        <v>2.0299999999999998</v>
      </c>
      <c r="AM401">
        <v>3.92</v>
      </c>
    </row>
    <row r="402" spans="1:39" x14ac:dyDescent="0.3">
      <c r="A402" t="s">
        <v>61</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v>
      </c>
      <c r="AE402">
        <v>26.86</v>
      </c>
      <c r="AF402">
        <v>29.84</v>
      </c>
      <c r="AG402">
        <v>36.049999999999997</v>
      </c>
      <c r="AH402">
        <v>30.79</v>
      </c>
      <c r="AI402">
        <v>28.49</v>
      </c>
      <c r="AJ402">
        <v>29.69</v>
      </c>
      <c r="AK402">
        <v>25.74</v>
      </c>
      <c r="AL402">
        <v>32.049999999999997</v>
      </c>
      <c r="AM402">
        <v>31.48</v>
      </c>
    </row>
    <row r="404" spans="1:39" x14ac:dyDescent="0.3">
      <c r="A404" t="s">
        <v>62</v>
      </c>
    </row>
    <row r="405" spans="1:39" x14ac:dyDescent="0.3">
      <c r="A405" t="s">
        <v>63</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c r="AM405">
        <v>100</v>
      </c>
    </row>
    <row r="406" spans="1:39" x14ac:dyDescent="0.3">
      <c r="A406" t="s">
        <v>64</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66.97</v>
      </c>
      <c r="AD406">
        <v>69.94</v>
      </c>
      <c r="AE406">
        <v>68.739999999999995</v>
      </c>
      <c r="AF406">
        <v>71.64</v>
      </c>
      <c r="AG406">
        <v>73.58</v>
      </c>
      <c r="AH406">
        <v>71.27</v>
      </c>
      <c r="AI406">
        <v>72.7</v>
      </c>
      <c r="AJ406">
        <v>72.38</v>
      </c>
      <c r="AK406">
        <v>73.040000000000006</v>
      </c>
      <c r="AL406">
        <v>69.400000000000006</v>
      </c>
      <c r="AM406">
        <v>71.27</v>
      </c>
    </row>
    <row r="407" spans="1:39" x14ac:dyDescent="0.3">
      <c r="A407" t="s">
        <v>65</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c r="AM407">
        <v>1.18</v>
      </c>
    </row>
    <row r="408" spans="1:39" x14ac:dyDescent="0.3">
      <c r="A408" t="s">
        <v>66</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32.67</v>
      </c>
      <c r="AD408">
        <v>29.14</v>
      </c>
      <c r="AE408">
        <v>30.1</v>
      </c>
      <c r="AF408">
        <v>27</v>
      </c>
      <c r="AG408">
        <v>25.43</v>
      </c>
      <c r="AH408">
        <v>27.61</v>
      </c>
      <c r="AI408">
        <v>26</v>
      </c>
      <c r="AJ408">
        <v>26.43</v>
      </c>
      <c r="AK408">
        <v>25.69</v>
      </c>
      <c r="AL408">
        <v>29.94</v>
      </c>
      <c r="AM408">
        <v>27.55</v>
      </c>
    </row>
    <row r="410" spans="1:39" x14ac:dyDescent="0.3">
      <c r="A410" t="s">
        <v>67</v>
      </c>
    </row>
    <row r="411" spans="1:39" x14ac:dyDescent="0.3">
      <c r="A411" t="s">
        <v>63</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c r="AM411">
        <v>100</v>
      </c>
    </row>
    <row r="412" spans="1:39" x14ac:dyDescent="0.3">
      <c r="A412" t="s">
        <v>64</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68.36</v>
      </c>
      <c r="AE412">
        <v>66.290000000000006</v>
      </c>
      <c r="AF412">
        <v>67.17</v>
      </c>
      <c r="AG412">
        <v>64.55</v>
      </c>
      <c r="AH412">
        <v>65.540000000000006</v>
      </c>
      <c r="AI412">
        <v>72.349999999999994</v>
      </c>
      <c r="AJ412">
        <v>72.63</v>
      </c>
      <c r="AK412">
        <v>73.010000000000005</v>
      </c>
      <c r="AL412">
        <v>64.58</v>
      </c>
      <c r="AM412">
        <v>69.19</v>
      </c>
    </row>
    <row r="413" spans="1:39" x14ac:dyDescent="0.3">
      <c r="A413" t="s">
        <v>65</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c r="AM413">
        <v>1.27</v>
      </c>
    </row>
    <row r="414" spans="1:39" x14ac:dyDescent="0.3">
      <c r="A414" t="s">
        <v>66</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29.4</v>
      </c>
      <c r="AE414">
        <v>32.450000000000003</v>
      </c>
      <c r="AF414">
        <v>30.56</v>
      </c>
      <c r="AG414">
        <v>33.58</v>
      </c>
      <c r="AH414">
        <v>30.77</v>
      </c>
      <c r="AI414">
        <v>24.02</v>
      </c>
      <c r="AJ414">
        <v>26.83</v>
      </c>
      <c r="AK414">
        <v>26.46</v>
      </c>
      <c r="AL414">
        <v>33.68</v>
      </c>
      <c r="AM414">
        <v>29.54</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P163"/>
  <sheetViews>
    <sheetView showGridLines="0" zoomScale="55" zoomScaleNormal="55" workbookViewId="0">
      <selection activeCell="N27" sqref="N27"/>
    </sheetView>
  </sheetViews>
  <sheetFormatPr baseColWidth="10" defaultColWidth="11.44140625" defaultRowHeight="15.6" x14ac:dyDescent="0.3"/>
  <cols>
    <col min="1" max="1" width="29.44140625" style="3" customWidth="1"/>
    <col min="2" max="2" width="24.77734375" style="6" customWidth="1"/>
    <col min="3" max="3" width="34" style="3" customWidth="1"/>
    <col min="4" max="4" width="21.44140625" style="3" customWidth="1"/>
    <col min="5" max="5" width="22.21875" style="3" customWidth="1"/>
    <col min="6" max="7" width="21.21875" style="3" bestFit="1" customWidth="1"/>
    <col min="8" max="9" width="20.21875" style="3" bestFit="1" customWidth="1"/>
    <col min="10" max="10" width="19.21875" style="3" bestFit="1" customWidth="1"/>
    <col min="11" max="12" width="15.77734375" style="3" bestFit="1" customWidth="1"/>
    <col min="13" max="13" width="14.77734375" style="3" customWidth="1"/>
    <col min="14" max="14" width="21.21875" style="3" bestFit="1" customWidth="1"/>
    <col min="15" max="15" width="24" style="3" customWidth="1"/>
    <col min="16" max="16" width="20.44140625" style="3" customWidth="1"/>
    <col min="17" max="16384" width="11.44140625" style="3"/>
  </cols>
  <sheetData>
    <row r="3" spans="1:16" ht="36.75" customHeight="1" x14ac:dyDescent="0.3"/>
    <row r="4" spans="1:16" ht="36.75" customHeight="1" x14ac:dyDescent="0.3"/>
    <row r="5" spans="1:16" ht="36.75" customHeight="1" thickBot="1" x14ac:dyDescent="0.35">
      <c r="A5" s="5"/>
      <c r="B5" s="5"/>
      <c r="D5" s="58" cm="1">
        <f t="array" ref="D5">INDEX('Back data'!$A$4:$AV$4,MAX(IF('Back data'!$A$4:$AW$4&lt;&gt;"",COLUMN('Back data'!$A$4:$AW$4)))-D6)</f>
        <v>44228</v>
      </c>
      <c r="E5" s="58" cm="1">
        <f t="array" ref="E5">INDEX('Back data'!$A$4:$AV$4,MAX(IF('Back data'!$A$4:$AW$4&lt;&gt;"",COLUMN('Back data'!$A$4:$AW$4)))-E6)</f>
        <v>44256</v>
      </c>
      <c r="F5" s="58" cm="1">
        <f t="array" ref="F5">INDEX('Back data'!$A$4:$AV$4,MAX(IF('Back data'!$A$4:$AW$4&lt;&gt;"",COLUMN('Back data'!$A$4:$AW$4)))-F6)</f>
        <v>44287</v>
      </c>
      <c r="G5" s="58" cm="1">
        <f t="array" ref="G5">INDEX('Back data'!$A$4:$AV$4,MAX(IF('Back data'!$A$4:$AW$4&lt;&gt;"",COLUMN('Back data'!$A$4:$AW$4)))-G6)</f>
        <v>44317</v>
      </c>
      <c r="H5" s="58" cm="1">
        <f t="array" ref="H5">INDEX('Back data'!$A$4:$AV$4,MAX(IF('Back data'!$A$4:$AW$4&lt;&gt;"",COLUMN('Back data'!$A$4:$AW$4)))-H6)</f>
        <v>44348</v>
      </c>
      <c r="I5" s="58" cm="1">
        <f t="array" ref="I5">INDEX('Back data'!$A$4:$AV$4,MAX(IF('Back data'!$A$4:$AW$4&lt;&gt;"",COLUMN('Back data'!$A$4:$AW$4)))-I6)</f>
        <v>44378</v>
      </c>
      <c r="J5" s="58" cm="1">
        <f t="array" ref="J5">INDEX('Back data'!$A$4:$AV$4,MAX(IF('Back data'!$A$4:$AW$4&lt;&gt;"",COLUMN('Back data'!$A$4:$AW$4)))-J6)</f>
        <v>44409</v>
      </c>
      <c r="K5" s="58" cm="1">
        <f t="array" ref="K5">INDEX('Back data'!$A$4:$AV$4,MAX(IF('Back data'!$A$4:$AW$4&lt;&gt;"",COLUMN('Back data'!$A$4:$AW$4)))-K6)</f>
        <v>44440</v>
      </c>
      <c r="L5" s="58" cm="1">
        <f t="array" ref="L5">INDEX('Back data'!$A$4:$AV$4,MAX(IF('Back data'!$A$4:$AW$4&lt;&gt;"",COLUMN('Back data'!$A$4:$AW$4)))-L6)</f>
        <v>44470</v>
      </c>
      <c r="M5" s="58" cm="1">
        <f t="array" ref="M5">INDEX('Back data'!$A$4:$AV$4,MAX(IF('Back data'!$A$4:$AW$4&lt;&gt;"",COLUMN('Back data'!$A$4:$AW$4)))-M6)</f>
        <v>44501</v>
      </c>
      <c r="N5" s="58" cm="1">
        <f t="array" ref="N5">INDEX('Back data'!$A$4:$AV$4,MAX(IF('Back data'!$A$4:$AW$4&lt;&gt;"",COLUMN('Back data'!$A$4:$AW$4)))-N6)</f>
        <v>44531</v>
      </c>
      <c r="O5" s="58" cm="1">
        <f t="array" ref="O5">INDEX('Back data'!$A$4:$AV$4,MAX(IF('Back data'!$A$4:$AW$4&lt;&gt;"",COLUMN('Back data'!$A$4:$AW$4)))-O6)</f>
        <v>44562</v>
      </c>
      <c r="P5" s="58" cm="1">
        <f t="array" ref="P5">INDEX('Back data'!$A$4:$AW$4,MAX(IF('Back data'!$A$4:$AW$4&lt;&gt;"",COLUMN('Back data'!$A$4:$AW$4)))-P6)</f>
        <v>44593</v>
      </c>
    </row>
    <row r="6" spans="1:16" x14ac:dyDescent="0.3">
      <c r="D6" s="3">
        <v>12</v>
      </c>
      <c r="E6" s="3">
        <v>11</v>
      </c>
      <c r="F6" s="3">
        <v>10</v>
      </c>
      <c r="G6" s="3">
        <v>9</v>
      </c>
      <c r="H6" s="3">
        <v>8</v>
      </c>
      <c r="I6" s="3">
        <v>7</v>
      </c>
      <c r="J6" s="3">
        <v>6</v>
      </c>
      <c r="K6" s="3">
        <v>5</v>
      </c>
      <c r="L6" s="3">
        <v>4</v>
      </c>
      <c r="M6" s="3">
        <v>3</v>
      </c>
      <c r="N6" s="3">
        <v>2</v>
      </c>
      <c r="O6" s="3">
        <v>1</v>
      </c>
      <c r="P6" s="3">
        <v>0</v>
      </c>
    </row>
    <row r="7" spans="1:16" x14ac:dyDescent="0.3">
      <c r="A7" s="7"/>
      <c r="B7" s="8"/>
      <c r="C7" s="9" t="s">
        <v>68</v>
      </c>
      <c r="D7" s="10" cm="1">
        <f t="array" ref="D7">INDEX('Back data'!$A65:$AW65,,MAX(IF('Back data'!$A65:$AW65&lt;&gt;"",COLUMN('Back data'!$A65:$AW65)))-D$6)+INDEX('Back data'!$A66:$AW66,,MAX(IF('Back data'!$A66:$AW$66&lt;&gt;"",COLUMN('Back data'!$A66:$AW66)))-D$6)</f>
        <v>64.8</v>
      </c>
      <c r="E7" s="10" cm="1">
        <f t="array" ref="E7">INDEX('Back data'!$A65:$AW65,,MAX(IF('Back data'!$A65:$AW65&lt;&gt;"",COLUMN('Back data'!$A65:$AW65)))-E$6)+INDEX('Back data'!$A66:$AW66,,MAX(IF('Back data'!$A66:$AW$66&lt;&gt;"",COLUMN('Back data'!$A66:$AW66)))-E$6)</f>
        <v>66.31</v>
      </c>
      <c r="F7" s="10" cm="1">
        <f t="array" ref="F7">INDEX('Back data'!$A65:$AW65,,MAX(IF('Back data'!$A65:$AW65&lt;&gt;"",COLUMN('Back data'!$A65:$AW65)))-F$6)+INDEX('Back data'!$A66:$AW66,,MAX(IF('Back data'!$A66:$AW$66&lt;&gt;"",COLUMN('Back data'!$A66:$AW66)))-F$6)</f>
        <v>67.95</v>
      </c>
      <c r="G7" s="10" cm="1">
        <f t="array" ref="G7">INDEX('Back data'!$A65:$AW65,,MAX(IF('Back data'!$A65:$AW65&lt;&gt;"",COLUMN('Back data'!$A65:$AW65)))-G$6)+INDEX('Back data'!$A66:$AW66,,MAX(IF('Back data'!$A66:$AW$66&lt;&gt;"",COLUMN('Back data'!$A66:$AW66)))-G$6)</f>
        <v>71.180000000000007</v>
      </c>
      <c r="H7" s="10" cm="1">
        <f t="array" ref="H7">INDEX('Back data'!$A65:$AW65,,MAX(IF('Back data'!$A65:$AW65&lt;&gt;"",COLUMN('Back data'!$A65:$AW65)))-H$6)+INDEX('Back data'!$A66:$AW66,,MAX(IF('Back data'!$A66:$AW$66&lt;&gt;"",COLUMN('Back data'!$A66:$AW66)))-H$6)</f>
        <v>70.67</v>
      </c>
      <c r="I7" s="10" cm="1">
        <f t="array" ref="I7">INDEX('Back data'!$A65:$AW65,,MAX(IF('Back data'!$A65:$AW65&lt;&gt;"",COLUMN('Back data'!$A65:$AW65)))-I$6)+INDEX('Back data'!$A66:$AW66,,MAX(IF('Back data'!$A66:$AW$66&lt;&gt;"",COLUMN('Back data'!$A66:$AW66)))-I$6)</f>
        <v>72.180000000000007</v>
      </c>
      <c r="J7" s="10" cm="1">
        <f t="array" ref="J7">INDEX('Back data'!$A65:$AW65,,MAX(IF('Back data'!$A65:$AW65&lt;&gt;"",COLUMN('Back data'!$A65:$AW65)))-J$6)+INDEX('Back data'!$A66:$AW66,,MAX(IF('Back data'!$A66:$AW$66&lt;&gt;"",COLUMN('Back data'!$A66:$AW66)))-J$6)</f>
        <v>71.990000000000009</v>
      </c>
      <c r="K7" s="10" cm="1">
        <f t="array" ref="K7">INDEX('Back data'!$A65:$AW65,,MAX(IF('Back data'!$A65:$AW65&lt;&gt;"",COLUMN('Back data'!$A65:$AW65)))-K$6)+INDEX('Back data'!$A66:$AW66,,MAX(IF('Back data'!$A66:$AW$66&lt;&gt;"",COLUMN('Back data'!$A66:$AW66)))-K$6)</f>
        <v>71.539999999999992</v>
      </c>
      <c r="L7" s="10" cm="1">
        <f t="array" ref="L7">INDEX('Back data'!$A65:$AW65,,MAX(IF('Back data'!$A65:$AW65&lt;&gt;"",COLUMN('Back data'!$A65:$AW65)))-L$6)+INDEX('Back data'!$A66:$AW66,,MAX(IF('Back data'!$A66:$AW$66&lt;&gt;"",COLUMN('Back data'!$A66:$AW66)))-L$6)</f>
        <v>74.180000000000007</v>
      </c>
      <c r="M7" s="10" cm="1">
        <f t="array" ref="M7">INDEX('Back data'!$A65:$AW65,,MAX(IF('Back data'!$A65:$AW65&lt;&gt;"",COLUMN('Back data'!$A65:$AW65)))-M$6)+INDEX('Back data'!$A66:$AW66,,MAX(IF('Back data'!$A66:$AW$66&lt;&gt;"",COLUMN('Back data'!$A66:$AW66)))-M$6)</f>
        <v>73.37</v>
      </c>
      <c r="N7" s="10" cm="1">
        <f t="array" ref="N7">INDEX('Back data'!$A65:$AW65,,MAX(IF('Back data'!$A65:$AW65&lt;&gt;"",COLUMN('Back data'!$A65:$AW65)))-N$6)+INDEX('Back data'!$A66:$AW66,,MAX(IF('Back data'!$A66:$AW$66&lt;&gt;"",COLUMN('Back data'!$A66:$AW66)))-N$6)</f>
        <v>73.13</v>
      </c>
      <c r="O7" s="10" cm="1">
        <f t="array" ref="O7">INDEX('Back data'!$A65:$AW65,,MAX(IF('Back data'!$A65:$AW65&lt;&gt;"",COLUMN('Back data'!$A65:$AW65)))-O$6)+INDEX('Back data'!$A66:$AW66,,MAX(IF('Back data'!$A66:$AW$66&lt;&gt;"",COLUMN('Back data'!$A66:$AW66)))-O$6)</f>
        <v>70.16</v>
      </c>
      <c r="P7" s="10" cm="1">
        <f t="array" ref="P7">INDEX('Back data'!$A65:$AW65,,MAX(IF('Back data'!$A65:$AW65&lt;&gt;"",COLUMN('Back data'!$A65:$AW65)))-P$6)+INDEX('Back data'!$A66:$AW66,,MAX(IF('Back data'!$A66:$AW$66&lt;&gt;"",COLUMN('Back data'!$A66:$AW66)))-P$6)</f>
        <v>70.52000000000001</v>
      </c>
    </row>
    <row r="8" spans="1:16" x14ac:dyDescent="0.3">
      <c r="A8" s="26" t="s">
        <v>69</v>
      </c>
      <c r="B8" s="28" t="s">
        <v>69</v>
      </c>
      <c r="C8" s="11" t="s">
        <v>70</v>
      </c>
      <c r="D8" s="12" cm="1">
        <f t="array" ref="D8">INDEX('Back data'!$A$65:$AW$65,,MAX(IF('Back data'!$A$65:$AW$65&lt;&gt;"",COLUMN('Back data'!$A$65:$AW$65)))-D$6)/D7</f>
        <v>0.91836419753086418</v>
      </c>
      <c r="E8" s="12" cm="1">
        <f t="array" ref="E8">INDEX('Back data'!$A$65:$AW$65,,MAX(IF('Back data'!$A$65:$AW$65&lt;&gt;"",COLUMN('Back data'!$A$65:$AW$65)))-E$6)/E7</f>
        <v>0.9221836827024581</v>
      </c>
      <c r="F8" s="12" cm="1">
        <f t="array" ref="F8">INDEX('Back data'!$A$65:$AW$65,,MAX(IF('Back data'!$A$65:$AW$65&lt;&gt;"",COLUMN('Back data'!$A$65:$AW$65)))-F$6)/F7</f>
        <v>0.9420161883738043</v>
      </c>
      <c r="G8" s="12" cm="1">
        <f t="array" ref="G8">INDEX('Back data'!$A$65:$AW$65,,MAX(IF('Back data'!$A$65:$AW$65&lt;&gt;"",COLUMN('Back data'!$A$65:$AW$65)))-G$6)/G7</f>
        <v>0.94029221691486375</v>
      </c>
      <c r="H8" s="12" cm="1">
        <f t="array" ref="H8">INDEX('Back data'!$A$65:$AW$65,,MAX(IF('Back data'!$A$65:$AW$65&lt;&gt;"",COLUMN('Back data'!$A$65:$AW$65)))-H$6)/H7</f>
        <v>0.95004952596575631</v>
      </c>
      <c r="I8" s="12" cm="1">
        <f t="array" ref="I8">INDEX('Back data'!$A$65:$AW$65,,MAX(IF('Back data'!$A$65:$AW$65&lt;&gt;"",COLUMN('Back data'!$A$65:$AW$65)))-I$6)/I7</f>
        <v>0.94832363535605424</v>
      </c>
      <c r="J8" s="12" cm="1">
        <f t="array" ref="J8">INDEX('Back data'!$A$65:$AW$65,,MAX(IF('Back data'!$A$65:$AW$65&lt;&gt;"",COLUMN('Back data'!$A$65:$AW$65)))-J$6)/J7</f>
        <v>0.94582580914015824</v>
      </c>
      <c r="K8" s="12" cm="1">
        <f t="array" ref="K8">INDEX('Back data'!$A$65:$AW$65,,MAX(IF('Back data'!$A$65:$AW$65&lt;&gt;"",COLUMN('Back data'!$A$65:$AW$65)))-K$6)/K7</f>
        <v>0.93835616438356173</v>
      </c>
      <c r="L8" s="12" cm="1">
        <f t="array" ref="L8">INDEX('Back data'!$A$65:$AW$65,,MAX(IF('Back data'!$A$65:$AW$65&lt;&gt;"",COLUMN('Back data'!$A$65:$AW$65)))-L$6)/L7</f>
        <v>0.93960636290105148</v>
      </c>
      <c r="M8" s="12" cm="1">
        <f t="array" ref="M8">INDEX('Back data'!$A$65:$AW$65,,MAX(IF('Back data'!$A$65:$AW$65&lt;&gt;"",COLUMN('Back data'!$A$65:$AW$65)))-M$6)/M7</f>
        <v>0.94466403162055335</v>
      </c>
      <c r="N8" s="12" cm="1">
        <f t="array" ref="N8">INDEX('Back data'!$A$65:$AW$65,,MAX(IF('Back data'!$A$65:$AW$65&lt;&gt;"",COLUMN('Back data'!$A$65:$AW$65)))-N$6)/N7</f>
        <v>0.95419116641597168</v>
      </c>
      <c r="O8" s="12" cm="1">
        <f t="array" ref="O8">INDEX('Back data'!$A$65:$AW$65,,MAX(IF('Back data'!$A$65:$AW$65&lt;&gt;"",COLUMN('Back data'!$A$65:$AW$65)))-O$6)/O7</f>
        <v>0.93799885974914488</v>
      </c>
      <c r="P8" s="12" cm="1">
        <f t="array" ref="P8">INDEX('Back data'!$A$65:$AW$65,,MAX(IF('Back data'!$A$65:$AW$65&lt;&gt;"",COLUMN('Back data'!$A$65:$AW$65)))-P$6)/P7</f>
        <v>0.92782189449801467</v>
      </c>
    </row>
    <row r="9" spans="1:16" x14ac:dyDescent="0.3">
      <c r="A9" s="26" t="s">
        <v>69</v>
      </c>
      <c r="B9" s="28" t="s">
        <v>69</v>
      </c>
      <c r="C9" s="11" t="s">
        <v>71</v>
      </c>
      <c r="D9" s="12" cm="1">
        <f t="array" ref="D9">INDEX('Back data'!$A$66:$AW$66,,MAX(IF('Back data'!$A$66:$AW$66&lt;&gt;"",COLUMN('Back data'!$A$66:$AW$66)))-D$6)/D7</f>
        <v>8.1635802469135807E-2</v>
      </c>
      <c r="E9" s="12" cm="1">
        <f t="array" ref="E9">INDEX('Back data'!$A$66:$AW$66,,MAX(IF('Back data'!$A$66:$AW$66&lt;&gt;"",COLUMN('Back data'!$A$66:$AW$66)))-E$6)/E7</f>
        <v>7.7816317297541848E-2</v>
      </c>
      <c r="F9" s="12" cm="1">
        <f t="array" ref="F9">INDEX('Back data'!$A$66:$AW$66,,MAX(IF('Back data'!$A$66:$AW$66&lt;&gt;"",COLUMN('Back data'!$A$66:$AW$66)))-F$6)/F7</f>
        <v>5.798381162619573E-2</v>
      </c>
      <c r="G9" s="12" cm="1">
        <f t="array" ref="G9">INDEX('Back data'!$A$66:$AW$66,,MAX(IF('Back data'!$A$66:$AW$66&lt;&gt;"",COLUMN('Back data'!$A$66:$AW$66)))-G$6)/G7</f>
        <v>5.9707783085136266E-2</v>
      </c>
      <c r="H9" s="12" cm="1">
        <f t="array" ref="H9">INDEX('Back data'!$A$66:$AW$66,,MAX(IF('Back data'!$A$66:$AW$66&lt;&gt;"",COLUMN('Back data'!$A$66:$AW$66)))-H$6)/H7</f>
        <v>4.9950474034243665E-2</v>
      </c>
      <c r="I9" s="12" cm="1">
        <f t="array" ref="I9">INDEX('Back data'!$A$66:$AW$66,,MAX(IF('Back data'!$A$66:$AW$66&lt;&gt;"",COLUMN('Back data'!$A$66:$AW$66)))-I$6)/I7</f>
        <v>5.1676364643945684E-2</v>
      </c>
      <c r="J9" s="12" cm="1">
        <f t="array" ref="J9">INDEX('Back data'!$A$66:$AW$66,,MAX(IF('Back data'!$A$66:$AW$66&lt;&gt;"",COLUMN('Back data'!$A$66:$AW$66)))-J$6)/J7</f>
        <v>5.4174190859841639E-2</v>
      </c>
      <c r="K9" s="12" cm="1">
        <f t="array" ref="K9">INDEX('Back data'!$A$66:$AW$66,,MAX(IF('Back data'!$A$66:$AW$66&lt;&gt;"",COLUMN('Back data'!$A$66:$AW$66)))-K$6)/K7</f>
        <v>6.1643835616438367E-2</v>
      </c>
      <c r="L9" s="12" cm="1">
        <f t="array" ref="L9">INDEX('Back data'!$A$66:$AW$66,,MAX(IF('Back data'!$A$66:$AW$66&lt;&gt;"",COLUMN('Back data'!$A$66:$AW$66)))-L$6)/L7</f>
        <v>6.0393637098948502E-2</v>
      </c>
      <c r="M9" s="12" cm="1">
        <f t="array" ref="M9">INDEX('Back data'!$A$66:$AW$66,,MAX(IF('Back data'!$A$66:$AW$66&lt;&gt;"",COLUMN('Back data'!$A$66:$AW$66)))-M$6)/M7</f>
        <v>5.5335968379446633E-2</v>
      </c>
      <c r="N9" s="12" cm="1">
        <f t="array" ref="N9">INDEX('Back data'!$A$66:$AW$66,,MAX(IF('Back data'!$A$66:$AW$66&lt;&gt;"",COLUMN('Back data'!$A$66:$AW$66)))-N$6)/N7</f>
        <v>4.5808833584028444E-2</v>
      </c>
      <c r="O9" s="12" cm="1">
        <f t="array" ref="O9">INDEX('Back data'!$A$66:$AW$66,,MAX(IF('Back data'!$A$66:$AW$66&lt;&gt;"",COLUMN('Back data'!$A$66:$AW$66)))-O$6)/O7</f>
        <v>6.2001140250855187E-2</v>
      </c>
      <c r="P9" s="12" cm="1">
        <f t="array" ref="P9">INDEX('Back data'!$A$66:$AW$66,,MAX(IF('Back data'!$A$66:$AW$66&lt;&gt;"",COLUMN('Back data'!$A$66:$AW$66)))-P$6)/P7</f>
        <v>7.2178105501985237E-2</v>
      </c>
    </row>
    <row r="10" spans="1:16" x14ac:dyDescent="0.3">
      <c r="B10" s="29"/>
    </row>
    <row r="11" spans="1:16" x14ac:dyDescent="0.3">
      <c r="B11" s="29"/>
    </row>
    <row r="12" spans="1:16" x14ac:dyDescent="0.3">
      <c r="B12" s="29"/>
      <c r="C12" s="9" t="s">
        <v>68</v>
      </c>
      <c r="D12" s="10">
        <f t="array" ref="D12">INDEX('Back data'!$A$71:$AW$71,,MAX(IF('Back data'!$A$71:$AW$71&lt;&gt;"",COLUMN('Back data'!$A$71:$AW$71)))-D$6)+INDEX('Back data'!$A$72:$AW$72,,MAX(IF('Back data'!$A$72:$AW$72&lt;&gt;"",COLUMN('Back data'!$A$72:$AW$72)))-D$6)</f>
        <v>65.67</v>
      </c>
      <c r="E12" s="10">
        <f t="array" ref="E12">INDEX('Back data'!$A$71:$AW$71,,MAX(IF('Back data'!$A$71:$AW$71&lt;&gt;"",COLUMN('Back data'!$A$71:$AW$71)))-E$6)+INDEX('Back data'!$A$72:$AW$72,,MAX(IF('Back data'!$A$72:$AW$72&lt;&gt;"",COLUMN('Back data'!$A$72:$AW$72)))-E$6)</f>
        <v>65.84</v>
      </c>
      <c r="F12" s="10">
        <f t="array" ref="F12">INDEX('Back data'!$A$71:$AW$71,,MAX(IF('Back data'!$A$71:$AW$71&lt;&gt;"",COLUMN('Back data'!$A$71:$AW$71)))-F$6)+INDEX('Back data'!$A$72:$AW$72,,MAX(IF('Back data'!$A$72:$AW$72&lt;&gt;"",COLUMN('Back data'!$A$72:$AW$72)))-F$6)</f>
        <v>66.930000000000007</v>
      </c>
      <c r="G12" s="10">
        <f t="array" ref="G12">INDEX('Back data'!$A$71:$AW$71,,MAX(IF('Back data'!$A$71:$AW$71&lt;&gt;"",COLUMN('Back data'!$A$71:$AW$71)))-G$6)+INDEX('Back data'!$A$72:$AW$72,,MAX(IF('Back data'!$A$72:$AW$72&lt;&gt;"",COLUMN('Back data'!$A$72:$AW$72)))-G$6)</f>
        <v>70.47</v>
      </c>
      <c r="H12" s="10">
        <f t="array" ref="H12">INDEX('Back data'!$A$71:$AW$71,,MAX(IF('Back data'!$A$71:$AW$71&lt;&gt;"",COLUMN('Back data'!$A$71:$AW$71)))-H$6)+INDEX('Back data'!$A$72:$AW$72,,MAX(IF('Back data'!$A$72:$AW$72&lt;&gt;"",COLUMN('Back data'!$A$72:$AW$72)))-H$6)</f>
        <v>70.679999999999993</v>
      </c>
      <c r="I12" s="10">
        <f t="array" ref="I12">INDEX('Back data'!$A$71:$AW$71,,MAX(IF('Back data'!$A$71:$AW$71&lt;&gt;"",COLUMN('Back data'!$A$71:$AW$71)))-I$6)+INDEX('Back data'!$A$72:$AW$72,,MAX(IF('Back data'!$A$72:$AW$72&lt;&gt;"",COLUMN('Back data'!$A$72:$AW$72)))-I$6)</f>
        <v>69.28</v>
      </c>
      <c r="J12" s="10">
        <f t="array" ref="J12">INDEX('Back data'!$A$71:$AW$71,,MAX(IF('Back data'!$A$71:$AW$71&lt;&gt;"",COLUMN('Back data'!$A$71:$AW$71)))-J$6)+INDEX('Back data'!$A$72:$AW$72,,MAX(IF('Back data'!$A$72:$AW$72&lt;&gt;"",COLUMN('Back data'!$A$72:$AW$72)))-J$6)</f>
        <v>72.47</v>
      </c>
      <c r="K12" s="10">
        <f t="array" ref="K12">INDEX('Back data'!$A$71:$AW$71,,MAX(IF('Back data'!$A$71:$AW$71&lt;&gt;"",COLUMN('Back data'!$A$71:$AW$71)))-K$6)+INDEX('Back data'!$A$72:$AW$72,,MAX(IF('Back data'!$A$72:$AW$72&lt;&gt;"",COLUMN('Back data'!$A$72:$AW$72)))-K$6)</f>
        <v>69.599999999999994</v>
      </c>
      <c r="L12" s="10">
        <f t="array" ref="L12">INDEX('Back data'!$A$71:$AW$71,,MAX(IF('Back data'!$A$71:$AW$71&lt;&gt;"",COLUMN('Back data'!$A$71:$AW$71)))-L$6)+INDEX('Back data'!$A$72:$AW$72,,MAX(IF('Back data'!$A$72:$AW$72&lt;&gt;"",COLUMN('Back data'!$A$72:$AW$72)))-L$6)</f>
        <v>73.58</v>
      </c>
      <c r="M12" s="10">
        <f t="array" ref="M12">INDEX('Back data'!$A$71:$AW$71,,MAX(IF('Back data'!$A$71:$AW$71&lt;&gt;"",COLUMN('Back data'!$A$71:$AW$71)))-M$6)+INDEX('Back data'!$A$72:$AW$72,,MAX(IF('Back data'!$A$72:$AW$72&lt;&gt;"",COLUMN('Back data'!$A$72:$AW$72)))-M$6)</f>
        <v>73.39</v>
      </c>
      <c r="N12" s="10">
        <f t="array" ref="N12">INDEX('Back data'!$A$71:$AW$71,,MAX(IF('Back data'!$A$71:$AW$71&lt;&gt;"",COLUMN('Back data'!$A$71:$AW$71)))-N$6)+INDEX('Back data'!$A$72:$AW$72,,MAX(IF('Back data'!$A$72:$AW$72&lt;&gt;"",COLUMN('Back data'!$A$72:$AW$72)))-N$6)</f>
        <v>73.819999999999993</v>
      </c>
      <c r="O12" s="10">
        <f t="array" ref="O12">INDEX('Back data'!$A$71:$AW$71,,MAX(IF('Back data'!$A$71:$AW$71&lt;&gt;"",COLUMN('Back data'!$A$71:$AW$71)))-O$6)+INDEX('Back data'!$A$72:$AW$72,,MAX(IF('Back data'!$A$72:$AW$72&lt;&gt;"",COLUMN('Back data'!$A$72:$AW$72)))-O$6)</f>
        <v>70.180000000000007</v>
      </c>
      <c r="P12" s="10">
        <f t="array" ref="P12">INDEX('Back data'!$A$71:$AW$71,,MAX(IF('Back data'!$A$71:$AW$71&lt;&gt;"",COLUMN('Back data'!$A$71:$AW$71)))-P$6)+INDEX('Back data'!$A$72:$AW$72,,MAX(IF('Back data'!$A$72:$AW$72&lt;&gt;"",COLUMN('Back data'!$A$72:$AW$72)))-P$6)</f>
        <v>70.5</v>
      </c>
    </row>
    <row r="13" spans="1:16" x14ac:dyDescent="0.3">
      <c r="A13" s="26" t="s">
        <v>69</v>
      </c>
      <c r="B13" s="30" t="s">
        <v>72</v>
      </c>
      <c r="C13" s="11" t="s">
        <v>70</v>
      </c>
      <c r="D13" s="12">
        <f t="array" ref="D13">INDEX('Back data'!$A$71:$AW$71,,MAX(IF('Back data'!$A$71:$AW$71&lt;&gt;"",COLUMN('Back data'!$A$71:$AW$71)))-D$6)/D$12</f>
        <v>0.77539211207552916</v>
      </c>
      <c r="E13" s="12">
        <f t="array" ref="E13">INDEX('Back data'!$A$71:$AW$71,,MAX(IF('Back data'!$A$71:$AW$71&lt;&gt;"",COLUMN('Back data'!$A$71:$AW$71)))-E$6)/E$12</f>
        <v>0.80467800729040084</v>
      </c>
      <c r="F13" s="12">
        <f t="array" ref="F13">INDEX('Back data'!$A$71:$AW$71,,MAX(IF('Back data'!$A$71:$AW$71&lt;&gt;"",COLUMN('Back data'!$A$71:$AW$71)))-F$6)/F$12</f>
        <v>0.81144479306738382</v>
      </c>
      <c r="G13" s="12">
        <f t="array" ref="G13">INDEX('Back data'!$A$71:$AW$71,,MAX(IF('Back data'!$A$71:$AW$71&lt;&gt;"",COLUMN('Back data'!$A$71:$AW$71)))-G$6)/G$12</f>
        <v>0.80814531006101897</v>
      </c>
      <c r="H13" s="12">
        <f t="array" ref="H13">INDEX('Back data'!$A$71:$AW$71,,MAX(IF('Back data'!$A$71:$AW$71&lt;&gt;"",COLUMN('Back data'!$A$71:$AW$71)))-H$6)/H$12</f>
        <v>0.83389926428975669</v>
      </c>
      <c r="I13" s="12">
        <f t="array" ref="I13">INDEX('Back data'!$A$71:$AW$71,,MAX(IF('Back data'!$A$71:$AW$71&lt;&gt;"",COLUMN('Back data'!$A$71:$AW$71)))-I$6)/I$12</f>
        <v>0.80672632794457277</v>
      </c>
      <c r="J13" s="12">
        <f t="array" ref="J13">INDEX('Back data'!$A$71:$AW$71,,MAX(IF('Back data'!$A$71:$AW$71&lt;&gt;"",COLUMN('Back data'!$A$71:$AW$71)))-J$6)/J$12</f>
        <v>0.80419483924382507</v>
      </c>
      <c r="K13" s="12">
        <f t="array" ref="K13">INDEX('Back data'!$A$71:$AW$71,,MAX(IF('Back data'!$A$71:$AW$71&lt;&gt;"",COLUMN('Back data'!$A$71:$AW$71)))-K$6)/K$12</f>
        <v>0.7942528735632185</v>
      </c>
      <c r="L13" s="12">
        <f t="array" ref="L13">INDEX('Back data'!$A$71:$AW$71,,MAX(IF('Back data'!$A$71:$AW$71&lt;&gt;"",COLUMN('Back data'!$A$71:$AW$71)))-L$6)/L$12</f>
        <v>0.80130470236477302</v>
      </c>
      <c r="M13" s="12">
        <f t="array" ref="M13">INDEX('Back data'!$A$71:$AW$71,,MAX(IF('Back data'!$A$71:$AW$71&lt;&gt;"",COLUMN('Back data'!$A$71:$AW$71)))-M$6)/M$12</f>
        <v>0.81346232456737977</v>
      </c>
      <c r="N13" s="12">
        <f t="array" ref="N13">INDEX('Back data'!$A$71:$AW$71,,MAX(IF('Back data'!$A$71:$AW$71&lt;&gt;"",COLUMN('Back data'!$A$71:$AW$71)))-N$6)/N$12</f>
        <v>0.82606339745326474</v>
      </c>
      <c r="O13" s="12">
        <f t="array" ref="O13">INDEX('Back data'!$A$71:$AW$71,,MAX(IF('Back data'!$A$71:$AW$71&lt;&gt;"",COLUMN('Back data'!$A$71:$AW$71)))-O$6)/O$12</f>
        <v>0.78455400398974062</v>
      </c>
      <c r="P13" s="12">
        <f t="array" ref="P13">INDEX('Back data'!$A$71:$AW$71,,MAX(IF('Back data'!$A$71:$AW$71&lt;&gt;"",COLUMN('Back data'!$A$71:$AW$71)))-P$6)/P$12</f>
        <v>0.76312056737588652</v>
      </c>
    </row>
    <row r="14" spans="1:16" x14ac:dyDescent="0.3">
      <c r="A14" s="26" t="s">
        <v>69</v>
      </c>
      <c r="B14" s="30" t="s">
        <v>72</v>
      </c>
      <c r="C14" s="11" t="s">
        <v>71</v>
      </c>
      <c r="D14" s="12">
        <f t="array" ref="D14">+INDEX('Back data'!$A$72:$AW$72,,MAX(IF('Back data'!$A$72:$AW$72&lt;&gt;"",COLUMN('Back data'!$A$72:$AW$72)))-D$6)/D12</f>
        <v>0.22460788792447084</v>
      </c>
      <c r="E14" s="12">
        <f t="array" ref="E14">+INDEX('Back data'!$A$72:$AW$72,,MAX(IF('Back data'!$A$72:$AW$72&lt;&gt;"",COLUMN('Back data'!$A$72:$AW$72)))-E$6)/E12</f>
        <v>0.19532199270959902</v>
      </c>
      <c r="F14" s="12">
        <f t="array" ref="F14">+INDEX('Back data'!$A$72:$AW$72,,MAX(IF('Back data'!$A$72:$AW$72&lt;&gt;"",COLUMN('Back data'!$A$72:$AW$72)))-F$6)/F12</f>
        <v>0.18855520693261613</v>
      </c>
      <c r="G14" s="12">
        <f t="array" ref="G14">+INDEX('Back data'!$A$72:$AW$72,,MAX(IF('Back data'!$A$72:$AW$72&lt;&gt;"",COLUMN('Back data'!$A$72:$AW$72)))-G$6)/G12</f>
        <v>0.19185468993898111</v>
      </c>
      <c r="H14" s="12">
        <f t="array" ref="H14">+INDEX('Back data'!$A$72:$AW$72,,MAX(IF('Back data'!$A$72:$AW$72&lt;&gt;"",COLUMN('Back data'!$A$72:$AW$72)))-H$6)/H12</f>
        <v>0.16610073571024336</v>
      </c>
      <c r="I14" s="12">
        <f t="array" ref="I14">+INDEX('Back data'!$A$72:$AW$72,,MAX(IF('Back data'!$A$72:$AW$72&lt;&gt;"",COLUMN('Back data'!$A$72:$AW$72)))-I$6)/I12</f>
        <v>0.19327367205542725</v>
      </c>
      <c r="J14" s="12">
        <f t="array" ref="J14">+INDEX('Back data'!$A$72:$AW$72,,MAX(IF('Back data'!$A$72:$AW$72&lt;&gt;"",COLUMN('Back data'!$A$72:$AW$72)))-J$6)/J12</f>
        <v>0.19580516075617496</v>
      </c>
      <c r="K14" s="12">
        <f t="array" ref="K14">+INDEX('Back data'!$A$72:$AW$72,,MAX(IF('Back data'!$A$72:$AW$72&lt;&gt;"",COLUMN('Back data'!$A$72:$AW$72)))-K$6)/K12</f>
        <v>0.20574712643678164</v>
      </c>
      <c r="L14" s="12">
        <f t="array" ref="L14">+INDEX('Back data'!$A$72:$AW$72,,MAX(IF('Back data'!$A$72:$AW$72&lt;&gt;"",COLUMN('Back data'!$A$72:$AW$72)))-L$6)/L12</f>
        <v>0.19869529763522695</v>
      </c>
      <c r="M14" s="12">
        <f t="array" ref="M14">+INDEX('Back data'!$A$72:$AW$72,,MAX(IF('Back data'!$A$72:$AW$72&lt;&gt;"",COLUMN('Back data'!$A$72:$AW$72)))-M$6)/M12</f>
        <v>0.18653767543262023</v>
      </c>
      <c r="N14" s="12">
        <f t="array" ref="N14">+INDEX('Back data'!$A$72:$AW$72,,MAX(IF('Back data'!$A$72:$AW$72&lt;&gt;"",COLUMN('Back data'!$A$72:$AW$72)))-N$6)/N12</f>
        <v>0.17393660254673532</v>
      </c>
      <c r="O14" s="12">
        <f t="array" ref="O14">+INDEX('Back data'!$A$72:$AW$72,,MAX(IF('Back data'!$A$72:$AW$72&lt;&gt;"",COLUMN('Back data'!$A$72:$AW$72)))-O$6)/O12</f>
        <v>0.21544599601025929</v>
      </c>
      <c r="P14" s="12">
        <f t="array" ref="P14">+INDEX('Back data'!$A$72:$AW$72,,MAX(IF('Back data'!$A$72:$AW$72&lt;&gt;"",COLUMN('Back data'!$A$72:$AW$72)))-P$6)/P12</f>
        <v>0.23687943262411346</v>
      </c>
    </row>
    <row r="16" spans="1:16" x14ac:dyDescent="0.3">
      <c r="C16" s="13"/>
      <c r="D16" s="13"/>
    </row>
    <row r="17" spans="1:16" x14ac:dyDescent="0.3">
      <c r="C17" s="9" t="s">
        <v>68</v>
      </c>
      <c r="D17" s="10">
        <f t="array" ref="D17">INDEX('Back data'!$A$77:$AW$77,,MAX(IF('Back data'!$A$77:$AW$77&lt;&gt;"",COLUMN('Back data'!$A$77:$AW$77)))-D$6)+INDEX('Back data'!$A$78:$AW$78,,MAX(IF('Back data'!$A$78:$AW$78&lt;&gt;"",COLUMN('Back data'!$A$78:$AW$78)))-D$6)</f>
        <v>63.92</v>
      </c>
      <c r="E17" s="10">
        <f t="array" ref="E17">INDEX('Back data'!$A$77:$AW$77,,MAX(IF('Back data'!$A$77:$AW$77&lt;&gt;"",COLUMN('Back data'!$A$77:$AW$77)))-E$6)+INDEX('Back data'!$A$78:$AW$78,,MAX(IF('Back data'!$A$78:$AW$78&lt;&gt;"",COLUMN('Back data'!$A$78:$AW$78)))-E$6)</f>
        <v>66.040000000000006</v>
      </c>
      <c r="F17" s="10">
        <f t="array" ref="F17">INDEX('Back data'!$A$77:$AW$77,,MAX(IF('Back data'!$A$77:$AW$77&lt;&gt;"",COLUMN('Back data'!$A$77:$AW$77)))-F$6)+INDEX('Back data'!$A$78:$AW$78,,MAX(IF('Back data'!$A$78:$AW$78&lt;&gt;"",COLUMN('Back data'!$A$78:$AW$78)))-F$6)</f>
        <v>67.67</v>
      </c>
      <c r="G17" s="10">
        <f t="array" ref="G17">INDEX('Back data'!$A$77:$AW$77,,MAX(IF('Back data'!$A$77:$AW$77&lt;&gt;"",COLUMN('Back data'!$A$77:$AW$77)))-G$6)+INDEX('Back data'!$A$78:$AW$78,,MAX(IF('Back data'!$A$78:$AW$78&lt;&gt;"",COLUMN('Back data'!$A$78:$AW$78)))-G$6)</f>
        <v>70.429999999999993</v>
      </c>
      <c r="H17" s="10">
        <f t="array" ref="H17">INDEX('Back data'!$A$77:$AW$77,,MAX(IF('Back data'!$A$77:$AW$77&lt;&gt;"",COLUMN('Back data'!$A$77:$AW$77)))-H$6)+INDEX('Back data'!$A$78:$AW$78,,MAX(IF('Back data'!$A$78:$AW$78&lt;&gt;"",COLUMN('Back data'!$A$78:$AW$78)))-H$6)</f>
        <v>69.97</v>
      </c>
      <c r="I17" s="10">
        <f t="array" ref="I17">INDEX('Back data'!$A$77:$AW$77,,MAX(IF('Back data'!$A$77:$AW$77&lt;&gt;"",COLUMN('Back data'!$A$77:$AW$77)))-I$6)+INDEX('Back data'!$A$78:$AW$78,,MAX(IF('Back data'!$A$78:$AW$78&lt;&gt;"",COLUMN('Back data'!$A$78:$AW$78)))-I$6)</f>
        <v>72.209999999999994</v>
      </c>
      <c r="J17" s="10">
        <f t="array" ref="J17">INDEX('Back data'!$A$77:$AW$77,,MAX(IF('Back data'!$A$77:$AW$77&lt;&gt;"",COLUMN('Back data'!$A$77:$AW$77)))-J$6)+INDEX('Back data'!$A$78:$AW$78,,MAX(IF('Back data'!$A$78:$AW$78&lt;&gt;"",COLUMN('Back data'!$A$78:$AW$78)))-J$6)</f>
        <v>70.67</v>
      </c>
      <c r="K17" s="10">
        <f t="array" ref="K17">INDEX('Back data'!$A$77:$AW$77,,MAX(IF('Back data'!$A$77:$AW$77&lt;&gt;"",COLUMN('Back data'!$A$77:$AW$77)))-K$6)+INDEX('Back data'!$A$78:$AW$78,,MAX(IF('Back data'!$A$78:$AW$78&lt;&gt;"",COLUMN('Back data'!$A$78:$AW$78)))-K$6)</f>
        <v>71.290000000000006</v>
      </c>
      <c r="L17" s="10">
        <f t="array" ref="L17">INDEX('Back data'!$A$77:$AW$77,,MAX(IF('Back data'!$A$77:$AW$77&lt;&gt;"",COLUMN('Back data'!$A$77:$AW$77)))-L$6)+INDEX('Back data'!$A$78:$AW$78,,MAX(IF('Back data'!$A$78:$AW$78&lt;&gt;"",COLUMN('Back data'!$A$78:$AW$78)))-L$6)</f>
        <v>73.600000000000009</v>
      </c>
      <c r="M17" s="10">
        <f t="array" ref="M17">INDEX('Back data'!$A$77:$AW$77,,MAX(IF('Back data'!$A$77:$AW$77&lt;&gt;"",COLUMN('Back data'!$A$77:$AW$77)))-M$6)+INDEX('Back data'!$A$78:$AW$78,,MAX(IF('Back data'!$A$78:$AW$78&lt;&gt;"",COLUMN('Back data'!$A$78:$AW$78)))-M$6)</f>
        <v>72.56</v>
      </c>
      <c r="N17" s="10">
        <f t="array" ref="N17">INDEX('Back data'!$A$77:$AW$77,,MAX(IF('Back data'!$A$77:$AW$77&lt;&gt;"",COLUMN('Back data'!$A$77:$AW$77)))-N$6)+INDEX('Back data'!$A$78:$AW$78,,MAX(IF('Back data'!$A$78:$AW$78&lt;&gt;"",COLUMN('Back data'!$A$78:$AW$78)))-N$6)</f>
        <v>72.28</v>
      </c>
      <c r="O17" s="10">
        <f t="array" ref="O17">INDEX('Back data'!$A$77:$AW$77,,MAX(IF('Back data'!$A$77:$AW$77&lt;&gt;"",COLUMN('Back data'!$A$77:$AW$77)))-O$6)+INDEX('Back data'!$A$78:$AW$78,,MAX(IF('Back data'!$A$78:$AW$78&lt;&gt;"",COLUMN('Back data'!$A$78:$AW$78)))-O$6)</f>
        <v>68.41</v>
      </c>
      <c r="P17" s="10">
        <f t="array" ref="P17">INDEX('Back data'!$A$77:$AW$77,,MAX(IF('Back data'!$A$77:$AW$77&lt;&gt;"",COLUMN('Back data'!$A$77:$AW$77)))-P$6)+INDEX('Back data'!$A$78:$AW$78,,MAX(IF('Back data'!$A$78:$AW$78&lt;&gt;"",COLUMN('Back data'!$A$78:$AW$78)))-P$6)</f>
        <v>69.459999999999994</v>
      </c>
    </row>
    <row r="18" spans="1:16" x14ac:dyDescent="0.3">
      <c r="A18" s="26" t="s">
        <v>69</v>
      </c>
      <c r="B18" s="30" t="s">
        <v>73</v>
      </c>
      <c r="C18" s="11" t="s">
        <v>70</v>
      </c>
      <c r="D18" s="12">
        <f t="array" ref="D18">INDEX('Back data'!$A$77:$AW$77,,MAX(IF('Back data'!$A$77:$AW$77&lt;&gt;"",COLUMN('Back data'!$A$77:$AW$77)))-D$6)/D17</f>
        <v>0.97778473091364204</v>
      </c>
      <c r="E18" s="12">
        <f t="array" ref="E18">INDEX('Back data'!$A$77:$AW$77,,MAX(IF('Back data'!$A$77:$AW$77&lt;&gt;"",COLUMN('Back data'!$A$77:$AW$77)))-E$6)/E17</f>
        <v>0.96926105390672324</v>
      </c>
      <c r="F18" s="12">
        <f t="array" ref="F18">INDEX('Back data'!$A$77:$AW$77,,MAX(IF('Back data'!$A$77:$AW$77&lt;&gt;"",COLUMN('Back data'!$A$77:$AW$77)))-F$6)/F17</f>
        <v>0.98566573075217967</v>
      </c>
      <c r="G18" s="12">
        <f t="array" ref="G18">INDEX('Back data'!$A$77:$AW$77,,MAX(IF('Back data'!$A$77:$AW$77&lt;&gt;"",COLUMN('Back data'!$A$77:$AW$77)))-G$6)/G17</f>
        <v>0.98778929433480056</v>
      </c>
      <c r="H18" s="12">
        <f t="array" ref="H18">INDEX('Back data'!$A$77:$AW$77,,MAX(IF('Back data'!$A$77:$AW$77&lt;&gt;"",COLUMN('Back data'!$A$77:$AW$77)))-H$6)/H17</f>
        <v>0.9868515077890524</v>
      </c>
      <c r="I18" s="12">
        <f t="array" ref="I18">INDEX('Back data'!$A$77:$AW$77,,MAX(IF('Back data'!$A$77:$AW$77&lt;&gt;"",COLUMN('Back data'!$A$77:$AW$77)))-I$6)/I17</f>
        <v>0.99002908184461991</v>
      </c>
      <c r="J18" s="12">
        <f t="array" ref="J18">INDEX('Back data'!$A$77:$AW$77,,MAX(IF('Back data'!$A$77:$AW$77&lt;&gt;"",COLUMN('Back data'!$A$77:$AW$77)))-J$6)/J17</f>
        <v>0.99165133720107534</v>
      </c>
      <c r="K18" s="12">
        <f t="array" ref="K18">INDEX('Back data'!$A$77:$AW$77,,MAX(IF('Back data'!$A$77:$AW$77&lt;&gt;"",COLUMN('Back data'!$A$77:$AW$77)))-K$6)/K17</f>
        <v>0.98513115443961286</v>
      </c>
      <c r="L18" s="12">
        <f t="array" ref="L18">INDEX('Back data'!$A$77:$AW$77,,MAX(IF('Back data'!$A$77:$AW$77&lt;&gt;"",COLUMN('Back data'!$A$77:$AW$77)))-L$6)/L17</f>
        <v>0.9851902173913043</v>
      </c>
      <c r="M18" s="12">
        <f t="array" ref="M18">INDEX('Back data'!$A$77:$AW$77,,MAX(IF('Back data'!$A$77:$AW$77&lt;&gt;"",COLUMN('Back data'!$A$77:$AW$77)))-M$6)/M17</f>
        <v>0.98856119073869908</v>
      </c>
      <c r="N18" s="12">
        <f t="array" ref="N18">INDEX('Back data'!$A$77:$AW$77,,MAX(IF('Back data'!$A$77:$AW$77&lt;&gt;"",COLUMN('Back data'!$A$77:$AW$77)))-N$6)/N17</f>
        <v>0.98824017708909806</v>
      </c>
      <c r="O18" s="12">
        <f t="array" ref="O18">INDEX('Back data'!$A$77:$AW$77,,MAX(IF('Back data'!$A$77:$AW$77&lt;&gt;"",COLUMN('Back data'!$A$77:$AW$77)))-O$6)/O17</f>
        <v>0.9935681917848268</v>
      </c>
      <c r="P18" s="12">
        <f t="array" ref="P18">INDEX('Back data'!$A$77:$AW$77,,MAX(IF('Back data'!$A$77:$AW$77&lt;&gt;"",COLUMN('Back data'!$A$77:$AW$77)))-P$6)/P17</f>
        <v>0.99136193492657654</v>
      </c>
    </row>
    <row r="19" spans="1:16" x14ac:dyDescent="0.3">
      <c r="A19" s="26" t="s">
        <v>69</v>
      </c>
      <c r="B19" s="30" t="s">
        <v>73</v>
      </c>
      <c r="C19" s="11" t="s">
        <v>71</v>
      </c>
      <c r="D19" s="12">
        <f t="array" ref="D19">INDEX('Back data'!$A$78:$AW$78,,MAX(IF('Back data'!$A$78:$AW$78&lt;&gt;"",COLUMN('Back data'!$A$78:$AW$78)))-D$6)/D17</f>
        <v>2.2215269086357944E-2</v>
      </c>
      <c r="E19" s="12">
        <f t="array" ref="E19">INDEX('Back data'!$A$78:$AW$78,,MAX(IF('Back data'!$A$78:$AW$78&lt;&gt;"",COLUMN('Back data'!$A$78:$AW$78)))-E$6)/E17</f>
        <v>3.0738946093276796E-2</v>
      </c>
      <c r="F19" s="12">
        <f t="array" ref="F19">INDEX('Back data'!$A$78:$AW$78,,MAX(IF('Back data'!$A$78:$AW$78&lt;&gt;"",COLUMN('Back data'!$A$78:$AW$78)))-F$6)/F17</f>
        <v>1.4334269247820304E-2</v>
      </c>
      <c r="G19" s="12">
        <f t="array" ref="G19">INDEX('Back data'!$A$78:$AW$78,,MAX(IF('Back data'!$A$78:$AW$78&lt;&gt;"",COLUMN('Back data'!$A$78:$AW$78)))-G$6)/G17</f>
        <v>1.221070566519949E-2</v>
      </c>
      <c r="H19" s="12">
        <f t="array" ref="H19">INDEX('Back data'!$A$78:$AW$78,,MAX(IF('Back data'!$A$78:$AW$78&lt;&gt;"",COLUMN('Back data'!$A$78:$AW$78)))-H$6)/H17</f>
        <v>1.3148492210947551E-2</v>
      </c>
      <c r="I19" s="12">
        <f t="array" ref="I19">INDEX('Back data'!$A$78:$AW$78,,MAX(IF('Back data'!$A$78:$AW$78&lt;&gt;"",COLUMN('Back data'!$A$78:$AW$78)))-I$6)/I17</f>
        <v>9.9709181553801415E-3</v>
      </c>
      <c r="J19" s="12">
        <f t="array" ref="J19">INDEX('Back data'!$A$78:$AW$78,,MAX(IF('Back data'!$A$78:$AW$78&lt;&gt;"",COLUMN('Back data'!$A$78:$AW$78)))-J$6)/J17</f>
        <v>8.348662798924579E-3</v>
      </c>
      <c r="K19" s="12">
        <f t="array" ref="K19">INDEX('Back data'!$A$78:$AW$78,,MAX(IF('Back data'!$A$78:$AW$78&lt;&gt;"",COLUMN('Back data'!$A$78:$AW$78)))-K$6)/K17</f>
        <v>1.486884556038715E-2</v>
      </c>
      <c r="L19" s="12">
        <f t="array" ref="L19">INDEX('Back data'!$A$78:$AW$78,,MAX(IF('Back data'!$A$78:$AW$78&lt;&gt;"",COLUMN('Back data'!$A$78:$AW$78)))-L$6)/L17</f>
        <v>1.4809782608695652E-2</v>
      </c>
      <c r="M19" s="12">
        <f t="array" ref="M19">INDEX('Back data'!$A$78:$AW$78,,MAX(IF('Back data'!$A$78:$AW$78&lt;&gt;"",COLUMN('Back data'!$A$78:$AW$78)))-M$6)/M17</f>
        <v>1.1438809261300991E-2</v>
      </c>
      <c r="N19" s="12">
        <f t="array" ref="N19">INDEX('Back data'!$A$78:$AW$78,,MAX(IF('Back data'!$A$78:$AW$78&lt;&gt;"",COLUMN('Back data'!$A$78:$AW$78)))-N$6)/N17</f>
        <v>1.1759822910902048E-2</v>
      </c>
      <c r="O19" s="12">
        <f t="array" ref="O19">INDEX('Back data'!$A$78:$AW$78,,MAX(IF('Back data'!$A$78:$AW$78&lt;&gt;"",COLUMN('Back data'!$A$78:$AW$78)))-O$6)/O17</f>
        <v>6.4318082151732211E-3</v>
      </c>
      <c r="P19" s="12">
        <f t="array" ref="P19">INDEX('Back data'!$A$78:$AW$78,,MAX(IF('Back data'!$A$78:$AW$78&lt;&gt;"",COLUMN('Back data'!$A$78:$AW$78)))-P$6)/P17</f>
        <v>8.638065073423554E-3</v>
      </c>
    </row>
    <row r="22" spans="1:16" x14ac:dyDescent="0.3">
      <c r="C22" s="9" t="s">
        <v>68</v>
      </c>
      <c r="D22" s="10">
        <f t="array" ref="D22">INDEX('Back data'!$A$285:$AW$285,,MAX(IF('Back data'!$A$285:$AW$285&lt;&gt;"",COLUMN('Back data'!$A$285:$AW$285)))-D$6)+INDEX('Back data'!$A$286:$AW$286,,MAX(IF('Back data'!$A$286:$AW$286&lt;&gt;"",COLUMN('Back data'!$A$286:$AW$286)))-D$6)</f>
        <v>64.38</v>
      </c>
      <c r="E22" s="10">
        <f t="array" ref="E22">INDEX('Back data'!$A$285:$AW$285,,MAX(IF('Back data'!$A$285:$AW$285&lt;&gt;"",COLUMN('Back data'!$A$285:$AW$285)))-E$6)+INDEX('Back data'!$A$286:$AW$286,,MAX(IF('Back data'!$A$286:$AW$286&lt;&gt;"",COLUMN('Back data'!$A$286:$AW$286)))-E$6)</f>
        <v>64.87</v>
      </c>
      <c r="F22" s="10">
        <f t="array" ref="F22">INDEX('Back data'!$A$285:$AW$285,,MAX(IF('Back data'!$A$285:$AW$285&lt;&gt;"",COLUMN('Back data'!$A$285:$AW$285)))-F$6)+INDEX('Back data'!$A$286:$AW$286,,MAX(IF('Back data'!$A$286:$AW$286&lt;&gt;"",COLUMN('Back data'!$A$286:$AW$286)))-F$6)</f>
        <v>65.59</v>
      </c>
      <c r="G22" s="10">
        <f t="array" ref="G22">INDEX('Back data'!$A$285:$AW$285,,MAX(IF('Back data'!$A$285:$AW$285&lt;&gt;"",COLUMN('Back data'!$A$285:$AW$285)))-G$6)+INDEX('Back data'!$A$286:$AW$286,,MAX(IF('Back data'!$A$286:$AW$286&lt;&gt;"",COLUMN('Back data'!$A$286:$AW$286)))-G$6)</f>
        <v>69.22999999999999</v>
      </c>
      <c r="H22" s="10">
        <f t="array" ref="H22">INDEX('Back data'!$A$285:$AW$285,,MAX(IF('Back data'!$A$285:$AW$285&lt;&gt;"",COLUMN('Back data'!$A$285:$AW$285)))-H$6)+INDEX('Back data'!$A$286:$AW$286,,MAX(IF('Back data'!$A$286:$AW$286&lt;&gt;"",COLUMN('Back data'!$A$286:$AW$286)))-H$6)</f>
        <v>70.36</v>
      </c>
      <c r="I22" s="10">
        <f t="array" ref="I22">INDEX('Back data'!$A$285:$AW$285,,MAX(IF('Back data'!$A$285:$AW$285&lt;&gt;"",COLUMN('Back data'!$A$285:$AW$285)))-I$6)+INDEX('Back data'!$A$286:$AW$286,,MAX(IF('Back data'!$A$286:$AW$286&lt;&gt;"",COLUMN('Back data'!$A$286:$AW$286)))-I$6)</f>
        <v>68.650000000000006</v>
      </c>
      <c r="J22" s="10">
        <f t="array" ref="J22">INDEX('Back data'!$A$285:$AW$285,,MAX(IF('Back data'!$A$285:$AW$285&lt;&gt;"",COLUMN('Back data'!$A$285:$AW$285)))-J$6)+INDEX('Back data'!$A$286:$AW$286,,MAX(IF('Back data'!$A$286:$AW$286&lt;&gt;"",COLUMN('Back data'!$A$286:$AW$286)))-J$6)</f>
        <v>68.039999999999992</v>
      </c>
      <c r="K22" s="10">
        <f t="array" ref="K22">INDEX('Back data'!$A$285:$AW$285,,MAX(IF('Back data'!$A$285:$AW$285&lt;&gt;"",COLUMN('Back data'!$A$285:$AW$285)))-K$6)+INDEX('Back data'!$A$286:$AW$286,,MAX(IF('Back data'!$A$286:$AW$286&lt;&gt;"",COLUMN('Back data'!$A$286:$AW$286)))-K$6)</f>
        <v>67.61</v>
      </c>
      <c r="L22" s="10">
        <f t="array" ref="L22">INDEX('Back data'!$A$285:$AW$285,,MAX(IF('Back data'!$A$285:$AW$285&lt;&gt;"",COLUMN('Back data'!$A$285:$AW$285)))-L$6)+INDEX('Back data'!$A$286:$AW$286,,MAX(IF('Back data'!$A$286:$AW$286&lt;&gt;"",COLUMN('Back data'!$A$286:$AW$286)))-L$6)</f>
        <v>70.650000000000006</v>
      </c>
      <c r="M22" s="10">
        <f t="array" ref="M22">INDEX('Back data'!$A$285:$AW$285,,MAX(IF('Back data'!$A$285:$AW$285&lt;&gt;"",COLUMN('Back data'!$A$285:$AW$285)))-M$6)+INDEX('Back data'!$A$286:$AW$286,,MAX(IF('Back data'!$A$286:$AW$286&lt;&gt;"",COLUMN('Back data'!$A$286:$AW$286)))-M$6)</f>
        <v>70.099999999999994</v>
      </c>
      <c r="N22" s="10">
        <f t="array" ref="N22">INDEX('Back data'!$A$285:$AW$285,,MAX(IF('Back data'!$A$285:$AW$285&lt;&gt;"",COLUMN('Back data'!$A$285:$AW$285)))-N$6)+INDEX('Back data'!$A$286:$AW$286,,MAX(IF('Back data'!$A$286:$AW$286&lt;&gt;"",COLUMN('Back data'!$A$286:$AW$286)))-N$6)</f>
        <v>70.56</v>
      </c>
      <c r="O22" s="10">
        <f t="array" ref="O22">INDEX('Back data'!$A$285:$AW$285,,MAX(IF('Back data'!$A$285:$AW$285&lt;&gt;"",COLUMN('Back data'!$A$285:$AW$285)))-O$6)+INDEX('Back data'!$A$286:$AW$286,,MAX(IF('Back data'!$A$286:$AW$286&lt;&gt;"",COLUMN('Back data'!$A$286:$AW$286)))-O$6)</f>
        <v>68.8</v>
      </c>
      <c r="P22" s="10">
        <f t="array" ref="P22">INDEX('Back data'!$A$285:$AW$285,,MAX(IF('Back data'!$A$285:$AW$285&lt;&gt;"",COLUMN('Back data'!$A$285:$AW$285)))-P$6)+INDEX('Back data'!$A$286:$AW$286,,MAX(IF('Back data'!$A$286:$AW$286&lt;&gt;"",COLUMN('Back data'!$A$286:$AW$286)))-P$6)</f>
        <v>66.680000000000007</v>
      </c>
    </row>
    <row r="23" spans="1:16" x14ac:dyDescent="0.3">
      <c r="A23" s="26" t="s">
        <v>69</v>
      </c>
      <c r="B23" s="30" t="s">
        <v>57</v>
      </c>
      <c r="C23" s="11" t="s">
        <v>70</v>
      </c>
      <c r="D23" s="12">
        <f t="array" ref="D23">INDEX('Back data'!$A$285:$AW$285,,MAX(IF('Back data'!$A$285:$AW$285&lt;&gt;"",COLUMN('Back data'!$A$285:$AW$285)))-D$6)/D22</f>
        <v>0.82323703013358196</v>
      </c>
      <c r="E23" s="12">
        <f t="array" ref="E23">INDEX('Back data'!$A$285:$AW$285,,MAX(IF('Back data'!$A$285:$AW$285&lt;&gt;"",COLUMN('Back data'!$A$285:$AW$285)))-E$6)/E22</f>
        <v>0.85447818714351775</v>
      </c>
      <c r="F23" s="12">
        <f t="array" ref="F23">INDEX('Back data'!$A$285:$AW$285,,MAX(IF('Back data'!$A$285:$AW$285&lt;&gt;"",COLUMN('Back data'!$A$285:$AW$285)))-F$6)/F22</f>
        <v>0.87635310260710464</v>
      </c>
      <c r="G23" s="12">
        <f t="array" ref="G23">INDEX('Back data'!$A$285:$AW$285,,MAX(IF('Back data'!$A$285:$AW$285&lt;&gt;"",COLUMN('Back data'!$A$285:$AW$285)))-G$6)/G22</f>
        <v>0.88805431171457472</v>
      </c>
      <c r="H23" s="12">
        <f t="array" ref="H23">INDEX('Back data'!$A$285:$AW$285,,MAX(IF('Back data'!$A$285:$AW$285&lt;&gt;"",COLUMN('Back data'!$A$285:$AW$285)))-H$6)/H22</f>
        <v>0.91003411028993753</v>
      </c>
      <c r="I23" s="12">
        <f t="array" ref="I23">INDEX('Back data'!$A$285:$AW$285,,MAX(IF('Back data'!$A$285:$AW$285&lt;&gt;"",COLUMN('Back data'!$A$285:$AW$285)))-I$6)/I22</f>
        <v>0.89613983976693368</v>
      </c>
      <c r="J23" s="12">
        <f t="array" ref="J23">INDEX('Back data'!$A$285:$AW$285,,MAX(IF('Back data'!$A$285:$AW$285&lt;&gt;"",COLUMN('Back data'!$A$285:$AW$285)))-J$6)/J22</f>
        <v>0.86507936507936523</v>
      </c>
      <c r="K23" s="12">
        <f t="array" ref="K23">INDEX('Back data'!$A$285:$AW$285,,MAX(IF('Back data'!$A$285:$AW$285&lt;&gt;"",COLUMN('Back data'!$A$285:$AW$285)))-K$6)/K22</f>
        <v>0.86836266824434261</v>
      </c>
      <c r="L23" s="12">
        <f t="array" ref="L23">INDEX('Back data'!$A$285:$AW$285,,MAX(IF('Back data'!$A$285:$AW$285&lt;&gt;"",COLUMN('Back data'!$A$285:$AW$285)))-L$6)/L22</f>
        <v>0.88478414720452925</v>
      </c>
      <c r="M23" s="12">
        <f t="array" ref="M23">INDEX('Back data'!$A$285:$AW$285,,MAX(IF('Back data'!$A$285:$AW$285&lt;&gt;"",COLUMN('Back data'!$A$285:$AW$285)))-M$6)/M22</f>
        <v>0.89657631954350936</v>
      </c>
      <c r="N23" s="12">
        <f t="array" ref="N23">INDEX('Back data'!$A$285:$AW$285,,MAX(IF('Back data'!$A$285:$AW$285&lt;&gt;"",COLUMN('Back data'!$A$285:$AW$285)))-N$6)/N22</f>
        <v>0.87868480725623577</v>
      </c>
      <c r="O23" s="12">
        <f t="array" ref="O23">INDEX('Back data'!$A$285:$AW$285,,MAX(IF('Back data'!$A$285:$AW$285&lt;&gt;"",COLUMN('Back data'!$A$285:$AW$285)))-O$6)/O22</f>
        <v>0.8789244186046512</v>
      </c>
      <c r="P23" s="12">
        <f t="array" ref="P23">INDEX('Back data'!$A$285:$AW$285,,MAX(IF('Back data'!$A$285:$AW$285&lt;&gt;"",COLUMN('Back data'!$A$285:$AW$285)))-P$6)/P22</f>
        <v>0.85047990401919604</v>
      </c>
    </row>
    <row r="24" spans="1:16" x14ac:dyDescent="0.3">
      <c r="A24" s="26" t="s">
        <v>69</v>
      </c>
      <c r="B24" s="30" t="s">
        <v>57</v>
      </c>
      <c r="C24" s="11" t="s">
        <v>71</v>
      </c>
      <c r="D24" s="12">
        <f t="array" ref="D24">+INDEX('Back data'!$A$286:$AW$286,,MAX(IF('Back data'!$A$286:$AW$286&lt;&gt;"",COLUMN('Back data'!$A$286:$AW$286)))-D$6)/D22</f>
        <v>0.17676296986641818</v>
      </c>
      <c r="E24" s="12">
        <f t="array" ref="E24">+INDEX('Back data'!$A$286:$AW$286,,MAX(IF('Back data'!$A$286:$AW$286&lt;&gt;"",COLUMN('Back data'!$A$286:$AW$286)))-E$6)/E22</f>
        <v>0.14552181285648219</v>
      </c>
      <c r="F24" s="12">
        <f t="array" ref="F24">+INDEX('Back data'!$A$286:$AW$286,,MAX(IF('Back data'!$A$286:$AW$286&lt;&gt;"",COLUMN('Back data'!$A$286:$AW$286)))-F$6)/F22</f>
        <v>0.12364689739289525</v>
      </c>
      <c r="G24" s="12">
        <f t="array" ref="G24">+INDEX('Back data'!$A$286:$AW$286,,MAX(IF('Back data'!$A$286:$AW$286&lt;&gt;"",COLUMN('Back data'!$A$286:$AW$286)))-G$6)/G22</f>
        <v>0.11194568828542541</v>
      </c>
      <c r="H24" s="12">
        <f t="array" ref="H24">+INDEX('Back data'!$A$286:$AW$286,,MAX(IF('Back data'!$A$286:$AW$286&lt;&gt;"",COLUMN('Back data'!$A$286:$AW$286)))-H$6)/H22</f>
        <v>8.9965889710062544E-2</v>
      </c>
      <c r="I24" s="12">
        <f t="array" ref="I24">+INDEX('Back data'!$A$286:$AW$286,,MAX(IF('Back data'!$A$286:$AW$286&lt;&gt;"",COLUMN('Back data'!$A$286:$AW$286)))-I$6)/I22</f>
        <v>0.10386016023306627</v>
      </c>
      <c r="J24" s="12">
        <f t="array" ref="J24">+INDEX('Back data'!$A$286:$AW$286,,MAX(IF('Back data'!$A$286:$AW$286&lt;&gt;"",COLUMN('Back data'!$A$286:$AW$286)))-J$6)/J22</f>
        <v>0.13492063492063494</v>
      </c>
      <c r="K24" s="12">
        <f t="array" ref="K24">+INDEX('Back data'!$A$286:$AW$286,,MAX(IF('Back data'!$A$286:$AW$286&lt;&gt;"",COLUMN('Back data'!$A$286:$AW$286)))-K$6)/K22</f>
        <v>0.13163733175565745</v>
      </c>
      <c r="L24" s="12">
        <f t="array" ref="L24">+INDEX('Back data'!$A$286:$AW$286,,MAX(IF('Back data'!$A$286:$AW$286&lt;&gt;"",COLUMN('Back data'!$A$286:$AW$286)))-L$6)/L22</f>
        <v>0.11521585279547063</v>
      </c>
      <c r="M24" s="12">
        <f t="array" ref="M24">+INDEX('Back data'!$A$286:$AW$286,,MAX(IF('Back data'!$A$286:$AW$286&lt;&gt;"",COLUMN('Back data'!$A$286:$AW$286)))-M$6)/M22</f>
        <v>0.10342368045649074</v>
      </c>
      <c r="N24" s="12">
        <f t="array" ref="N24">+INDEX('Back data'!$A$286:$AW$286,,MAX(IF('Back data'!$A$286:$AW$286&lt;&gt;"",COLUMN('Back data'!$A$286:$AW$286)))-N$6)/N22</f>
        <v>0.12131519274376418</v>
      </c>
      <c r="O24" s="12">
        <f t="array" ref="O24">+INDEX('Back data'!$A$286:$AW$286,,MAX(IF('Back data'!$A$286:$AW$286&lt;&gt;"",COLUMN('Back data'!$A$286:$AW$286)))-O$6)/O22</f>
        <v>0.12107558139534884</v>
      </c>
      <c r="P24" s="12">
        <f t="array" ref="P24">+INDEX('Back data'!$A$286:$AW$286,,MAX(IF('Back data'!$A$286:$AW$286&lt;&gt;"",COLUMN('Back data'!$A$286:$AW$286)))-P$6)/P22</f>
        <v>0.14952009598080385</v>
      </c>
    </row>
    <row r="27" spans="1:16" x14ac:dyDescent="0.3">
      <c r="C27" s="9" t="s">
        <v>68</v>
      </c>
      <c r="D27" s="10">
        <f t="array" ref="D27">INDEX('Back data'!$A$291:$AW$291,,MAX(IF('Back data'!$A$291:$AW$291&lt;&gt;"",COLUMN('Back data'!$A$291:$AW$291)))-D$6)+INDEX('Back data'!$A$292:$AW$292,,MAX(IF('Back data'!$A$292:$AW$292&lt;&gt;"",COLUMN('Back data'!$A$292:$AW$292)))-D$6)</f>
        <v>65.099999999999994</v>
      </c>
      <c r="E27" s="10">
        <f t="array" ref="E27">INDEX('Back data'!$A$291:$AW$291,,MAX(IF('Back data'!$A$291:$AW$291&lt;&gt;"",COLUMN('Back data'!$A$291:$AW$291)))-E$6)+INDEX('Back data'!$A$292:$AW$292,,MAX(IF('Back data'!$A$292:$AW$292&lt;&gt;"",COLUMN('Back data'!$A$292:$AW$292)))-E$6)</f>
        <v>66.290000000000006</v>
      </c>
      <c r="F27" s="10">
        <f t="array" ref="F27">INDEX('Back data'!$A$291:$AW$291,,MAX(IF('Back data'!$A$291:$AW$291&lt;&gt;"",COLUMN('Back data'!$A$291:$AW$291)))-F$6)+INDEX('Back data'!$A$292:$AW$292,,MAX(IF('Back data'!$A$292:$AW$292&lt;&gt;"",COLUMN('Back data'!$A$292:$AW$292)))-F$6)</f>
        <v>68.010000000000005</v>
      </c>
      <c r="G27" s="10">
        <f t="array" ref="G27">INDEX('Back data'!$A$291:$AW$291,,MAX(IF('Back data'!$A$291:$AW$291&lt;&gt;"",COLUMN('Back data'!$A$291:$AW$291)))-G$6)+INDEX('Back data'!$A$292:$AW$292,,MAX(IF('Back data'!$A$292:$AW$292&lt;&gt;"",COLUMN('Back data'!$A$292:$AW$292)))-G$6)</f>
        <v>71.39</v>
      </c>
      <c r="H27" s="10">
        <f t="array" ref="H27">INDEX('Back data'!$A$291:$AW$291,,MAX(IF('Back data'!$A$291:$AW$291&lt;&gt;"",COLUMN('Back data'!$A$291:$AW$291)))-H$6)+INDEX('Back data'!$A$292:$AW$292,,MAX(IF('Back data'!$A$292:$AW$292&lt;&gt;"",COLUMN('Back data'!$A$292:$AW$292)))-H$6)</f>
        <v>71.309999999999988</v>
      </c>
      <c r="I27" s="10">
        <f t="array" ref="I27">INDEX('Back data'!$A$291:$AW$291,,MAX(IF('Back data'!$A$291:$AW$291&lt;&gt;"",COLUMN('Back data'!$A$291:$AW$291)))-I$6)+INDEX('Back data'!$A$292:$AW$292,,MAX(IF('Back data'!$A$292:$AW$292&lt;&gt;"",COLUMN('Back data'!$A$292:$AW$292)))-I$6)</f>
        <v>73.7</v>
      </c>
      <c r="J27" s="10">
        <f t="array" ref="J27">INDEX('Back data'!$A$291:$AW$291,,MAX(IF('Back data'!$A$291:$AW$291&lt;&gt;"",COLUMN('Back data'!$A$291:$AW$291)))-J$6)+INDEX('Back data'!$A$292:$AW$292,,MAX(IF('Back data'!$A$292:$AW$292&lt;&gt;"",COLUMN('Back data'!$A$292:$AW$292)))-J$6)</f>
        <v>74.47</v>
      </c>
      <c r="K27" s="10">
        <f t="array" ref="K27">INDEX('Back data'!$A$291:$AW$291,,MAX(IF('Back data'!$A$291:$AW$291&lt;&gt;"",COLUMN('Back data'!$A$291:$AW$291)))-K$6)+INDEX('Back data'!$A$292:$AW$292,,MAX(IF('Back data'!$A$292:$AW$292&lt;&gt;"",COLUMN('Back data'!$A$292:$AW$292)))-K$6)</f>
        <v>72.77</v>
      </c>
      <c r="L27" s="10">
        <f t="array" ref="L27">INDEX('Back data'!$A$291:$AW$291,,MAX(IF('Back data'!$A$291:$AW$291&lt;&gt;"",COLUMN('Back data'!$A$291:$AW$291)))-L$6)+INDEX('Back data'!$A$292:$AW$292,,MAX(IF('Back data'!$A$292:$AW$292&lt;&gt;"",COLUMN('Back data'!$A$292:$AW$292)))-L$6)</f>
        <v>75.2</v>
      </c>
      <c r="M27" s="10">
        <f t="array" ref="M27">INDEX('Back data'!$A$291:$AW$291,,MAX(IF('Back data'!$A$291:$AW$291&lt;&gt;"",COLUMN('Back data'!$A$291:$AW$291)))-M$6)+INDEX('Back data'!$A$292:$AW$292,,MAX(IF('Back data'!$A$292:$AW$292&lt;&gt;"",COLUMN('Back data'!$A$292:$AW$292)))-M$6)</f>
        <v>74.22999999999999</v>
      </c>
      <c r="N27" s="10">
        <f t="array" ref="N27">INDEX('Back data'!$A$291:$AW$291,,MAX(IF('Back data'!$A$291:$AW$291&lt;&gt;"",COLUMN('Back data'!$A$291:$AW$291)))-N$6)+INDEX('Back data'!$A$292:$AW$292,,MAX(IF('Back data'!$A$292:$AW$292&lt;&gt;"",COLUMN('Back data'!$A$292:$AW$292)))-N$6)</f>
        <v>73.89</v>
      </c>
      <c r="O27" s="10">
        <f t="array" ref="O27">INDEX('Back data'!$A$291:$AW$291,,MAX(IF('Back data'!$A$291:$AW$291&lt;&gt;"",COLUMN('Back data'!$A$291:$AW$291)))-O$6)+INDEX('Back data'!$A$292:$AW$292,,MAX(IF('Back data'!$A$292:$AW$292&lt;&gt;"",COLUMN('Back data'!$A$292:$AW$292)))-O$6)</f>
        <v>71.23</v>
      </c>
      <c r="P27" s="10">
        <f t="array" ref="P27">INDEX('Back data'!$A$291:$AW$291,,MAX(IF('Back data'!$A$291:$AW$291&lt;&gt;"",COLUMN('Back data'!$A$291:$AW$291)))-P$6)+INDEX('Back data'!$A$292:$AW$292,,MAX(IF('Back data'!$A$292:$AW$292&lt;&gt;"",COLUMN('Back data'!$A$292:$AW$292)))-P$6)</f>
        <v>71.47</v>
      </c>
    </row>
    <row r="28" spans="1:16" x14ac:dyDescent="0.3">
      <c r="A28" s="26" t="s">
        <v>69</v>
      </c>
      <c r="B28" s="30" t="s">
        <v>62</v>
      </c>
      <c r="C28" s="11" t="s">
        <v>70</v>
      </c>
      <c r="D28" s="12">
        <f t="array" ref="D28">INDEX('Back data'!$A$291:$AW$291,,MAX(IF('Back data'!$A$291:$AW$291&lt;&gt;"",COLUMN('Back data'!$A$291:$AW$291)))-D$6)/D27</f>
        <v>0.93886328725038404</v>
      </c>
      <c r="E28" s="12">
        <f t="array" ref="E28">INDEX('Back data'!$A$291:$AW$291,,MAX(IF('Back data'!$A$291:$AW$291&lt;&gt;"",COLUMN('Back data'!$A$291:$AW$291)))-E$6)/E27</f>
        <v>0.93996077839794834</v>
      </c>
      <c r="F28" s="12">
        <f t="array" ref="F28">INDEX('Back data'!$A$291:$AW$291,,MAX(IF('Back data'!$A$291:$AW$291&lt;&gt;"",COLUMN('Back data'!$A$291:$AW$291)))-F$6)/F27</f>
        <v>0.95750624908101745</v>
      </c>
      <c r="G28" s="12">
        <f t="array" ref="G28">INDEX('Back data'!$A$291:$AW$291,,MAX(IF('Back data'!$A$291:$AW$291&lt;&gt;"",COLUMN('Back data'!$A$291:$AW$291)))-G$6)/G27</f>
        <v>0.95055329878134187</v>
      </c>
      <c r="H28" s="12">
        <f t="array" ref="H28">INDEX('Back data'!$A$291:$AW$291,,MAX(IF('Back data'!$A$291:$AW$291&lt;&gt;"",COLUMN('Back data'!$A$291:$AW$291)))-H$6)/H27</f>
        <v>0.95849109521806208</v>
      </c>
      <c r="I28" s="12">
        <f t="array" ref="I28">INDEX('Back data'!$A$291:$AW$291,,MAX(IF('Back data'!$A$291:$AW$291&lt;&gt;"",COLUMN('Back data'!$A$291:$AW$291)))-I$6)/I27</f>
        <v>0.96119402985074631</v>
      </c>
      <c r="J28" s="12">
        <f t="array" ref="J28">INDEX('Back data'!$A$291:$AW$291,,MAX(IF('Back data'!$A$291:$AW$291&lt;&gt;"",COLUMN('Back data'!$A$291:$AW$291)))-J$6)/J27</f>
        <v>0.96710084597824619</v>
      </c>
      <c r="K28" s="12">
        <f t="array" ref="K28">INDEX('Back data'!$A$291:$AW$291,,MAX(IF('Back data'!$A$291:$AW$291&lt;&gt;"",COLUMN('Back data'!$A$291:$AW$291)))-K$6)/K27</f>
        <v>0.95740002748385333</v>
      </c>
      <c r="L28" s="12">
        <f t="array" ref="L28">INDEX('Back data'!$A$291:$AW$291,,MAX(IF('Back data'!$A$291:$AW$291&lt;&gt;"",COLUMN('Back data'!$A$291:$AW$291)))-L$6)/L27</f>
        <v>0.95265957446808502</v>
      </c>
      <c r="M28" s="12">
        <f t="array" ref="M28">INDEX('Back data'!$A$291:$AW$291,,MAX(IF('Back data'!$A$291:$AW$291&lt;&gt;"",COLUMN('Back data'!$A$291:$AW$291)))-M$6)/M27</f>
        <v>0.95150208810454007</v>
      </c>
      <c r="N28" s="12">
        <f t="array" ref="N28">INDEX('Back data'!$A$291:$AW$291,,MAX(IF('Back data'!$A$291:$AW$291&lt;&gt;"",COLUMN('Back data'!$A$291:$AW$291)))-N$6)/N27</f>
        <v>0.96982000270672619</v>
      </c>
      <c r="O28" s="12">
        <f t="array" ref="O28">INDEX('Back data'!$A$291:$AW$291,,MAX(IF('Back data'!$A$291:$AW$291&lt;&gt;"",COLUMN('Back data'!$A$291:$AW$291)))-O$6)/O27</f>
        <v>0.95282886424259439</v>
      </c>
      <c r="P28" s="12">
        <f t="array" ref="P28">INDEX('Back data'!$A$291:$AW$291,,MAX(IF('Back data'!$A$291:$AW$291&lt;&gt;"",COLUMN('Back data'!$A$291:$AW$291)))-P$6)/P27</f>
        <v>0.94934937736113045</v>
      </c>
    </row>
    <row r="29" spans="1:16" x14ac:dyDescent="0.3">
      <c r="A29" s="26" t="s">
        <v>69</v>
      </c>
      <c r="B29" s="30" t="s">
        <v>62</v>
      </c>
      <c r="C29" s="11" t="s">
        <v>71</v>
      </c>
      <c r="D29" s="12">
        <f t="array" ref="D29">+INDEX('Back data'!$A$292:$AW$292,,MAX(IF('Back data'!$A$292:$AW$292&lt;&gt;"",COLUMN('Back data'!$A$292:$AW$292)))-D$6)/D27</f>
        <v>6.1136712749615983E-2</v>
      </c>
      <c r="E29" s="12">
        <f t="array" ref="E29">+INDEX('Back data'!$A$292:$AW$292,,MAX(IF('Back data'!$A$292:$AW$292&lt;&gt;"",COLUMN('Back data'!$A$292:$AW$292)))-E$6)/E27</f>
        <v>6.0039221602051586E-2</v>
      </c>
      <c r="F29" s="12">
        <f t="array" ref="F29">+INDEX('Back data'!$A$292:$AW$292,,MAX(IF('Back data'!$A$292:$AW$292&lt;&gt;"",COLUMN('Back data'!$A$292:$AW$292)))-F$6)/F27</f>
        <v>4.2493750918982498E-2</v>
      </c>
      <c r="G29" s="12">
        <f t="array" ref="G29">+INDEX('Back data'!$A$292:$AW$292,,MAX(IF('Back data'!$A$292:$AW$292&lt;&gt;"",COLUMN('Back data'!$A$292:$AW$292)))-G$6)/G27</f>
        <v>4.9446701218658073E-2</v>
      </c>
      <c r="H29" s="12">
        <f t="array" ref="H29">+INDEX('Back data'!$A$292:$AW$292,,MAX(IF('Back data'!$A$292:$AW$292&lt;&gt;"",COLUMN('Back data'!$A$292:$AW$292)))-H$6)/H27</f>
        <v>4.1508904781938021E-2</v>
      </c>
      <c r="I29" s="12">
        <f t="array" ref="I29">+INDEX('Back data'!$A$292:$AW$292,,MAX(IF('Back data'!$A$292:$AW$292&lt;&gt;"",COLUMN('Back data'!$A$292:$AW$292)))-I$6)/I27</f>
        <v>3.880597014925373E-2</v>
      </c>
      <c r="J29" s="12">
        <f t="array" ref="J29">+INDEX('Back data'!$A$292:$AW$292,,MAX(IF('Back data'!$A$292:$AW$292&lt;&gt;"",COLUMN('Back data'!$A$292:$AW$292)))-J$6)/J27</f>
        <v>3.2899154021753731E-2</v>
      </c>
      <c r="K29" s="12">
        <f t="array" ref="K29">+INDEX('Back data'!$A$292:$AW$292,,MAX(IF('Back data'!$A$292:$AW$292&lt;&gt;"",COLUMN('Back data'!$A$292:$AW$292)))-K$6)/K27</f>
        <v>4.2599972516146764E-2</v>
      </c>
      <c r="L29" s="12">
        <f t="array" ref="L29">+INDEX('Back data'!$A$292:$AW$292,,MAX(IF('Back data'!$A$292:$AW$292&lt;&gt;"",COLUMN('Back data'!$A$292:$AW$292)))-L$6)/L27</f>
        <v>4.7340425531914893E-2</v>
      </c>
      <c r="M29" s="12">
        <f t="array" ref="M29">+INDEX('Back data'!$A$292:$AW$292,,MAX(IF('Back data'!$A$292:$AW$292&lt;&gt;"",COLUMN('Back data'!$A$292:$AW$292)))-M$6)/M27</f>
        <v>4.8497911895460065E-2</v>
      </c>
      <c r="N29" s="12">
        <f t="array" ref="N29">+INDEX('Back data'!$A$292:$AW$292,,MAX(IF('Back data'!$A$292:$AW$292&lt;&gt;"",COLUMN('Back data'!$A$292:$AW$292)))-N$6)/N27</f>
        <v>3.0179997293273784E-2</v>
      </c>
      <c r="O29" s="12">
        <f t="array" ref="O29">+INDEX('Back data'!$A$292:$AW$292,,MAX(IF('Back data'!$A$292:$AW$292&lt;&gt;"",COLUMN('Back data'!$A$292:$AW$292)))-O$6)/O27</f>
        <v>4.7171135757405586E-2</v>
      </c>
      <c r="P29" s="12">
        <f t="array" ref="P29">+INDEX('Back data'!$A$292:$AW$292,,MAX(IF('Back data'!$A$292:$AW$292&lt;&gt;"",COLUMN('Back data'!$A$292:$AW$292)))-P$6)/P27</f>
        <v>5.0650622638869457E-2</v>
      </c>
    </row>
    <row r="32" spans="1:16" x14ac:dyDescent="0.3">
      <c r="C32" s="9" t="s">
        <v>68</v>
      </c>
      <c r="D32" s="10">
        <f t="array" ref="D32">INDEX('Back data'!$A$297:$AW$297,,MAX(IF('Back data'!$A$297:$AW$297&lt;&gt;"",COLUMN('Back data'!$A$297:$AW$297)))-D$6)+INDEX('Back data'!$A$298:$AW$298,,MAX(IF('Back data'!$A$298:$AW$298&lt;&gt;"",COLUMN('Back data'!$A$298:$AW$298)))-D$6)</f>
        <v>64.19</v>
      </c>
      <c r="E32" s="10">
        <f t="array" ref="E32">INDEX('Back data'!$A$297:$AW$297,,MAX(IF('Back data'!$A$297:$AW$297&lt;&gt;"",COLUMN('Back data'!$A$297:$AW$297)))-E$6)+INDEX('Back data'!$A$298:$AW$298,,MAX(IF('Back data'!$A$298:$AW$298&lt;&gt;"",COLUMN('Back data'!$A$298:$AW$298)))-E$6)</f>
        <v>68.28</v>
      </c>
      <c r="F32" s="10">
        <f t="array" ref="F32">INDEX('Back data'!$A$297:$AW$297,,MAX(IF('Back data'!$A$297:$AW$297&lt;&gt;"",COLUMN('Back data'!$A$297:$AW$297)))-F$6)+INDEX('Back data'!$A$298:$AW$298,,MAX(IF('Back data'!$A$298:$AW$298&lt;&gt;"",COLUMN('Back data'!$A$298:$AW$298)))-F$6)</f>
        <v>70.650000000000006</v>
      </c>
      <c r="G32" s="10">
        <f t="array" ref="G32">INDEX('Back data'!$A$297:$AW$297,,MAX(IF('Back data'!$A$297:$AW$297&lt;&gt;"",COLUMN('Back data'!$A$297:$AW$297)))-G$6)+INDEX('Back data'!$A$298:$AW$298,,MAX(IF('Back data'!$A$298:$AW$298&lt;&gt;"",COLUMN('Back data'!$A$298:$AW$298)))-G$6)</f>
        <v>72.67</v>
      </c>
      <c r="H32" s="10">
        <f t="array" ref="H32">INDEX('Back data'!$A$297:$AW$297,,MAX(IF('Back data'!$A$297:$AW$297&lt;&gt;"",COLUMN('Back data'!$A$297:$AW$297)))-H$6)+INDEX('Back data'!$A$298:$AW$298,,MAX(IF('Back data'!$A$298:$AW$298&lt;&gt;"",COLUMN('Back data'!$A$298:$AW$298)))-H$6)</f>
        <v>68.73</v>
      </c>
      <c r="I32" s="10">
        <f t="array" ref="I32">INDEX('Back data'!$A$297:$AW$297,,MAX(IF('Back data'!$A$297:$AW$297&lt;&gt;"",COLUMN('Back data'!$A$297:$AW$297)))-I$6)+INDEX('Back data'!$A$298:$AW$298,,MAX(IF('Back data'!$A$298:$AW$298&lt;&gt;"",COLUMN('Back data'!$A$298:$AW$298)))-I$6)</f>
        <v>70.91</v>
      </c>
      <c r="J32" s="10">
        <f t="array" ref="J32">INDEX('Back data'!$A$297:$AW$297,,MAX(IF('Back data'!$A$297:$AW$297&lt;&gt;"",COLUMN('Back data'!$A$297:$AW$297)))-J$6)+INDEX('Back data'!$A$298:$AW$298,,MAX(IF('Back data'!$A$298:$AW$298&lt;&gt;"",COLUMN('Back data'!$A$298:$AW$298)))-J$6)</f>
        <v>67.53</v>
      </c>
      <c r="K32" s="10">
        <f t="array" ref="K32">INDEX('Back data'!$A$297:$AW$297,,MAX(IF('Back data'!$A$297:$AW$297&lt;&gt;"",COLUMN('Back data'!$A$297:$AW$297)))-K$6)+INDEX('Back data'!$A$298:$AW$298,,MAX(IF('Back data'!$A$298:$AW$298&lt;&gt;"",COLUMN('Back data'!$A$298:$AW$298)))-K$6)</f>
        <v>71.88</v>
      </c>
      <c r="L32" s="10">
        <f t="array" ref="L32">INDEX('Back data'!$A$297:$AW$297,,MAX(IF('Back data'!$A$297:$AW$297&lt;&gt;"",COLUMN('Back data'!$A$297:$AW$297)))-L$6)+INDEX('Back data'!$A$298:$AW$298,,MAX(IF('Back data'!$A$298:$AW$298&lt;&gt;"",COLUMN('Back data'!$A$298:$AW$298)))-L$6)</f>
        <v>74.72</v>
      </c>
      <c r="M32" s="10">
        <f t="array" ref="M32">INDEX('Back data'!$A$297:$AW$297,,MAX(IF('Back data'!$A$297:$AW$297&lt;&gt;"",COLUMN('Back data'!$A$297:$AW$297)))-M$6)+INDEX('Back data'!$A$298:$AW$298,,MAX(IF('Back data'!$A$298:$AW$298&lt;&gt;"",COLUMN('Back data'!$A$298:$AW$298)))-M$6)</f>
        <v>74.03</v>
      </c>
      <c r="N32" s="10">
        <f t="array" ref="N32">INDEX('Back data'!$A$297:$AW$297,,MAX(IF('Back data'!$A$297:$AW$297&lt;&gt;"",COLUMN('Back data'!$A$297:$AW$297)))-N$6)+INDEX('Back data'!$A$298:$AW$298,,MAX(IF('Back data'!$A$298:$AW$298&lt;&gt;"",COLUMN('Back data'!$A$298:$AW$298)))-N$6)</f>
        <v>73.279999999999987</v>
      </c>
      <c r="O32" s="10">
        <f t="array" ref="O32">INDEX('Back data'!$A$297:$AW$297,,MAX(IF('Back data'!$A$297:$AW$297&lt;&gt;"",COLUMN('Back data'!$A$297:$AW$297)))-O$6)+INDEX('Back data'!$A$298:$AW$298,,MAX(IF('Back data'!$A$298:$AW$298&lt;&gt;"",COLUMN('Back data'!$A$298:$AW$298)))-O$6)</f>
        <v>67.77000000000001</v>
      </c>
      <c r="P32" s="10">
        <f t="array" ref="P32">INDEX('Back data'!$A$297:$AW$297,,MAX(IF('Back data'!$A$297:$AW$297&lt;&gt;"",COLUMN('Back data'!$A$297:$AW$297)))-P$6)+INDEX('Back data'!$A$298:$AW$298,,MAX(IF('Back data'!$A$298:$AW$298&lt;&gt;"",COLUMN('Back data'!$A$298:$AW$298)))-P$6)</f>
        <v>72.19</v>
      </c>
    </row>
    <row r="33" spans="1:16" x14ac:dyDescent="0.3">
      <c r="A33" s="26" t="s">
        <v>69</v>
      </c>
      <c r="B33" s="30" t="s">
        <v>67</v>
      </c>
      <c r="C33" s="11" t="s">
        <v>70</v>
      </c>
      <c r="D33" s="12">
        <f t="array" ref="D33">INDEX('Back data'!$A$297:$AW$297,,MAX(IF('Back data'!$A$297:$AW$297&lt;&gt;"",COLUMN('Back data'!$A$297:$AW$297)))-D$6)/D32</f>
        <v>0.95373111076491668</v>
      </c>
      <c r="E33" s="12">
        <f t="array" ref="E33">INDEX('Back data'!$A$297:$AW$297,,MAX(IF('Back data'!$A$297:$AW$297&lt;&gt;"",COLUMN('Back data'!$A$297:$AW$297)))-E$6)/E32</f>
        <v>0.93731693028705332</v>
      </c>
      <c r="F33" s="12">
        <f t="array" ref="F33">INDEX('Back data'!$A$297:$AW$297,,MAX(IF('Back data'!$A$297:$AW$297&lt;&gt;"",COLUMN('Back data'!$A$297:$AW$297)))-F$6)/F32</f>
        <v>0.96050955414012729</v>
      </c>
      <c r="G33" s="12">
        <f t="array" ref="G33">INDEX('Back data'!$A$297:$AW$297,,MAX(IF('Back data'!$A$297:$AW$297&lt;&gt;"",COLUMN('Back data'!$A$297:$AW$297)))-G$6)/G32</f>
        <v>0.96105683225540117</v>
      </c>
      <c r="H33" s="12">
        <f t="array" ref="H33">INDEX('Back data'!$A$297:$AW$297,,MAX(IF('Back data'!$A$297:$AW$297&lt;&gt;"",COLUMN('Back data'!$A$297:$AW$297)))-H$6)/H32</f>
        <v>0.9663902226102139</v>
      </c>
      <c r="I33" s="12">
        <f t="array" ref="I33">INDEX('Back data'!$A$297:$AW$297,,MAX(IF('Back data'!$A$297:$AW$297&lt;&gt;"",COLUMN('Back data'!$A$297:$AW$297)))-I$6)/I32</f>
        <v>0.96432097024397123</v>
      </c>
      <c r="J33" s="12">
        <f t="array" ref="J33">INDEX('Back data'!$A$297:$AW$297,,MAX(IF('Back data'!$A$297:$AW$297&lt;&gt;"",COLUMN('Back data'!$A$297:$AW$297)))-J$6)/J32</f>
        <v>0.96135051088405155</v>
      </c>
      <c r="K33" s="12">
        <f t="array" ref="K33">INDEX('Back data'!$A$297:$AW$297,,MAX(IF('Back data'!$A$297:$AW$297&lt;&gt;"",COLUMN('Back data'!$A$297:$AW$297)))-K$6)/K32</f>
        <v>0.94838619922092382</v>
      </c>
      <c r="L33" s="12">
        <f t="array" ref="L33">INDEX('Back data'!$A$297:$AW$297,,MAX(IF('Back data'!$A$297:$AW$297&lt;&gt;"",COLUMN('Back data'!$A$297:$AW$297)))-L$6)/L32</f>
        <v>0.95422912205567445</v>
      </c>
      <c r="M33" s="12">
        <f t="array" ref="M33">INDEX('Back data'!$A$297:$AW$297,,MAX(IF('Back data'!$A$297:$AW$297&lt;&gt;"",COLUMN('Back data'!$A$297:$AW$297)))-M$6)/M32</f>
        <v>0.97298392543563417</v>
      </c>
      <c r="N33" s="12">
        <f t="array" ref="N33">INDEX('Back data'!$A$297:$AW$297,,MAX(IF('Back data'!$A$297:$AW$297&lt;&gt;"",COLUMN('Back data'!$A$297:$AW$297)))-N$6)/N32</f>
        <v>0.98198689956331886</v>
      </c>
      <c r="O33" s="12">
        <f t="array" ref="O33">INDEX('Back data'!$A$297:$AW$297,,MAX(IF('Back data'!$A$297:$AW$297&lt;&gt;"",COLUMN('Back data'!$A$297:$AW$297)))-O$6)/O32</f>
        <v>0.96296296296296291</v>
      </c>
      <c r="P33" s="12">
        <f t="array" ref="P33">INDEX('Back data'!$A$297:$AW$297,,MAX(IF('Back data'!$A$297:$AW$297&lt;&gt;"",COLUMN('Back data'!$A$297:$AW$297)))-P$6)/P32</f>
        <v>0.94375952347970626</v>
      </c>
    </row>
    <row r="34" spans="1:16" x14ac:dyDescent="0.3">
      <c r="A34" s="26" t="s">
        <v>69</v>
      </c>
      <c r="B34" s="30" t="s">
        <v>67</v>
      </c>
      <c r="C34" s="11" t="s">
        <v>71</v>
      </c>
      <c r="D34" s="12">
        <f t="array" ref="D34">+INDEX('Back data'!$A$298:$AW$298,,MAX(IF('Back data'!$A$298:$AW$298&lt;&gt;"",COLUMN('Back data'!$A$298:$AW$298)))-D$6)/D32</f>
        <v>4.6268889235083349E-2</v>
      </c>
      <c r="E34" s="12">
        <f t="array" ref="E34">+INDEX('Back data'!$A$298:$AW$298,,MAX(IF('Back data'!$A$298:$AW$298&lt;&gt;"",COLUMN('Back data'!$A$298:$AW$298)))-E$6)/E32</f>
        <v>6.2683069712946696E-2</v>
      </c>
      <c r="F34" s="12">
        <f t="array" ref="F34">+INDEX('Back data'!$A$298:$AW$298,,MAX(IF('Back data'!$A$298:$AW$298&lt;&gt;"",COLUMN('Back data'!$A$298:$AW$298)))-F$6)/F32</f>
        <v>3.949044585987261E-2</v>
      </c>
      <c r="G34" s="12">
        <f t="array" ref="G34">+INDEX('Back data'!$A$298:$AW$298,,MAX(IF('Back data'!$A$298:$AW$298&lt;&gt;"",COLUMN('Back data'!$A$298:$AW$298)))-G$6)/G32</f>
        <v>3.8943167744598869E-2</v>
      </c>
      <c r="H34" s="12">
        <f t="array" ref="H34">+INDEX('Back data'!$A$298:$AW$298,,MAX(IF('Back data'!$A$298:$AW$298&lt;&gt;"",COLUMN('Back data'!$A$298:$AW$298)))-H$6)/H32</f>
        <v>3.360977738978612E-2</v>
      </c>
      <c r="I34" s="12">
        <f t="array" ref="I34">+INDEX('Back data'!$A$298:$AW$298,,MAX(IF('Back data'!$A$298:$AW$298&lt;&gt;"",COLUMN('Back data'!$A$298:$AW$298)))-I$6)/I32</f>
        <v>3.5679029756028768E-2</v>
      </c>
      <c r="J34" s="12">
        <f t="array" ref="J34">+INDEX('Back data'!$A$298:$AW$298,,MAX(IF('Back data'!$A$298:$AW$298&lt;&gt;"",COLUMN('Back data'!$A$298:$AW$298)))-J$6)/J32</f>
        <v>3.8649489115948468E-2</v>
      </c>
      <c r="K34" s="12">
        <f t="array" ref="K34">+INDEX('Back data'!$A$298:$AW$298,,MAX(IF('Back data'!$A$298:$AW$298&lt;&gt;"",COLUMN('Back data'!$A$298:$AW$298)))-K$6)/K32</f>
        <v>5.1613800779076242E-2</v>
      </c>
      <c r="L34" s="12">
        <f t="array" ref="L34">+INDEX('Back data'!$A$298:$AW$298,,MAX(IF('Back data'!$A$298:$AW$298&lt;&gt;"",COLUMN('Back data'!$A$298:$AW$298)))-L$6)/L32</f>
        <v>4.577087794432548E-2</v>
      </c>
      <c r="M34" s="12">
        <f t="array" ref="M34">+INDEX('Back data'!$A$298:$AW$298,,MAX(IF('Back data'!$A$298:$AW$298&lt;&gt;"",COLUMN('Back data'!$A$298:$AW$298)))-M$6)/M32</f>
        <v>2.7016074564365798E-2</v>
      </c>
      <c r="N34" s="12">
        <f t="array" ref="N34">+INDEX('Back data'!$A$298:$AW$298,,MAX(IF('Back data'!$A$298:$AW$298&lt;&gt;"",COLUMN('Back data'!$A$298:$AW$298)))-N$6)/N32</f>
        <v>1.8013100436681227E-2</v>
      </c>
      <c r="O34" s="12">
        <f t="array" ref="O34">+INDEX('Back data'!$A$298:$AW$298,,MAX(IF('Back data'!$A$298:$AW$298&lt;&gt;"",COLUMN('Back data'!$A$298:$AW$298)))-O$6)/O32</f>
        <v>3.7037037037037028E-2</v>
      </c>
      <c r="P34" s="12">
        <f t="array" ref="P34">+INDEX('Back data'!$A$298:$AW$298,,MAX(IF('Back data'!$A$298:$AW$298&lt;&gt;"",COLUMN('Back data'!$A$298:$AW$298)))-P$6)/P32</f>
        <v>5.6240476520293667E-2</v>
      </c>
    </row>
    <row r="40" spans="1:16" x14ac:dyDescent="0.3">
      <c r="A40" s="7"/>
      <c r="B40" s="8"/>
      <c r="C40" s="9" t="s">
        <v>68</v>
      </c>
      <c r="D40" s="10">
        <f t="array" ref="D40">INDEX('Back data'!$A$94:$AW$94,,MAX(IF('Back data'!$A$94:$AW$94&lt;&gt;"",COLUMN('Back data'!$A$94:$AW$94)))-D$6)+INDEX('Back data'!$A$95:$AW$95,,MAX(IF('Back data'!$A$95:$AW$95&lt;&gt;"",COLUMN('Back data'!$A$95:$AW$95)))-D$6)</f>
        <v>63.69</v>
      </c>
      <c r="E40" s="10">
        <f t="array" ref="E40">INDEX('Back data'!$A$94:$AW$94,,MAX(IF('Back data'!$A$94:$AW$94&lt;&gt;"",COLUMN('Back data'!$A$94:$AW$94)))-E$6)+INDEX('Back data'!$A$95:$AW$95,,MAX(IF('Back data'!$A$95:$AW$95&lt;&gt;"",COLUMN('Back data'!$A$95:$AW$95)))-E$6)</f>
        <v>63.71</v>
      </c>
      <c r="F40" s="10">
        <f t="array" ref="F40">INDEX('Back data'!$A$94:$AW$94,,MAX(IF('Back data'!$A$94:$AW$94&lt;&gt;"",COLUMN('Back data'!$A$94:$AW$94)))-F$6)+INDEX('Back data'!$A$95:$AW$95,,MAX(IF('Back data'!$A$95:$AW$95&lt;&gt;"",COLUMN('Back data'!$A$95:$AW$95)))-F$6)</f>
        <v>66.210000000000008</v>
      </c>
      <c r="G40" s="10">
        <f t="array" ref="G40">INDEX('Back data'!$A$94:$AW$94,,MAX(IF('Back data'!$A$94:$AW$94&lt;&gt;"",COLUMN('Back data'!$A$94:$AW$94)))-G$6)+INDEX('Back data'!$A$95:$AW$95,,MAX(IF('Back data'!$A$95:$AW$95&lt;&gt;"",COLUMN('Back data'!$A$95:$AW$95)))-G$6)</f>
        <v>68.73</v>
      </c>
      <c r="H40" s="10">
        <f t="array" ref="H40">INDEX('Back data'!$A$94:$AW$94,,MAX(IF('Back data'!$A$94:$AW$94&lt;&gt;"",COLUMN('Back data'!$A$94:$AW$94)))-H$6)+INDEX('Back data'!$A$95:$AW$95,,MAX(IF('Back data'!$A$95:$AW$95&lt;&gt;"",COLUMN('Back data'!$A$95:$AW$95)))-H$6)</f>
        <v>70.75</v>
      </c>
      <c r="I40" s="10">
        <f t="array" ref="I40">INDEX('Back data'!$A$94:$AW$94,,MAX(IF('Back data'!$A$94:$AW$94&lt;&gt;"",COLUMN('Back data'!$A$94:$AW$94)))-I$6)+INDEX('Back data'!$A$95:$AW$95,,MAX(IF('Back data'!$A$95:$AW$95&lt;&gt;"",COLUMN('Back data'!$A$95:$AW$95)))-I$6)</f>
        <v>70.34</v>
      </c>
      <c r="J40" s="10">
        <f t="array" ref="J40">INDEX('Back data'!$A$94:$AW$94,,MAX(IF('Back data'!$A$94:$AW$94&lt;&gt;"",COLUMN('Back data'!$A$94:$AW$94)))-J$6)+INDEX('Back data'!$A$95:$AW$95,,MAX(IF('Back data'!$A$95:$AW$95&lt;&gt;"",COLUMN('Back data'!$A$95:$AW$95)))-J$6)</f>
        <v>70.739999999999995</v>
      </c>
      <c r="K40" s="10">
        <f t="array" ref="K40">INDEX('Back data'!$A$94:$AW$94,,MAX(IF('Back data'!$A$94:$AW$94&lt;&gt;"",COLUMN('Back data'!$A$94:$AW$94)))-K$6)+INDEX('Back data'!$A$95:$AW$95,,MAX(IF('Back data'!$A$95:$AW$95&lt;&gt;"",COLUMN('Back data'!$A$95:$AW$95)))-K$6)</f>
        <v>69.37</v>
      </c>
      <c r="L40" s="10">
        <f t="array" ref="L40">INDEX('Back data'!$A$94:$AW$94,,MAX(IF('Back data'!$A$94:$AW$94&lt;&gt;"",COLUMN('Back data'!$A$94:$AW$94)))-L$6)+INDEX('Back data'!$A$95:$AW$95,,MAX(IF('Back data'!$A$95:$AW$95&lt;&gt;"",COLUMN('Back data'!$A$95:$AW$95)))-L$6)</f>
        <v>73.319999999999993</v>
      </c>
      <c r="M40" s="10">
        <f t="array" ref="M40">INDEX('Back data'!$A$94:$AW$94,,MAX(IF('Back data'!$A$94:$AW$94&lt;&gt;"",COLUMN('Back data'!$A$94:$AW$94)))-M$6)+INDEX('Back data'!$A$95:$AW$95,,MAX(IF('Back data'!$A$95:$AW$95&lt;&gt;"",COLUMN('Back data'!$A$95:$AW$95)))-M$6)</f>
        <v>73.06</v>
      </c>
      <c r="N40" s="10">
        <f t="array" ref="N40">INDEX('Back data'!$A$94:$AW$94,,MAX(IF('Back data'!$A$94:$AW$94&lt;&gt;"",COLUMN('Back data'!$A$94:$AW$94)))-N$6)+INDEX('Back data'!$A$95:$AW$95,,MAX(IF('Back data'!$A$95:$AW$95&lt;&gt;"",COLUMN('Back data'!$A$95:$AW$95)))-N$6)</f>
        <v>71.61</v>
      </c>
      <c r="O40" s="10">
        <f t="array" ref="O40">INDEX('Back data'!$A$94:$AW$94,,MAX(IF('Back data'!$A$94:$AW$94&lt;&gt;"",COLUMN('Back data'!$A$94:$AW$94)))-O$6)+INDEX('Back data'!$A$95:$AW$95,,MAX(IF('Back data'!$A$95:$AW$95&lt;&gt;"",COLUMN('Back data'!$A$95:$AW$95)))-O$6)</f>
        <v>69.2</v>
      </c>
      <c r="P40" s="10">
        <f t="array" ref="P40">INDEX('Back data'!$A$94:$AW$94,,MAX(IF('Back data'!$A$94:$AW$94&lt;&gt;"",COLUMN('Back data'!$A$94:$AW$94)))-P$6)+INDEX('Back data'!$A$95:$AW$95,,MAX(IF('Back data'!$A$95:$AW$95&lt;&gt;"",COLUMN('Back data'!$A$95:$AW$95)))-P$6)</f>
        <v>68.209999999999994</v>
      </c>
    </row>
    <row r="41" spans="1:16" x14ac:dyDescent="0.3">
      <c r="A41" s="36" t="s">
        <v>74</v>
      </c>
      <c r="B41" s="28" t="s">
        <v>75</v>
      </c>
      <c r="C41" s="11" t="s">
        <v>70</v>
      </c>
      <c r="D41" s="12">
        <f t="array" ref="D41">INDEX('Back data'!$A$94:$AW$94,,MAX(IF('Back data'!$A$94:$AW$94&lt;&gt;"",COLUMN('Back data'!$A$94:$AW$94)))-D$6)/D40</f>
        <v>0.84471659601193283</v>
      </c>
      <c r="E41" s="12">
        <f t="array" ref="E41">INDEX('Back data'!$A$94:$AW$94,,MAX(IF('Back data'!$A$94:$AW$94&lt;&gt;"",COLUMN('Back data'!$A$94:$AW$94)))-E$6)/E40</f>
        <v>0.85590959033118819</v>
      </c>
      <c r="F41" s="12">
        <f t="array" ref="F41">INDEX('Back data'!$A$94:$AW$94,,MAX(IF('Back data'!$A$94:$AW$94&lt;&gt;"",COLUMN('Back data'!$A$94:$AW$94)))-F$6)/F40</f>
        <v>0.89034888989578609</v>
      </c>
      <c r="G41" s="12">
        <f t="array" ref="G41">INDEX('Back data'!$A$94:$AW$94,,MAX(IF('Back data'!$A$94:$AW$94&lt;&gt;"",COLUMN('Back data'!$A$94:$AW$94)))-G$6)/G40</f>
        <v>0.89116833988069255</v>
      </c>
      <c r="H41" s="12">
        <f t="array" ref="H41">INDEX('Back data'!$A$94:$AW$94,,MAX(IF('Back data'!$A$94:$AW$94&lt;&gt;"",COLUMN('Back data'!$A$94:$AW$94)))-H$6)/H40</f>
        <v>0.90968197879858659</v>
      </c>
      <c r="I41" s="12">
        <f t="array" ref="I41">INDEX('Back data'!$A$94:$AW$94,,MAX(IF('Back data'!$A$94:$AW$94&lt;&gt;"",COLUMN('Back data'!$A$94:$AW$94)))-I$6)/I40</f>
        <v>0.90389536536821147</v>
      </c>
      <c r="J41" s="12">
        <f t="array" ref="J41">INDEX('Back data'!$A$94:$AW$94,,MAX(IF('Back data'!$A$94:$AW$94&lt;&gt;"",COLUMN('Back data'!$A$94:$AW$94)))-J$6)/J40</f>
        <v>0.88973706530958441</v>
      </c>
      <c r="K41" s="12">
        <f t="array" ref="K41">INDEX('Back data'!$A$94:$AW$94,,MAX(IF('Back data'!$A$94:$AW$94&lt;&gt;"",COLUMN('Back data'!$A$94:$AW$94)))-K$6)/K40</f>
        <v>0.89260487242323772</v>
      </c>
      <c r="L41" s="12">
        <f t="array" ref="L41">INDEX('Back data'!$A$94:$AW$94,,MAX(IF('Back data'!$A$94:$AW$94&lt;&gt;"",COLUMN('Back data'!$A$94:$AW$94)))-L$6)/L40</f>
        <v>0.89593562465902898</v>
      </c>
      <c r="M41" s="12">
        <f t="array" ref="M41">INDEX('Back data'!$A$94:$AW$94,,MAX(IF('Back data'!$A$94:$AW$94&lt;&gt;"",COLUMN('Back data'!$A$94:$AW$94)))-M$6)/M40</f>
        <v>0.89296468655899253</v>
      </c>
      <c r="N41" s="12">
        <f t="array" ref="N41">INDEX('Back data'!$A$94:$AW$94,,MAX(IF('Back data'!$A$94:$AW$94&lt;&gt;"",COLUMN('Back data'!$A$94:$AW$94)))-N$6)/N40</f>
        <v>0.9095098449937159</v>
      </c>
      <c r="O41" s="12">
        <f t="array" ref="O41">INDEX('Back data'!$A$94:$AW$94,,MAX(IF('Back data'!$A$94:$AW$94&lt;&gt;"",COLUMN('Back data'!$A$94:$AW$94)))-O$6)/O40</f>
        <v>0.88843930635838142</v>
      </c>
      <c r="P41" s="12">
        <f t="array" ref="P41">INDEX('Back data'!$A$94:$AW$94,,MAX(IF('Back data'!$A$94:$AW$94&lt;&gt;"",COLUMN('Back data'!$A$94:$AW$94)))-P$6)/P40</f>
        <v>0.86937399208327226</v>
      </c>
    </row>
    <row r="42" spans="1:16" x14ac:dyDescent="0.3">
      <c r="A42" s="36" t="s">
        <v>74</v>
      </c>
      <c r="B42" s="28" t="s">
        <v>76</v>
      </c>
      <c r="C42" s="11" t="s">
        <v>71</v>
      </c>
      <c r="D42" s="12">
        <f t="array" ref="D42">INDEX('Back data'!$A$95:$AW$95,,MAX(IF('Back data'!$A$95:$AW$95&lt;&gt;"",COLUMN('Back data'!$A$95:$AW$95)))-D$6)/D40</f>
        <v>0.15528340398806723</v>
      </c>
      <c r="E42" s="12">
        <f t="array" ref="E42">INDEX('Back data'!$A$95:$AW$95,,MAX(IF('Back data'!$A$95:$AW$95&lt;&gt;"",COLUMN('Back data'!$A$95:$AW$95)))-E$6)/E40</f>
        <v>0.14409040966881179</v>
      </c>
      <c r="F42" s="12">
        <f t="array" ref="F42">INDEX('Back data'!$A$95:$AW$95,,MAX(IF('Back data'!$A$95:$AW$95&lt;&gt;"",COLUMN('Back data'!$A$95:$AW$95)))-F$6)/F40</f>
        <v>0.10965111010421384</v>
      </c>
      <c r="G42" s="12">
        <f t="array" ref="G42">INDEX('Back data'!$A$95:$AW$95,,MAX(IF('Back data'!$A$95:$AW$95&lt;&gt;"",COLUMN('Back data'!$A$95:$AW$95)))-G$6)/G40</f>
        <v>0.10883166011930744</v>
      </c>
      <c r="H42" s="12">
        <f t="array" ref="H42">INDEX('Back data'!$A$95:$AW$95,,MAX(IF('Back data'!$A$95:$AW$95&lt;&gt;"",COLUMN('Back data'!$A$95:$AW$95)))-H$6)/H40</f>
        <v>9.0318021201413426E-2</v>
      </c>
      <c r="I42" s="12">
        <f t="array" ref="I42">INDEX('Back data'!$A$95:$AW$95,,MAX(IF('Back data'!$A$95:$AW$95&lt;&gt;"",COLUMN('Back data'!$A$95:$AW$95)))-I$6)/I40</f>
        <v>9.6104634631788449E-2</v>
      </c>
      <c r="J42" s="12">
        <f t="array" ref="J42">INDEX('Back data'!$A$95:$AW$95,,MAX(IF('Back data'!$A$95:$AW$95&lt;&gt;"",COLUMN('Back data'!$A$95:$AW$95)))-J$6)/J40</f>
        <v>0.11026293469041561</v>
      </c>
      <c r="K42" s="12">
        <f t="array" ref="K42">INDEX('Back data'!$A$95:$AW$95,,MAX(IF('Back data'!$A$95:$AW$95&lt;&gt;"",COLUMN('Back data'!$A$95:$AW$95)))-K$6)/K40</f>
        <v>0.10739512757676228</v>
      </c>
      <c r="L42" s="12">
        <f t="array" ref="L42">INDEX('Back data'!$A$95:$AW$95,,MAX(IF('Back data'!$A$95:$AW$95&lt;&gt;"",COLUMN('Back data'!$A$95:$AW$95)))-L$6)/L40</f>
        <v>0.1040643753409711</v>
      </c>
      <c r="M42" s="12">
        <f t="array" ref="M42">INDEX('Back data'!$A$95:$AW$95,,MAX(IF('Back data'!$A$95:$AW$95&lt;&gt;"",COLUMN('Back data'!$A$95:$AW$95)))-M$6)/M40</f>
        <v>0.10703531344100739</v>
      </c>
      <c r="N42" s="12">
        <f t="array" ref="N42">INDEX('Back data'!$A$95:$AW$95,,MAX(IF('Back data'!$A$95:$AW$95&lt;&gt;"",COLUMN('Back data'!$A$95:$AW$95)))-N$6)/N40</f>
        <v>9.0490155006284045E-2</v>
      </c>
      <c r="O42" s="12">
        <f t="array" ref="O42">INDEX('Back data'!$A$95:$AW$95,,MAX(IF('Back data'!$A$95:$AW$95&lt;&gt;"",COLUMN('Back data'!$A$95:$AW$95)))-O$6)/O40</f>
        <v>0.11156069364161848</v>
      </c>
      <c r="P42" s="12">
        <f t="array" ref="P42">INDEX('Back data'!$A$95:$AW$95,,MAX(IF('Back data'!$A$95:$AW$95&lt;&gt;"",COLUMN('Back data'!$A$95:$AW$95)))-P$6)/P40</f>
        <v>0.13062600791672777</v>
      </c>
    </row>
    <row r="43" spans="1:16" x14ac:dyDescent="0.3">
      <c r="B43" s="29"/>
    </row>
    <row r="44" spans="1:16" x14ac:dyDescent="0.3">
      <c r="B44" s="29"/>
    </row>
    <row r="45" spans="1:16" x14ac:dyDescent="0.3">
      <c r="B45" s="29"/>
      <c r="C45" s="9" t="s">
        <v>68</v>
      </c>
      <c r="D45" s="10">
        <f t="array" ref="D45">INDEX('Back data'!$A$100:$AW$100,,MAX(IF('Back data'!$A$100:$AW$100&lt;&gt;"",COLUMN('Back data'!$A$100:$AW$100)))-D$6)+INDEX('Back data'!$A$101:$AW$101,,MAX(IF('Back data'!$A$101:$AW$101&lt;&gt;"",COLUMN('Back data'!$A$101:$AW$101)))-D$6)</f>
        <v>64.45</v>
      </c>
      <c r="E45" s="10">
        <f t="array" ref="E45">INDEX('Back data'!$A$100:$AW$100,,MAX(IF('Back data'!$A$100:$AW$100&lt;&gt;"",COLUMN('Back data'!$A$100:$AW$100)))-E$6)+INDEX('Back data'!$A$101:$AW$101,,MAX(IF('Back data'!$A$101:$AW$101&lt;&gt;"",COLUMN('Back data'!$A$101:$AW$101)))-E$6)</f>
        <v>63.91</v>
      </c>
      <c r="F45" s="10">
        <f t="array" ref="F45">INDEX('Back data'!$A$100:$AW$100,,MAX(IF('Back data'!$A$100:$AW$100&lt;&gt;"",COLUMN('Back data'!$A$100:$AW$100)))-F$6)+INDEX('Back data'!$A$101:$AW$101,,MAX(IF('Back data'!$A$101:$AW$101&lt;&gt;"",COLUMN('Back data'!$A$101:$AW$101)))-F$6)</f>
        <v>64.73</v>
      </c>
      <c r="G45" s="10">
        <f t="array" ref="G45">INDEX('Back data'!$A$100:$AW$100,,MAX(IF('Back data'!$A$100:$AW$100&lt;&gt;"",COLUMN('Back data'!$A$100:$AW$100)))-G$6)+INDEX('Back data'!$A$101:$AW$101,,MAX(IF('Back data'!$A$101:$AW$101&lt;&gt;"",COLUMN('Back data'!$A$101:$AW$101)))-G$6)</f>
        <v>68.56</v>
      </c>
      <c r="H45" s="10">
        <f t="array" ref="H45">INDEX('Back data'!$A$100:$AW$100,,MAX(IF('Back data'!$A$100:$AW$100&lt;&gt;"",COLUMN('Back data'!$A$100:$AW$100)))-H$6)+INDEX('Back data'!$A$101:$AW$101,,MAX(IF('Back data'!$A$101:$AW$101&lt;&gt;"",COLUMN('Back data'!$A$101:$AW$101)))-H$6)</f>
        <v>74.52000000000001</v>
      </c>
      <c r="I45" s="10">
        <f t="array" ref="I45">INDEX('Back data'!$A$100:$AW$100,,MAX(IF('Back data'!$A$100:$AW$100&lt;&gt;"",COLUMN('Back data'!$A$100:$AW$100)))-I$6)+INDEX('Back data'!$A$101:$AW$101,,MAX(IF('Back data'!$A$101:$AW$101&lt;&gt;"",COLUMN('Back data'!$A$101:$AW$101)))-I$6)</f>
        <v>67.25</v>
      </c>
      <c r="J45" s="10">
        <f t="array" ref="J45">INDEX('Back data'!$A$100:$AW$100,,MAX(IF('Back data'!$A$100:$AW$100&lt;&gt;"",COLUMN('Back data'!$A$100:$AW$100)))-J$6)+INDEX('Back data'!$A$101:$AW$101,,MAX(IF('Back data'!$A$101:$AW$101&lt;&gt;"",COLUMN('Back data'!$A$101:$AW$101)))-J$6)</f>
        <v>70.490000000000009</v>
      </c>
      <c r="K45" s="10">
        <f t="array" ref="K45">INDEX('Back data'!$A$100:$AW$100,,MAX(IF('Back data'!$A$100:$AW$100&lt;&gt;"",COLUMN('Back data'!$A$100:$AW$100)))-K$6)+INDEX('Back data'!$A$101:$AW$101,,MAX(IF('Back data'!$A$101:$AW$101&lt;&gt;"",COLUMN('Back data'!$A$101:$AW$101)))-K$6)</f>
        <v>69.73</v>
      </c>
      <c r="L45" s="10">
        <f t="array" ref="L45">INDEX('Back data'!$A$100:$AW$100,,MAX(IF('Back data'!$A$100:$AW$100&lt;&gt;"",COLUMN('Back data'!$A$100:$AW$100)))-L$6)+INDEX('Back data'!$A$101:$AW$101,,MAX(IF('Back data'!$A$101:$AW$101&lt;&gt;"",COLUMN('Back data'!$A$101:$AW$101)))-L$6)</f>
        <v>73.319999999999993</v>
      </c>
      <c r="M45" s="10">
        <f t="array" ref="M45">INDEX('Back data'!$A$100:$AW$100,,MAX(IF('Back data'!$A$100:$AW$100&lt;&gt;"",COLUMN('Back data'!$A$100:$AW$100)))-M$6)+INDEX('Back data'!$A$101:$AW$101,,MAX(IF('Back data'!$A$101:$AW$101&lt;&gt;"",COLUMN('Back data'!$A$101:$AW$101)))-M$6)</f>
        <v>69.34</v>
      </c>
      <c r="N45" s="10">
        <f t="array" ref="N45">INDEX('Back data'!$A$100:$AW$100,,MAX(IF('Back data'!$A$100:$AW$100&lt;&gt;"",COLUMN('Back data'!$A$100:$AW$100)))-N$6)+INDEX('Back data'!$A$101:$AW$101,,MAX(IF('Back data'!$A$101:$AW$101&lt;&gt;"",COLUMN('Back data'!$A$101:$AW$101)))-N$6)</f>
        <v>72.59</v>
      </c>
      <c r="O45" s="10">
        <f t="array" ref="O45">INDEX('Back data'!$A$100:$AW$100,,MAX(IF('Back data'!$A$100:$AW$100&lt;&gt;"",COLUMN('Back data'!$A$100:$AW$100)))-O$6)+INDEX('Back data'!$A$101:$AW$101,,MAX(IF('Back data'!$A$101:$AW$101&lt;&gt;"",COLUMN('Back data'!$A$101:$AW$101)))-O$6)</f>
        <v>68.95</v>
      </c>
      <c r="P45" s="10">
        <f t="array" ref="P45">INDEX('Back data'!$A$100:$AW$100,,MAX(IF('Back data'!$A$100:$AW$100&lt;&gt;"",COLUMN('Back data'!$A$100:$AW$100)))-P$6)+INDEX('Back data'!$A$101:$AW$101,,MAX(IF('Back data'!$A$101:$AW$101&lt;&gt;"",COLUMN('Back data'!$A$101:$AW$101)))-P$6)</f>
        <v>66.760000000000005</v>
      </c>
    </row>
    <row r="46" spans="1:16" x14ac:dyDescent="0.3">
      <c r="A46" s="36" t="s">
        <v>74</v>
      </c>
      <c r="B46" s="30" t="s">
        <v>72</v>
      </c>
      <c r="C46" s="11" t="s">
        <v>70</v>
      </c>
      <c r="D46" s="12">
        <f t="array" ref="D46">INDEX('Back data'!$A$100:$AW$100,,MAX(IF('Back data'!$A$100:$AW$100&lt;&gt;"",COLUMN('Back data'!$A$100:$AW$100)))-D$6)/D45</f>
        <v>0.65958107059736226</v>
      </c>
      <c r="E46" s="12">
        <f t="array" ref="E46">INDEX('Back data'!$A$100:$AW$100,,MAX(IF('Back data'!$A$100:$AW$100&lt;&gt;"",COLUMN('Back data'!$A$100:$AW$100)))-E$6)/E45</f>
        <v>0.71068690345798791</v>
      </c>
      <c r="F46" s="12">
        <f t="array" ref="F46">INDEX('Back data'!$A$100:$AW$100,,MAX(IF('Back data'!$A$100:$AW$100&lt;&gt;"",COLUMN('Back data'!$A$100:$AW$100)))-F$6)/F45</f>
        <v>0.72485709871775061</v>
      </c>
      <c r="G46" s="12">
        <f t="array" ref="G46">INDEX('Back data'!$A$100:$AW$100,,MAX(IF('Back data'!$A$100:$AW$100&lt;&gt;"",COLUMN('Back data'!$A$100:$AW$100)))-G$6)/G45</f>
        <v>0.72272462077012833</v>
      </c>
      <c r="H46" s="12">
        <f t="array" ref="H46">INDEX('Back data'!$A$100:$AW$100,,MAX(IF('Back data'!$A$100:$AW$100&lt;&gt;"",COLUMN('Back data'!$A$100:$AW$100)))-H$6)/H45</f>
        <v>0.75268384326355331</v>
      </c>
      <c r="I46" s="12">
        <f t="array" ref="I46">INDEX('Back data'!$A$100:$AW$100,,MAX(IF('Back data'!$A$100:$AW$100&lt;&gt;"",COLUMN('Back data'!$A$100:$AW$100)))-I$6)/I45</f>
        <v>0.68609665427509292</v>
      </c>
      <c r="J46" s="12">
        <f t="array" ref="J46">INDEX('Back data'!$A$100:$AW$100,,MAX(IF('Back data'!$A$100:$AW$100&lt;&gt;"",COLUMN('Back data'!$A$100:$AW$100)))-J$6)/J45</f>
        <v>0.68747340048233785</v>
      </c>
      <c r="K46" s="12">
        <f t="array" ref="K46">INDEX('Back data'!$A$100:$AW$100,,MAX(IF('Back data'!$A$100:$AW$100&lt;&gt;"",COLUMN('Back data'!$A$100:$AW$100)))-K$6)/K45</f>
        <v>0.68378029542521146</v>
      </c>
      <c r="L46" s="12">
        <f t="array" ref="L46">INDEX('Back data'!$A$100:$AW$100,,MAX(IF('Back data'!$A$100:$AW$100&lt;&gt;"",COLUMN('Back data'!$A$100:$AW$100)))-L$6)/L45</f>
        <v>0.72695035460992907</v>
      </c>
      <c r="M46" s="12">
        <f t="array" ref="M46">INDEX('Back data'!$A$100:$AW$100,,MAX(IF('Back data'!$A$100:$AW$100&lt;&gt;"",COLUMN('Back data'!$A$100:$AW$100)))-M$6)/M45</f>
        <v>0.69555811941159496</v>
      </c>
      <c r="N46" s="12">
        <f t="array" ref="N46">INDEX('Back data'!$A$100:$AW$100,,MAX(IF('Back data'!$A$100:$AW$100&lt;&gt;"",COLUMN('Back data'!$A$100:$AW$100)))-N$6)/N45</f>
        <v>0.74597051935528302</v>
      </c>
      <c r="O46" s="12">
        <f t="array" ref="O46">INDEX('Back data'!$A$100:$AW$100,,MAX(IF('Back data'!$A$100:$AW$100&lt;&gt;"",COLUMN('Back data'!$A$100:$AW$100)))-O$6)/O45</f>
        <v>0.69354604786076868</v>
      </c>
      <c r="P46" s="12">
        <f t="array" ref="P46">INDEX('Back data'!$A$100:$AW$100,,MAX(IF('Back data'!$A$100:$AW$100&lt;&gt;"",COLUMN('Back data'!$A$100:$AW$100)))-P$6)/P45</f>
        <v>0.70401437986818449</v>
      </c>
    </row>
    <row r="47" spans="1:16" x14ac:dyDescent="0.3">
      <c r="A47" s="36" t="s">
        <v>74</v>
      </c>
      <c r="B47" s="30" t="s">
        <v>72</v>
      </c>
      <c r="C47" s="11" t="s">
        <v>71</v>
      </c>
      <c r="D47" s="12">
        <f t="array" ref="D47">INDEX('Back data'!$A$101:$AW$101,,MAX(IF('Back data'!$A$101:$AW$101&lt;&gt;"",COLUMN('Back data'!$A$101:$AW$101)))-D$6)/D45</f>
        <v>0.34041892940263768</v>
      </c>
      <c r="E47" s="12">
        <f t="array" ref="E47">INDEX('Back data'!$A$101:$AW$101,,MAX(IF('Back data'!$A$101:$AW$101&lt;&gt;"",COLUMN('Back data'!$A$101:$AW$101)))-E$6)/E45</f>
        <v>0.2893130965420122</v>
      </c>
      <c r="F47" s="12">
        <f t="array" ref="F47">INDEX('Back data'!$A$101:$AW$101,,MAX(IF('Back data'!$A$101:$AW$101&lt;&gt;"",COLUMN('Back data'!$A$101:$AW$101)))-F$6)/F45</f>
        <v>0.27514290128224933</v>
      </c>
      <c r="G47" s="12">
        <f t="array" ref="G47">INDEX('Back data'!$A$101:$AW$101,,MAX(IF('Back data'!$A$101:$AW$101&lt;&gt;"",COLUMN('Back data'!$A$101:$AW$101)))-G$6)/G45</f>
        <v>0.27727537922987167</v>
      </c>
      <c r="H47" s="12">
        <f t="array" ref="H47">INDEX('Back data'!$A$101:$AW$101,,MAX(IF('Back data'!$A$101:$AW$101&lt;&gt;"",COLUMN('Back data'!$A$101:$AW$101)))-H$6)/H45</f>
        <v>0.24731615673644655</v>
      </c>
      <c r="I47" s="12">
        <f t="array" ref="I47">INDEX('Back data'!$A$101:$AW$101,,MAX(IF('Back data'!$A$101:$AW$101&lt;&gt;"",COLUMN('Back data'!$A$101:$AW$101)))-I$6)/I45</f>
        <v>0.31390334572490708</v>
      </c>
      <c r="J47" s="12">
        <f t="array" ref="J47">INDEX('Back data'!$A$101:$AW$101,,MAX(IF('Back data'!$A$101:$AW$101&lt;&gt;"",COLUMN('Back data'!$A$101:$AW$101)))-J$6)/J45</f>
        <v>0.31252659951766204</v>
      </c>
      <c r="K47" s="12">
        <f t="array" ref="K47">INDEX('Back data'!$A$101:$AW$101,,MAX(IF('Back data'!$A$101:$AW$101&lt;&gt;"",COLUMN('Back data'!$A$101:$AW$101)))-K$6)/K45</f>
        <v>0.31621970457478848</v>
      </c>
      <c r="L47" s="12">
        <f t="array" ref="L47">INDEX('Back data'!$A$101:$AW$101,,MAX(IF('Back data'!$A$101:$AW$101&lt;&gt;"",COLUMN('Back data'!$A$101:$AW$101)))-L$6)/L45</f>
        <v>0.27304964539007093</v>
      </c>
      <c r="M47" s="12">
        <f t="array" ref="M47">INDEX('Back data'!$A$101:$AW$101,,MAX(IF('Back data'!$A$101:$AW$101&lt;&gt;"",COLUMN('Back data'!$A$101:$AW$101)))-M$6)/M45</f>
        <v>0.30444188058840493</v>
      </c>
      <c r="N47" s="12">
        <f t="array" ref="N47">INDEX('Back data'!$A$101:$AW$101,,MAX(IF('Back data'!$A$101:$AW$101&lt;&gt;"",COLUMN('Back data'!$A$101:$AW$101)))-N$6)/N45</f>
        <v>0.25402948064471692</v>
      </c>
      <c r="O47" s="12">
        <f t="array" ref="O47">INDEX('Back data'!$A$101:$AW$101,,MAX(IF('Back data'!$A$101:$AW$101&lt;&gt;"",COLUMN('Back data'!$A$101:$AW$101)))-O$6)/O45</f>
        <v>0.30645395213923132</v>
      </c>
      <c r="P47" s="12">
        <f t="array" ref="P47">INDEX('Back data'!$A$101:$AW$101,,MAX(IF('Back data'!$A$101:$AW$101&lt;&gt;"",COLUMN('Back data'!$A$101:$AW$101)))-P$6)/P45</f>
        <v>0.29598562013181545</v>
      </c>
    </row>
    <row r="49" spans="1:16" x14ac:dyDescent="0.3">
      <c r="C49" s="13"/>
      <c r="D49" s="13"/>
    </row>
    <row r="50" spans="1:16" x14ac:dyDescent="0.3">
      <c r="C50" s="9" t="s">
        <v>68</v>
      </c>
      <c r="D50" s="10">
        <f t="array" ref="D50">INDEX('Back data'!$A$106:$AW$106,,MAX(IF('Back data'!$A$106:$AW$106&lt;&gt;"",COLUMN('Back data'!$A$106:$AW$106)))-D$6)+INDEX('Back data'!$A$107:$AW$107,,MAX(IF('Back data'!$A$107:$AW$107&lt;&gt;"",COLUMN('Back data'!$A$107:$AW$107)))-D$6)</f>
        <v>63.08</v>
      </c>
      <c r="E50" s="10">
        <f t="array" ref="E50">INDEX('Back data'!$A$106:$AW$106,,MAX(IF('Back data'!$A$106:$AW$106&lt;&gt;"",COLUMN('Back data'!$A$106:$AW$106)))-E$6)+INDEX('Back data'!$A$107:$AW$107,,MAX(IF('Back data'!$A$107:$AW$107&lt;&gt;"",COLUMN('Back data'!$A$107:$AW$107)))-E$6)</f>
        <v>63.75</v>
      </c>
      <c r="F50" s="10">
        <f t="array" ref="F50">INDEX('Back data'!$A$106:$AW$106,,MAX(IF('Back data'!$A$106:$AW$106&lt;&gt;"",COLUMN('Back data'!$A$106:$AW$106)))-F$6)+INDEX('Back data'!$A$107:$AW$107,,MAX(IF('Back data'!$A$107:$AW$107&lt;&gt;"",COLUMN('Back data'!$A$107:$AW$107)))-F$6)</f>
        <v>66.03</v>
      </c>
      <c r="G50" s="10">
        <f t="array" ref="G50">INDEX('Back data'!$A$106:$AW$106,,MAX(IF('Back data'!$A$106:$AW$106&lt;&gt;"",COLUMN('Back data'!$A$106:$AW$106)))-G$6)+INDEX('Back data'!$A$107:$AW$107,,MAX(IF('Back data'!$A$107:$AW$107&lt;&gt;"",COLUMN('Back data'!$A$107:$AW$107)))-G$6)</f>
        <v>68</v>
      </c>
      <c r="H50" s="10">
        <f t="array" ref="H50">INDEX('Back data'!$A$106:$AW$106,,MAX(IF('Back data'!$A$106:$AW$106&lt;&gt;"",COLUMN('Back data'!$A$106:$AW$106)))-H$6)+INDEX('Back data'!$A$107:$AW$107,,MAX(IF('Back data'!$A$107:$AW$107&lt;&gt;"",COLUMN('Back data'!$A$107:$AW$107)))-H$6)</f>
        <v>68.7</v>
      </c>
      <c r="I50" s="10">
        <f t="array" ref="I50">INDEX('Back data'!$A$106:$AW$106,,MAX(IF('Back data'!$A$106:$AW$106&lt;&gt;"",COLUMN('Back data'!$A$106:$AW$106)))-I$6)+INDEX('Back data'!$A$107:$AW$107,,MAX(IF('Back data'!$A$107:$AW$107&lt;&gt;"",COLUMN('Back data'!$A$107:$AW$107)))-I$6)</f>
        <v>71.42</v>
      </c>
      <c r="J50" s="10">
        <f t="array" ref="J50">INDEX('Back data'!$A$106:$AW$106,,MAX(IF('Back data'!$A$106:$AW$106&lt;&gt;"",COLUMN('Back data'!$A$106:$AW$106)))-J$6)+INDEX('Back data'!$A$107:$AW$107,,MAX(IF('Back data'!$A$107:$AW$107&lt;&gt;"",COLUMN('Back data'!$A$107:$AW$107)))-J$6)</f>
        <v>69.7</v>
      </c>
      <c r="K50" s="10">
        <f t="array" ref="K50">INDEX('Back data'!$A$106:$AW$106,,MAX(IF('Back data'!$A$106:$AW$106&lt;&gt;"",COLUMN('Back data'!$A$106:$AW$106)))-K$6)+INDEX('Back data'!$A$107:$AW$107,,MAX(IF('Back data'!$A$107:$AW$107&lt;&gt;"",COLUMN('Back data'!$A$107:$AW$107)))-K$6)</f>
        <v>69</v>
      </c>
      <c r="L50" s="10">
        <f t="array" ref="L50">INDEX('Back data'!$A$106:$AW$106,,MAX(IF('Back data'!$A$106:$AW$106&lt;&gt;"",COLUMN('Back data'!$A$106:$AW$106)))-L$6)+INDEX('Back data'!$A$107:$AW$107,,MAX(IF('Back data'!$A$107:$AW$107&lt;&gt;"",COLUMN('Back data'!$A$107:$AW$107)))-L$6)</f>
        <v>74</v>
      </c>
      <c r="M50" s="10">
        <f t="array" ref="M50">INDEX('Back data'!$A$106:$AW$106,,MAX(IF('Back data'!$A$106:$AW$106&lt;&gt;"",COLUMN('Back data'!$A$106:$AW$106)))-M$6)+INDEX('Back data'!$A$107:$AW$107,,MAX(IF('Back data'!$A$107:$AW$107&lt;&gt;"",COLUMN('Back data'!$A$107:$AW$107)))-M$6)</f>
        <v>73.209999999999994</v>
      </c>
      <c r="N50" s="10">
        <f t="array" ref="N50">INDEX('Back data'!$A$106:$AW$106,,MAX(IF('Back data'!$A$106:$AW$106&lt;&gt;"",COLUMN('Back data'!$A$106:$AW$106)))-N$6)+INDEX('Back data'!$A$107:$AW$107,,MAX(IF('Back data'!$A$107:$AW$107&lt;&gt;"",COLUMN('Back data'!$A$107:$AW$107)))-N$6)</f>
        <v>71.62</v>
      </c>
      <c r="O50" s="10">
        <f t="array" ref="O50">INDEX('Back data'!$A$106:$AW$106,,MAX(IF('Back data'!$A$106:$AW$106&lt;&gt;"",COLUMN('Back data'!$A$106:$AW$106)))-O$6)+INDEX('Back data'!$A$107:$AW$107,,MAX(IF('Back data'!$A$107:$AW$107&lt;&gt;"",COLUMN('Back data'!$A$107:$AW$107)))-O$6)</f>
        <v>66.930000000000007</v>
      </c>
      <c r="P50" s="10">
        <f t="array" ref="P50">INDEX('Back data'!$A$106:$AW$106,,MAX(IF('Back data'!$A$106:$AW$106&lt;&gt;"",COLUMN('Back data'!$A$106:$AW$106)))-P$6)+INDEX('Back data'!$A$107:$AW$107,,MAX(IF('Back data'!$A$107:$AW$107&lt;&gt;"",COLUMN('Back data'!$A$107:$AW$107)))-P$6)</f>
        <v>66.95</v>
      </c>
    </row>
    <row r="51" spans="1:16" x14ac:dyDescent="0.3">
      <c r="A51" s="36" t="s">
        <v>74</v>
      </c>
      <c r="B51" s="30" t="s">
        <v>73</v>
      </c>
      <c r="C51" s="11" t="s">
        <v>70</v>
      </c>
      <c r="D51" s="12">
        <f t="array" ref="D51">INDEX('Back data'!$A$106:$AW$106,,MAX(IF('Back data'!$A$106:$AW$106&lt;&gt;"",COLUMN('Back data'!$A$106:$AW$106)))-D$6)/D50</f>
        <v>0.97685478757133792</v>
      </c>
      <c r="E51" s="12">
        <f t="array" ref="E51">INDEX('Back data'!$A$106:$AW$106,,MAX(IF('Back data'!$A$106:$AW$106&lt;&gt;"",COLUMN('Back data'!$A$106:$AW$106)))-E$6)/E50</f>
        <v>0.94619607843137254</v>
      </c>
      <c r="F51" s="12">
        <f t="array" ref="F51">INDEX('Back data'!$A$106:$AW$106,,MAX(IF('Back data'!$A$106:$AW$106&lt;&gt;"",COLUMN('Back data'!$A$106:$AW$106)))-F$6)/F50</f>
        <v>0.97955474784189012</v>
      </c>
      <c r="G51" s="12">
        <f t="array" ref="G51">INDEX('Back data'!$A$106:$AW$106,,MAX(IF('Back data'!$A$106:$AW$106&lt;&gt;"",COLUMN('Back data'!$A$106:$AW$106)))-G$6)/G50</f>
        <v>0.99426470588235294</v>
      </c>
      <c r="H51" s="12">
        <f t="array" ref="H51">INDEX('Back data'!$A$106:$AW$106,,MAX(IF('Back data'!$A$106:$AW$106&lt;&gt;"",COLUMN('Back data'!$A$106:$AW$106)))-H$6)/H50</f>
        <v>0.99592430858806402</v>
      </c>
      <c r="I51" s="12">
        <f t="array" ref="I51">INDEX('Back data'!$A$106:$AW$106,,MAX(IF('Back data'!$A$106:$AW$106&lt;&gt;"",COLUMN('Back data'!$A$106:$AW$106)))-I$6)/I50</f>
        <v>0.99075889106692805</v>
      </c>
      <c r="J51" s="12">
        <f t="array" ref="J51">INDEX('Back data'!$A$106:$AW$106,,MAX(IF('Back data'!$A$106:$AW$106&lt;&gt;"",COLUMN('Back data'!$A$106:$AW$106)))-J$6)/J50</f>
        <v>0.98479196556671444</v>
      </c>
      <c r="K51" s="12">
        <f t="array" ref="K51">INDEX('Back data'!$A$106:$AW$106,,MAX(IF('Back data'!$A$106:$AW$106&lt;&gt;"",COLUMN('Back data'!$A$106:$AW$106)))-K$6)/K50</f>
        <v>0.99289855072463773</v>
      </c>
      <c r="L51" s="12">
        <f t="array" ref="L51">INDEX('Back data'!$A$106:$AW$106,,MAX(IF('Back data'!$A$106:$AW$106&lt;&gt;"",COLUMN('Back data'!$A$106:$AW$106)))-L$6)/L50</f>
        <v>0.9856756756756756</v>
      </c>
      <c r="M51" s="12">
        <f t="array" ref="M51">INDEX('Back data'!$A$106:$AW$106,,MAX(IF('Back data'!$A$106:$AW$106&lt;&gt;"",COLUMN('Back data'!$A$106:$AW$106)))-M$6)/M50</f>
        <v>0.98907253107498982</v>
      </c>
      <c r="N51" s="12">
        <f t="array" ref="N51">INDEX('Back data'!$A$106:$AW$106,,MAX(IF('Back data'!$A$106:$AW$106&lt;&gt;"",COLUMN('Back data'!$A$106:$AW$106)))-N$6)/N50</f>
        <v>0.97891650376989658</v>
      </c>
      <c r="O51" s="12">
        <f t="array" ref="O51">INDEX('Back data'!$A$106:$AW$106,,MAX(IF('Back data'!$A$106:$AW$106&lt;&gt;"",COLUMN('Back data'!$A$106:$AW$106)))-O$6)/O50</f>
        <v>0.98670252502614675</v>
      </c>
      <c r="P51" s="12">
        <f t="array" ref="P51">INDEX('Back data'!$A$106:$AW$106,,MAX(IF('Back data'!$A$106:$AW$106&lt;&gt;"",COLUMN('Back data'!$A$106:$AW$106)))-P$6)/P50</f>
        <v>0.98879761015683343</v>
      </c>
    </row>
    <row r="52" spans="1:16" x14ac:dyDescent="0.3">
      <c r="A52" s="36" t="s">
        <v>74</v>
      </c>
      <c r="B52" s="30" t="s">
        <v>73</v>
      </c>
      <c r="C52" s="31" t="s">
        <v>71</v>
      </c>
      <c r="D52" s="32">
        <f t="array" ref="D52">INDEX('Back data'!$A$107:$AW$107,,MAX(IF('Back data'!$A$107:$AW$107&lt;&gt;"",COLUMN('Back data'!$A$107:$AW$107)))-D$6)/D50</f>
        <v>2.3145212428662017E-2</v>
      </c>
      <c r="E52" s="32">
        <f t="array" ref="E52">INDEX('Back data'!$A$107:$AW$107,,MAX(IF('Back data'!$A$107:$AW$107&lt;&gt;"",COLUMN('Back data'!$A$107:$AW$107)))-E$6)/E50</f>
        <v>5.3803921568627455E-2</v>
      </c>
      <c r="F52" s="32">
        <f t="array" ref="F52">INDEX('Back data'!$A$107:$AW$107,,MAX(IF('Back data'!$A$107:$AW$107&lt;&gt;"",COLUMN('Back data'!$A$107:$AW$107)))-F$6)/F50</f>
        <v>2.0445252158109949E-2</v>
      </c>
      <c r="G52" s="32">
        <f t="array" ref="G52">INDEX('Back data'!$A$107:$AW$107,,MAX(IF('Back data'!$A$107:$AW$107&lt;&gt;"",COLUMN('Back data'!$A$107:$AW$107)))-G$6)/G50</f>
        <v>5.7352941176470589E-3</v>
      </c>
      <c r="H52" s="32">
        <f t="array" ref="H52">INDEX('Back data'!$A$107:$AW$107,,MAX(IF('Back data'!$A$107:$AW$107&lt;&gt;"",COLUMN('Back data'!$A$107:$AW$107)))-H$6)/H50</f>
        <v>4.0756914119359534E-3</v>
      </c>
      <c r="I52" s="32">
        <f t="array" ref="I52">INDEX('Back data'!$A$107:$AW$107,,MAX(IF('Back data'!$A$107:$AW$107&lt;&gt;"",COLUMN('Back data'!$A$107:$AW$107)))-I$6)/I50</f>
        <v>9.2411089330719683E-3</v>
      </c>
      <c r="J52" s="32">
        <f t="array" ref="J52">INDEX('Back data'!$A$107:$AW$107,,MAX(IF('Back data'!$A$107:$AW$107&lt;&gt;"",COLUMN('Back data'!$A$107:$AW$107)))-J$6)/J50</f>
        <v>1.5208034433285509E-2</v>
      </c>
      <c r="K52" s="32">
        <f t="array" ref="K52">INDEX('Back data'!$A$107:$AW$107,,MAX(IF('Back data'!$A$107:$AW$107&lt;&gt;"",COLUMN('Back data'!$A$107:$AW$107)))-K$6)/K50</f>
        <v>7.101449275362319E-3</v>
      </c>
      <c r="L52" s="32">
        <f t="array" ref="L52">INDEX('Back data'!$A$107:$AW$107,,MAX(IF('Back data'!$A$107:$AW$107&lt;&gt;"",COLUMN('Back data'!$A$107:$AW$107)))-L$6)/L50</f>
        <v>1.4324324324324325E-2</v>
      </c>
      <c r="M52" s="32">
        <f t="array" ref="M52">INDEX('Back data'!$A$107:$AW$107,,MAX(IF('Back data'!$A$107:$AW$107&lt;&gt;"",COLUMN('Back data'!$A$107:$AW$107)))-M$6)/M50</f>
        <v>1.0927468925010246E-2</v>
      </c>
      <c r="N52" s="32">
        <f t="array" ref="N52">INDEX('Back data'!$A$107:$AW$107,,MAX(IF('Back data'!$A$107:$AW$107&lt;&gt;"",COLUMN('Back data'!$A$107:$AW$107)))-N$6)/N50</f>
        <v>2.1083496230103322E-2</v>
      </c>
      <c r="O52" s="32">
        <f t="array" ref="O52">INDEX('Back data'!$A$107:$AW$107,,MAX(IF('Back data'!$A$107:$AW$107&lt;&gt;"",COLUMN('Back data'!$A$107:$AW$107)))-O$6)/O50</f>
        <v>1.3297474973853278E-2</v>
      </c>
      <c r="P52" s="32">
        <f t="array" ref="P52">INDEX('Back data'!$A$107:$AW$107,,MAX(IF('Back data'!$A$107:$AW$107&lt;&gt;"",COLUMN('Back data'!$A$107:$AW$107)))-P$6)/P50</f>
        <v>1.1202389843166542E-2</v>
      </c>
    </row>
    <row r="53" spans="1:16" x14ac:dyDescent="0.3">
      <c r="A53" s="33"/>
      <c r="B53" s="30"/>
      <c r="C53" s="34"/>
      <c r="D53" s="35"/>
      <c r="E53" s="35"/>
      <c r="F53" s="35"/>
      <c r="G53" s="35"/>
      <c r="H53" s="35"/>
      <c r="I53" s="35"/>
      <c r="J53" s="35"/>
      <c r="K53" s="35"/>
      <c r="L53" s="35"/>
      <c r="M53" s="35"/>
      <c r="N53" s="35"/>
      <c r="O53" s="35"/>
      <c r="P53" s="35"/>
    </row>
    <row r="54" spans="1:16" x14ac:dyDescent="0.3">
      <c r="A54" s="33"/>
      <c r="B54" s="30"/>
      <c r="C54" s="34"/>
      <c r="D54" s="35"/>
      <c r="E54" s="35"/>
      <c r="F54" s="35"/>
      <c r="G54" s="35"/>
      <c r="H54" s="35"/>
      <c r="I54" s="35"/>
      <c r="J54" s="35"/>
      <c r="K54" s="35"/>
      <c r="L54" s="35"/>
      <c r="M54" s="35"/>
      <c r="N54" s="35"/>
      <c r="O54" s="35"/>
      <c r="P54" s="35"/>
    </row>
    <row r="55" spans="1:16" x14ac:dyDescent="0.3">
      <c r="C55" s="9" t="s">
        <v>68</v>
      </c>
      <c r="D55" s="10">
        <f t="array" ref="D55">INDEX('Back data'!$A$308:$AW$308,,MAX(IF('Back data'!$A$308:$AW$308&lt;&gt;"",COLUMN('Back data'!$A$308:$AW$308)))-D$6)+INDEX('Back data'!$A$309:$AW$309,,MAX(IF('Back data'!$A$309:$AW$309&lt;&gt;"",COLUMN('Back data'!$A$309:$AW$309)))-D$6)</f>
        <v>62.32</v>
      </c>
      <c r="E55" s="10">
        <f t="array" ref="E55">INDEX('Back data'!$A$308:$AW$308,,MAX(IF('Back data'!$A$308:$AW$308&lt;&gt;"",COLUMN('Back data'!$A$308:$AW$308)))-E$6)+INDEX('Back data'!$A$309:$AW$309,,MAX(IF('Back data'!$A$309:$AW$309&lt;&gt;"",COLUMN('Back data'!$A$309:$AW$309)))-E$6)</f>
        <v>62.8</v>
      </c>
      <c r="F55" s="10">
        <f t="array" ref="F55">INDEX('Back data'!$A$308:$AW$308,,MAX(IF('Back data'!$A$308:$AW$308&lt;&gt;"",COLUMN('Back data'!$A$308:$AW$308)))-F$6)+INDEX('Back data'!$A$309:$AW$309,,MAX(IF('Back data'!$A$309:$AW$309&lt;&gt;"",COLUMN('Back data'!$A$309:$AW$309)))-F$6)</f>
        <v>61.739999999999995</v>
      </c>
      <c r="G55" s="10">
        <f t="array" ref="G55">INDEX('Back data'!$A$308:$AW$308,,MAX(IF('Back data'!$A$308:$AW$308&lt;&gt;"",COLUMN('Back data'!$A$308:$AW$308)))-G$6)+INDEX('Back data'!$A$309:$AW$309,,MAX(IF('Back data'!$A$309:$AW$309&lt;&gt;"",COLUMN('Back data'!$A$309:$AW$309)))-G$6)</f>
        <v>67.45</v>
      </c>
      <c r="H55" s="10">
        <f t="array" ref="H55">INDEX('Back data'!$A$308:$AW$308,,MAX(IF('Back data'!$A$308:$AW$308&lt;&gt;"",COLUMN('Back data'!$A$308:$AW$308)))-H$6)+INDEX('Back data'!$A$309:$AW$309,,MAX(IF('Back data'!$A$309:$AW$309&lt;&gt;"",COLUMN('Back data'!$A$309:$AW$309)))-H$6)</f>
        <v>70.67</v>
      </c>
      <c r="I55" s="10">
        <f t="array" ref="I55">INDEX('Back data'!$A$308:$AW$308,,MAX(IF('Back data'!$A$308:$AW$308&lt;&gt;"",COLUMN('Back data'!$A$308:$AW$308)))-I$6)+INDEX('Back data'!$A$309:$AW$309,,MAX(IF('Back data'!$A$309:$AW$309&lt;&gt;"",COLUMN('Back data'!$A$309:$AW$309)))-I$6)</f>
        <v>64.989999999999995</v>
      </c>
      <c r="J55" s="10">
        <f t="array" ref="J55">INDEX('Back data'!$A$308:$AW$308,,MAX(IF('Back data'!$A$308:$AW$308&lt;&gt;"",COLUMN('Back data'!$A$308:$AW$308)))-J$6)+INDEX('Back data'!$A$309:$AW$309,,MAX(IF('Back data'!$A$309:$AW$309&lt;&gt;"",COLUMN('Back data'!$A$309:$AW$309)))-J$6)</f>
        <v>71.72</v>
      </c>
      <c r="K55" s="10">
        <f t="array" ref="K55">INDEX('Back data'!$A$308:$AW$308,,MAX(IF('Back data'!$A$308:$AW$308&lt;&gt;"",COLUMN('Back data'!$A$308:$AW$308)))-K$6)+INDEX('Back data'!$A$309:$AW$309,,MAX(IF('Back data'!$A$309:$AW$309&lt;&gt;"",COLUMN('Back data'!$A$309:$AW$309)))-K$6)</f>
        <v>65.47</v>
      </c>
      <c r="L55" s="10">
        <f t="array" ref="L55">INDEX('Back data'!$A$308:$AW$308,,MAX(IF('Back data'!$A$308:$AW$308&lt;&gt;"",COLUMN('Back data'!$A$308:$AW$308)))-L$6)+INDEX('Back data'!$A$309:$AW$309,,MAX(IF('Back data'!$A$309:$AW$309&lt;&gt;"",COLUMN('Back data'!$A$309:$AW$309)))-L$6)</f>
        <v>70.820000000000007</v>
      </c>
      <c r="M55" s="10">
        <f t="array" ref="M55">INDEX('Back data'!$A$308:$AW$308,,MAX(IF('Back data'!$A$308:$AW$308&lt;&gt;"",COLUMN('Back data'!$A$308:$AW$308)))-M$6)+INDEX('Back data'!$A$309:$AW$309,,MAX(IF('Back data'!$A$309:$AW$309&lt;&gt;"",COLUMN('Back data'!$A$309:$AW$309)))-M$6)</f>
        <v>68.63</v>
      </c>
      <c r="N55" s="10">
        <f t="array" ref="N55">INDEX('Back data'!$A$308:$AW$308,,MAX(IF('Back data'!$A$308:$AW$308&lt;&gt;"",COLUMN('Back data'!$A$308:$AW$308)))-N$6)+INDEX('Back data'!$A$309:$AW$309,,MAX(IF('Back data'!$A$309:$AW$309&lt;&gt;"",COLUMN('Back data'!$A$309:$AW$309)))-N$6)</f>
        <v>70.16</v>
      </c>
      <c r="O55" s="10">
        <f t="array" ref="O55">INDEX('Back data'!$A$308:$AW$308,,MAX(IF('Back data'!$A$308:$AW$308&lt;&gt;"",COLUMN('Back data'!$A$308:$AW$308)))-O$6)+INDEX('Back data'!$A$309:$AW$309,,MAX(IF('Back data'!$A$309:$AW$309&lt;&gt;"",COLUMN('Back data'!$A$309:$AW$309)))-O$6)</f>
        <v>67.39</v>
      </c>
      <c r="P55" s="10">
        <f t="array" ref="P55">INDEX('Back data'!$A$308:$AW$308,,MAX(IF('Back data'!$A$308:$AW$308&lt;&gt;"",COLUMN('Back data'!$A$308:$AW$308)))-P$6)+INDEX('Back data'!$A$309:$AW$309,,MAX(IF('Back data'!$A$309:$AW$309&lt;&gt;"",COLUMN('Back data'!$A$309:$AW$309)))-P$6)</f>
        <v>64.36</v>
      </c>
    </row>
    <row r="56" spans="1:16" x14ac:dyDescent="0.3">
      <c r="A56" s="36" t="s">
        <v>74</v>
      </c>
      <c r="B56" s="30" t="s">
        <v>57</v>
      </c>
      <c r="C56" s="11" t="s">
        <v>70</v>
      </c>
      <c r="D56" s="12">
        <f t="array" ref="D56">INDEX('Back data'!$A$308:$AW$308,,MAX(IF('Back data'!$A$308:$AW$308&lt;&gt;"",COLUMN('Back data'!$A$308:$AW$308)))-D$6)/D55</f>
        <v>0.68838254172015401</v>
      </c>
      <c r="E56" s="12">
        <f t="array" ref="E56">INDEX('Back data'!$A$308:$AW$308,,MAX(IF('Back data'!$A$308:$AW$308&lt;&gt;"",COLUMN('Back data'!$A$308:$AW$308)))-E$6)/E55</f>
        <v>0.77085987261146494</v>
      </c>
      <c r="F56" s="12">
        <f t="array" ref="F56">INDEX('Back data'!$A$308:$AW$308,,MAX(IF('Back data'!$A$308:$AW$308&lt;&gt;"",COLUMN('Back data'!$A$308:$AW$308)))-F$6)/F55</f>
        <v>0.74117265954000655</v>
      </c>
      <c r="G56" s="12">
        <f t="array" ref="G56">INDEX('Back data'!$A$308:$AW$308,,MAX(IF('Back data'!$A$308:$AW$308&lt;&gt;"",COLUMN('Back data'!$A$308:$AW$308)))-G$6)/G55</f>
        <v>0.80044477390659752</v>
      </c>
      <c r="H56" s="12">
        <f t="array" ref="H56">INDEX('Back data'!$A$308:$AW$308,,MAX(IF('Back data'!$A$308:$AW$308&lt;&gt;"",COLUMN('Back data'!$A$308:$AW$308)))-H$6)/H55</f>
        <v>0.82722513089005234</v>
      </c>
      <c r="I56" s="12">
        <f t="array" ref="I56">INDEX('Back data'!$A$308:$AW$308,,MAX(IF('Back data'!$A$308:$AW$308&lt;&gt;"",COLUMN('Back data'!$A$308:$AW$308)))-I$6)/I55</f>
        <v>0.79350669333743662</v>
      </c>
      <c r="J56" s="12">
        <f t="array" ref="J56">INDEX('Back data'!$A$308:$AW$308,,MAX(IF('Back data'!$A$308:$AW$308&lt;&gt;"",COLUMN('Back data'!$A$308:$AW$308)))-J$6)/J55</f>
        <v>0.76268823201338543</v>
      </c>
      <c r="K56" s="12">
        <f t="array" ref="K56">INDEX('Back data'!$A$308:$AW$308,,MAX(IF('Back data'!$A$308:$AW$308&lt;&gt;"",COLUMN('Back data'!$A$308:$AW$308)))-K$6)/K55</f>
        <v>0.76233389338628377</v>
      </c>
      <c r="L56" s="12">
        <f t="array" ref="L56">INDEX('Back data'!$A$308:$AW$308,,MAX(IF('Back data'!$A$308:$AW$308&lt;&gt;"",COLUMN('Back data'!$A$308:$AW$308)))-L$6)/L55</f>
        <v>0.78099406947190053</v>
      </c>
      <c r="M56" s="12">
        <f t="array" ref="M56">INDEX('Back data'!$A$308:$AW$308,,MAX(IF('Back data'!$A$308:$AW$308&lt;&gt;"",COLUMN('Back data'!$A$308:$AW$308)))-M$6)/M55</f>
        <v>0.81946670552236645</v>
      </c>
      <c r="N56" s="12">
        <f t="array" ref="N56">INDEX('Back data'!$A$308:$AW$308,,MAX(IF('Back data'!$A$308:$AW$308&lt;&gt;"",COLUMN('Back data'!$A$308:$AW$308)))-N$6)/N55</f>
        <v>0.79988597491448121</v>
      </c>
      <c r="O56" s="12">
        <f t="array" ref="O56">INDEX('Back data'!$A$308:$AW$308,,MAX(IF('Back data'!$A$308:$AW$308&lt;&gt;"",COLUMN('Back data'!$A$308:$AW$308)))-O$6)/O55</f>
        <v>0.79180887372013653</v>
      </c>
      <c r="P56" s="12">
        <f t="array" ref="P56">INDEX('Back data'!$A$308:$AW$308,,MAX(IF('Back data'!$A$308:$AW$308&lt;&gt;"",COLUMN('Back data'!$A$308:$AW$308)))-P$6)/P55</f>
        <v>0.75652579241765072</v>
      </c>
    </row>
    <row r="57" spans="1:16" x14ac:dyDescent="0.3">
      <c r="A57" s="36" t="s">
        <v>74</v>
      </c>
      <c r="B57" s="30" t="s">
        <v>57</v>
      </c>
      <c r="C57" s="11" t="s">
        <v>71</v>
      </c>
      <c r="D57" s="12">
        <f t="array" ref="D57">+INDEX('Back data'!$A$309:$AW$309,,MAX(IF('Back data'!$A$309:$AW$309&lt;&gt;"",COLUMN('Back data'!$A$309:$AW$309)))-D$6)/D55</f>
        <v>0.31161745827984599</v>
      </c>
      <c r="E57" s="12">
        <f t="array" ref="E57">+INDEX('Back data'!$A$309:$AW$309,,MAX(IF('Back data'!$A$309:$AW$309&lt;&gt;"",COLUMN('Back data'!$A$309:$AW$309)))-E$6)/E55</f>
        <v>0.22914012738853506</v>
      </c>
      <c r="F57" s="12">
        <f t="array" ref="F57">+INDEX('Back data'!$A$309:$AW$309,,MAX(IF('Back data'!$A$309:$AW$309&lt;&gt;"",COLUMN('Back data'!$A$309:$AW$309)))-F$6)/F55</f>
        <v>0.25882734045999356</v>
      </c>
      <c r="G57" s="12">
        <f t="array" ref="G57">+INDEX('Back data'!$A$309:$AW$309,,MAX(IF('Back data'!$A$309:$AW$309&lt;&gt;"",COLUMN('Back data'!$A$309:$AW$309)))-G$6)/G55</f>
        <v>0.19955522609340254</v>
      </c>
      <c r="H57" s="12">
        <f t="array" ref="H57">+INDEX('Back data'!$A$309:$AW$309,,MAX(IF('Back data'!$A$309:$AW$309&lt;&gt;"",COLUMN('Back data'!$A$309:$AW$309)))-H$6)/H55</f>
        <v>0.17277486910994766</v>
      </c>
      <c r="I57" s="12">
        <f t="array" ref="I57">+INDEX('Back data'!$A$309:$AW$309,,MAX(IF('Back data'!$A$309:$AW$309&lt;&gt;"",COLUMN('Back data'!$A$309:$AW$309)))-I$6)/I55</f>
        <v>0.20649330666256349</v>
      </c>
      <c r="J57" s="12">
        <f t="array" ref="J57">+INDEX('Back data'!$A$309:$AW$309,,MAX(IF('Back data'!$A$309:$AW$309&lt;&gt;"",COLUMN('Back data'!$A$309:$AW$309)))-J$6)/J55</f>
        <v>0.2373117679866146</v>
      </c>
      <c r="K57" s="12">
        <f t="array" ref="K57">+INDEX('Back data'!$A$309:$AW$309,,MAX(IF('Back data'!$A$309:$AW$309&lt;&gt;"",COLUMN('Back data'!$A$309:$AW$309)))-K$6)/K55</f>
        <v>0.2376661066137162</v>
      </c>
      <c r="L57" s="12">
        <f t="array" ref="L57">+INDEX('Back data'!$A$309:$AW$309,,MAX(IF('Back data'!$A$309:$AW$309&lt;&gt;"",COLUMN('Back data'!$A$309:$AW$309)))-L$6)/L55</f>
        <v>0.21900593052809939</v>
      </c>
      <c r="M57" s="12">
        <f t="array" ref="M57">+INDEX('Back data'!$A$309:$AW$309,,MAX(IF('Back data'!$A$309:$AW$309&lt;&gt;"",COLUMN('Back data'!$A$309:$AW$309)))-M$6)/M55</f>
        <v>0.18053329447763372</v>
      </c>
      <c r="N57" s="12">
        <f t="array" ref="N57">+INDEX('Back data'!$A$309:$AW$309,,MAX(IF('Back data'!$A$309:$AW$309&lt;&gt;"",COLUMN('Back data'!$A$309:$AW$309)))-N$6)/N55</f>
        <v>0.20011402508551882</v>
      </c>
      <c r="O57" s="12">
        <f t="array" ref="O57">+INDEX('Back data'!$A$309:$AW$309,,MAX(IF('Back data'!$A$309:$AW$309&lt;&gt;"",COLUMN('Back data'!$A$309:$AW$309)))-O$6)/O55</f>
        <v>0.20819112627986347</v>
      </c>
      <c r="P57" s="12">
        <f t="array" ref="P57">+INDEX('Back data'!$A$309:$AW$309,,MAX(IF('Back data'!$A$309:$AW$309&lt;&gt;"",COLUMN('Back data'!$A$309:$AW$309)))-P$6)/P55</f>
        <v>0.24347420758234928</v>
      </c>
    </row>
    <row r="60" spans="1:16" x14ac:dyDescent="0.3">
      <c r="C60" s="9" t="s">
        <v>68</v>
      </c>
      <c r="D60" s="10">
        <f t="array" ref="D60">INDEX('Back data'!$A$314:$AW$314,,MAX(IF('Back data'!$A$314:$AW$314&lt;&gt;"",COLUMN('Back data'!$A$314:$AW$314)))-D$6)+INDEX('Back data'!$A$315:$AW$315,,MAX(IF('Back data'!$A$315:$AW$315&lt;&gt;"",COLUMN('Back data'!$A$315:$AW$315)))-D$6)</f>
        <v>64.95</v>
      </c>
      <c r="E60" s="10">
        <f t="array" ref="E60">INDEX('Back data'!$A$314:$AW$314,,MAX(IF('Back data'!$A$314:$AW$314&lt;&gt;"",COLUMN('Back data'!$A$314:$AW$314)))-E$6)+INDEX('Back data'!$A$315:$AW$315,,MAX(IF('Back data'!$A$315:$AW$315&lt;&gt;"",COLUMN('Back data'!$A$315:$AW$315)))-E$6)</f>
        <v>64.010000000000005</v>
      </c>
      <c r="F60" s="10">
        <f t="array" ref="F60">INDEX('Back data'!$A$314:$AW$314,,MAX(IF('Back data'!$A$314:$AW$314&lt;&gt;"",COLUMN('Back data'!$A$314:$AW$314)))-F$6)+INDEX('Back data'!$A$315:$AW$315,,MAX(IF('Back data'!$A$315:$AW$315&lt;&gt;"",COLUMN('Back data'!$A$315:$AW$315)))-F$6)</f>
        <v>68.16</v>
      </c>
      <c r="G60" s="10">
        <f t="array" ref="G60">INDEX('Back data'!$A$314:$AW$314,,MAX(IF('Back data'!$A$314:$AW$314&lt;&gt;"",COLUMN('Back data'!$A$314:$AW$314)))-G$6)+INDEX('Back data'!$A$315:$AW$315,,MAX(IF('Back data'!$A$315:$AW$315&lt;&gt;"",COLUMN('Back data'!$A$315:$AW$315)))-G$6)</f>
        <v>67.66</v>
      </c>
      <c r="H60" s="10">
        <f t="array" ref="H60">INDEX('Back data'!$A$314:$AW$314,,MAX(IF('Back data'!$A$314:$AW$314&lt;&gt;"",COLUMN('Back data'!$A$314:$AW$314)))-H$6)+INDEX('Back data'!$A$315:$AW$315,,MAX(IF('Back data'!$A$315:$AW$315&lt;&gt;"",COLUMN('Back data'!$A$315:$AW$315)))-H$6)</f>
        <v>70.150000000000006</v>
      </c>
      <c r="I60" s="10">
        <f t="array" ref="I60">INDEX('Back data'!$A$314:$AW$314,,MAX(IF('Back data'!$A$314:$AW$314&lt;&gt;"",COLUMN('Back data'!$A$314:$AW$314)))-I$6)+INDEX('Back data'!$A$315:$AW$315,,MAX(IF('Back data'!$A$315:$AW$315&lt;&gt;"",COLUMN('Back data'!$A$315:$AW$315)))-I$6)</f>
        <v>72.87</v>
      </c>
      <c r="J60" s="10">
        <f t="array" ref="J60">INDEX('Back data'!$A$314:$AW$314,,MAX(IF('Back data'!$A$314:$AW$314&lt;&gt;"",COLUMN('Back data'!$A$314:$AW$314)))-J$6)+INDEX('Back data'!$A$315:$AW$315,,MAX(IF('Back data'!$A$315:$AW$315&lt;&gt;"",COLUMN('Back data'!$A$315:$AW$315)))-J$6)</f>
        <v>72.72</v>
      </c>
      <c r="K60" s="10">
        <f t="array" ref="K60">INDEX('Back data'!$A$314:$AW$314,,MAX(IF('Back data'!$A$314:$AW$314&lt;&gt;"",COLUMN('Back data'!$A$314:$AW$314)))-K$6)+INDEX('Back data'!$A$315:$AW$315,,MAX(IF('Back data'!$A$315:$AW$315&lt;&gt;"",COLUMN('Back data'!$A$315:$AW$315)))-K$6)</f>
        <v>71.28</v>
      </c>
      <c r="L60" s="10">
        <f t="array" ref="L60">INDEX('Back data'!$A$314:$AW$314,,MAX(IF('Back data'!$A$314:$AW$314&lt;&gt;"",COLUMN('Back data'!$A$314:$AW$314)))-L$6)+INDEX('Back data'!$A$315:$AW$315,,MAX(IF('Back data'!$A$315:$AW$315&lt;&gt;"",COLUMN('Back data'!$A$315:$AW$315)))-L$6)</f>
        <v>76.11</v>
      </c>
      <c r="M60" s="10">
        <f t="array" ref="M60">INDEX('Back data'!$A$314:$AW$314,,MAX(IF('Back data'!$A$314:$AW$314&lt;&gt;"",COLUMN('Back data'!$A$314:$AW$314)))-M$6)+INDEX('Back data'!$A$315:$AW$315,,MAX(IF('Back data'!$A$315:$AW$315&lt;&gt;"",COLUMN('Back data'!$A$315:$AW$315)))-M$6)</f>
        <v>74.48</v>
      </c>
      <c r="N60" s="10">
        <f t="array" ref="N60">INDEX('Back data'!$A$314:$AW$314,,MAX(IF('Back data'!$A$314:$AW$314&lt;&gt;"",COLUMN('Back data'!$A$314:$AW$314)))-N$6)+INDEX('Back data'!$A$315:$AW$315,,MAX(IF('Back data'!$A$315:$AW$315&lt;&gt;"",COLUMN('Back data'!$A$315:$AW$315)))-N$6)</f>
        <v>72.03</v>
      </c>
      <c r="O60" s="10">
        <f t="array" ref="O60">INDEX('Back data'!$A$314:$AW$314,,MAX(IF('Back data'!$A$314:$AW$314&lt;&gt;"",COLUMN('Back data'!$A$314:$AW$314)))-O$6)+INDEX('Back data'!$A$315:$AW$315,,MAX(IF('Back data'!$A$315:$AW$315&lt;&gt;"",COLUMN('Back data'!$A$315:$AW$315)))-O$6)</f>
        <v>70.820000000000007</v>
      </c>
      <c r="P60" s="10">
        <f t="array" ref="P60">INDEX('Back data'!$A$314:$AW$314,,MAX(IF('Back data'!$A$314:$AW$314&lt;&gt;"",COLUMN('Back data'!$A$314:$AW$314)))-P$6)+INDEX('Back data'!$A$315:$AW$315,,MAX(IF('Back data'!$A$315:$AW$315&lt;&gt;"",COLUMN('Back data'!$A$315:$AW$315)))-P$6)</f>
        <v>69.42</v>
      </c>
    </row>
    <row r="61" spans="1:16" x14ac:dyDescent="0.3">
      <c r="A61" s="36" t="s">
        <v>74</v>
      </c>
      <c r="B61" s="30" t="s">
        <v>62</v>
      </c>
      <c r="C61" s="11" t="s">
        <v>70</v>
      </c>
      <c r="D61" s="12">
        <f t="array" ref="D61">INDEX('Back data'!$A$314:$AW$314,,MAX(IF('Back data'!$A$314:$AW$314&lt;&gt;"",COLUMN('Back data'!$A$314:$AW$314)))-D$6)/D60</f>
        <v>0.89391839876828327</v>
      </c>
      <c r="E61" s="12">
        <f t="array" ref="E61">INDEX('Back data'!$A$314:$AW$314,,MAX(IF('Back data'!$A$314:$AW$314&lt;&gt;"",COLUMN('Back data'!$A$314:$AW$314)))-E$6)/E60</f>
        <v>0.89095453835338223</v>
      </c>
      <c r="F61" s="12">
        <f t="array" ref="F61">INDEX('Back data'!$A$314:$AW$314,,MAX(IF('Back data'!$A$314:$AW$314&lt;&gt;"",COLUMN('Back data'!$A$314:$AW$314)))-F$6)/F60</f>
        <v>0.92796361502347424</v>
      </c>
      <c r="G61" s="12">
        <f t="array" ref="G61">INDEX('Back data'!$A$314:$AW$314,,MAX(IF('Back data'!$A$314:$AW$314&lt;&gt;"",COLUMN('Back data'!$A$314:$AW$314)))-G$6)/G60</f>
        <v>0.91590304463493943</v>
      </c>
      <c r="H61" s="12">
        <f t="array" ref="H61">INDEX('Back data'!$A$314:$AW$314,,MAX(IF('Back data'!$A$314:$AW$314&lt;&gt;"",COLUMN('Back data'!$A$314:$AW$314)))-H$6)/H60</f>
        <v>0.93813257305773334</v>
      </c>
      <c r="I61" s="12">
        <f t="array" ref="I61">INDEX('Back data'!$A$314:$AW$314,,MAX(IF('Back data'!$A$314:$AW$314&lt;&gt;"",COLUMN('Back data'!$A$314:$AW$314)))-I$6)/I60</f>
        <v>0.94112803622890073</v>
      </c>
      <c r="J61" s="12">
        <f t="array" ref="J61">INDEX('Back data'!$A$314:$AW$314,,MAX(IF('Back data'!$A$314:$AW$314&lt;&gt;"",COLUMN('Back data'!$A$314:$AW$314)))-J$6)/J60</f>
        <v>0.9335808580858086</v>
      </c>
      <c r="K61" s="12">
        <f t="array" ref="K61">INDEX('Back data'!$A$314:$AW$314,,MAX(IF('Back data'!$A$314:$AW$314&lt;&gt;"",COLUMN('Back data'!$A$314:$AW$314)))-K$6)/K60</f>
        <v>0.93532547699214363</v>
      </c>
      <c r="L61" s="12">
        <f t="array" ref="L61">INDEX('Back data'!$A$314:$AW$314,,MAX(IF('Back data'!$A$314:$AW$314&lt;&gt;"",COLUMN('Back data'!$A$314:$AW$314)))-L$6)/L60</f>
        <v>0.93220338983050854</v>
      </c>
      <c r="M61" s="12">
        <f t="array" ref="M61">INDEX('Back data'!$A$314:$AW$314,,MAX(IF('Back data'!$A$314:$AW$314&lt;&gt;"",COLUMN('Back data'!$A$314:$AW$314)))-M$6)/M60</f>
        <v>0.90977443609022557</v>
      </c>
      <c r="N61" s="12">
        <f t="array" ref="N61">INDEX('Back data'!$A$314:$AW$314,,MAX(IF('Back data'!$A$314:$AW$314&lt;&gt;"",COLUMN('Back data'!$A$314:$AW$314)))-N$6)/N60</f>
        <v>0.94557823129251695</v>
      </c>
      <c r="O61" s="12">
        <f t="array" ref="O61">INDEX('Back data'!$A$314:$AW$314,,MAX(IF('Back data'!$A$314:$AW$314&lt;&gt;"",COLUMN('Back data'!$A$314:$AW$314)))-O$6)/O60</f>
        <v>0.92375035300762487</v>
      </c>
      <c r="P61" s="12">
        <f t="array" ref="P61">INDEX('Back data'!$A$314:$AW$314,,MAX(IF('Back data'!$A$314:$AW$314&lt;&gt;"",COLUMN('Back data'!$A$314:$AW$314)))-P$6)/P60</f>
        <v>0.90968020743301636</v>
      </c>
    </row>
    <row r="62" spans="1:16" x14ac:dyDescent="0.3">
      <c r="A62" s="36" t="s">
        <v>74</v>
      </c>
      <c r="B62" s="30" t="s">
        <v>62</v>
      </c>
      <c r="C62" s="11" t="s">
        <v>71</v>
      </c>
      <c r="D62" s="12">
        <f t="array" ref="D62">INDEX('Back data'!$A$315:$AW$315,,MAX(IF('Back data'!$A$315:$AW$315&lt;&gt;"",COLUMN('Back data'!$A$315:$AW$315)))-D$6)/D60</f>
        <v>0.1060816012317167</v>
      </c>
      <c r="E62" s="12">
        <f t="array" ref="E62">INDEX('Back data'!$A$315:$AW$315,,MAX(IF('Back data'!$A$315:$AW$315&lt;&gt;"",COLUMN('Back data'!$A$315:$AW$315)))-E$6)/E60</f>
        <v>0.10904546164661771</v>
      </c>
      <c r="F62" s="12">
        <f t="array" ref="F62">INDEX('Back data'!$A$315:$AW$315,,MAX(IF('Back data'!$A$315:$AW$315&lt;&gt;"",COLUMN('Back data'!$A$315:$AW$315)))-F$6)/F60</f>
        <v>7.2036384976525827E-2</v>
      </c>
      <c r="G62" s="12">
        <f t="array" ref="G62">INDEX('Back data'!$A$315:$AW$315,,MAX(IF('Back data'!$A$315:$AW$315&lt;&gt;"",COLUMN('Back data'!$A$315:$AW$315)))-G$6)/G60</f>
        <v>8.4096955365060608E-2</v>
      </c>
      <c r="H62" s="12">
        <f t="array" ref="H62">INDEX('Back data'!$A$315:$AW$315,,MAX(IF('Back data'!$A$315:$AW$315&lt;&gt;"",COLUMN('Back data'!$A$315:$AW$315)))-H$6)/H60</f>
        <v>6.1867426942266567E-2</v>
      </c>
      <c r="I62" s="12">
        <f t="array" ref="I62">INDEX('Back data'!$A$315:$AW$315,,MAX(IF('Back data'!$A$315:$AW$315&lt;&gt;"",COLUMN('Back data'!$A$315:$AW$315)))-I$6)/I60</f>
        <v>5.8871963771099212E-2</v>
      </c>
      <c r="J62" s="12">
        <f t="array" ref="J62">INDEX('Back data'!$A$315:$AW$315,,MAX(IF('Back data'!$A$315:$AW$315&lt;&gt;"",COLUMN('Back data'!$A$315:$AW$315)))-J$6)/J60</f>
        <v>6.6419141914191418E-2</v>
      </c>
      <c r="K62" s="12">
        <f t="array" ref="K62">INDEX('Back data'!$A$315:$AW$315,,MAX(IF('Back data'!$A$315:$AW$315&lt;&gt;"",COLUMN('Back data'!$A$315:$AW$315)))-K$6)/K60</f>
        <v>6.4674523007856338E-2</v>
      </c>
      <c r="L62" s="12">
        <f t="array" ref="L62">INDEX('Back data'!$A$315:$AW$315,,MAX(IF('Back data'!$A$315:$AW$315&lt;&gt;"",COLUMN('Back data'!$A$315:$AW$315)))-L$6)/L60</f>
        <v>6.7796610169491525E-2</v>
      </c>
      <c r="M62" s="12">
        <f t="array" ref="M62">INDEX('Back data'!$A$315:$AW$315,,MAX(IF('Back data'!$A$315:$AW$315&lt;&gt;"",COLUMN('Back data'!$A$315:$AW$315)))-M$6)/M60</f>
        <v>9.0225563909774431E-2</v>
      </c>
      <c r="N62" s="12">
        <f t="array" ref="N62">INDEX('Back data'!$A$315:$AW$315,,MAX(IF('Back data'!$A$315:$AW$315&lt;&gt;"",COLUMN('Back data'!$A$315:$AW$315)))-N$6)/N60</f>
        <v>5.4421768707482991E-2</v>
      </c>
      <c r="O62" s="12">
        <f t="array" ref="O62">INDEX('Back data'!$A$315:$AW$315,,MAX(IF('Back data'!$A$315:$AW$315&lt;&gt;"",COLUMN('Back data'!$A$315:$AW$315)))-O$6)/O60</f>
        <v>7.6249646992375034E-2</v>
      </c>
      <c r="P62" s="12">
        <f t="array" ref="P62">INDEX('Back data'!$A$315:$AW$315,,MAX(IF('Back data'!$A$315:$AW$315&lt;&gt;"",COLUMN('Back data'!$A$315:$AW$315)))-P$6)/P60</f>
        <v>9.0319792566983567E-2</v>
      </c>
    </row>
    <row r="65" spans="1:16" x14ac:dyDescent="0.3">
      <c r="C65" s="9" t="s">
        <v>68</v>
      </c>
      <c r="D65" s="10">
        <f t="array" ref="D65">INDEX('Back data'!$A$320:$AW$320,,MAX(IF('Back data'!$A$320:$AW$320&lt;&gt;"",COLUMN('Back data'!$A$320:$AW$320)))-D$6)+INDEX('Back data'!$A$321:$AW$321,,MAX(IF('Back data'!$A$321:$AW$321&lt;&gt;"",COLUMN('Back data'!$A$321:$AW$321)))-D$6)</f>
        <v>61.5</v>
      </c>
      <c r="E65" s="10">
        <f t="array" ref="E65">INDEX('Back data'!$A$320:$AW$320,,MAX(IF('Back data'!$A$320:$AW$320&lt;&gt;"",COLUMN('Back data'!$A$320:$AW$320)))-E$6)+INDEX('Back data'!$A$321:$AW$321,,MAX(IF('Back data'!$A$321:$AW$321&lt;&gt;"",COLUMN('Back data'!$A$321:$AW$321)))-E$6)</f>
        <v>64.099999999999994</v>
      </c>
      <c r="F65" s="10">
        <f t="array" ref="F65">INDEX('Back data'!$A$320:$AW$320,,MAX(IF('Back data'!$A$320:$AW$320&lt;&gt;"",COLUMN('Back data'!$A$320:$AW$320)))-F$6)+INDEX('Back data'!$A$321:$AW$321,,MAX(IF('Back data'!$A$321:$AW$321&lt;&gt;"",COLUMN('Back data'!$A$321:$AW$321)))-F$6)</f>
        <v>65.150000000000006</v>
      </c>
      <c r="G65" s="10">
        <f t="array" ref="G65">INDEX('Back data'!$A$320:$AW$320,,MAX(IF('Back data'!$A$320:$AW$320&lt;&gt;"",COLUMN('Back data'!$A$320:$AW$320)))-G$6)+INDEX('Back data'!$A$321:$AW$321,,MAX(IF('Back data'!$A$321:$AW$321&lt;&gt;"",COLUMN('Back data'!$A$321:$AW$321)))-G$6)</f>
        <v>74.260000000000005</v>
      </c>
      <c r="H65" s="10">
        <f t="array" ref="H65">INDEX('Back data'!$A$320:$AW$320,,MAX(IF('Back data'!$A$320:$AW$320&lt;&gt;"",COLUMN('Back data'!$A$320:$AW$320)))-H$6)+INDEX('Back data'!$A$321:$AW$321,,MAX(IF('Back data'!$A$321:$AW$321&lt;&gt;"",COLUMN('Back data'!$A$321:$AW$321)))-H$6)</f>
        <v>73.040000000000006</v>
      </c>
      <c r="I65" s="10">
        <f t="array" ref="I65">INDEX('Back data'!$A$320:$AW$320,,MAX(IF('Back data'!$A$320:$AW$320&lt;&gt;"",COLUMN('Back data'!$A$320:$AW$320)))-I$6)+INDEX('Back data'!$A$321:$AW$321,,MAX(IF('Back data'!$A$321:$AW$321&lt;&gt;"",COLUMN('Back data'!$A$321:$AW$321)))-I$6)</f>
        <v>70.11</v>
      </c>
      <c r="J65" s="10">
        <f t="array" ref="J65">INDEX('Back data'!$A$320:$AW$320,,MAX(IF('Back data'!$A$320:$AW$320&lt;&gt;"",COLUMN('Back data'!$A$320:$AW$320)))-J$6)+INDEX('Back data'!$A$321:$AW$321,,MAX(IF('Back data'!$A$321:$AW$321&lt;&gt;"",COLUMN('Back data'!$A$321:$AW$321)))-J$6)</f>
        <v>60.150000000000006</v>
      </c>
      <c r="K65" s="10">
        <f t="array" ref="K65">INDEX('Back data'!$A$320:$AW$320,,MAX(IF('Back data'!$A$320:$AW$320&lt;&gt;"",COLUMN('Back data'!$A$320:$AW$320)))-K$6)+INDEX('Back data'!$A$321:$AW$321,,MAX(IF('Back data'!$A$321:$AW$321&lt;&gt;"",COLUMN('Back data'!$A$321:$AW$321)))-K$6)</f>
        <v>68.930000000000007</v>
      </c>
      <c r="L65" s="10">
        <f t="array" ref="L65">INDEX('Back data'!$A$320:$AW$320,,MAX(IF('Back data'!$A$320:$AW$320&lt;&gt;"",COLUMN('Back data'!$A$320:$AW$320)))-L$6)+INDEX('Back data'!$A$321:$AW$321,,MAX(IF('Back data'!$A$321:$AW$321&lt;&gt;"",COLUMN('Back data'!$A$321:$AW$321)))-L$6)</f>
        <v>65.72999999999999</v>
      </c>
      <c r="M65" s="10">
        <f t="array" ref="M65">INDEX('Back data'!$A$320:$AW$320,,MAX(IF('Back data'!$A$320:$AW$320&lt;&gt;"",COLUMN('Back data'!$A$320:$AW$320)))-M$6)+INDEX('Back data'!$A$321:$AW$321,,MAX(IF('Back data'!$A$321:$AW$321&lt;&gt;"",COLUMN('Back data'!$A$321:$AW$321)))-M$6)</f>
        <v>74.81</v>
      </c>
      <c r="N65" s="10">
        <f t="array" ref="N65">INDEX('Back data'!$A$320:$AW$320,,MAX(IF('Back data'!$A$320:$AW$320&lt;&gt;"",COLUMN('Back data'!$A$320:$AW$320)))-N$6)+INDEX('Back data'!$A$321:$AW$321,,MAX(IF('Back data'!$A$321:$AW$321&lt;&gt;"",COLUMN('Back data'!$A$321:$AW$321)))-N$6)</f>
        <v>72.58</v>
      </c>
      <c r="O65" s="10">
        <f t="array" ref="O65">INDEX('Back data'!$A$320:$AW$320,,MAX(IF('Back data'!$A$320:$AW$320&lt;&gt;"",COLUMN('Back data'!$A$320:$AW$320)))-O$6)+INDEX('Back data'!$A$321:$AW$321,,MAX(IF('Back data'!$A$321:$AW$321&lt;&gt;"",COLUMN('Back data'!$A$321:$AW$321)))-O$6)</f>
        <v>65.87</v>
      </c>
      <c r="P65" s="10">
        <f t="array" ref="P65">INDEX('Back data'!$A$320:$AW$320,,MAX(IF('Back data'!$A$320:$AW$320&lt;&gt;"",COLUMN('Back data'!$A$320:$AW$320)))-P$6)+INDEX('Back data'!$A$321:$AW$321,,MAX(IF('Back data'!$A$321:$AW$321&lt;&gt;"",COLUMN('Back data'!$A$321:$AW$321)))-P$6)</f>
        <v>71.430000000000007</v>
      </c>
    </row>
    <row r="66" spans="1:16" x14ac:dyDescent="0.3">
      <c r="A66" s="36" t="s">
        <v>74</v>
      </c>
      <c r="B66" s="30" t="s">
        <v>67</v>
      </c>
      <c r="C66" s="11" t="s">
        <v>70</v>
      </c>
      <c r="D66" s="12">
        <f t="array" ref="D66">INDEX('Back data'!$A$320:$AW$320,,MAX(IF('Back data'!$A$320:$AW$320&lt;&gt;"",COLUMN('Back data'!$A$320:$AW$320)))-D$6)/D65</f>
        <v>0.94308943089430897</v>
      </c>
      <c r="E66" s="12">
        <f t="array" ref="E66">INDEX('Back data'!$A$320:$AW$320,,MAX(IF('Back data'!$A$320:$AW$320&lt;&gt;"",COLUMN('Back data'!$A$320:$AW$320)))-E$6)/E65</f>
        <v>0.86692667706708282</v>
      </c>
      <c r="F66" s="12">
        <f t="array" ref="F66">INDEX('Back data'!$A$320:$AW$320,,MAX(IF('Back data'!$A$320:$AW$320&lt;&gt;"",COLUMN('Back data'!$A$320:$AW$320)))-F$6)/F65</f>
        <v>0.96423637759017644</v>
      </c>
      <c r="G66" s="12">
        <f t="array" ref="G66">INDEX('Back data'!$A$320:$AW$320,,MAX(IF('Back data'!$A$320:$AW$320&lt;&gt;"",COLUMN('Back data'!$A$320:$AW$320)))-G$6)/G65</f>
        <v>0.9392674387287907</v>
      </c>
      <c r="H66" s="12">
        <f t="array" ref="H66">INDEX('Back data'!$A$320:$AW$320,,MAX(IF('Back data'!$A$320:$AW$320&lt;&gt;"",COLUMN('Back data'!$A$320:$AW$320)))-H$6)/H65</f>
        <v>0.93072289156626509</v>
      </c>
      <c r="I66" s="12">
        <f t="array" ref="I66">INDEX('Back data'!$A$320:$AW$320,,MAX(IF('Back data'!$A$320:$AW$320&lt;&gt;"",COLUMN('Back data'!$A$320:$AW$320)))-I$6)/I65</f>
        <v>0.94337469690486375</v>
      </c>
      <c r="J66" s="12">
        <f t="array" ref="J66">INDEX('Back data'!$A$320:$AW$320,,MAX(IF('Back data'!$A$320:$AW$320&lt;&gt;"",COLUMN('Back data'!$A$320:$AW$320)))-J$6)/J65</f>
        <v>0.95926849542809633</v>
      </c>
      <c r="K66" s="12">
        <f t="array" ref="K66">INDEX('Back data'!$A$320:$AW$320,,MAX(IF('Back data'!$A$320:$AW$320&lt;&gt;"",COLUMN('Back data'!$A$320:$AW$320)))-K$6)/K65</f>
        <v>0.94226026403597851</v>
      </c>
      <c r="L66" s="12">
        <f t="array" ref="L66">INDEX('Back data'!$A$320:$AW$320,,MAX(IF('Back data'!$A$320:$AW$320&lt;&gt;"",COLUMN('Back data'!$A$320:$AW$320)))-L$6)/L65</f>
        <v>0.96090065419138915</v>
      </c>
      <c r="M66" s="12">
        <f t="array" ref="M66">INDEX('Back data'!$A$320:$AW$320,,MAX(IF('Back data'!$A$320:$AW$320&lt;&gt;"",COLUMN('Back data'!$A$320:$AW$320)))-M$6)/M65</f>
        <v>0.94171902152118703</v>
      </c>
      <c r="N66" s="12">
        <f t="array" ref="N66">INDEX('Back data'!$A$320:$AW$320,,MAX(IF('Back data'!$A$320:$AW$320&lt;&gt;"",COLUMN('Back data'!$A$320:$AW$320)))-N$6)/N65</f>
        <v>0.95535960319647295</v>
      </c>
      <c r="O66" s="12">
        <f t="array" ref="O66">INDEX('Back data'!$A$320:$AW$320,,MAX(IF('Back data'!$A$320:$AW$320&lt;&gt;"",COLUMN('Back data'!$A$320:$AW$320)))-O$6)/O65</f>
        <v>0.94352512524669796</v>
      </c>
      <c r="P66" s="12">
        <f t="array" ref="P66">INDEX('Back data'!$A$320:$AW$320,,MAX(IF('Back data'!$A$320:$AW$320&lt;&gt;"",COLUMN('Back data'!$A$320:$AW$320)))-P$6)/P65</f>
        <v>0.9244015119697605</v>
      </c>
    </row>
    <row r="67" spans="1:16" x14ac:dyDescent="0.3">
      <c r="A67" s="36" t="s">
        <v>74</v>
      </c>
      <c r="B67" s="30" t="s">
        <v>67</v>
      </c>
      <c r="C67" s="11" t="s">
        <v>71</v>
      </c>
      <c r="D67" s="12">
        <f t="array" ref="D67">+INDEX('Back data'!$A$321:$AW$321,,MAX(IF('Back data'!$A$321:$AW$321&lt;&gt;"",COLUMN('Back data'!$A$321:$AW$321)))-D$6)/D65</f>
        <v>5.6910569105691054E-2</v>
      </c>
      <c r="E67" s="12">
        <f t="array" ref="E67">+INDEX('Back data'!$A$321:$AW$321,,MAX(IF('Back data'!$A$321:$AW$321&lt;&gt;"",COLUMN('Back data'!$A$321:$AW$321)))-E$6)/E65</f>
        <v>0.13307332293291732</v>
      </c>
      <c r="F67" s="12">
        <f t="array" ref="F67">+INDEX('Back data'!$A$321:$AW$321,,MAX(IF('Back data'!$A$321:$AW$321&lt;&gt;"",COLUMN('Back data'!$A$321:$AW$321)))-F$6)/F65</f>
        <v>3.5763622409823483E-2</v>
      </c>
      <c r="G67" s="12">
        <f t="array" ref="G67">+INDEX('Back data'!$A$321:$AW$321,,MAX(IF('Back data'!$A$321:$AW$321&lt;&gt;"",COLUMN('Back data'!$A$321:$AW$321)))-G$6)/G65</f>
        <v>6.0732561271209261E-2</v>
      </c>
      <c r="H67" s="12">
        <f t="array" ref="H67">+INDEX('Back data'!$A$321:$AW$321,,MAX(IF('Back data'!$A$321:$AW$321&lt;&gt;"",COLUMN('Back data'!$A$321:$AW$321)))-H$6)/H65</f>
        <v>6.9277108433734927E-2</v>
      </c>
      <c r="I67" s="12">
        <f t="array" ref="I67">+INDEX('Back data'!$A$321:$AW$321,,MAX(IF('Back data'!$A$321:$AW$321&lt;&gt;"",COLUMN('Back data'!$A$321:$AW$321)))-I$6)/I65</f>
        <v>5.662530309513622E-2</v>
      </c>
      <c r="J67" s="12">
        <f t="array" ref="J67">+INDEX('Back data'!$A$321:$AW$321,,MAX(IF('Back data'!$A$321:$AW$321&lt;&gt;"",COLUMN('Back data'!$A$321:$AW$321)))-J$6)/J65</f>
        <v>4.0731504571903575E-2</v>
      </c>
      <c r="K67" s="12">
        <f t="array" ref="K67">+INDEX('Back data'!$A$321:$AW$321,,MAX(IF('Back data'!$A$321:$AW$321&lt;&gt;"",COLUMN('Back data'!$A$321:$AW$321)))-K$6)/K65</f>
        <v>5.7739735964021467E-2</v>
      </c>
      <c r="L67" s="12">
        <f t="array" ref="L67">+INDEX('Back data'!$A$321:$AW$321,,MAX(IF('Back data'!$A$321:$AW$321&lt;&gt;"",COLUMN('Back data'!$A$321:$AW$321)))-L$6)/L65</f>
        <v>3.9099345808610991E-2</v>
      </c>
      <c r="M67" s="12">
        <f t="array" ref="M67">+INDEX('Back data'!$A$321:$AW$321,,MAX(IF('Back data'!$A$321:$AW$321&lt;&gt;"",COLUMN('Back data'!$A$321:$AW$321)))-M$6)/M65</f>
        <v>5.8280978478812993E-2</v>
      </c>
      <c r="N67" s="12">
        <f t="array" ref="N67">+INDEX('Back data'!$A$321:$AW$321,,MAX(IF('Back data'!$A$321:$AW$321&lt;&gt;"",COLUMN('Back data'!$A$321:$AW$321)))-N$6)/N65</f>
        <v>4.4640396803527146E-2</v>
      </c>
      <c r="O67" s="12">
        <f t="array" ref="O67">+INDEX('Back data'!$A$321:$AW$321,,MAX(IF('Back data'!$A$321:$AW$321&lt;&gt;"",COLUMN('Back data'!$A$321:$AW$321)))-O$6)/O65</f>
        <v>5.6474874753301957E-2</v>
      </c>
      <c r="P67" s="12">
        <f t="array" ref="P67">+INDEX('Back data'!$A$321:$AW$321,,MAX(IF('Back data'!$A$321:$AW$321&lt;&gt;"",COLUMN('Back data'!$A$321:$AW$321)))-P$6)/P65</f>
        <v>7.55984880302394E-2</v>
      </c>
    </row>
    <row r="68" spans="1:16" x14ac:dyDescent="0.3">
      <c r="A68" s="33"/>
      <c r="B68" s="30"/>
      <c r="C68" s="34"/>
      <c r="D68" s="35"/>
      <c r="E68" s="35"/>
      <c r="F68" s="35"/>
      <c r="G68" s="35"/>
      <c r="H68" s="35"/>
      <c r="I68" s="35"/>
      <c r="J68" s="35"/>
      <c r="K68" s="35"/>
      <c r="L68" s="35"/>
      <c r="M68" s="35"/>
      <c r="N68" s="35"/>
      <c r="O68" s="35"/>
      <c r="P68" s="35"/>
    </row>
    <row r="69" spans="1:16" x14ac:dyDescent="0.3">
      <c r="A69" s="33"/>
      <c r="B69" s="30"/>
      <c r="C69" s="34"/>
      <c r="D69" s="35"/>
      <c r="E69" s="35"/>
      <c r="F69" s="35"/>
      <c r="G69" s="35"/>
      <c r="H69" s="35"/>
      <c r="I69" s="35"/>
      <c r="J69" s="35"/>
      <c r="K69" s="35"/>
      <c r="L69" s="35"/>
      <c r="M69" s="35"/>
      <c r="N69" s="35"/>
      <c r="O69" s="35"/>
      <c r="P69" s="35"/>
    </row>
    <row r="70" spans="1:16" x14ac:dyDescent="0.3">
      <c r="A70" s="33"/>
      <c r="B70" s="30"/>
      <c r="C70" s="34"/>
      <c r="D70" s="35"/>
      <c r="E70" s="35"/>
      <c r="F70" s="35"/>
      <c r="G70" s="35"/>
      <c r="H70" s="35"/>
      <c r="I70" s="35"/>
      <c r="J70" s="35"/>
      <c r="K70" s="35"/>
      <c r="L70" s="35"/>
      <c r="M70" s="35"/>
      <c r="N70" s="35"/>
      <c r="O70" s="35"/>
      <c r="P70" s="35"/>
    </row>
    <row r="71" spans="1:16" x14ac:dyDescent="0.3">
      <c r="A71" s="33"/>
      <c r="B71" s="30"/>
      <c r="C71" s="34"/>
      <c r="D71" s="35"/>
      <c r="E71" s="35"/>
      <c r="F71" s="35"/>
      <c r="G71" s="35"/>
      <c r="H71" s="35"/>
      <c r="I71" s="35"/>
      <c r="J71" s="35"/>
      <c r="K71" s="35"/>
      <c r="L71" s="35"/>
      <c r="M71" s="35"/>
      <c r="N71" s="35"/>
      <c r="O71" s="35"/>
      <c r="P71" s="35"/>
    </row>
    <row r="72" spans="1:16" x14ac:dyDescent="0.3">
      <c r="A72" s="33"/>
      <c r="B72" s="30"/>
      <c r="C72" s="34"/>
      <c r="D72" s="35"/>
      <c r="E72" s="35"/>
      <c r="F72" s="35"/>
      <c r="G72" s="35"/>
      <c r="H72" s="35"/>
      <c r="I72" s="35"/>
      <c r="J72" s="35"/>
      <c r="K72" s="35"/>
      <c r="L72" s="35"/>
      <c r="M72" s="35"/>
      <c r="N72" s="35"/>
      <c r="O72" s="35"/>
      <c r="P72" s="35"/>
    </row>
    <row r="73" spans="1:16" x14ac:dyDescent="0.3">
      <c r="A73" s="7"/>
      <c r="B73" s="8"/>
      <c r="C73" s="9" t="s">
        <v>68</v>
      </c>
      <c r="D73" s="10">
        <f t="array" ref="D73">INDEX('Back data'!$A$181:$AW$181,,MAX(IF('Back data'!$A$181:$AW$181&lt;&gt;"",COLUMN('Back data'!$A$181:$AW$181)))-D$6)+INDEX('Back data'!$A$182:$AW$182,,MAX(IF('Back data'!$A$182:$AW$182&lt;&gt;"",COLUMN('Back data'!$A$182:$AW$182)))-D$6)</f>
        <v>66.680000000000007</v>
      </c>
      <c r="E73" s="10">
        <f t="array" ref="E73">INDEX('Back data'!$A$181:$AW$181,,MAX(IF('Back data'!$A$181:$AW$181&lt;&gt;"",COLUMN('Back data'!$A$181:$AW$181)))-E$6)+INDEX('Back data'!$A$182:$AW$182,,MAX(IF('Back data'!$A$182:$AW$182&lt;&gt;"",COLUMN('Back data'!$A$182:$AW$182)))-E$6)</f>
        <v>68.010000000000005</v>
      </c>
      <c r="F73" s="10">
        <f t="array" ref="F73">INDEX('Back data'!$A$181:$AW$181,,MAX(IF('Back data'!$A$181:$AW$181&lt;&gt;"",COLUMN('Back data'!$A$181:$AW$181)))-F$6)+INDEX('Back data'!$A$182:$AW$182,,MAX(IF('Back data'!$A$182:$AW$182&lt;&gt;"",COLUMN('Back data'!$A$182:$AW$182)))-F$6)</f>
        <v>69.930000000000007</v>
      </c>
      <c r="G73" s="10">
        <f t="array" ref="G73">INDEX('Back data'!$A$181:$AW$181,,MAX(IF('Back data'!$A$181:$AW$181&lt;&gt;"",COLUMN('Back data'!$A$181:$AW$181)))-G$6)+INDEX('Back data'!$A$182:$AW$182,,MAX(IF('Back data'!$A$182:$AW$182&lt;&gt;"",COLUMN('Back data'!$A$182:$AW$182)))-G$6)</f>
        <v>73.17</v>
      </c>
      <c r="H73" s="10">
        <f t="array" ref="H73">INDEX('Back data'!$A$181:$AW$181,,MAX(IF('Back data'!$A$181:$AW$181&lt;&gt;"",COLUMN('Back data'!$A$181:$AW$181)))-H$6)+INDEX('Back data'!$A$182:$AW$182,,MAX(IF('Back data'!$A$182:$AW$182&lt;&gt;"",COLUMN('Back data'!$A$182:$AW$182)))-H$6)</f>
        <v>70.709999999999994</v>
      </c>
      <c r="I73" s="10">
        <f t="array" ref="I73">INDEX('Back data'!$A$181:$AW$181,,MAX(IF('Back data'!$A$181:$AW$181&lt;&gt;"",COLUMN('Back data'!$A$181:$AW$181)))-I$6)+INDEX('Back data'!$A$182:$AW$182,,MAX(IF('Back data'!$A$182:$AW$182&lt;&gt;"",COLUMN('Back data'!$A$182:$AW$182)))-I$6)</f>
        <v>74.52000000000001</v>
      </c>
      <c r="J73" s="10">
        <f t="array" ref="J73">INDEX('Back data'!$A$181:$AW$181,,MAX(IF('Back data'!$A$181:$AW$181&lt;&gt;"",COLUMN('Back data'!$A$181:$AW$181)))-J$6)+INDEX('Back data'!$A$182:$AW$182,,MAX(IF('Back data'!$A$182:$AW$182&lt;&gt;"",COLUMN('Back data'!$A$182:$AW$182)))-J$6)</f>
        <v>73.86</v>
      </c>
      <c r="K73" s="10">
        <f t="array" ref="K73">INDEX('Back data'!$A$181:$AW$181,,MAX(IF('Back data'!$A$181:$AW$181&lt;&gt;"",COLUMN('Back data'!$A$181:$AW$181)))-K$6)+INDEX('Back data'!$A$182:$AW$182,,MAX(IF('Back data'!$A$182:$AW$182&lt;&gt;"",COLUMN('Back data'!$A$182:$AW$182)))-K$6)</f>
        <v>73.319999999999993</v>
      </c>
      <c r="L73" s="10">
        <f t="array" ref="L73">INDEX('Back data'!$A$181:$AW$181,,MAX(IF('Back data'!$A$181:$AW$181&lt;&gt;"",COLUMN('Back data'!$A$181:$AW$181)))-L$6)+INDEX('Back data'!$A$182:$AW$182,,MAX(IF('Back data'!$A$182:$AW$182&lt;&gt;"",COLUMN('Back data'!$A$182:$AW$182)))-L$6)</f>
        <v>74.930000000000007</v>
      </c>
      <c r="M73" s="10">
        <f t="array" ref="M73">INDEX('Back data'!$A$181:$AW$181,,MAX(IF('Back data'!$A$181:$AW$181&lt;&gt;"",COLUMN('Back data'!$A$181:$AW$181)))-M$6)+INDEX('Back data'!$A$182:$AW$182,,MAX(IF('Back data'!$A$182:$AW$182&lt;&gt;"",COLUMN('Back data'!$A$182:$AW$182)))-M$6)</f>
        <v>74.210000000000008</v>
      </c>
      <c r="N73" s="10">
        <f t="array" ref="N73">INDEX('Back data'!$A$181:$AW$181,,MAX(IF('Back data'!$A$181:$AW$181&lt;&gt;"",COLUMN('Back data'!$A$181:$AW$181)))-N$6)+INDEX('Back data'!$A$182:$AW$182,,MAX(IF('Back data'!$A$182:$AW$182&lt;&gt;"",COLUMN('Back data'!$A$182:$AW$182)))-N$6)</f>
        <v>73.790000000000006</v>
      </c>
      <c r="O73" s="10">
        <f t="array" ref="O73">INDEX('Back data'!$A$181:$AW$181,,MAX(IF('Back data'!$A$181:$AW$181&lt;&gt;"",COLUMN('Back data'!$A$181:$AW$181)))-O$6)+INDEX('Back data'!$A$182:$AW$182,,MAX(IF('Back data'!$A$182:$AW$182&lt;&gt;"",COLUMN('Back data'!$A$182:$AW$182)))-O$6)</f>
        <v>73.25</v>
      </c>
      <c r="P73" s="10">
        <f t="array" ref="P73">INDEX('Back data'!$A$181:$AW$181,,MAX(IF('Back data'!$A$181:$AW$181&lt;&gt;"",COLUMN('Back data'!$A$181:$AW$181)))-P$6)+INDEX('Back data'!$A$182:$AW$182,,MAX(IF('Back data'!$A$182:$AW$182&lt;&gt;"",COLUMN('Back data'!$A$182:$AW$182)))-P$6)</f>
        <v>72.300000000000011</v>
      </c>
    </row>
    <row r="74" spans="1:16" x14ac:dyDescent="0.3">
      <c r="A74" s="38" t="s">
        <v>77</v>
      </c>
      <c r="B74" s="39" t="s">
        <v>75</v>
      </c>
      <c r="C74" s="11" t="s">
        <v>70</v>
      </c>
      <c r="D74" s="12">
        <f t="array" ref="D74">INDEX('Back data'!$A$181:$AW$181,,MAX(IF('Back data'!$A$181:$AW$181&lt;&gt;"",COLUMN('Back data'!$A$181:$AW$181)))-D$6)/D73</f>
        <v>0.91991601679664059</v>
      </c>
      <c r="E74" s="12">
        <f t="array" ref="E74">INDEX('Back data'!$A$181:$AW$181,,MAX(IF('Back data'!$A$181:$AW$181&lt;&gt;"",COLUMN('Back data'!$A$181:$AW$181)))-E$6)/E73</f>
        <v>0.91060138214968378</v>
      </c>
      <c r="F74" s="12">
        <f t="array" ref="F74">INDEX('Back data'!$A$181:$AW$181,,MAX(IF('Back data'!$A$181:$AW$181&lt;&gt;"",COLUMN('Back data'!$A$181:$AW$181)))-F$6)/F73</f>
        <v>0.92521092521092518</v>
      </c>
      <c r="G74" s="12">
        <f t="array" ref="G74">INDEX('Back data'!$A$181:$AW$181,,MAX(IF('Back data'!$A$181:$AW$181&lt;&gt;"",COLUMN('Back data'!$A$181:$AW$181)))-G$6)/G73</f>
        <v>0.93357933579335795</v>
      </c>
      <c r="H74" s="12">
        <f t="array" ref="H74">INDEX('Back data'!$A$181:$AW$181,,MAX(IF('Back data'!$A$181:$AW$181&lt;&gt;"",COLUMN('Back data'!$A$181:$AW$181)))-H$6)/H73</f>
        <v>0.94951209164191774</v>
      </c>
      <c r="I74" s="12">
        <f t="array" ref="I74">INDEX('Back data'!$A$181:$AW$181,,MAX(IF('Back data'!$A$181:$AW$181&lt;&gt;"",COLUMN('Back data'!$A$181:$AW$181)))-I$6)/I73</f>
        <v>0.95920558239398812</v>
      </c>
      <c r="J74" s="12">
        <f t="array" ref="J74">INDEX('Back data'!$A$181:$AW$181,,MAX(IF('Back data'!$A$181:$AW$181&lt;&gt;"",COLUMN('Back data'!$A$181:$AW$181)))-J$6)/J73</f>
        <v>0.95315461684267544</v>
      </c>
      <c r="K74" s="12">
        <f t="array" ref="K74">INDEX('Back data'!$A$181:$AW$181,,MAX(IF('Back data'!$A$181:$AW$181&lt;&gt;"",COLUMN('Back data'!$A$181:$AW$181)))-K$6)/K73</f>
        <v>0.93235133660665581</v>
      </c>
      <c r="L74" s="12">
        <f t="array" ref="L74">INDEX('Back data'!$A$181:$AW$181,,MAX(IF('Back data'!$A$181:$AW$181&lt;&gt;"",COLUMN('Back data'!$A$181:$AW$181)))-L$6)/L73</f>
        <v>0.93393834245295604</v>
      </c>
      <c r="M74" s="12">
        <f t="array" ref="M74">INDEX('Back data'!$A$181:$AW$181,,MAX(IF('Back data'!$A$181:$AW$181&lt;&gt;"",COLUMN('Back data'!$A$181:$AW$181)))-M$6)/M73</f>
        <v>0.94299959574181369</v>
      </c>
      <c r="N74" s="12">
        <f t="array" ref="N74">INDEX('Back data'!$A$181:$AW$181,,MAX(IF('Back data'!$A$181:$AW$181&lt;&gt;"",COLUMN('Back data'!$A$181:$AW$181)))-N$6)/N73</f>
        <v>0.9539232958395446</v>
      </c>
      <c r="O74" s="12">
        <f t="array" ref="O74">INDEX('Back data'!$A$181:$AW$181,,MAX(IF('Back data'!$A$181:$AW$181&lt;&gt;"",COLUMN('Back data'!$A$181:$AW$181)))-O$6)/O73</f>
        <v>0.92723549488054613</v>
      </c>
      <c r="P74" s="12">
        <f t="array" ref="P74">INDEX('Back data'!$A$181:$AW$181,,MAX(IF('Back data'!$A$181:$AW$181&lt;&gt;"",COLUMN('Back data'!$A$181:$AW$181)))-P$6)/P73</f>
        <v>0.91535269709543565</v>
      </c>
    </row>
    <row r="75" spans="1:16" x14ac:dyDescent="0.3">
      <c r="A75" s="38" t="s">
        <v>77</v>
      </c>
      <c r="B75" s="39" t="s">
        <v>76</v>
      </c>
      <c r="C75" s="11" t="s">
        <v>71</v>
      </c>
      <c r="D75" s="12">
        <f t="array" ref="D75">INDEX('Back data'!$A$182:$AW$182,,MAX(IF('Back data'!$A$182:$AW$182&lt;&gt;"",COLUMN('Back data'!$A$182:$AW$182)))-D$6)/D73</f>
        <v>8.0083983203359313E-2</v>
      </c>
      <c r="E75" s="12">
        <f t="array" ref="E75">INDEX('Back data'!$A$182:$AW$182,,MAX(IF('Back data'!$A$182:$AW$182&lt;&gt;"",COLUMN('Back data'!$A$182:$AW$182)))-E$6)/E73</f>
        <v>8.9398617850316123E-2</v>
      </c>
      <c r="F75" s="12">
        <f t="array" ref="F75">INDEX('Back data'!$A$182:$AW$182,,MAX(IF('Back data'!$A$182:$AW$182&lt;&gt;"",COLUMN('Back data'!$A$182:$AW$182)))-F$6)/F73</f>
        <v>7.4789074789074789E-2</v>
      </c>
      <c r="G75" s="12">
        <f t="array" ref="G75">INDEX('Back data'!$A$182:$AW$182,,MAX(IF('Back data'!$A$182:$AW$182&lt;&gt;"",COLUMN('Back data'!$A$182:$AW$182)))-G$6)/G73</f>
        <v>6.6420664206642069E-2</v>
      </c>
      <c r="H75" s="12">
        <f t="array" ref="H75">INDEX('Back data'!$A$182:$AW$182,,MAX(IF('Back data'!$A$182:$AW$182&lt;&gt;"",COLUMN('Back data'!$A$182:$AW$182)))-H$6)/H73</f>
        <v>5.0487908358082312E-2</v>
      </c>
      <c r="I75" s="12">
        <f t="array" ref="I75">INDEX('Back data'!$A$182:$AW$182,,MAX(IF('Back data'!$A$182:$AW$182&lt;&gt;"",COLUMN('Back data'!$A$182:$AW$182)))-I$6)/I73</f>
        <v>4.0794417606011803E-2</v>
      </c>
      <c r="J75" s="12">
        <f t="array" ref="J75">INDEX('Back data'!$A$182:$AW$182,,MAX(IF('Back data'!$A$182:$AW$182&lt;&gt;"",COLUMN('Back data'!$A$182:$AW$182)))-J$6)/J73</f>
        <v>4.6845383157324672E-2</v>
      </c>
      <c r="K75" s="12">
        <f t="array" ref="K75">INDEX('Back data'!$A$182:$AW$182,,MAX(IF('Back data'!$A$182:$AW$182&lt;&gt;"",COLUMN('Back data'!$A$182:$AW$182)))-K$6)/K73</f>
        <v>6.7648663393344244E-2</v>
      </c>
      <c r="L75" s="12">
        <f t="array" ref="L75">INDEX('Back data'!$A$182:$AW$182,,MAX(IF('Back data'!$A$182:$AW$182&lt;&gt;"",COLUMN('Back data'!$A$182:$AW$182)))-L$6)/L73</f>
        <v>6.6061657547043906E-2</v>
      </c>
      <c r="M75" s="12">
        <f t="array" ref="M75">INDEX('Back data'!$A$182:$AW$182,,MAX(IF('Back data'!$A$182:$AW$182&lt;&gt;"",COLUMN('Back data'!$A$182:$AW$182)))-M$6)/M73</f>
        <v>5.7000404258186227E-2</v>
      </c>
      <c r="N75" s="12">
        <f t="array" ref="N75">INDEX('Back data'!$A$182:$AW$182,,MAX(IF('Back data'!$A$182:$AW$182&lt;&gt;"",COLUMN('Back data'!$A$182:$AW$182)))-N$6)/N73</f>
        <v>4.607670416045534E-2</v>
      </c>
      <c r="O75" s="12">
        <f t="array" ref="O75">INDEX('Back data'!$A$182:$AW$182,,MAX(IF('Back data'!$A$182:$AW$182&lt;&gt;"",COLUMN('Back data'!$A$182:$AW$182)))-O$6)/O73</f>
        <v>7.2764505119453926E-2</v>
      </c>
      <c r="P75" s="12">
        <f t="array" ref="P75">INDEX('Back data'!$A$182:$AW$182,,MAX(IF('Back data'!$A$182:$AW$182&lt;&gt;"",COLUMN('Back data'!$A$182:$AW$182)))-P$6)/P73</f>
        <v>8.4647302904564306E-2</v>
      </c>
    </row>
    <row r="76" spans="1:16" x14ac:dyDescent="0.3">
      <c r="B76" s="29"/>
    </row>
    <row r="77" spans="1:16" x14ac:dyDescent="0.3">
      <c r="B77" s="29"/>
    </row>
    <row r="78" spans="1:16" x14ac:dyDescent="0.3">
      <c r="B78" s="29"/>
      <c r="C78" s="9" t="s">
        <v>68</v>
      </c>
      <c r="D78" s="10">
        <f t="array" ref="D78">INDEX('Back data'!$A$187:$AW$187,,MAX(IF('Back data'!$A$187:$AW$187&lt;&gt;"",COLUMN('Back data'!$A$187:$AW$187)))-D$6)+INDEX('Back data'!$A$188:$AW$188,,MAX(IF('Back data'!$A$188:$AW$188&lt;&gt;"",COLUMN('Back data'!$A$188:$AW$188)))-D$6)</f>
        <v>67.739999999999995</v>
      </c>
      <c r="E78" s="10">
        <f t="array" ref="E78">INDEX('Back data'!$A$187:$AW$187,,MAX(IF('Back data'!$A$187:$AW$187&lt;&gt;"",COLUMN('Back data'!$A$187:$AW$187)))-E$6)+INDEX('Back data'!$A$188:$AW$188,,MAX(IF('Back data'!$A$188:$AW$188&lt;&gt;"",COLUMN('Back data'!$A$188:$AW$188)))-E$6)</f>
        <v>68.260000000000005</v>
      </c>
      <c r="F78" s="10">
        <f t="array" ref="F78">INDEX('Back data'!$A$187:$AW$187,,MAX(IF('Back data'!$A$187:$AW$187&lt;&gt;"",COLUMN('Back data'!$A$187:$AW$187)))-F$6)+INDEX('Back data'!$A$188:$AW$188,,MAX(IF('Back data'!$A$188:$AW$188&lt;&gt;"",COLUMN('Back data'!$A$188:$AW$188)))-F$6)</f>
        <v>67.27</v>
      </c>
      <c r="G78" s="10">
        <f t="array" ref="G78">INDEX('Back data'!$A$187:$AW$187,,MAX(IF('Back data'!$A$187:$AW$187&lt;&gt;"",COLUMN('Back data'!$A$187:$AW$187)))-G$6)+INDEX('Back data'!$A$188:$AW$188,,MAX(IF('Back data'!$A$188:$AW$188&lt;&gt;"",COLUMN('Back data'!$A$188:$AW$188)))-G$6)</f>
        <v>70.87</v>
      </c>
      <c r="H78" s="10">
        <f t="array" ref="H78">INDEX('Back data'!$A$187:$AW$187,,MAX(IF('Back data'!$A$187:$AW$187&lt;&gt;"",COLUMN('Back data'!$A$187:$AW$187)))-H$6)+INDEX('Back data'!$A$188:$AW$188,,MAX(IF('Back data'!$A$188:$AW$188&lt;&gt;"",COLUMN('Back data'!$A$188:$AW$188)))-H$6)</f>
        <v>63.910000000000004</v>
      </c>
      <c r="I78" s="10">
        <f t="array" ref="I78">INDEX('Back data'!$A$187:$AW$187,,MAX(IF('Back data'!$A$187:$AW$187&lt;&gt;"",COLUMN('Back data'!$A$187:$AW$187)))-I$6)+INDEX('Back data'!$A$188:$AW$188,,MAX(IF('Back data'!$A$188:$AW$188&lt;&gt;"",COLUMN('Back data'!$A$188:$AW$188)))-I$6)</f>
        <v>67.59</v>
      </c>
      <c r="J78" s="10">
        <f t="array" ref="J78">INDEX('Back data'!$A$187:$AW$187,,MAX(IF('Back data'!$A$187:$AW$187&lt;&gt;"",COLUMN('Back data'!$A$187:$AW$187)))-J$6)+INDEX('Back data'!$A$188:$AW$188,,MAX(IF('Back data'!$A$188:$AW$188&lt;&gt;"",COLUMN('Back data'!$A$188:$AW$188)))-J$6)</f>
        <v>75.33</v>
      </c>
      <c r="K78" s="10">
        <f t="array" ref="K78">INDEX('Back data'!$A$187:$AW$187,,MAX(IF('Back data'!$A$187:$AW$187&lt;&gt;"",COLUMN('Back data'!$A$187:$AW$187)))-K$6)+INDEX('Back data'!$A$188:$AW$188,,MAX(IF('Back data'!$A$188:$AW$188&lt;&gt;"",COLUMN('Back data'!$A$188:$AW$188)))-K$6)</f>
        <v>69.48</v>
      </c>
      <c r="L78" s="10">
        <f t="array" ref="L78">INDEX('Back data'!$A$187:$AW$187,,MAX(IF('Back data'!$A$187:$AW$187&lt;&gt;"",COLUMN('Back data'!$A$187:$AW$187)))-L$6)+INDEX('Back data'!$A$188:$AW$188,,MAX(IF('Back data'!$A$188:$AW$188&lt;&gt;"",COLUMN('Back data'!$A$188:$AW$188)))-L$6)</f>
        <v>75.08</v>
      </c>
      <c r="M78" s="10">
        <f t="array" ref="M78">INDEX('Back data'!$A$187:$AW$187,,MAX(IF('Back data'!$A$187:$AW$187&lt;&gt;"",COLUMN('Back data'!$A$187:$AW$187)))-M$6)+INDEX('Back data'!$A$188:$AW$188,,MAX(IF('Back data'!$A$188:$AW$188&lt;&gt;"",COLUMN('Back data'!$A$188:$AW$188)))-M$6)</f>
        <v>75.13</v>
      </c>
      <c r="N78" s="10">
        <f t="array" ref="N78">INDEX('Back data'!$A$187:$AW$187,,MAX(IF('Back data'!$A$187:$AW$187&lt;&gt;"",COLUMN('Back data'!$A$187:$AW$187)))-N$6)+INDEX('Back data'!$A$188:$AW$188,,MAX(IF('Back data'!$A$188:$AW$188&lt;&gt;"",COLUMN('Back data'!$A$188:$AW$188)))-N$6)</f>
        <v>74.62</v>
      </c>
      <c r="O78" s="10">
        <f t="array" ref="O78">INDEX('Back data'!$A$187:$AW$187,,MAX(IF('Back data'!$A$187:$AW$187&lt;&gt;"",COLUMN('Back data'!$A$187:$AW$187)))-O$6)+INDEX('Back data'!$A$188:$AW$188,,MAX(IF('Back data'!$A$188:$AW$188&lt;&gt;"",COLUMN('Back data'!$A$188:$AW$188)))-O$6)</f>
        <v>71.599999999999994</v>
      </c>
      <c r="P78" s="10">
        <f t="array" ref="P78">INDEX('Back data'!$A$187:$AW$187,,MAX(IF('Back data'!$A$187:$AW$187&lt;&gt;"",COLUMN('Back data'!$A$187:$AW$187)))-P$6)+INDEX('Back data'!$A$188:$AW$188,,MAX(IF('Back data'!$A$188:$AW$188&lt;&gt;"",COLUMN('Back data'!$A$188:$AW$188)))-P$6)</f>
        <v>74.42</v>
      </c>
    </row>
    <row r="79" spans="1:16" x14ac:dyDescent="0.3">
      <c r="A79" s="38" t="s">
        <v>77</v>
      </c>
      <c r="B79" s="40" t="s">
        <v>72</v>
      </c>
      <c r="C79" s="11" t="s">
        <v>70</v>
      </c>
      <c r="D79" s="12">
        <f t="array" ref="D79">INDEX('Back data'!$A$187:$AW$187,,MAX(IF('Back data'!$A$187:$AW$187&lt;&gt;"",COLUMN('Back data'!$A$187:$AW$187)))-D$6)/D78</f>
        <v>0.82270445822261595</v>
      </c>
      <c r="E79" s="12">
        <f t="array" ref="E79">INDEX('Back data'!$A$187:$AW$187,,MAX(IF('Back data'!$A$187:$AW$187&lt;&gt;"",COLUMN('Back data'!$A$187:$AW$187)))-E$6)/E78</f>
        <v>0.8316730149428655</v>
      </c>
      <c r="F79" s="12">
        <f t="array" ref="F79">INDEX('Back data'!$A$187:$AW$187,,MAX(IF('Back data'!$A$187:$AW$187&lt;&gt;"",COLUMN('Back data'!$A$187:$AW$187)))-F$6)/F78</f>
        <v>0.79797829641742235</v>
      </c>
      <c r="G79" s="12">
        <f t="array" ref="G79">INDEX('Back data'!$A$187:$AW$187,,MAX(IF('Back data'!$A$187:$AW$187&lt;&gt;"",COLUMN('Back data'!$A$187:$AW$187)))-G$6)/G78</f>
        <v>0.80866375052913786</v>
      </c>
      <c r="H79" s="12">
        <f t="array" ref="H79">INDEX('Back data'!$A$187:$AW$187,,MAX(IF('Back data'!$A$187:$AW$187&lt;&gt;"",COLUMN('Back data'!$A$187:$AW$187)))-H$6)/H78</f>
        <v>0.82631826005319975</v>
      </c>
      <c r="I79" s="12">
        <f t="array" ref="I79">INDEX('Back data'!$A$187:$AW$187,,MAX(IF('Back data'!$A$187:$AW$187&lt;&gt;"",COLUMN('Back data'!$A$187:$AW$187)))-I$6)/I78</f>
        <v>0.85633969522118658</v>
      </c>
      <c r="J79" s="12">
        <f t="array" ref="J79">INDEX('Back data'!$A$187:$AW$187,,MAX(IF('Back data'!$A$187:$AW$187&lt;&gt;"",COLUMN('Back data'!$A$187:$AW$187)))-J$6)/J78</f>
        <v>0.84016991902296567</v>
      </c>
      <c r="K79" s="12">
        <f t="array" ref="K79">INDEX('Back data'!$A$187:$AW$187,,MAX(IF('Back data'!$A$187:$AW$187&lt;&gt;"",COLUMN('Back data'!$A$187:$AW$187)))-K$6)/K78</f>
        <v>0.80426021876799081</v>
      </c>
      <c r="L79" s="12">
        <f t="array" ref="L79">INDEX('Back data'!$A$187:$AW$187,,MAX(IF('Back data'!$A$187:$AW$187&lt;&gt;"",COLUMN('Back data'!$A$187:$AW$187)))-L$6)/L78</f>
        <v>0.80474160895045288</v>
      </c>
      <c r="M79" s="12">
        <f t="array" ref="M79">INDEX('Back data'!$A$187:$AW$187,,MAX(IF('Back data'!$A$187:$AW$187&lt;&gt;"",COLUMN('Back data'!$A$187:$AW$187)))-M$6)/M78</f>
        <v>0.82643418075336095</v>
      </c>
      <c r="N79" s="12">
        <f t="array" ref="N79">INDEX('Back data'!$A$187:$AW$187,,MAX(IF('Back data'!$A$187:$AW$187&lt;&gt;"",COLUMN('Back data'!$A$187:$AW$187)))-N$6)/N78</f>
        <v>0.81358885017421601</v>
      </c>
      <c r="O79" s="12">
        <f t="array" ref="O79">INDEX('Back data'!$A$187:$AW$187,,MAX(IF('Back data'!$A$187:$AW$187&lt;&gt;"",COLUMN('Back data'!$A$187:$AW$187)))-O$6)/O78</f>
        <v>0.81256983240223468</v>
      </c>
      <c r="P79" s="12">
        <f t="array" ref="P79">INDEX('Back data'!$A$187:$AW$187,,MAX(IF('Back data'!$A$187:$AW$187&lt;&gt;"",COLUMN('Back data'!$A$187:$AW$187)))-P$6)/P78</f>
        <v>0.7549045955388336</v>
      </c>
    </row>
    <row r="80" spans="1:16" x14ac:dyDescent="0.3">
      <c r="A80" s="38" t="s">
        <v>77</v>
      </c>
      <c r="B80" s="40" t="s">
        <v>72</v>
      </c>
      <c r="C80" s="11" t="s">
        <v>71</v>
      </c>
      <c r="D80" s="12">
        <f t="array" ref="D80">INDEX('Back data'!$A$188:$AW$188,,MAX(IF('Back data'!$A$188:$AW$188&lt;&gt;"",COLUMN('Back data'!$A$188:$AW$188)))-D$6)/D78</f>
        <v>0.17729554177738413</v>
      </c>
      <c r="E80" s="12">
        <f t="array" ref="E80">INDEX('Back data'!$A$188:$AW$188,,MAX(IF('Back data'!$A$188:$AW$188&lt;&gt;"",COLUMN('Back data'!$A$188:$AW$188)))-E$6)/E78</f>
        <v>0.16832698505713448</v>
      </c>
      <c r="F80" s="12">
        <f t="array" ref="F80">INDEX('Back data'!$A$188:$AW$188,,MAX(IF('Back data'!$A$188:$AW$188&lt;&gt;"",COLUMN('Back data'!$A$188:$AW$188)))-F$6)/F78</f>
        <v>0.20202170358257768</v>
      </c>
      <c r="G80" s="12">
        <f t="array" ref="G80">INDEX('Back data'!$A$188:$AW$188,,MAX(IF('Back data'!$A$188:$AW$188&lt;&gt;"",COLUMN('Back data'!$A$188:$AW$188)))-G$6)/G78</f>
        <v>0.19133624947086214</v>
      </c>
      <c r="H80" s="12">
        <f t="array" ref="H80">INDEX('Back data'!$A$188:$AW$188,,MAX(IF('Back data'!$A$188:$AW$188&lt;&gt;"",COLUMN('Back data'!$A$188:$AW$188)))-H$6)/H78</f>
        <v>0.17368173994680017</v>
      </c>
      <c r="I80" s="12">
        <f t="array" ref="I80">INDEX('Back data'!$A$188:$AW$188,,MAX(IF('Back data'!$A$188:$AW$188&lt;&gt;"",COLUMN('Back data'!$A$188:$AW$188)))-I$6)/I78</f>
        <v>0.14366030477881345</v>
      </c>
      <c r="J80" s="12">
        <f t="array" ref="J80">INDEX('Back data'!$A$188:$AW$188,,MAX(IF('Back data'!$A$188:$AW$188&lt;&gt;"",COLUMN('Back data'!$A$188:$AW$188)))-J$6)/J78</f>
        <v>0.15983008097703438</v>
      </c>
      <c r="K80" s="12">
        <f t="array" ref="K80">INDEX('Back data'!$A$188:$AW$188,,MAX(IF('Back data'!$A$188:$AW$188&lt;&gt;"",COLUMN('Back data'!$A$188:$AW$188)))-K$6)/K78</f>
        <v>0.19573978123200919</v>
      </c>
      <c r="L80" s="12">
        <f t="array" ref="L80">INDEX('Back data'!$A$188:$AW$188,,MAX(IF('Back data'!$A$188:$AW$188&lt;&gt;"",COLUMN('Back data'!$A$188:$AW$188)))-L$6)/L78</f>
        <v>0.19525839104954715</v>
      </c>
      <c r="M80" s="12">
        <f t="array" ref="M80">INDEX('Back data'!$A$188:$AW$188,,MAX(IF('Back data'!$A$188:$AW$188&lt;&gt;"",COLUMN('Back data'!$A$188:$AW$188)))-M$6)/M78</f>
        <v>0.17356581924663916</v>
      </c>
      <c r="N80" s="12">
        <f t="array" ref="N80">INDEX('Back data'!$A$188:$AW$188,,MAX(IF('Back data'!$A$188:$AW$188&lt;&gt;"",COLUMN('Back data'!$A$188:$AW$188)))-N$6)/N78</f>
        <v>0.18641114982578397</v>
      </c>
      <c r="O80" s="12">
        <f t="array" ref="O80">INDEX('Back data'!$A$188:$AW$188,,MAX(IF('Back data'!$A$188:$AW$188&lt;&gt;"",COLUMN('Back data'!$A$188:$AW$188)))-O$6)/O78</f>
        <v>0.18743016759776537</v>
      </c>
      <c r="P80" s="12">
        <f t="array" ref="P80">INDEX('Back data'!$A$188:$AW$188,,MAX(IF('Back data'!$A$188:$AW$188&lt;&gt;"",COLUMN('Back data'!$A$188:$AW$188)))-P$6)/P78</f>
        <v>0.24509540446116632</v>
      </c>
    </row>
    <row r="82" spans="1:16" x14ac:dyDescent="0.3">
      <c r="C82" s="13"/>
      <c r="D82" s="13"/>
    </row>
    <row r="83" spans="1:16" x14ac:dyDescent="0.3">
      <c r="C83" s="9" t="s">
        <v>68</v>
      </c>
      <c r="D83" s="10">
        <f t="array" ref="D83">INDEX('Back data'!$A$193:$AW$193,,MAX(IF('Back data'!$A$193:$AW$193&lt;&gt;"",COLUMN('Back data'!$A$193:$AW$193)))-D$6)+INDEX('Back data'!$A$194:$AW$194,,MAX(IF('Back data'!$A$194:$AW$194&lt;&gt;"",COLUMN('Back data'!$A$194:$AW$194)))-D$6)</f>
        <v>65.650000000000006</v>
      </c>
      <c r="E83" s="10">
        <f t="array" ref="E83">INDEX('Back data'!$A$193:$AW$193,,MAX(IF('Back data'!$A$193:$AW$193&lt;&gt;"",COLUMN('Back data'!$A$193:$AW$193)))-E$6)+INDEX('Back data'!$A$194:$AW$194,,MAX(IF('Back data'!$A$194:$AW$194&lt;&gt;"",COLUMN('Back data'!$A$194:$AW$194)))-E$6)</f>
        <v>67.539999999999992</v>
      </c>
      <c r="F83" s="10">
        <f t="array" ref="F83">INDEX('Back data'!$A$193:$AW$193,,MAX(IF('Back data'!$A$193:$AW$193&lt;&gt;"",COLUMN('Back data'!$A$193:$AW$193)))-F$6)+INDEX('Back data'!$A$194:$AW$194,,MAX(IF('Back data'!$A$194:$AW$194&lt;&gt;"",COLUMN('Back data'!$A$194:$AW$194)))-F$6)</f>
        <v>70.2</v>
      </c>
      <c r="G83" s="10">
        <f t="array" ref="G83">INDEX('Back data'!$A$193:$AW$193,,MAX(IF('Back data'!$A$193:$AW$193&lt;&gt;"",COLUMN('Back data'!$A$193:$AW$193)))-G$6)+INDEX('Back data'!$A$194:$AW$194,,MAX(IF('Back data'!$A$194:$AW$194&lt;&gt;"",COLUMN('Back data'!$A$194:$AW$194)))-G$6)</f>
        <v>72.970000000000013</v>
      </c>
      <c r="H83" s="10">
        <f t="array" ref="H83">INDEX('Back data'!$A$193:$AW$193,,MAX(IF('Back data'!$A$193:$AW$193&lt;&gt;"",COLUMN('Back data'!$A$193:$AW$193)))-H$6)+INDEX('Back data'!$A$194:$AW$194,,MAX(IF('Back data'!$A$194:$AW$194&lt;&gt;"",COLUMN('Back data'!$A$194:$AW$194)))-H$6)</f>
        <v>71.97</v>
      </c>
      <c r="I83" s="10">
        <f t="array" ref="I83">INDEX('Back data'!$A$193:$AW$193,,MAX(IF('Back data'!$A$193:$AW$193&lt;&gt;"",COLUMN('Back data'!$A$193:$AW$193)))-I$6)+INDEX('Back data'!$A$194:$AW$194,,MAX(IF('Back data'!$A$194:$AW$194&lt;&gt;"",COLUMN('Back data'!$A$194:$AW$194)))-I$6)</f>
        <v>75.39</v>
      </c>
      <c r="J83" s="10">
        <f t="array" ref="J83">INDEX('Back data'!$A$193:$AW$193,,MAX(IF('Back data'!$A$193:$AW$193&lt;&gt;"",COLUMN('Back data'!$A$193:$AW$193)))-J$6)+INDEX('Back data'!$A$194:$AW$194,,MAX(IF('Back data'!$A$194:$AW$194&lt;&gt;"",COLUMN('Back data'!$A$194:$AW$194)))-J$6)</f>
        <v>73.100000000000009</v>
      </c>
      <c r="K83" s="10">
        <f t="array" ref="K83">INDEX('Back data'!$A$193:$AW$193,,MAX(IF('Back data'!$A$193:$AW$193&lt;&gt;"",COLUMN('Back data'!$A$193:$AW$193)))-K$6)+INDEX('Back data'!$A$194:$AW$194,,MAX(IF('Back data'!$A$194:$AW$194&lt;&gt;"",COLUMN('Back data'!$A$194:$AW$194)))-K$6)</f>
        <v>73.190000000000012</v>
      </c>
      <c r="L83" s="10">
        <f t="array" ref="L83">INDEX('Back data'!$A$193:$AW$193,,MAX(IF('Back data'!$A$193:$AW$193&lt;&gt;"",COLUMN('Back data'!$A$193:$AW$193)))-L$6)+INDEX('Back data'!$A$194:$AW$194,,MAX(IF('Back data'!$A$194:$AW$194&lt;&gt;"",COLUMN('Back data'!$A$194:$AW$194)))-L$6)</f>
        <v>74</v>
      </c>
      <c r="M83" s="10">
        <f t="array" ref="M83">INDEX('Back data'!$A$193:$AW$193,,MAX(IF('Back data'!$A$193:$AW$193&lt;&gt;"",COLUMN('Back data'!$A$193:$AW$193)))-M$6)+INDEX('Back data'!$A$194:$AW$194,,MAX(IF('Back data'!$A$194:$AW$194&lt;&gt;"",COLUMN('Back data'!$A$194:$AW$194)))-M$6)</f>
        <v>73.259999999999991</v>
      </c>
      <c r="N83" s="10">
        <f t="array" ref="N83">INDEX('Back data'!$A$193:$AW$193,,MAX(IF('Back data'!$A$193:$AW$193&lt;&gt;"",COLUMN('Back data'!$A$193:$AW$193)))-N$6)+INDEX('Back data'!$A$194:$AW$194,,MAX(IF('Back data'!$A$194:$AW$194&lt;&gt;"",COLUMN('Back data'!$A$194:$AW$194)))-N$6)</f>
        <v>71.92</v>
      </c>
      <c r="O83" s="10">
        <f t="array" ref="O83">INDEX('Back data'!$A$193:$AW$193,,MAX(IF('Back data'!$A$193:$AW$193&lt;&gt;"",COLUMN('Back data'!$A$193:$AW$193)))-O$6)+INDEX('Back data'!$A$194:$AW$194,,MAX(IF('Back data'!$A$194:$AW$194&lt;&gt;"",COLUMN('Back data'!$A$194:$AW$194)))-O$6)</f>
        <v>71.58</v>
      </c>
      <c r="P83" s="10">
        <f t="array" ref="P83">INDEX('Back data'!$A$193:$AW$193,,MAX(IF('Back data'!$A$193:$AW$193&lt;&gt;"",COLUMN('Back data'!$A$193:$AW$193)))-P$6)+INDEX('Back data'!$A$194:$AW$194,,MAX(IF('Back data'!$A$194:$AW$194&lt;&gt;"",COLUMN('Back data'!$A$194:$AW$194)))-P$6)</f>
        <v>70.7</v>
      </c>
    </row>
    <row r="84" spans="1:16" x14ac:dyDescent="0.3">
      <c r="A84" s="38" t="s">
        <v>77</v>
      </c>
      <c r="B84" s="40" t="s">
        <v>73</v>
      </c>
      <c r="C84" s="11" t="s">
        <v>70</v>
      </c>
      <c r="D84" s="12">
        <f t="array" ref="D84">INDEX('Back data'!$A$193:$AW$193,,MAX(IF('Back data'!$A$193:$AW$193&lt;&gt;"",COLUMN('Back data'!$A$193:$AW$193)))-D$6)/D83</f>
        <v>0.96481340441736474</v>
      </c>
      <c r="E84" s="12">
        <f t="array" ref="E84">INDEX('Back data'!$A$193:$AW$193,,MAX(IF('Back data'!$A$193:$AW$193&lt;&gt;"",COLUMN('Back data'!$A$193:$AW$193)))-E$6)/E83</f>
        <v>0.95735860230974246</v>
      </c>
      <c r="F84" s="12">
        <f t="array" ref="F84">INDEX('Back data'!$A$193:$AW$193,,MAX(IF('Back data'!$A$193:$AW$193&lt;&gt;"",COLUMN('Back data'!$A$193:$AW$193)))-F$6)/F83</f>
        <v>0.97421652421652416</v>
      </c>
      <c r="G84" s="12">
        <f t="array" ref="G84">INDEX('Back data'!$A$193:$AW$193,,MAX(IF('Back data'!$A$193:$AW$193&lt;&gt;"",COLUMN('Back data'!$A$193:$AW$193)))-G$6)/G83</f>
        <v>0.9788954364807454</v>
      </c>
      <c r="H84" s="12">
        <f t="array" ref="H84">INDEX('Back data'!$A$193:$AW$193,,MAX(IF('Back data'!$A$193:$AW$193&lt;&gt;"",COLUMN('Back data'!$A$193:$AW$193)))-H$6)/H83</f>
        <v>0.98457690704460188</v>
      </c>
      <c r="I84" s="12">
        <f t="array" ref="I84">INDEX('Back data'!$A$193:$AW$193,,MAX(IF('Back data'!$A$193:$AW$193&lt;&gt;"",COLUMN('Back data'!$A$193:$AW$193)))-I$6)/I83</f>
        <v>0.98925586947871069</v>
      </c>
      <c r="J84" s="12">
        <f t="array" ref="J84">INDEX('Back data'!$A$193:$AW$193,,MAX(IF('Back data'!$A$193:$AW$193&lt;&gt;"",COLUMN('Back data'!$A$193:$AW$193)))-J$6)/J83</f>
        <v>0.99411764705882344</v>
      </c>
      <c r="K84" s="12">
        <f t="array" ref="K84">INDEX('Back data'!$A$193:$AW$193,,MAX(IF('Back data'!$A$193:$AW$193&lt;&gt;"",COLUMN('Back data'!$A$193:$AW$193)))-K$6)/K83</f>
        <v>0.97704604454160393</v>
      </c>
      <c r="L84" s="12">
        <f t="array" ref="L84">INDEX('Back data'!$A$193:$AW$193,,MAX(IF('Back data'!$A$193:$AW$193&lt;&gt;"",COLUMN('Back data'!$A$193:$AW$193)))-L$6)/L83</f>
        <v>0.98175675675675689</v>
      </c>
      <c r="M84" s="12">
        <f t="array" ref="M84">INDEX('Back data'!$A$193:$AW$193,,MAX(IF('Back data'!$A$193:$AW$193&lt;&gt;"",COLUMN('Back data'!$A$193:$AW$193)))-M$6)/M83</f>
        <v>0.98648648648648651</v>
      </c>
      <c r="N84" s="12">
        <f t="array" ref="N84">INDEX('Back data'!$A$193:$AW$193,,MAX(IF('Back data'!$A$193:$AW$193&lt;&gt;"",COLUMN('Back data'!$A$193:$AW$193)))-N$6)/N83</f>
        <v>0.99416017797552836</v>
      </c>
      <c r="O84" s="12">
        <f t="array" ref="O84">INDEX('Back data'!$A$193:$AW$193,,MAX(IF('Back data'!$A$193:$AW$193&lt;&gt;"",COLUMN('Back data'!$A$193:$AW$193)))-O$6)/O83</f>
        <v>0.99525006985191389</v>
      </c>
      <c r="P84" s="12">
        <f t="array" ref="P84">INDEX('Back data'!$A$193:$AW$193,,MAX(IF('Back data'!$A$193:$AW$193&lt;&gt;"",COLUMN('Back data'!$A$193:$AW$193)))-P$6)/P83</f>
        <v>0.99363507779349358</v>
      </c>
    </row>
    <row r="85" spans="1:16" x14ac:dyDescent="0.3">
      <c r="A85" s="38" t="s">
        <v>77</v>
      </c>
      <c r="B85" s="40" t="s">
        <v>73</v>
      </c>
      <c r="C85" s="31" t="s">
        <v>71</v>
      </c>
      <c r="D85" s="32">
        <f t="array" ref="D85">+INDEX('Back data'!$A$194:$AW$194,,MAX(IF('Back data'!$A$194:$AW$194&lt;&gt;"",COLUMN('Back data'!$A$194:$AW$194)))-D$6)/D83</f>
        <v>3.5186595582635184E-2</v>
      </c>
      <c r="E85" s="32">
        <f t="array" ref="E85">+INDEX('Back data'!$A$194:$AW$194,,MAX(IF('Back data'!$A$194:$AW$194&lt;&gt;"",COLUMN('Back data'!$A$194:$AW$194)))-E$6)/E83</f>
        <v>4.2641397690257626E-2</v>
      </c>
      <c r="F85" s="32">
        <f t="array" ref="F85">+INDEX('Back data'!$A$194:$AW$194,,MAX(IF('Back data'!$A$194:$AW$194&lt;&gt;"",COLUMN('Back data'!$A$194:$AW$194)))-F$6)/F83</f>
        <v>2.5783475783475784E-2</v>
      </c>
      <c r="G85" s="32">
        <f t="array" ref="G85">+INDEX('Back data'!$A$194:$AW$194,,MAX(IF('Back data'!$A$194:$AW$194&lt;&gt;"",COLUMN('Back data'!$A$194:$AW$194)))-G$6)/G83</f>
        <v>2.1104563519254486E-2</v>
      </c>
      <c r="H85" s="32">
        <f t="array" ref="H85">+INDEX('Back data'!$A$194:$AW$194,,MAX(IF('Back data'!$A$194:$AW$194&lt;&gt;"",COLUMN('Back data'!$A$194:$AW$194)))-H$6)/H83</f>
        <v>1.5423092955398085E-2</v>
      </c>
      <c r="I85" s="32">
        <f t="array" ref="I85">+INDEX('Back data'!$A$194:$AW$194,,MAX(IF('Back data'!$A$194:$AW$194&lt;&gt;"",COLUMN('Back data'!$A$194:$AW$194)))-I$6)/I83</f>
        <v>1.0744130521289296E-2</v>
      </c>
      <c r="J85" s="32">
        <f t="array" ref="J85">+INDEX('Back data'!$A$194:$AW$194,,MAX(IF('Back data'!$A$194:$AW$194&lt;&gt;"",COLUMN('Back data'!$A$194:$AW$194)))-J$6)/J83</f>
        <v>5.8823529411764696E-3</v>
      </c>
      <c r="K85" s="32">
        <f t="array" ref="K85">+INDEX('Back data'!$A$194:$AW$194,,MAX(IF('Back data'!$A$194:$AW$194&lt;&gt;"",COLUMN('Back data'!$A$194:$AW$194)))-K$6)/K83</f>
        <v>2.2953955458395951E-2</v>
      </c>
      <c r="L85" s="32">
        <f t="array" ref="L85">+INDEX('Back data'!$A$194:$AW$194,,MAX(IF('Back data'!$A$194:$AW$194&lt;&gt;"",COLUMN('Back data'!$A$194:$AW$194)))-L$6)/L83</f>
        <v>1.8243243243243244E-2</v>
      </c>
      <c r="M85" s="32">
        <f t="array" ref="M85">+INDEX('Back data'!$A$194:$AW$194,,MAX(IF('Back data'!$A$194:$AW$194&lt;&gt;"",COLUMN('Back data'!$A$194:$AW$194)))-M$6)/M83</f>
        <v>1.3513513513513514E-2</v>
      </c>
      <c r="N85" s="32">
        <f t="array" ref="N85">+INDEX('Back data'!$A$194:$AW$194,,MAX(IF('Back data'!$A$194:$AW$194&lt;&gt;"",COLUMN('Back data'!$A$194:$AW$194)))-N$6)/N83</f>
        <v>5.8398220244716345E-3</v>
      </c>
      <c r="O85" s="32">
        <f t="array" ref="O85">+INDEX('Back data'!$A$194:$AW$194,,MAX(IF('Back data'!$A$194:$AW$194&lt;&gt;"",COLUMN('Back data'!$A$194:$AW$194)))-O$6)/O83</f>
        <v>4.7499301480860576E-3</v>
      </c>
      <c r="P85" s="32">
        <f t="array" ref="P85">+INDEX('Back data'!$A$194:$AW$194,,MAX(IF('Back data'!$A$194:$AW$194&lt;&gt;"",COLUMN('Back data'!$A$194:$AW$194)))-P$6)/P83</f>
        <v>6.3649222065063652E-3</v>
      </c>
    </row>
    <row r="86" spans="1:16" x14ac:dyDescent="0.3">
      <c r="A86" s="33"/>
      <c r="B86" s="30"/>
      <c r="C86" s="34"/>
      <c r="D86" s="35"/>
      <c r="E86" s="35"/>
      <c r="F86" s="35"/>
      <c r="G86" s="35"/>
      <c r="H86" s="35"/>
      <c r="I86" s="35"/>
      <c r="J86" s="35"/>
      <c r="K86" s="35"/>
      <c r="L86" s="35"/>
      <c r="M86" s="35"/>
      <c r="N86" s="35"/>
      <c r="O86" s="35"/>
      <c r="P86" s="35"/>
    </row>
    <row r="87" spans="1:16" x14ac:dyDescent="0.3">
      <c r="C87" s="9" t="s">
        <v>68</v>
      </c>
      <c r="D87" s="10">
        <f t="array" ref="D87">INDEX('Back data'!$A$377:$AW$377,,MAX(IF('Back data'!$A$377:$AW$377&lt;&gt;"",COLUMN('Back data'!$A$377:$AW$377)))-D$6)+INDEX('Back data'!$A$378:$AW$378,,MAX(IF('Back data'!$A$378:$AW$378&lt;&gt;"",COLUMN('Back data'!$A$378:$AW$378)))-D$6)</f>
        <v>64.58</v>
      </c>
      <c r="E87" s="10">
        <f t="array" ref="E87">INDEX('Back data'!$A$377:$AW$377,,MAX(IF('Back data'!$A$377:$AW$377&lt;&gt;"",COLUMN('Back data'!$A$377:$AW$377)))-E$6)+INDEX('Back data'!$A$378:$AW$378,,MAX(IF('Back data'!$A$378:$AW$378&lt;&gt;"",COLUMN('Back data'!$A$378:$AW$378)))-E$6)</f>
        <v>68.710000000000008</v>
      </c>
      <c r="F87" s="10">
        <f t="array" ref="F87">INDEX('Back data'!$A$377:$AW$377,,MAX(IF('Back data'!$A$377:$AW$377&lt;&gt;"",COLUMN('Back data'!$A$377:$AW$377)))-F$6)+INDEX('Back data'!$A$378:$AW$378,,MAX(IF('Back data'!$A$378:$AW$378&lt;&gt;"",COLUMN('Back data'!$A$378:$AW$378)))-F$6)</f>
        <v>64.34</v>
      </c>
      <c r="G87" s="10">
        <f t="array" ref="G87">INDEX('Back data'!$A$377:$AW$377,,MAX(IF('Back data'!$A$377:$AW$377&lt;&gt;"",COLUMN('Back data'!$A$377:$AW$377)))-G$6)+INDEX('Back data'!$A$378:$AW$378,,MAX(IF('Back data'!$A$378:$AW$378&lt;&gt;"",COLUMN('Back data'!$A$378:$AW$378)))-G$6)</f>
        <v>70.349999999999994</v>
      </c>
      <c r="H87" s="10">
        <f t="array" ref="H87">INDEX('Back data'!$A$377:$AW$377,,MAX(IF('Back data'!$A$377:$AW$377&lt;&gt;"",COLUMN('Back data'!$A$377:$AW$377)))-H$6)+INDEX('Back data'!$A$378:$AW$378,,MAX(IF('Back data'!$A$378:$AW$378&lt;&gt;"",COLUMN('Back data'!$A$378:$AW$378)))-H$6)</f>
        <v>65.44</v>
      </c>
      <c r="I87" s="10">
        <f t="array" ref="I87">INDEX('Back data'!$A$377:$AW$377,,MAX(IF('Back data'!$A$377:$AW$377&lt;&gt;"",COLUMN('Back data'!$A$377:$AW$377)))-I$6)+INDEX('Back data'!$A$378:$AW$378,,MAX(IF('Back data'!$A$378:$AW$378&lt;&gt;"",COLUMN('Back data'!$A$378:$AW$378)))-I$6)</f>
        <v>70.33</v>
      </c>
      <c r="J87" s="10">
        <f t="array" ref="J87">INDEX('Back data'!$A$377:$AW$377,,MAX(IF('Back data'!$A$377:$AW$377&lt;&gt;"",COLUMN('Back data'!$A$377:$AW$377)))-J$6)+INDEX('Back data'!$A$378:$AW$378,,MAX(IF('Back data'!$A$378:$AW$378&lt;&gt;"",COLUMN('Back data'!$A$378:$AW$378)))-J$6)</f>
        <v>66.239999999999995</v>
      </c>
      <c r="K87" s="10">
        <f t="array" ref="K87">INDEX('Back data'!$A$377:$AW$377,,MAX(IF('Back data'!$A$377:$AW$377&lt;&gt;"",COLUMN('Back data'!$A$377:$AW$377)))-K$6)+INDEX('Back data'!$A$378:$AW$378,,MAX(IF('Back data'!$A$378:$AW$378&lt;&gt;"",COLUMN('Back data'!$A$378:$AW$378)))-K$6)</f>
        <v>68.31</v>
      </c>
      <c r="L87" s="10">
        <f t="array" ref="L87">INDEX('Back data'!$A$377:$AW$377,,MAX(IF('Back data'!$A$377:$AW$377&lt;&gt;"",COLUMN('Back data'!$A$377:$AW$377)))-L$6)+INDEX('Back data'!$A$378:$AW$378,,MAX(IF('Back data'!$A$378:$AW$378&lt;&gt;"",COLUMN('Back data'!$A$378:$AW$378)))-L$6)</f>
        <v>68.8</v>
      </c>
      <c r="M87" s="10">
        <f t="array" ref="M87">INDEX('Back data'!$A$377:$AW$377,,MAX(IF('Back data'!$A$377:$AW$377&lt;&gt;"",COLUMN('Back data'!$A$377:$AW$377)))-M$6)+INDEX('Back data'!$A$378:$AW$378,,MAX(IF('Back data'!$A$378:$AW$378&lt;&gt;"",COLUMN('Back data'!$A$378:$AW$378)))-M$6)</f>
        <v>70.08</v>
      </c>
      <c r="N87" s="10">
        <f t="array" ref="N87">INDEX('Back data'!$A$377:$AW$377,,MAX(IF('Back data'!$A$377:$AW$377&lt;&gt;"",COLUMN('Back data'!$A$377:$AW$377)))-N$6)+INDEX('Back data'!$A$378:$AW$378,,MAX(IF('Back data'!$A$378:$AW$378&lt;&gt;"",COLUMN('Back data'!$A$378:$AW$378)))-N$6)</f>
        <v>65.820000000000007</v>
      </c>
      <c r="O87" s="10">
        <f t="array" ref="O87">INDEX('Back data'!$A$377:$AW$377,,MAX(IF('Back data'!$A$377:$AW$377&lt;&gt;"",COLUMN('Back data'!$A$377:$AW$377)))-O$6)+INDEX('Back data'!$A$378:$AW$378,,MAX(IF('Back data'!$A$378:$AW$378&lt;&gt;"",COLUMN('Back data'!$A$378:$AW$378)))-O$6)</f>
        <v>71.41</v>
      </c>
      <c r="P87" s="10">
        <f t="array" ref="P87">INDEX('Back data'!$A$377:$AW$377,,MAX(IF('Back data'!$A$377:$AW$377&lt;&gt;"",COLUMN('Back data'!$A$377:$AW$377)))-P$6)+INDEX('Back data'!$A$378:$AW$378,,MAX(IF('Back data'!$A$378:$AW$378&lt;&gt;"",COLUMN('Back data'!$A$378:$AW$378)))-P$6)</f>
        <v>66.819999999999993</v>
      </c>
    </row>
    <row r="88" spans="1:16" x14ac:dyDescent="0.3">
      <c r="A88" s="38" t="s">
        <v>77</v>
      </c>
      <c r="B88" s="40" t="s">
        <v>57</v>
      </c>
      <c r="C88" s="11" t="s">
        <v>70</v>
      </c>
      <c r="D88" s="12">
        <f t="array" ref="D88">INDEX('Back data'!$A$377:$AW$377,,MAX(IF('Back data'!$A$377:$AW$377&lt;&gt;"",COLUMN('Back data'!$A$377:$AW$377)))-D$6)/D87</f>
        <v>0.87643233199132864</v>
      </c>
      <c r="E88" s="12">
        <f t="array" ref="E88">INDEX('Back data'!$A$377:$AW$377,,MAX(IF('Back data'!$A$377:$AW$377&lt;&gt;"",COLUMN('Back data'!$A$377:$AW$377)))-E$6)/E87</f>
        <v>0.86523067966817047</v>
      </c>
      <c r="F88" s="12">
        <f t="array" ref="F88">INDEX('Back data'!$A$377:$AW$377,,MAX(IF('Back data'!$A$377:$AW$377&lt;&gt;"",COLUMN('Back data'!$A$377:$AW$377)))-F$6)/F87</f>
        <v>0.90954305253341627</v>
      </c>
      <c r="G88" s="12">
        <f t="array" ref="G88">INDEX('Back data'!$A$377:$AW$377,,MAX(IF('Back data'!$A$377:$AW$377&lt;&gt;"",COLUMN('Back data'!$A$377:$AW$377)))-G$6)/G87</f>
        <v>0.89452736318407966</v>
      </c>
      <c r="H88" s="12">
        <f t="array" ref="H88">INDEX('Back data'!$A$377:$AW$377,,MAX(IF('Back data'!$A$377:$AW$377&lt;&gt;"",COLUMN('Back data'!$A$377:$AW$377)))-H$6)/H87</f>
        <v>0.94452933985330079</v>
      </c>
      <c r="I88" s="12">
        <f t="array" ref="I88">INDEX('Back data'!$A$377:$AW$377,,MAX(IF('Back data'!$A$377:$AW$377&lt;&gt;"",COLUMN('Back data'!$A$377:$AW$377)))-I$6)/I87</f>
        <v>0.94511588226930188</v>
      </c>
      <c r="J88" s="12">
        <f t="array" ref="J88">INDEX('Back data'!$A$377:$AW$377,,MAX(IF('Back data'!$A$377:$AW$377&lt;&gt;"",COLUMN('Back data'!$A$377:$AW$377)))-J$6)/J87</f>
        <v>0.90428743961352664</v>
      </c>
      <c r="K88" s="12">
        <f t="array" ref="K88">INDEX('Back data'!$A$377:$AW$377,,MAX(IF('Back data'!$A$377:$AW$377&lt;&gt;"",COLUMN('Back data'!$A$377:$AW$377)))-K$6)/K87</f>
        <v>0.8896208461425853</v>
      </c>
      <c r="L88" s="12">
        <f t="array" ref="L88">INDEX('Back data'!$A$377:$AW$377,,MAX(IF('Back data'!$A$377:$AW$377&lt;&gt;"",COLUMN('Back data'!$A$377:$AW$377)))-L$6)/L87</f>
        <v>0.93139534883720931</v>
      </c>
      <c r="M88" s="12">
        <f t="array" ref="M88">INDEX('Back data'!$A$377:$AW$377,,MAX(IF('Back data'!$A$377:$AW$377&lt;&gt;"",COLUMN('Back data'!$A$377:$AW$377)))-M$6)/M87</f>
        <v>0.89768835616438358</v>
      </c>
      <c r="N88" s="12">
        <f t="array" ref="N88">INDEX('Back data'!$A$377:$AW$377,,MAX(IF('Back data'!$A$377:$AW$377&lt;&gt;"",COLUMN('Back data'!$A$377:$AW$377)))-N$6)/N87</f>
        <v>0.86037678517168026</v>
      </c>
      <c r="O88" s="12">
        <f t="array" ref="O88">INDEX('Back data'!$A$377:$AW$377,,MAX(IF('Back data'!$A$377:$AW$377&lt;&gt;"",COLUMN('Back data'!$A$377:$AW$377)))-O$6)/O87</f>
        <v>0.89959389441254722</v>
      </c>
      <c r="P88" s="12">
        <f t="array" ref="P88">INDEX('Back data'!$A$377:$AW$377,,MAX(IF('Back data'!$A$377:$AW$377&lt;&gt;"",COLUMN('Back data'!$A$377:$AW$377)))-P$6)/P87</f>
        <v>0.86605806644717154</v>
      </c>
    </row>
    <row r="89" spans="1:16" x14ac:dyDescent="0.3">
      <c r="A89" s="38" t="s">
        <v>77</v>
      </c>
      <c r="B89" s="40" t="s">
        <v>57</v>
      </c>
      <c r="C89" s="11" t="s">
        <v>71</v>
      </c>
      <c r="D89" s="12">
        <f t="array" ref="D89">+INDEX('Back data'!$A$378:$AW$378,,MAX(IF('Back data'!$A$378:$AW$378&lt;&gt;"",COLUMN('Back data'!$A$378:$AW$378)))-D$6)/D87</f>
        <v>0.12356766800867143</v>
      </c>
      <c r="E89" s="12">
        <f t="array" ref="E89">+INDEX('Back data'!$A$378:$AW$378,,MAX(IF('Back data'!$A$378:$AW$378&lt;&gt;"",COLUMN('Back data'!$A$378:$AW$378)))-E$6)/E87</f>
        <v>0.13476932033182942</v>
      </c>
      <c r="F89" s="12">
        <f t="array" ref="F89">+INDEX('Back data'!$A$378:$AW$378,,MAX(IF('Back data'!$A$378:$AW$378&lt;&gt;"",COLUMN('Back data'!$A$378:$AW$378)))-F$6)/F87</f>
        <v>9.0456947466583768E-2</v>
      </c>
      <c r="G89" s="12">
        <f t="array" ref="G89">+INDEX('Back data'!$A$378:$AW$378,,MAX(IF('Back data'!$A$378:$AW$378&lt;&gt;"",COLUMN('Back data'!$A$378:$AW$378)))-G$6)/G87</f>
        <v>0.10547263681592041</v>
      </c>
      <c r="H89" s="12">
        <f t="array" ref="H89">+INDEX('Back data'!$A$378:$AW$378,,MAX(IF('Back data'!$A$378:$AW$378&lt;&gt;"",COLUMN('Back data'!$A$378:$AW$378)))-H$6)/H87</f>
        <v>5.5470660146699269E-2</v>
      </c>
      <c r="I89" s="12">
        <f t="array" ref="I89">+INDEX('Back data'!$A$378:$AW$378,,MAX(IF('Back data'!$A$378:$AW$378&lt;&gt;"",COLUMN('Back data'!$A$378:$AW$378)))-I$6)/I87</f>
        <v>5.4884117730698137E-2</v>
      </c>
      <c r="J89" s="12">
        <f t="array" ref="J89">+INDEX('Back data'!$A$378:$AW$378,,MAX(IF('Back data'!$A$378:$AW$378&lt;&gt;"",COLUMN('Back data'!$A$378:$AW$378)))-J$6)/J87</f>
        <v>9.5712560386473439E-2</v>
      </c>
      <c r="K89" s="12">
        <f t="array" ref="K89">+INDEX('Back data'!$A$378:$AW$378,,MAX(IF('Back data'!$A$378:$AW$378&lt;&gt;"",COLUMN('Back data'!$A$378:$AW$378)))-K$6)/K87</f>
        <v>0.11037915385741473</v>
      </c>
      <c r="L89" s="12">
        <f t="array" ref="L89">+INDEX('Back data'!$A$378:$AW$378,,MAX(IF('Back data'!$A$378:$AW$378&lt;&gt;"",COLUMN('Back data'!$A$378:$AW$378)))-L$6)/L87</f>
        <v>6.86046511627907E-2</v>
      </c>
      <c r="M89" s="12">
        <f t="array" ref="M89">+INDEX('Back data'!$A$378:$AW$378,,MAX(IF('Back data'!$A$378:$AW$378&lt;&gt;"",COLUMN('Back data'!$A$378:$AW$378)))-M$6)/M87</f>
        <v>0.10231164383561644</v>
      </c>
      <c r="N89" s="12">
        <f t="array" ref="N89">+INDEX('Back data'!$A$378:$AW$378,,MAX(IF('Back data'!$A$378:$AW$378&lt;&gt;"",COLUMN('Back data'!$A$378:$AW$378)))-N$6)/N87</f>
        <v>0.13962321482831963</v>
      </c>
      <c r="O89" s="12">
        <f t="array" ref="O89">+INDEX('Back data'!$A$378:$AW$378,,MAX(IF('Back data'!$A$378:$AW$378&lt;&gt;"",COLUMN('Back data'!$A$378:$AW$378)))-O$6)/O87</f>
        <v>0.10040610558745273</v>
      </c>
      <c r="P89" s="12">
        <f t="array" ref="P89">+INDEX('Back data'!$A$378:$AW$378,,MAX(IF('Back data'!$A$378:$AW$378&lt;&gt;"",COLUMN('Back data'!$A$378:$AW$378)))-P$6)/P87</f>
        <v>0.13394193355282849</v>
      </c>
    </row>
    <row r="92" spans="1:16" x14ac:dyDescent="0.3">
      <c r="C92" s="9" t="s">
        <v>68</v>
      </c>
      <c r="D92" s="10">
        <f t="array" ref="D92">INDEX('Back data'!$A$383:$AW$383,,MAX(IF('Back data'!$A$383:$AW$383&lt;&gt;"",COLUMN('Back data'!$A$383:$AW$383)))-D$6)+INDEX('Back data'!$A$384:$AW$384,,MAX(IF('Back data'!$A$384:$AW$384&lt;&gt;"",COLUMN('Back data'!$A$384:$AW$384)))-D$6)</f>
        <v>66.94</v>
      </c>
      <c r="E92" s="10">
        <f t="array" ref="E92">INDEX('Back data'!$A$383:$AW$383,,MAX(IF('Back data'!$A$383:$AW$383&lt;&gt;"",COLUMN('Back data'!$A$383:$AW$383)))-E$6)+INDEX('Back data'!$A$384:$AW$384,,MAX(IF('Back data'!$A$384:$AW$384&lt;&gt;"",COLUMN('Back data'!$A$384:$AW$384)))-E$6)</f>
        <v>66.42</v>
      </c>
      <c r="F92" s="10">
        <f t="array" ref="F92">INDEX('Back data'!$A$383:$AW$383,,MAX(IF('Back data'!$A$383:$AW$383&lt;&gt;"",COLUMN('Back data'!$A$383:$AW$383)))-F$6)+INDEX('Back data'!$A$384:$AW$384,,MAX(IF('Back data'!$A$384:$AW$384&lt;&gt;"",COLUMN('Back data'!$A$384:$AW$384)))-F$6)</f>
        <v>69.53</v>
      </c>
      <c r="G92" s="10">
        <f t="array" ref="G92">INDEX('Back data'!$A$383:$AW$383,,MAX(IF('Back data'!$A$383:$AW$383&lt;&gt;"",COLUMN('Back data'!$A$383:$AW$383)))-G$6)+INDEX('Back data'!$A$384:$AW$384,,MAX(IF('Back data'!$A$384:$AW$384&lt;&gt;"",COLUMN('Back data'!$A$384:$AW$384)))-G$6)</f>
        <v>73.919999999999987</v>
      </c>
      <c r="H92" s="10">
        <f t="array" ref="H92">INDEX('Back data'!$A$383:$AW$383,,MAX(IF('Back data'!$A$383:$AW$383&lt;&gt;"",COLUMN('Back data'!$A$383:$AW$383)))-H$6)+INDEX('Back data'!$A$384:$AW$384,,MAX(IF('Back data'!$A$384:$AW$384&lt;&gt;"",COLUMN('Back data'!$A$384:$AW$384)))-H$6)</f>
        <v>73.47999999999999</v>
      </c>
      <c r="I92" s="10">
        <f t="array" ref="I92">INDEX('Back data'!$A$383:$AW$383,,MAX(IF('Back data'!$A$383:$AW$383&lt;&gt;"",COLUMN('Back data'!$A$383:$AW$383)))-I$6)+INDEX('Back data'!$A$384:$AW$384,,MAX(IF('Back data'!$A$384:$AW$384&lt;&gt;"",COLUMN('Back data'!$A$384:$AW$384)))-I$6)</f>
        <v>75.69</v>
      </c>
      <c r="J92" s="10">
        <f t="array" ref="J92">INDEX('Back data'!$A$383:$AW$383,,MAX(IF('Back data'!$A$383:$AW$383&lt;&gt;"",COLUMN('Back data'!$A$383:$AW$383)))-J$6)+INDEX('Back data'!$A$384:$AW$384,,MAX(IF('Back data'!$A$384:$AW$384&lt;&gt;"",COLUMN('Back data'!$A$384:$AW$384)))-J$6)</f>
        <v>75.77</v>
      </c>
      <c r="K92" s="10">
        <f t="array" ref="K92">INDEX('Back data'!$A$383:$AW$383,,MAX(IF('Back data'!$A$383:$AW$383&lt;&gt;"",COLUMN('Back data'!$A$383:$AW$383)))-K$6)+INDEX('Back data'!$A$384:$AW$384,,MAX(IF('Back data'!$A$384:$AW$384&lt;&gt;"",COLUMN('Back data'!$A$384:$AW$384)))-K$6)</f>
        <v>73.819999999999993</v>
      </c>
      <c r="L92" s="10">
        <f t="array" ref="L92">INDEX('Back data'!$A$383:$AW$383,,MAX(IF('Back data'!$A$383:$AW$383&lt;&gt;"",COLUMN('Back data'!$A$383:$AW$383)))-L$6)+INDEX('Back data'!$A$384:$AW$384,,MAX(IF('Back data'!$A$384:$AW$384&lt;&gt;"",COLUMN('Back data'!$A$384:$AW$384)))-L$6)</f>
        <v>75.75</v>
      </c>
      <c r="M92" s="10">
        <f t="array" ref="M92">INDEX('Back data'!$A$383:$AW$383,,MAX(IF('Back data'!$A$383:$AW$383&lt;&gt;"",COLUMN('Back data'!$A$383:$AW$383)))-M$6)+INDEX('Back data'!$A$384:$AW$384,,MAX(IF('Back data'!$A$384:$AW$384&lt;&gt;"",COLUMN('Back data'!$A$384:$AW$384)))-M$6)</f>
        <v>74.89</v>
      </c>
      <c r="N92" s="10">
        <f t="array" ref="N92">INDEX('Back data'!$A$383:$AW$383,,MAX(IF('Back data'!$A$383:$AW$383&lt;&gt;"",COLUMN('Back data'!$A$383:$AW$383)))-N$6)+INDEX('Back data'!$A$384:$AW$384,,MAX(IF('Back data'!$A$384:$AW$384&lt;&gt;"",COLUMN('Back data'!$A$384:$AW$384)))-N$6)</f>
        <v>75.930000000000007</v>
      </c>
      <c r="O92" s="10">
        <f t="array" ref="O92">INDEX('Back data'!$A$383:$AW$383,,MAX(IF('Back data'!$A$383:$AW$383&lt;&gt;"",COLUMN('Back data'!$A$383:$AW$383)))-O$6)+INDEX('Back data'!$A$384:$AW$384,,MAX(IF('Back data'!$A$384:$AW$384&lt;&gt;"",COLUMN('Back data'!$A$384:$AW$384)))-O$6)</f>
        <v>74.61</v>
      </c>
      <c r="P92" s="10">
        <f t="array" ref="P92">INDEX('Back data'!$A$383:$AW$383,,MAX(IF('Back data'!$A$383:$AW$383&lt;&gt;"",COLUMN('Back data'!$A$383:$AW$383)))-P$6)+INDEX('Back data'!$A$384:$AW$384,,MAX(IF('Back data'!$A$384:$AW$384&lt;&gt;"",COLUMN('Back data'!$A$384:$AW$384)))-P$6)</f>
        <v>73.179999999999993</v>
      </c>
    </row>
    <row r="93" spans="1:16" x14ac:dyDescent="0.3">
      <c r="A93" s="38" t="s">
        <v>77</v>
      </c>
      <c r="B93" s="40" t="s">
        <v>62</v>
      </c>
      <c r="C93" s="11" t="s">
        <v>70</v>
      </c>
      <c r="D93" s="12">
        <f t="array" ref="D93">INDEX('Back data'!$A$383:$AW$383,,MAX(IF('Back data'!$A$383:$AW$383&lt;&gt;"",COLUMN('Back data'!$A$383:$AW$383)))-D$6)/D92</f>
        <v>0.92754705706602936</v>
      </c>
      <c r="E93" s="12">
        <f t="array" ref="E93">INDEX('Back data'!$A$383:$AW$383,,MAX(IF('Back data'!$A$383:$AW$383&lt;&gt;"",COLUMN('Back data'!$A$383:$AW$383)))-E$6)/E92</f>
        <v>0.9251731406202951</v>
      </c>
      <c r="F93" s="12">
        <f t="array" ref="F93">INDEX('Back data'!$A$383:$AW$383,,MAX(IF('Back data'!$A$383:$AW$383&lt;&gt;"",COLUMN('Back data'!$A$383:$AW$383)))-F$6)/F92</f>
        <v>0.93297857040126564</v>
      </c>
      <c r="G93" s="12">
        <f t="array" ref="G93">INDEX('Back data'!$A$383:$AW$383,,MAX(IF('Back data'!$A$383:$AW$383&lt;&gt;"",COLUMN('Back data'!$A$383:$AW$383)))-G$6)/G92</f>
        <v>0.93668831168831179</v>
      </c>
      <c r="H93" s="12">
        <f t="array" ref="H93">INDEX('Back data'!$A$383:$AW$383,,MAX(IF('Back data'!$A$383:$AW$383&lt;&gt;"",COLUMN('Back data'!$A$383:$AW$383)))-H$6)/H92</f>
        <v>0.94379422972237348</v>
      </c>
      <c r="I93" s="12">
        <f t="array" ref="I93">INDEX('Back data'!$A$383:$AW$383,,MAX(IF('Back data'!$A$383:$AW$383&lt;&gt;"",COLUMN('Back data'!$A$383:$AW$383)))-I$6)/I92</f>
        <v>0.9599682917162109</v>
      </c>
      <c r="J93" s="12">
        <f t="array" ref="J93">INDEX('Back data'!$A$383:$AW$383,,MAX(IF('Back data'!$A$383:$AW$383&lt;&gt;"",COLUMN('Back data'!$A$383:$AW$383)))-J$6)/J92</f>
        <v>0.96674145440147818</v>
      </c>
      <c r="K93" s="12">
        <f t="array" ref="K93">INDEX('Back data'!$A$383:$AW$383,,MAX(IF('Back data'!$A$383:$AW$383&lt;&gt;"",COLUMN('Back data'!$A$383:$AW$383)))-K$6)/K92</f>
        <v>0.93998916282850187</v>
      </c>
      <c r="L93" s="12">
        <f t="array" ref="L93">INDEX('Back data'!$A$383:$AW$383,,MAX(IF('Back data'!$A$383:$AW$383&lt;&gt;"",COLUMN('Back data'!$A$383:$AW$383)))-L$6)/L92</f>
        <v>0.93108910891089114</v>
      </c>
      <c r="M93" s="12">
        <f t="array" ref="M93">INDEX('Back data'!$A$383:$AW$383,,MAX(IF('Back data'!$A$383:$AW$383&lt;&gt;"",COLUMN('Back data'!$A$383:$AW$383)))-M$6)/M92</f>
        <v>0.94925891307250643</v>
      </c>
      <c r="N93" s="12">
        <f t="array" ref="N93">INDEX('Back data'!$A$383:$AW$383,,MAX(IF('Back data'!$A$383:$AW$383&lt;&gt;"",COLUMN('Back data'!$A$383:$AW$383)))-N$6)/N92</f>
        <v>0.96984064269722103</v>
      </c>
      <c r="O93" s="12">
        <f t="array" ref="O93">INDEX('Back data'!$A$383:$AW$383,,MAX(IF('Back data'!$A$383:$AW$383&lt;&gt;"",COLUMN('Back data'!$A$383:$AW$383)))-O$6)/O92</f>
        <v>0.92909797614260814</v>
      </c>
      <c r="P93" s="12">
        <f t="array" ref="P93">INDEX('Back data'!$A$383:$AW$383,,MAX(IF('Back data'!$A$383:$AW$383&lt;&gt;"",COLUMN('Back data'!$A$383:$AW$383)))-P$6)/P92</f>
        <v>0.93372506149221102</v>
      </c>
    </row>
    <row r="94" spans="1:16" x14ac:dyDescent="0.3">
      <c r="A94" s="38" t="s">
        <v>77</v>
      </c>
      <c r="B94" s="40" t="s">
        <v>62</v>
      </c>
      <c r="C94" s="11" t="s">
        <v>71</v>
      </c>
      <c r="D94" s="12">
        <f t="array" ref="D94">+INDEX('Back data'!$A$384:$AW$384,,MAX(IF('Back data'!$A$384:$AW$384&lt;&gt;"",COLUMN('Back data'!$A$384:$AW$384)))-D$6)/D92</f>
        <v>7.2452942933970713E-2</v>
      </c>
      <c r="E94" s="12">
        <f t="array" ref="E94">+INDEX('Back data'!$A$384:$AW$384,,MAX(IF('Back data'!$A$384:$AW$384&lt;&gt;"",COLUMN('Back data'!$A$384:$AW$384)))-E$6)/E92</f>
        <v>7.4826859379704902E-2</v>
      </c>
      <c r="F94" s="12">
        <f t="array" ref="F94">+INDEX('Back data'!$A$384:$AW$384,,MAX(IF('Back data'!$A$384:$AW$384&lt;&gt;"",COLUMN('Back data'!$A$384:$AW$384)))-F$6)/F92</f>
        <v>6.7021429598734361E-2</v>
      </c>
      <c r="G94" s="12">
        <f t="array" ref="G94">+INDEX('Back data'!$A$384:$AW$384,,MAX(IF('Back data'!$A$384:$AW$384&lt;&gt;"",COLUMN('Back data'!$A$384:$AW$384)))-G$6)/G92</f>
        <v>6.3311688311688319E-2</v>
      </c>
      <c r="H94" s="12">
        <f t="array" ref="H94">+INDEX('Back data'!$A$384:$AW$384,,MAX(IF('Back data'!$A$384:$AW$384&lt;&gt;"",COLUMN('Back data'!$A$384:$AW$384)))-H$6)/H92</f>
        <v>5.620577027762657E-2</v>
      </c>
      <c r="I94" s="12">
        <f t="array" ref="I94">+INDEX('Back data'!$A$384:$AW$384,,MAX(IF('Back data'!$A$384:$AW$384&lt;&gt;"",COLUMN('Back data'!$A$384:$AW$384)))-I$6)/I92</f>
        <v>4.0031708283789137E-2</v>
      </c>
      <c r="J94" s="12">
        <f t="array" ref="J94">+INDEX('Back data'!$A$384:$AW$384,,MAX(IF('Back data'!$A$384:$AW$384&lt;&gt;"",COLUMN('Back data'!$A$384:$AW$384)))-J$6)/J92</f>
        <v>3.3258545598521844E-2</v>
      </c>
      <c r="K94" s="12">
        <f t="array" ref="K94">+INDEX('Back data'!$A$384:$AW$384,,MAX(IF('Back data'!$A$384:$AW$384&lt;&gt;"",COLUMN('Back data'!$A$384:$AW$384)))-K$6)/K92</f>
        <v>6.0010837171498244E-2</v>
      </c>
      <c r="L94" s="12">
        <f t="array" ref="L94">+INDEX('Back data'!$A$384:$AW$384,,MAX(IF('Back data'!$A$384:$AW$384&lt;&gt;"",COLUMN('Back data'!$A$384:$AW$384)))-L$6)/L92</f>
        <v>6.8910891089108903E-2</v>
      </c>
      <c r="M94" s="12">
        <f t="array" ref="M94">+INDEX('Back data'!$A$384:$AW$384,,MAX(IF('Back data'!$A$384:$AW$384&lt;&gt;"",COLUMN('Back data'!$A$384:$AW$384)))-M$6)/M92</f>
        <v>5.0741086927493656E-2</v>
      </c>
      <c r="N94" s="12">
        <f t="array" ref="N94">+INDEX('Back data'!$A$384:$AW$384,,MAX(IF('Back data'!$A$384:$AW$384&lt;&gt;"",COLUMN('Back data'!$A$384:$AW$384)))-N$6)/N92</f>
        <v>3.0159357302778873E-2</v>
      </c>
      <c r="O94" s="12">
        <f t="array" ref="O94">+INDEX('Back data'!$A$384:$AW$384,,MAX(IF('Back data'!$A$384:$AW$384&lt;&gt;"",COLUMN('Back data'!$A$384:$AW$384)))-O$6)/O92</f>
        <v>7.0902023857391777E-2</v>
      </c>
      <c r="P94" s="12">
        <f t="array" ref="P94">+INDEX('Back data'!$A$384:$AW$384,,MAX(IF('Back data'!$A$384:$AW$384&lt;&gt;"",COLUMN('Back data'!$A$384:$AW$384)))-P$6)/P92</f>
        <v>6.6274938507789011E-2</v>
      </c>
    </row>
    <row r="97" spans="1:16" x14ac:dyDescent="0.3">
      <c r="C97" s="9" t="s">
        <v>68</v>
      </c>
      <c r="D97" s="10">
        <f t="array" ref="D97">INDEX('Back data'!$A$389:$AW$389,,MAX(IF('Back data'!$A$389:$AW$389&lt;&gt;"",COLUMN('Back data'!$A$389:$AW$389)))-D$6)+INDEX('Back data'!$A$390:$AW$390,,MAX(IF('Back data'!$A$390:$AW$390&lt;&gt;"",COLUMN('Back data'!$A$390:$AW$390)))-D$6)</f>
        <v>68.09</v>
      </c>
      <c r="E97" s="10">
        <f t="array" ref="E97">INDEX('Back data'!$A$389:$AW$389,,MAX(IF('Back data'!$A$389:$AW$389&lt;&gt;"",COLUMN('Back data'!$A$389:$AW$389)))-E$6)+INDEX('Back data'!$A$390:$AW$390,,MAX(IF('Back data'!$A$390:$AW$390&lt;&gt;"",COLUMN('Back data'!$A$390:$AW$390)))-E$6)</f>
        <v>73.53</v>
      </c>
      <c r="F97" s="10">
        <f t="array" ref="F97">INDEX('Back data'!$A$389:$AW$389,,MAX(IF('Back data'!$A$389:$AW$389&lt;&gt;"",COLUMN('Back data'!$A$389:$AW$389)))-F$6)+INDEX('Back data'!$A$390:$AW$390,,MAX(IF('Back data'!$A$390:$AW$390&lt;&gt;"",COLUMN('Back data'!$A$390:$AW$390)))-F$6)</f>
        <v>78.03</v>
      </c>
      <c r="G97" s="10">
        <f t="array" ref="G97">INDEX('Back data'!$A$389:$AW$389,,MAX(IF('Back data'!$A$389:$AW$389&lt;&gt;"",COLUMN('Back data'!$A$389:$AW$389)))-G$6)+INDEX('Back data'!$A$390:$AW$390,,MAX(IF('Back data'!$A$390:$AW$390&lt;&gt;"",COLUMN('Back data'!$A$390:$AW$390)))-G$6)</f>
        <v>73.8</v>
      </c>
      <c r="H97" s="10">
        <f t="array" ref="H97">INDEX('Back data'!$A$389:$AW$389,,MAX(IF('Back data'!$A$389:$AW$389&lt;&gt;"",COLUMN('Back data'!$A$389:$AW$389)))-H$6)+INDEX('Back data'!$A$390:$AW$390,,MAX(IF('Back data'!$A$390:$AW$390&lt;&gt;"",COLUMN('Back data'!$A$390:$AW$390)))-H$6)</f>
        <v>66.339999999999989</v>
      </c>
      <c r="I97" s="10">
        <f t="array" ref="I97">INDEX('Back data'!$A$389:$AW$389,,MAX(IF('Back data'!$A$389:$AW$389&lt;&gt;"",COLUMN('Back data'!$A$389:$AW$389)))-I$6)+INDEX('Back data'!$A$390:$AW$390,,MAX(IF('Back data'!$A$390:$AW$390&lt;&gt;"",COLUMN('Back data'!$A$390:$AW$390)))-I$6)</f>
        <v>74.739999999999995</v>
      </c>
      <c r="J97" s="10">
        <f t="array" ref="J97">INDEX('Back data'!$A$389:$AW$389,,MAX(IF('Back data'!$A$389:$AW$389&lt;&gt;"",COLUMN('Back data'!$A$389:$AW$389)))-J$6)+INDEX('Back data'!$A$390:$AW$390,,MAX(IF('Back data'!$A$390:$AW$390&lt;&gt;"",COLUMN('Back data'!$A$390:$AW$390)))-J$6)</f>
        <v>75.84</v>
      </c>
      <c r="K97" s="10">
        <f t="array" ref="K97">INDEX('Back data'!$A$389:$AW$389,,MAX(IF('Back data'!$A$389:$AW$389&lt;&gt;"",COLUMN('Back data'!$A$389:$AW$389)))-K$6)+INDEX('Back data'!$A$390:$AW$390,,MAX(IF('Back data'!$A$390:$AW$390&lt;&gt;"",COLUMN('Back data'!$A$390:$AW$390)))-K$6)</f>
        <v>76.95</v>
      </c>
      <c r="L97" s="10">
        <f t="array" ref="L97">INDEX('Back data'!$A$389:$AW$389,,MAX(IF('Back data'!$A$389:$AW$389&lt;&gt;"",COLUMN('Back data'!$A$389:$AW$389)))-L$6)+INDEX('Back data'!$A$390:$AW$390,,MAX(IF('Back data'!$A$390:$AW$390&lt;&gt;"",COLUMN('Back data'!$A$390:$AW$390)))-L$6)</f>
        <v>79.47</v>
      </c>
      <c r="M97" s="10">
        <f t="array" ref="M97">INDEX('Back data'!$A$389:$AW$389,,MAX(IF('Back data'!$A$389:$AW$389&lt;&gt;"",COLUMN('Back data'!$A$389:$AW$389)))-M$6)+INDEX('Back data'!$A$390:$AW$390,,MAX(IF('Back data'!$A$390:$AW$390&lt;&gt;"",COLUMN('Back data'!$A$390:$AW$390)))-M$6)</f>
        <v>76.38</v>
      </c>
      <c r="N97" s="10">
        <f t="array" ref="N97">INDEX('Back data'!$A$389:$AW$389,,MAX(IF('Back data'!$A$389:$AW$389&lt;&gt;"",COLUMN('Back data'!$A$389:$AW$389)))-N$6)+INDEX('Back data'!$A$390:$AW$390,,MAX(IF('Back data'!$A$390:$AW$390&lt;&gt;"",COLUMN('Back data'!$A$390:$AW$390)))-N$6)</f>
        <v>74.69</v>
      </c>
      <c r="O97" s="10">
        <f t="array" ref="O97">INDEX('Back data'!$A$389:$AW$389,,MAX(IF('Back data'!$A$389:$AW$389&lt;&gt;"",COLUMN('Back data'!$A$389:$AW$389)))-O$6)+INDEX('Back data'!$A$390:$AW$390,,MAX(IF('Back data'!$A$390:$AW$390&lt;&gt;"",COLUMN('Back data'!$A$390:$AW$390)))-O$6)</f>
        <v>70.22999999999999</v>
      </c>
      <c r="P97" s="10">
        <f t="array" ref="P97">INDEX('Back data'!$A$389:$AW$389,,MAX(IF('Back data'!$A$389:$AW$389&lt;&gt;"",COLUMN('Back data'!$A$389:$AW$389)))-P$6)+INDEX('Back data'!$A$390:$AW$390,,MAX(IF('Back data'!$A$390:$AW$390&lt;&gt;"",COLUMN('Back data'!$A$390:$AW$390)))-P$6)</f>
        <v>77.099999999999994</v>
      </c>
    </row>
    <row r="98" spans="1:16" x14ac:dyDescent="0.3">
      <c r="A98" s="38" t="s">
        <v>77</v>
      </c>
      <c r="B98" s="40" t="s">
        <v>67</v>
      </c>
      <c r="C98" s="11" t="s">
        <v>70</v>
      </c>
      <c r="D98" s="12">
        <f t="array" ref="D98">INDEX('Back data'!$A$389:$AW$389,,MAX(IF('Back data'!$A$389:$AW$389&lt;&gt;"",COLUMN('Back data'!$A$389:$AW$389)))-D$6)/D97</f>
        <v>0.93978557791158757</v>
      </c>
      <c r="E98" s="12">
        <f t="array" ref="E98">INDEX('Back data'!$A$389:$AW$389,,MAX(IF('Back data'!$A$389:$AW$389&lt;&gt;"",COLUMN('Back data'!$A$389:$AW$389)))-E$6)/E97</f>
        <v>0.92044063647490826</v>
      </c>
      <c r="F98" s="12">
        <f t="array" ref="F98">INDEX('Back data'!$A$389:$AW$389,,MAX(IF('Back data'!$A$389:$AW$389&lt;&gt;"",COLUMN('Back data'!$A$389:$AW$389)))-F$6)/F97</f>
        <v>0.91580161476355237</v>
      </c>
      <c r="G98" s="12">
        <f t="array" ref="G98">INDEX('Back data'!$A$389:$AW$389,,MAX(IF('Back data'!$A$389:$AW$389&lt;&gt;"",COLUMN('Back data'!$A$389:$AW$389)))-G$6)/G97</f>
        <v>0.96924119241192419</v>
      </c>
      <c r="H98" s="12">
        <f t="array" ref="H98">INDEX('Back data'!$A$389:$AW$389,,MAX(IF('Back data'!$A$389:$AW$389&lt;&gt;"",COLUMN('Back data'!$A$389:$AW$389)))-H$6)/H97</f>
        <v>0.97965028640337659</v>
      </c>
      <c r="I98" s="12">
        <f t="array" ref="I98">INDEX('Back data'!$A$389:$AW$389,,MAX(IF('Back data'!$A$389:$AW$389&lt;&gt;"",COLUMN('Back data'!$A$389:$AW$389)))-I$6)/I97</f>
        <v>0.97257158148247258</v>
      </c>
      <c r="J98" s="12">
        <f t="array" ref="J98">INDEX('Back data'!$A$389:$AW$389,,MAX(IF('Back data'!$A$389:$AW$389&lt;&gt;"",COLUMN('Back data'!$A$389:$AW$389)))-J$6)/J97</f>
        <v>0.951740506329114</v>
      </c>
      <c r="K98" s="12">
        <f t="array" ref="K98">INDEX('Back data'!$A$389:$AW$389,,MAX(IF('Back data'!$A$389:$AW$389&lt;&gt;"",COLUMN('Back data'!$A$389:$AW$389)))-K$6)/K97</f>
        <v>0.94697855750487336</v>
      </c>
      <c r="L98" s="12">
        <f t="array" ref="L98">INDEX('Back data'!$A$389:$AW$389,,MAX(IF('Back data'!$A$389:$AW$389&lt;&gt;"",COLUMN('Back data'!$A$389:$AW$389)))-L$6)/L97</f>
        <v>0.94803070341009188</v>
      </c>
      <c r="M98" s="12">
        <f t="array" ref="M98">INDEX('Back data'!$A$389:$AW$389,,MAX(IF('Back data'!$A$389:$AW$389&lt;&gt;"",COLUMN('Back data'!$A$389:$AW$389)))-M$6)/M97</f>
        <v>0.96779261586802834</v>
      </c>
      <c r="N98" s="12">
        <f t="array" ref="N98">INDEX('Back data'!$A$389:$AW$389,,MAX(IF('Back data'!$A$389:$AW$389&lt;&gt;"",COLUMN('Back data'!$A$389:$AW$389)))-N$6)/N97</f>
        <v>0.98513857276743877</v>
      </c>
      <c r="O98" s="12">
        <f t="array" ref="O98">INDEX('Back data'!$A$389:$AW$389,,MAX(IF('Back data'!$A$389:$AW$389&lt;&gt;"",COLUMN('Back data'!$A$389:$AW$389)))-O$6)/O97</f>
        <v>0.96141250177986626</v>
      </c>
      <c r="P98" s="12">
        <f t="array" ref="P98">INDEX('Back data'!$A$389:$AW$389,,MAX(IF('Back data'!$A$389:$AW$389&lt;&gt;"",COLUMN('Back data'!$A$389:$AW$389)))-P$6)/P97</f>
        <v>0.89961089494163426</v>
      </c>
    </row>
    <row r="99" spans="1:16" x14ac:dyDescent="0.3">
      <c r="A99" s="38" t="s">
        <v>77</v>
      </c>
      <c r="B99" s="40" t="s">
        <v>67</v>
      </c>
      <c r="C99" s="11" t="s">
        <v>71</v>
      </c>
      <c r="D99" s="12">
        <f t="array" ref="D99">INDEX('Back data'!$A$390:$AW$390,,MAX(IF('Back data'!$A$390:$AW$390&lt;&gt;"",COLUMN('Back data'!$A$390:$AW$390)))-D$6)/D97</f>
        <v>6.0214422088412385E-2</v>
      </c>
      <c r="E99" s="12">
        <f t="array" ref="E99">INDEX('Back data'!$A$390:$AW$390,,MAX(IF('Back data'!$A$390:$AW$390&lt;&gt;"",COLUMN('Back data'!$A$390:$AW$390)))-E$6)/E97</f>
        <v>7.9559363525091797E-2</v>
      </c>
      <c r="F99" s="12">
        <f t="array" ref="F99">INDEX('Back data'!$A$390:$AW$390,,MAX(IF('Back data'!$A$390:$AW$390&lt;&gt;"",COLUMN('Back data'!$A$390:$AW$390)))-F$6)/F97</f>
        <v>8.4198385236447529E-2</v>
      </c>
      <c r="G99" s="12">
        <f t="array" ref="G99">INDEX('Back data'!$A$390:$AW$390,,MAX(IF('Back data'!$A$390:$AW$390&lt;&gt;"",COLUMN('Back data'!$A$390:$AW$390)))-G$6)/G97</f>
        <v>3.0758807588075882E-2</v>
      </c>
      <c r="H99" s="12">
        <f t="array" ref="H99">INDEX('Back data'!$A$390:$AW$390,,MAX(IF('Back data'!$A$390:$AW$390&lt;&gt;"",COLUMN('Back data'!$A$390:$AW$390)))-H$6)/H97</f>
        <v>2.0349713596623461E-2</v>
      </c>
      <c r="I99" s="12">
        <f t="array" ref="I99">INDEX('Back data'!$A$390:$AW$390,,MAX(IF('Back data'!$A$390:$AW$390&lt;&gt;"",COLUMN('Back data'!$A$390:$AW$390)))-I$6)/I97</f>
        <v>2.7428418517527427E-2</v>
      </c>
      <c r="J99" s="12">
        <f t="array" ref="J99">INDEX('Back data'!$A$390:$AW$390,,MAX(IF('Back data'!$A$390:$AW$390&lt;&gt;"",COLUMN('Back data'!$A$390:$AW$390)))-J$6)/J97</f>
        <v>4.8259493670886076E-2</v>
      </c>
      <c r="K99" s="12">
        <f t="array" ref="K99">INDEX('Back data'!$A$390:$AW$390,,MAX(IF('Back data'!$A$390:$AW$390&lt;&gt;"",COLUMN('Back data'!$A$390:$AW$390)))-K$6)/K97</f>
        <v>5.3021442495126705E-2</v>
      </c>
      <c r="L99" s="12">
        <f t="array" ref="L99">INDEX('Back data'!$A$390:$AW$390,,MAX(IF('Back data'!$A$390:$AW$390&lt;&gt;"",COLUMN('Back data'!$A$390:$AW$390)))-L$6)/L97</f>
        <v>5.1969296589908141E-2</v>
      </c>
      <c r="M99" s="12">
        <f t="array" ref="M99">INDEX('Back data'!$A$390:$AW$390,,MAX(IF('Back data'!$A$390:$AW$390&lt;&gt;"",COLUMN('Back data'!$A$390:$AW$390)))-M$6)/M97</f>
        <v>3.2207384131971724E-2</v>
      </c>
      <c r="N99" s="12">
        <f t="array" ref="N99">INDEX('Back data'!$A$390:$AW$390,,MAX(IF('Back data'!$A$390:$AW$390&lt;&gt;"",COLUMN('Back data'!$A$390:$AW$390)))-N$6)/N97</f>
        <v>1.4861427232561255E-2</v>
      </c>
      <c r="O99" s="12">
        <f t="array" ref="O99">INDEX('Back data'!$A$390:$AW$390,,MAX(IF('Back data'!$A$390:$AW$390&lt;&gt;"",COLUMN('Back data'!$A$390:$AW$390)))-O$6)/O97</f>
        <v>3.8587498220133853E-2</v>
      </c>
      <c r="P99" s="12">
        <f t="array" ref="P99">INDEX('Back data'!$A$390:$AW$390,,MAX(IF('Back data'!$A$390:$AW$390&lt;&gt;"",COLUMN('Back data'!$A$390:$AW$390)))-P$6)/P97</f>
        <v>0.10038910505836576</v>
      </c>
    </row>
    <row r="100" spans="1:16" x14ac:dyDescent="0.3">
      <c r="A100" s="33"/>
      <c r="B100" s="30"/>
      <c r="C100" s="34"/>
      <c r="D100" s="35"/>
      <c r="E100" s="35"/>
      <c r="F100" s="35"/>
      <c r="G100" s="35"/>
      <c r="H100" s="35"/>
      <c r="I100" s="35"/>
      <c r="J100" s="35"/>
      <c r="K100" s="35"/>
      <c r="L100" s="35"/>
      <c r="M100" s="35"/>
      <c r="N100" s="35"/>
      <c r="O100" s="35"/>
      <c r="P100" s="35"/>
    </row>
    <row r="101" spans="1:16" x14ac:dyDescent="0.3">
      <c r="A101" s="33"/>
      <c r="B101" s="30"/>
      <c r="C101" s="34"/>
      <c r="D101" s="35"/>
      <c r="E101" s="35"/>
      <c r="F101" s="35"/>
      <c r="G101" s="35"/>
      <c r="H101" s="35"/>
      <c r="I101" s="35"/>
      <c r="J101" s="35"/>
      <c r="K101" s="35"/>
      <c r="L101" s="35"/>
      <c r="M101" s="35"/>
      <c r="N101" s="35"/>
      <c r="O101" s="35"/>
      <c r="P101" s="35"/>
    </row>
    <row r="102" spans="1:16" x14ac:dyDescent="0.3">
      <c r="A102" s="33"/>
      <c r="B102" s="30"/>
      <c r="C102" s="34"/>
      <c r="D102" s="35"/>
      <c r="E102" s="35"/>
      <c r="F102" s="35"/>
      <c r="G102" s="35"/>
      <c r="H102" s="35"/>
      <c r="I102" s="35"/>
      <c r="J102" s="35"/>
      <c r="K102" s="35"/>
      <c r="L102" s="35"/>
      <c r="M102" s="35"/>
      <c r="N102" s="35"/>
      <c r="O102" s="35"/>
      <c r="P102" s="35"/>
    </row>
    <row r="103" spans="1:16" x14ac:dyDescent="0.3">
      <c r="A103" s="33"/>
      <c r="B103" s="30"/>
      <c r="C103" s="34"/>
      <c r="D103" s="35"/>
      <c r="E103" s="35"/>
      <c r="F103" s="35"/>
      <c r="G103" s="35"/>
      <c r="H103" s="35"/>
      <c r="I103" s="35"/>
      <c r="J103" s="35"/>
      <c r="K103" s="35"/>
      <c r="L103" s="35"/>
      <c r="M103" s="35"/>
      <c r="N103" s="35"/>
      <c r="O103" s="35"/>
      <c r="P103" s="35"/>
    </row>
    <row r="104" spans="1:16" x14ac:dyDescent="0.3">
      <c r="A104" s="7"/>
      <c r="B104" s="8"/>
      <c r="C104" s="9" t="s">
        <v>68</v>
      </c>
      <c r="D104" s="10">
        <f t="array" ref="D104">INDEX('Back data'!$A$152:$AW$152,,MAX(IF('Back data'!$A$152:$AW$152&lt;&gt;"",COLUMN('Back data'!$A$152:$AW$152)))-D$6)+INDEX('Back data'!$A$153:$AW$153,,MAX(IF('Back data'!$A$153:$AW$153&lt;&gt;"",COLUMN('Back data'!$A$153:$AW$153)))-D$6)</f>
        <v>63.46</v>
      </c>
      <c r="E104" s="10">
        <f t="array" ref="E104">INDEX('Back data'!$A$152:$AW$152,,MAX(IF('Back data'!$A$152:$AW$152&lt;&gt;"",COLUMN('Back data'!$A$152:$AW$152)))-E$6)+INDEX('Back data'!$A$153:$AW$153,,MAX(IF('Back data'!$A$153:$AW$153&lt;&gt;"",COLUMN('Back data'!$A$153:$AW$153)))-E$6)</f>
        <v>63.53</v>
      </c>
      <c r="F104" s="10">
        <f t="array" ref="F104">INDEX('Back data'!$A$152:$AW$152,,MAX(IF('Back data'!$A$152:$AW$152&lt;&gt;"",COLUMN('Back data'!$A$152:$AW$152)))-F$6)+INDEX('Back data'!$A$153:$AW$153,,MAX(IF('Back data'!$A$153:$AW$153&lt;&gt;"",COLUMN('Back data'!$A$153:$AW$153)))-F$6)</f>
        <v>64.83</v>
      </c>
      <c r="G104" s="10">
        <f t="array" ref="G104">INDEX('Back data'!$A$152:$AW$152,,MAX(IF('Back data'!$A$152:$AW$152&lt;&gt;"",COLUMN('Back data'!$A$152:$AW$152)))-G$6)+INDEX('Back data'!$A$153:$AW$153,,MAX(IF('Back data'!$A$153:$AW$153&lt;&gt;"",COLUMN('Back data'!$A$153:$AW$153)))-G$6)</f>
        <v>68.06</v>
      </c>
      <c r="H104" s="10">
        <f t="array" ref="H104">INDEX('Back data'!$A$152:$AW$152,,MAX(IF('Back data'!$A$152:$AW$152&lt;&gt;"",COLUMN('Back data'!$A$152:$AW$152)))-H$6)+INDEX('Back data'!$A$153:$AW$153,,MAX(IF('Back data'!$A$153:$AW$153&lt;&gt;"",COLUMN('Back data'!$A$153:$AW$153)))-H$6)</f>
        <v>70.709999999999994</v>
      </c>
      <c r="I104" s="10">
        <f t="array" ref="I104">INDEX('Back data'!$A$152:$AW$152,,MAX(IF('Back data'!$A$152:$AW$152&lt;&gt;"",COLUMN('Back data'!$A$152:$AW$152)))-I$6)+INDEX('Back data'!$A$153:$AW$153,,MAX(IF('Back data'!$A$153:$AW$153&lt;&gt;"",COLUMN('Back data'!$A$153:$AW$153)))-I$6)</f>
        <v>69.709999999999994</v>
      </c>
      <c r="J104" s="10">
        <f t="array" ref="J104">INDEX('Back data'!$A$152:$AW$152,,MAX(IF('Back data'!$A$152:$AW$152&lt;&gt;"",COLUMN('Back data'!$A$152:$AW$152)))-J$6)+INDEX('Back data'!$A$153:$AW$153,,MAX(IF('Back data'!$A$153:$AW$153&lt;&gt;"",COLUMN('Back data'!$A$153:$AW$153)))-J$6)</f>
        <v>70.25</v>
      </c>
      <c r="K104" s="10">
        <f t="array" ref="K104">INDEX('Back data'!$A$152:$AW$152,,MAX(IF('Back data'!$A$152:$AW$152&lt;&gt;"",COLUMN('Back data'!$A$152:$AW$152)))-K$6)+INDEX('Back data'!$A$153:$AW$153,,MAX(IF('Back data'!$A$153:$AW$153&lt;&gt;"",COLUMN('Back data'!$A$153:$AW$153)))-K$6)</f>
        <v>68.349999999999994</v>
      </c>
      <c r="L104" s="10">
        <f t="array" ref="L104">INDEX('Back data'!$A$152:$AW$152,,MAX(IF('Back data'!$A$152:$AW$152&lt;&gt;"",COLUMN('Back data'!$A$152:$AW$152)))-L$6)+INDEX('Back data'!$A$153:$AW$153,,MAX(IF('Back data'!$A$153:$AW$153&lt;&gt;"",COLUMN('Back data'!$A$153:$AW$153)))-L$6)</f>
        <v>72.16</v>
      </c>
      <c r="M104" s="10">
        <f t="array" ref="M104">INDEX('Back data'!$A$152:$AW$152,,MAX(IF('Back data'!$A$152:$AW$152&lt;&gt;"",COLUMN('Back data'!$A$152:$AW$152)))-M$6)+INDEX('Back data'!$A$153:$AW$153,,MAX(IF('Back data'!$A$153:$AW$153&lt;&gt;"",COLUMN('Back data'!$A$153:$AW$153)))-M$6)</f>
        <v>73.78</v>
      </c>
      <c r="N104" s="10">
        <f t="array" ref="N104">INDEX('Back data'!$A$152:$AW$152,,MAX(IF('Back data'!$A$152:$AW$152&lt;&gt;"",COLUMN('Back data'!$A$152:$AW$152)))-N$6)+INDEX('Back data'!$A$153:$AW$153,,MAX(IF('Back data'!$A$153:$AW$153&lt;&gt;"",COLUMN('Back data'!$A$153:$AW$153)))-N$6)</f>
        <v>71.3</v>
      </c>
      <c r="O104" s="10">
        <f t="array" ref="O104">INDEX('Back data'!$A$152:$AW$152,,MAX(IF('Back data'!$A$152:$AW$152&lt;&gt;"",COLUMN('Back data'!$A$152:$AW$152)))-O$6)+INDEX('Back data'!$A$153:$AW$153,,MAX(IF('Back data'!$A$153:$AW$153&lt;&gt;"",COLUMN('Back data'!$A$153:$AW$153)))-O$6)</f>
        <v>70.239999999999995</v>
      </c>
      <c r="P104" s="10">
        <f t="array" ref="P104">INDEX('Back data'!$A$152:$AW$152,,MAX(IF('Back data'!$A$152:$AW$152&lt;&gt;"",COLUMN('Back data'!$A$152:$AW$152)))-P$6)+INDEX('Back data'!$A$153:$AW$153,,MAX(IF('Back data'!$A$153:$AW$153&lt;&gt;"",COLUMN('Back data'!$A$153:$AW$153)))-P$6)</f>
        <v>67.41</v>
      </c>
    </row>
    <row r="105" spans="1:16" x14ac:dyDescent="0.3">
      <c r="A105" s="37" t="s">
        <v>78</v>
      </c>
      <c r="B105" s="45" t="s">
        <v>75</v>
      </c>
      <c r="C105" s="11" t="s">
        <v>70</v>
      </c>
      <c r="D105" s="12">
        <f t="array" ref="D105">INDEX('Back data'!$A$152:$AW$152,,MAX(IF('Back data'!$A$152:$AW$152&lt;&gt;"",COLUMN('Back data'!$A$152:$AW$152)))-D$6)/D104</f>
        <v>0.82855341947683581</v>
      </c>
      <c r="E105" s="12">
        <f t="array" ref="E105">INDEX('Back data'!$A$152:$AW$152,,MAX(IF('Back data'!$A$152:$AW$152&lt;&gt;"",COLUMN('Back data'!$A$152:$AW$152)))-E$6)/E104</f>
        <v>0.84747363450338431</v>
      </c>
      <c r="F105" s="12">
        <f t="array" ref="F105">INDEX('Back data'!$A$152:$AW$152,,MAX(IF('Back data'!$A$152:$AW$152&lt;&gt;"",COLUMN('Back data'!$A$152:$AW$152)))-F$6)/F104</f>
        <v>0.87675458892488056</v>
      </c>
      <c r="G105" s="12">
        <f t="array" ref="G105">INDEX('Back data'!$A$152:$AW$152,,MAX(IF('Back data'!$A$152:$AW$152&lt;&gt;"",COLUMN('Back data'!$A$152:$AW$152)))-G$6)/G104</f>
        <v>0.87790185130766962</v>
      </c>
      <c r="H105" s="12">
        <f t="array" ref="H105">INDEX('Back data'!$A$152:$AW$152,,MAX(IF('Back data'!$A$152:$AW$152&lt;&gt;"",COLUMN('Back data'!$A$152:$AW$152)))-H$6)/H104</f>
        <v>0.89365012020930568</v>
      </c>
      <c r="I105" s="12">
        <f t="array" ref="I105">INDEX('Back data'!$A$152:$AW$152,,MAX(IF('Back data'!$A$152:$AW$152&lt;&gt;"",COLUMN('Back data'!$A$152:$AW$152)))-I$6)/I104</f>
        <v>0.89398938459331523</v>
      </c>
      <c r="J105" s="12">
        <f t="array" ref="J105">INDEX('Back data'!$A$152:$AW$152,,MAX(IF('Back data'!$A$152:$AW$152&lt;&gt;"",COLUMN('Back data'!$A$152:$AW$152)))-J$6)/J104</f>
        <v>0.88697508896797161</v>
      </c>
      <c r="K105" s="12">
        <f t="array" ref="K105">INDEX('Back data'!$A$152:$AW$152,,MAX(IF('Back data'!$A$152:$AW$152&lt;&gt;"",COLUMN('Back data'!$A$152:$AW$152)))-K$6)/K104</f>
        <v>0.87534747622531095</v>
      </c>
      <c r="L105" s="12">
        <f t="array" ref="L105">INDEX('Back data'!$A$152:$AW$152,,MAX(IF('Back data'!$A$152:$AW$152&lt;&gt;"",COLUMN('Back data'!$A$152:$AW$152)))-L$6)/L104</f>
        <v>0.87929600886917969</v>
      </c>
      <c r="M105" s="12">
        <f t="array" ref="M105">INDEX('Back data'!$A$152:$AW$152,,MAX(IF('Back data'!$A$152:$AW$152&lt;&gt;"",COLUMN('Back data'!$A$152:$AW$152)))-M$6)/M104</f>
        <v>0.87449173217674159</v>
      </c>
      <c r="N105" s="12">
        <f t="array" ref="N105">INDEX('Back data'!$A$152:$AW$152,,MAX(IF('Back data'!$A$152:$AW$152&lt;&gt;"",COLUMN('Back data'!$A$152:$AW$152)))-N$6)/N104</f>
        <v>0.88569424964936883</v>
      </c>
      <c r="O105" s="12">
        <f t="array" ref="O105">INDEX('Back data'!$A$152:$AW$152,,MAX(IF('Back data'!$A$152:$AW$152&lt;&gt;"",COLUMN('Back data'!$A$152:$AW$152)))-O$6)/O104</f>
        <v>0.88482346241457865</v>
      </c>
      <c r="P105" s="12">
        <f t="array" ref="P105">INDEX('Back data'!$A$152:$AW$152,,MAX(IF('Back data'!$A$152:$AW$152&lt;&gt;"",COLUMN('Back data'!$A$152:$AW$152)))-P$6)/P104</f>
        <v>0.85506601394451864</v>
      </c>
    </row>
    <row r="106" spans="1:16" x14ac:dyDescent="0.3">
      <c r="A106" s="37" t="s">
        <v>78</v>
      </c>
      <c r="B106" s="45" t="s">
        <v>76</v>
      </c>
      <c r="C106" s="11" t="s">
        <v>71</v>
      </c>
      <c r="D106" s="12">
        <f t="array" ref="D106">+INDEX('Back data'!$A$153:$AW$153,,MAX(IF('Back data'!$A$153:$AW$153&lt;&gt;"",COLUMN('Back data'!$A$153:$AW$153)))-D$6)/D104</f>
        <v>0.17144658052316422</v>
      </c>
      <c r="E106" s="12">
        <f t="array" ref="E106">+INDEX('Back data'!$A$153:$AW$153,,MAX(IF('Back data'!$A$153:$AW$153&lt;&gt;"",COLUMN('Back data'!$A$153:$AW$153)))-E$6)/E104</f>
        <v>0.15252636549661577</v>
      </c>
      <c r="F106" s="12">
        <f t="array" ref="F106">+INDEX('Back data'!$A$153:$AW$153,,MAX(IF('Back data'!$A$153:$AW$153&lt;&gt;"",COLUMN('Back data'!$A$153:$AW$153)))-F$6)/F104</f>
        <v>0.12324541107511955</v>
      </c>
      <c r="G106" s="12">
        <f t="array" ref="G106">+INDEX('Back data'!$A$153:$AW$153,,MAX(IF('Back data'!$A$153:$AW$153&lt;&gt;"",COLUMN('Back data'!$A$153:$AW$153)))-G$6)/G104</f>
        <v>0.12209814869233029</v>
      </c>
      <c r="H106" s="12">
        <f t="array" ref="H106">+INDEX('Back data'!$A$153:$AW$153,,MAX(IF('Back data'!$A$153:$AW$153&lt;&gt;"",COLUMN('Back data'!$A$153:$AW$153)))-H$6)/H104</f>
        <v>0.10634987979069439</v>
      </c>
      <c r="I106" s="12">
        <f t="array" ref="I106">+INDEX('Back data'!$A$153:$AW$153,,MAX(IF('Back data'!$A$153:$AW$153&lt;&gt;"",COLUMN('Back data'!$A$153:$AW$153)))-I$6)/I104</f>
        <v>0.10601061540668484</v>
      </c>
      <c r="J106" s="12">
        <f t="array" ref="J106">+INDEX('Back data'!$A$153:$AW$153,,MAX(IF('Back data'!$A$153:$AW$153&lt;&gt;"",COLUMN('Back data'!$A$153:$AW$153)))-J$6)/J104</f>
        <v>0.11302491103202847</v>
      </c>
      <c r="K106" s="12">
        <f t="array" ref="K106">+INDEX('Back data'!$A$153:$AW$153,,MAX(IF('Back data'!$A$153:$AW$153&lt;&gt;"",COLUMN('Back data'!$A$153:$AW$153)))-K$6)/K104</f>
        <v>0.12465252377468911</v>
      </c>
      <c r="L106" s="12">
        <f t="array" ref="L106">+INDEX('Back data'!$A$153:$AW$153,,MAX(IF('Back data'!$A$153:$AW$153&lt;&gt;"",COLUMN('Back data'!$A$153:$AW$153)))-L$6)/L104</f>
        <v>0.12070399113082042</v>
      </c>
      <c r="M106" s="12">
        <f t="array" ref="M106">+INDEX('Back data'!$A$153:$AW$153,,MAX(IF('Back data'!$A$153:$AW$153&lt;&gt;"",COLUMN('Back data'!$A$153:$AW$153)))-M$6)/M104</f>
        <v>0.12550826782325833</v>
      </c>
      <c r="N106" s="12">
        <f t="array" ref="N106">+INDEX('Back data'!$A$153:$AW$153,,MAX(IF('Back data'!$A$153:$AW$153&lt;&gt;"",COLUMN('Back data'!$A$153:$AW$153)))-N$6)/N104</f>
        <v>0.11430575035063115</v>
      </c>
      <c r="O106" s="12">
        <f t="array" ref="O106">+INDEX('Back data'!$A$153:$AW$153,,MAX(IF('Back data'!$A$153:$AW$153&lt;&gt;"",COLUMN('Back data'!$A$153:$AW$153)))-O$6)/O104</f>
        <v>0.11517653758542142</v>
      </c>
      <c r="P106" s="12">
        <f t="array" ref="P106">+INDEX('Back data'!$A$153:$AW$153,,MAX(IF('Back data'!$A$153:$AW$153&lt;&gt;"",COLUMN('Back data'!$A$153:$AW$153)))-P$6)/P104</f>
        <v>0.14493398605548138</v>
      </c>
    </row>
    <row r="107" spans="1:16" x14ac:dyDescent="0.3">
      <c r="B107" s="46"/>
    </row>
    <row r="108" spans="1:16" x14ac:dyDescent="0.3">
      <c r="B108" s="46"/>
    </row>
    <row r="109" spans="1:16" x14ac:dyDescent="0.3">
      <c r="B109" s="46"/>
      <c r="C109" s="9" t="s">
        <v>68</v>
      </c>
      <c r="D109" s="10">
        <f t="array" ref="D109">INDEX('Back data'!$A$158:$AW$158,,MAX(IF('Back data'!$A$158:$AW$158&lt;&gt;"",COLUMN('Back data'!$A$158:$AW$158)))-D$6)+INDEX('Back data'!$A$159:$AW$159,,MAX(IF('Back data'!$A$159:$AW$159&lt;&gt;"",COLUMN('Back data'!$A$159:$AW$159)))-D$6)</f>
        <v>63.64</v>
      </c>
      <c r="E109" s="10">
        <f t="array" ref="E109">INDEX('Back data'!$A$158:$AW$158,,MAX(IF('Back data'!$A$158:$AW$158&lt;&gt;"",COLUMN('Back data'!$A$158:$AW$158)))-E$6)+INDEX('Back data'!$A$159:$AW$159,,MAX(IF('Back data'!$A$159:$AW$159&lt;&gt;"",COLUMN('Back data'!$A$159:$AW$159)))-E$6)</f>
        <v>63.04</v>
      </c>
      <c r="F109" s="10">
        <f t="array" ref="F109">INDEX('Back data'!$A$158:$AW$158,,MAX(IF('Back data'!$A$158:$AW$158&lt;&gt;"",COLUMN('Back data'!$A$158:$AW$158)))-F$6)+INDEX('Back data'!$A$159:$AW$159,,MAX(IF('Back data'!$A$159:$AW$159&lt;&gt;"",COLUMN('Back data'!$A$159:$AW$159)))-F$6)</f>
        <v>64.28</v>
      </c>
      <c r="G109" s="10">
        <f t="array" ref="G109">INDEX('Back data'!$A$158:$AW$158,,MAX(IF('Back data'!$A$158:$AW$158&lt;&gt;"",COLUMN('Back data'!$A$158:$AW$158)))-G$6)+INDEX('Back data'!$A$159:$AW$159,,MAX(IF('Back data'!$A$159:$AW$159&lt;&gt;"",COLUMN('Back data'!$A$159:$AW$159)))-G$6)</f>
        <v>68.55</v>
      </c>
      <c r="H109" s="10">
        <f t="array" ref="H109">INDEX('Back data'!$A$158:$AW$158,,MAX(IF('Back data'!$A$158:$AW$158&lt;&gt;"",COLUMN('Back data'!$A$158:$AW$158)))-H$6)+INDEX('Back data'!$A$159:$AW$159,,MAX(IF('Back data'!$A$159:$AW$159&lt;&gt;"",COLUMN('Back data'!$A$159:$AW$159)))-H$6)</f>
        <v>75.16</v>
      </c>
      <c r="I109" s="10">
        <f t="array" ref="I109">INDEX('Back data'!$A$158:$AW$158,,MAX(IF('Back data'!$A$158:$AW$158&lt;&gt;"",COLUMN('Back data'!$A$158:$AW$158)))-I$6)+INDEX('Back data'!$A$159:$AW$159,,MAX(IF('Back data'!$A$159:$AW$159&lt;&gt;"",COLUMN('Back data'!$A$159:$AW$159)))-I$6)</f>
        <v>66.67</v>
      </c>
      <c r="J109" s="10">
        <f t="array" ref="J109">INDEX('Back data'!$A$158:$AW$158,,MAX(IF('Back data'!$A$158:$AW$158&lt;&gt;"",COLUMN('Back data'!$A$158:$AW$158)))-J$6)+INDEX('Back data'!$A$159:$AW$159,,MAX(IF('Back data'!$A$159:$AW$159&lt;&gt;"",COLUMN('Back data'!$A$159:$AW$159)))-J$6)</f>
        <v>69.94</v>
      </c>
      <c r="K109" s="10">
        <f t="array" ref="K109">INDEX('Back data'!$A$158:$AW$158,,MAX(IF('Back data'!$A$158:$AW$158&lt;&gt;"",COLUMN('Back data'!$A$158:$AW$158)))-K$6)+INDEX('Back data'!$A$159:$AW$159,,MAX(IF('Back data'!$A$159:$AW$159&lt;&gt;"",COLUMN('Back data'!$A$159:$AW$159)))-K$6)</f>
        <v>70.72</v>
      </c>
      <c r="L109" s="10">
        <f t="array" ref="L109">INDEX('Back data'!$A$158:$AW$158,,MAX(IF('Back data'!$A$158:$AW$158&lt;&gt;"",COLUMN('Back data'!$A$158:$AW$158)))-L$6)+INDEX('Back data'!$A$159:$AW$159,,MAX(IF('Back data'!$A$159:$AW$159&lt;&gt;"",COLUMN('Back data'!$A$159:$AW$159)))-L$6)</f>
        <v>72.83</v>
      </c>
      <c r="M109" s="10">
        <f t="array" ref="M109">INDEX('Back data'!$A$158:$AW$158,,MAX(IF('Back data'!$A$158:$AW$158&lt;&gt;"",COLUMN('Back data'!$A$158:$AW$158)))-M$6)+INDEX('Back data'!$A$159:$AW$159,,MAX(IF('Back data'!$A$159:$AW$159&lt;&gt;"",COLUMN('Back data'!$A$159:$AW$159)))-M$6)</f>
        <v>69.33</v>
      </c>
      <c r="N109" s="10">
        <f t="array" ref="N109">INDEX('Back data'!$A$158:$AW$158,,MAX(IF('Back data'!$A$158:$AW$158&lt;&gt;"",COLUMN('Back data'!$A$158:$AW$158)))-N$6)+INDEX('Back data'!$A$159:$AW$159,,MAX(IF('Back data'!$A$159:$AW$159&lt;&gt;"",COLUMN('Back data'!$A$159:$AW$159)))-N$6)</f>
        <v>73.05</v>
      </c>
      <c r="O109" s="10">
        <f t="array" ref="O109">INDEX('Back data'!$A$158:$AW$158,,MAX(IF('Back data'!$A$158:$AW$158&lt;&gt;"",COLUMN('Back data'!$A$158:$AW$158)))-O$6)+INDEX('Back data'!$A$159:$AW$159,,MAX(IF('Back data'!$A$159:$AW$159&lt;&gt;"",COLUMN('Back data'!$A$159:$AW$159)))-O$6)</f>
        <v>67.05</v>
      </c>
      <c r="P109" s="10">
        <f t="array" ref="P109">INDEX('Back data'!$A$158:$AW$158,,MAX(IF('Back data'!$A$158:$AW$158&lt;&gt;"",COLUMN('Back data'!$A$158:$AW$158)))-P$6)+INDEX('Back data'!$A$159:$AW$159,,MAX(IF('Back data'!$A$159:$AW$159&lt;&gt;"",COLUMN('Back data'!$A$159:$AW$159)))-P$6)</f>
        <v>63.78</v>
      </c>
    </row>
    <row r="110" spans="1:16" x14ac:dyDescent="0.3">
      <c r="A110" s="37" t="s">
        <v>78</v>
      </c>
      <c r="B110" s="47" t="s">
        <v>72</v>
      </c>
      <c r="C110" s="11" t="s">
        <v>70</v>
      </c>
      <c r="D110" s="12">
        <f t="array" ref="D110">INDEX('Back data'!$A$158:$AW$158,,MAX(IF('Back data'!$A$158:$AW$158&lt;&gt;"",COLUMN('Back data'!$A$158:$AW$158)))-D$6)/D109</f>
        <v>0.65634820867379007</v>
      </c>
      <c r="E110" s="12">
        <f t="array" ref="E110">INDEX('Back data'!$A$158:$AW$158,,MAX(IF('Back data'!$A$158:$AW$158&lt;&gt;"",COLUMN('Back data'!$A$158:$AW$158)))-E$6)/E109</f>
        <v>0.71319796954314718</v>
      </c>
      <c r="F110" s="12">
        <f t="array" ref="F110">INDEX('Back data'!$A$158:$AW$158,,MAX(IF('Back data'!$A$158:$AW$158&lt;&gt;"",COLUMN('Back data'!$A$158:$AW$158)))-F$6)/F109</f>
        <v>0.72059738643434967</v>
      </c>
      <c r="G110" s="12">
        <f t="array" ref="G110">INDEX('Back data'!$A$158:$AW$158,,MAX(IF('Back data'!$A$158:$AW$158&lt;&gt;"",COLUMN('Back data'!$A$158:$AW$158)))-G$6)/G109</f>
        <v>0.7263311451495259</v>
      </c>
      <c r="H110" s="12">
        <f t="array" ref="H110">INDEX('Back data'!$A$158:$AW$158,,MAX(IF('Back data'!$A$158:$AW$158&lt;&gt;"",COLUMN('Back data'!$A$158:$AW$158)))-H$6)/H109</f>
        <v>0.75</v>
      </c>
      <c r="I110" s="12">
        <f t="array" ref="I110">INDEX('Back data'!$A$158:$AW$158,,MAX(IF('Back data'!$A$158:$AW$158&lt;&gt;"",COLUMN('Back data'!$A$158:$AW$158)))-I$6)/I109</f>
        <v>0.69131543422828867</v>
      </c>
      <c r="J110" s="12">
        <f t="array" ref="J110">INDEX('Back data'!$A$158:$AW$158,,MAX(IF('Back data'!$A$158:$AW$158&lt;&gt;"",COLUMN('Back data'!$A$158:$AW$158)))-J$6)/J109</f>
        <v>0.7101801544180727</v>
      </c>
      <c r="K110" s="12">
        <f t="array" ref="K110">INDEX('Back data'!$A$158:$AW$158,,MAX(IF('Back data'!$A$158:$AW$158&lt;&gt;"",COLUMN('Back data'!$A$158:$AW$158)))-K$6)/K109</f>
        <v>0.68735859728506787</v>
      </c>
      <c r="L110" s="12">
        <f t="array" ref="L110">INDEX('Back data'!$A$158:$AW$158,,MAX(IF('Back data'!$A$158:$AW$158&lt;&gt;"",COLUMN('Back data'!$A$158:$AW$158)))-L$6)/L109</f>
        <v>0.72140601400521764</v>
      </c>
      <c r="M110" s="12">
        <f t="array" ref="M110">INDEX('Back data'!$A$158:$AW$158,,MAX(IF('Back data'!$A$158:$AW$158&lt;&gt;"",COLUMN('Back data'!$A$158:$AW$158)))-M$6)/M109</f>
        <v>0.68916774844944473</v>
      </c>
      <c r="N110" s="12">
        <f t="array" ref="N110">INDEX('Back data'!$A$158:$AW$158,,MAX(IF('Back data'!$A$158:$AW$158&lt;&gt;"",COLUMN('Back data'!$A$158:$AW$158)))-N$6)/N109</f>
        <v>0.72169746748802188</v>
      </c>
      <c r="O110" s="12">
        <f t="array" ref="O110">INDEX('Back data'!$A$158:$AW$158,,MAX(IF('Back data'!$A$158:$AW$158&lt;&gt;"",COLUMN('Back data'!$A$158:$AW$158)))-O$6)/O109</f>
        <v>0.71454138702460845</v>
      </c>
      <c r="P110" s="12">
        <f t="array" ref="P110">INDEX('Back data'!$A$158:$AW$158,,MAX(IF('Back data'!$A$158:$AW$158&lt;&gt;"",COLUMN('Back data'!$A$158:$AW$158)))-P$6)/P109</f>
        <v>0.70304170586390724</v>
      </c>
    </row>
    <row r="111" spans="1:16" x14ac:dyDescent="0.3">
      <c r="A111" s="37" t="s">
        <v>78</v>
      </c>
      <c r="B111" s="47" t="s">
        <v>72</v>
      </c>
      <c r="C111" s="11" t="s">
        <v>71</v>
      </c>
      <c r="D111" s="12">
        <f t="array" ref="D111">+INDEX('Back data'!$A$159:$AW$159,,MAX(IF('Back data'!$A$159:$AW$159&lt;&gt;"",COLUMN('Back data'!$A$159:$AW$159)))-D$6)/D109</f>
        <v>0.34365179132620993</v>
      </c>
      <c r="E111" s="12">
        <f t="array" ref="E111">+INDEX('Back data'!$A$159:$AW$159,,MAX(IF('Back data'!$A$159:$AW$159&lt;&gt;"",COLUMN('Back data'!$A$159:$AW$159)))-E$6)/E109</f>
        <v>0.28680203045685276</v>
      </c>
      <c r="F111" s="12">
        <f t="array" ref="F111">+INDEX('Back data'!$A$159:$AW$159,,MAX(IF('Back data'!$A$159:$AW$159&lt;&gt;"",COLUMN('Back data'!$A$159:$AW$159)))-F$6)/F109</f>
        <v>0.27940261356565027</v>
      </c>
      <c r="G111" s="12">
        <f t="array" ref="G111">+INDEX('Back data'!$A$159:$AW$159,,MAX(IF('Back data'!$A$159:$AW$159&lt;&gt;"",COLUMN('Back data'!$A$159:$AW$159)))-G$6)/G109</f>
        <v>0.27366885485047415</v>
      </c>
      <c r="H111" s="12">
        <f t="array" ref="H111">+INDEX('Back data'!$A$159:$AW$159,,MAX(IF('Back data'!$A$159:$AW$159&lt;&gt;"",COLUMN('Back data'!$A$159:$AW$159)))-H$6)/H109</f>
        <v>0.25</v>
      </c>
      <c r="I111" s="12">
        <f t="array" ref="I111">+INDEX('Back data'!$A$159:$AW$159,,MAX(IF('Back data'!$A$159:$AW$159&lt;&gt;"",COLUMN('Back data'!$A$159:$AW$159)))-I$6)/I109</f>
        <v>0.30868456577171138</v>
      </c>
      <c r="J111" s="12">
        <f t="array" ref="J111">+INDEX('Back data'!$A$159:$AW$159,,MAX(IF('Back data'!$A$159:$AW$159&lt;&gt;"",COLUMN('Back data'!$A$159:$AW$159)))-J$6)/J109</f>
        <v>0.28981984558192736</v>
      </c>
      <c r="K111" s="12">
        <f t="array" ref="K111">+INDEX('Back data'!$A$159:$AW$159,,MAX(IF('Back data'!$A$159:$AW$159&lt;&gt;"",COLUMN('Back data'!$A$159:$AW$159)))-K$6)/K109</f>
        <v>0.31264140271493213</v>
      </c>
      <c r="L111" s="12">
        <f t="array" ref="L111">+INDEX('Back data'!$A$159:$AW$159,,MAX(IF('Back data'!$A$159:$AW$159&lt;&gt;"",COLUMN('Back data'!$A$159:$AW$159)))-L$6)/L109</f>
        <v>0.27859398599478236</v>
      </c>
      <c r="M111" s="12">
        <f t="array" ref="M111">+INDEX('Back data'!$A$159:$AW$159,,MAX(IF('Back data'!$A$159:$AW$159&lt;&gt;"",COLUMN('Back data'!$A$159:$AW$159)))-M$6)/M109</f>
        <v>0.31083225155055533</v>
      </c>
      <c r="N111" s="12">
        <f t="array" ref="N111">+INDEX('Back data'!$A$159:$AW$159,,MAX(IF('Back data'!$A$159:$AW$159&lt;&gt;"",COLUMN('Back data'!$A$159:$AW$159)))-N$6)/N109</f>
        <v>0.27830253251197806</v>
      </c>
      <c r="O111" s="12">
        <f t="array" ref="O111">+INDEX('Back data'!$A$159:$AW$159,,MAX(IF('Back data'!$A$159:$AW$159&lt;&gt;"",COLUMN('Back data'!$A$159:$AW$159)))-O$6)/O109</f>
        <v>0.28545861297539155</v>
      </c>
      <c r="P111" s="12">
        <f t="array" ref="P111">+INDEX('Back data'!$A$159:$AW$159,,MAX(IF('Back data'!$A$159:$AW$159&lt;&gt;"",COLUMN('Back data'!$A$159:$AW$159)))-P$6)/P109</f>
        <v>0.29695829413609282</v>
      </c>
    </row>
    <row r="112" spans="1:16" x14ac:dyDescent="0.3">
      <c r="B112" s="46"/>
    </row>
    <row r="113" spans="1:16" x14ac:dyDescent="0.3">
      <c r="B113" s="46"/>
    </row>
    <row r="114" spans="1:16" x14ac:dyDescent="0.3">
      <c r="B114" s="46"/>
      <c r="C114" s="9" t="s">
        <v>68</v>
      </c>
      <c r="D114" s="10">
        <f t="array" ref="D114">INDEX('Back data'!$A$164:$AW$164,,MAX(IF('Back data'!$A$164:$AW$164&lt;&gt;"",COLUMN('Back data'!$A$164:$AW$164)))-D$6)+INDEX('Back data'!$A$165:$AW$165,,MAX(IF('Back data'!$A$165:$AW$165&lt;&gt;"",COLUMN('Back data'!$A$165:$AW$165)))-D$6)</f>
        <v>62.82</v>
      </c>
      <c r="E114" s="10">
        <f t="array" ref="E114">INDEX('Back data'!$A$164:$AW$164,,MAX(IF('Back data'!$A$164:$AW$164&lt;&gt;"",COLUMN('Back data'!$A$164:$AW$164)))-E$6)+INDEX('Back data'!$A$165:$AW$165,,MAX(IF('Back data'!$A$165:$AW$165&lt;&gt;"",COLUMN('Back data'!$A$165:$AW$165)))-E$6)</f>
        <v>63.940000000000005</v>
      </c>
      <c r="F114" s="10">
        <f t="array" ref="F114">INDEX('Back data'!$A$164:$AW$164,,MAX(IF('Back data'!$A$164:$AW$164&lt;&gt;"",COLUMN('Back data'!$A$164:$AW$164)))-F$6)+INDEX('Back data'!$A$165:$AW$165,,MAX(IF('Back data'!$A$165:$AW$165&lt;&gt;"",COLUMN('Back data'!$A$165:$AW$165)))-F$6)</f>
        <v>63.809999999999995</v>
      </c>
      <c r="G114" s="10">
        <f t="array" ref="G114">INDEX('Back data'!$A$164:$AW$164,,MAX(IF('Back data'!$A$164:$AW$164&lt;&gt;"",COLUMN('Back data'!$A$164:$AW$164)))-G$6)+INDEX('Back data'!$A$165:$AW$165,,MAX(IF('Back data'!$A$165:$AW$165&lt;&gt;"",COLUMN('Back data'!$A$165:$AW$165)))-G$6)</f>
        <v>66.94</v>
      </c>
      <c r="H114" s="10">
        <f t="array" ref="H114">INDEX('Back data'!$A$164:$AW$164,,MAX(IF('Back data'!$A$164:$AW$164&lt;&gt;"",COLUMN('Back data'!$A$164:$AW$164)))-H$6)+INDEX('Back data'!$A$165:$AW$165,,MAX(IF('Back data'!$A$165:$AW$165&lt;&gt;"",COLUMN('Back data'!$A$165:$AW$165)))-H$6)</f>
        <v>67.63</v>
      </c>
      <c r="I114" s="10">
        <f t="array" ref="I114">INDEX('Back data'!$A$164:$AW$164,,MAX(IF('Back data'!$A$164:$AW$164&lt;&gt;"",COLUMN('Back data'!$A$164:$AW$164)))-I$6)+INDEX('Back data'!$A$165:$AW$165,,MAX(IF('Back data'!$A$165:$AW$165&lt;&gt;"",COLUMN('Back data'!$A$165:$AW$165)))-I$6)</f>
        <v>70.720000000000013</v>
      </c>
      <c r="J114" s="10">
        <f t="array" ref="J114">INDEX('Back data'!$A$164:$AW$164,,MAX(IF('Back data'!$A$164:$AW$164&lt;&gt;"",COLUMN('Back data'!$A$164:$AW$164)))-J$6)+INDEX('Back data'!$A$165:$AW$165,,MAX(IF('Back data'!$A$165:$AW$165&lt;&gt;"",COLUMN('Back data'!$A$165:$AW$165)))-J$6)</f>
        <v>69.650000000000006</v>
      </c>
      <c r="K114" s="10">
        <f t="array" ref="K114">INDEX('Back data'!$A$164:$AW$164,,MAX(IF('Back data'!$A$164:$AW$164&lt;&gt;"",COLUMN('Back data'!$A$164:$AW$164)))-K$6)+INDEX('Back data'!$A$165:$AW$165,,MAX(IF('Back data'!$A$165:$AW$165&lt;&gt;"",COLUMN('Back data'!$A$165:$AW$165)))-K$6)</f>
        <v>66.160000000000011</v>
      </c>
      <c r="L114" s="10">
        <f t="array" ref="L114">INDEX('Back data'!$A$164:$AW$164,,MAX(IF('Back data'!$A$164:$AW$164&lt;&gt;"",COLUMN('Back data'!$A$164:$AW$164)))-L$6)+INDEX('Back data'!$A$165:$AW$165,,MAX(IF('Back data'!$A$165:$AW$165&lt;&gt;"",COLUMN('Back data'!$A$165:$AW$165)))-L$6)</f>
        <v>72.84</v>
      </c>
      <c r="M114" s="10">
        <f t="array" ref="M114">INDEX('Back data'!$A$164:$AW$164,,MAX(IF('Back data'!$A$164:$AW$164&lt;&gt;"",COLUMN('Back data'!$A$164:$AW$164)))-M$6)+INDEX('Back data'!$A$165:$AW$165,,MAX(IF('Back data'!$A$165:$AW$165&lt;&gt;"",COLUMN('Back data'!$A$165:$AW$165)))-M$6)</f>
        <v>74.97</v>
      </c>
      <c r="N114" s="10">
        <f t="array" ref="N114">INDEX('Back data'!$A$164:$AW$164,,MAX(IF('Back data'!$A$164:$AW$164&lt;&gt;"",COLUMN('Back data'!$A$164:$AW$164)))-N$6)+INDEX('Back data'!$A$165:$AW$165,,MAX(IF('Back data'!$A$165:$AW$165&lt;&gt;"",COLUMN('Back data'!$A$165:$AW$165)))-N$6)</f>
        <v>71.58</v>
      </c>
      <c r="O114" s="10">
        <f t="array" ref="O114">INDEX('Back data'!$A$164:$AW$164,,MAX(IF('Back data'!$A$164:$AW$164&lt;&gt;"",COLUMN('Back data'!$A$164:$AW$164)))-O$6)+INDEX('Back data'!$A$165:$AW$165,,MAX(IF('Back data'!$A$165:$AW$165&lt;&gt;"",COLUMN('Back data'!$A$165:$AW$165)))-O$6)</f>
        <v>69.03</v>
      </c>
      <c r="P114" s="10">
        <f t="array" ref="P114">INDEX('Back data'!$A$164:$AW$164,,MAX(IF('Back data'!$A$164:$AW$164&lt;&gt;"",COLUMN('Back data'!$A$164:$AW$164)))-P$6)+INDEX('Back data'!$A$165:$AW$165,,MAX(IF('Back data'!$A$165:$AW$165&lt;&gt;"",COLUMN('Back data'!$A$165:$AW$165)))-P$6)</f>
        <v>66.52</v>
      </c>
    </row>
    <row r="115" spans="1:16" x14ac:dyDescent="0.3">
      <c r="A115" s="37" t="s">
        <v>78</v>
      </c>
      <c r="B115" s="47" t="s">
        <v>73</v>
      </c>
      <c r="C115" s="11" t="s">
        <v>70</v>
      </c>
      <c r="D115" s="12">
        <f t="array" ref="D115">INDEX('Back data'!$A$164:$AW$164,,MAX(IF('Back data'!$A$164:$AW$164&lt;&gt;"",COLUMN('Back data'!$A$164:$AW$164)))-D$6)/D114</f>
        <v>0.97516714422158546</v>
      </c>
      <c r="E115" s="12">
        <f t="array" ref="E115">INDEX('Back data'!$A$164:$AW$164,,MAX(IF('Back data'!$A$164:$AW$164&lt;&gt;"",COLUMN('Back data'!$A$164:$AW$164)))-E$6)/E114</f>
        <v>0.9460431654676259</v>
      </c>
      <c r="F115" s="12">
        <f t="array" ref="F115">INDEX('Back data'!$A$164:$AW$164,,MAX(IF('Back data'!$A$164:$AW$164&lt;&gt;"",COLUMN('Back data'!$A$164:$AW$164)))-F$6)/F114</f>
        <v>0.98918664786083688</v>
      </c>
      <c r="G115" s="12">
        <f t="array" ref="G115">INDEX('Back data'!$A$164:$AW$164,,MAX(IF('Back data'!$A$164:$AW$164&lt;&gt;"",COLUMN('Back data'!$A$164:$AW$164)))-G$6)/G114</f>
        <v>0.99103674932775632</v>
      </c>
      <c r="H115" s="12">
        <f t="array" ref="H115">INDEX('Back data'!$A$164:$AW$164,,MAX(IF('Back data'!$A$164:$AW$164&lt;&gt;"",COLUMN('Back data'!$A$164:$AW$164)))-H$6)/H114</f>
        <v>0.99645127901818731</v>
      </c>
      <c r="I115" s="12">
        <f t="array" ref="I115">INDEX('Back data'!$A$164:$AW$164,,MAX(IF('Back data'!$A$164:$AW$164&lt;&gt;"",COLUMN('Back data'!$A$164:$AW$164)))-I$6)/I114</f>
        <v>0.99391968325791846</v>
      </c>
      <c r="J115" s="12">
        <f t="array" ref="J115">INDEX('Back data'!$A$164:$AW$164,,MAX(IF('Back data'!$A$164:$AW$164&lt;&gt;"",COLUMN('Back data'!$A$164:$AW$164)))-J$6)/J114</f>
        <v>0.98592964824120599</v>
      </c>
      <c r="K115" s="12">
        <f t="array" ref="K115">INDEX('Back data'!$A$164:$AW$164,,MAX(IF('Back data'!$A$164:$AW$164&lt;&gt;"",COLUMN('Back data'!$A$164:$AW$164)))-K$6)/K114</f>
        <v>0.98896614268440142</v>
      </c>
      <c r="L115" s="12">
        <f t="array" ref="L115">INDEX('Back data'!$A$164:$AW$164,,MAX(IF('Back data'!$A$164:$AW$164&lt;&gt;"",COLUMN('Back data'!$A$164:$AW$164)))-L$6)/L114</f>
        <v>0.98709500274574413</v>
      </c>
      <c r="M115" s="12">
        <f t="array" ref="M115">INDEX('Back data'!$A$164:$AW$164,,MAX(IF('Back data'!$A$164:$AW$164&lt;&gt;"",COLUMN('Back data'!$A$164:$AW$164)))-M$6)/M114</f>
        <v>0.98412698412698418</v>
      </c>
      <c r="N115" s="12">
        <f t="array" ref="N115">INDEX('Back data'!$A$164:$AW$164,,MAX(IF('Back data'!$A$164:$AW$164&lt;&gt;"",COLUMN('Back data'!$A$164:$AW$164)))-N$6)/N114</f>
        <v>0.97275775356244754</v>
      </c>
      <c r="O115" s="12">
        <f t="array" ref="O115">INDEX('Back data'!$A$164:$AW$164,,MAX(IF('Back data'!$A$164:$AW$164&lt;&gt;"",COLUMN('Back data'!$A$164:$AW$164)))-O$6)/O114</f>
        <v>0.98029842097638709</v>
      </c>
      <c r="P115" s="12">
        <f t="array" ref="P115">INDEX('Back data'!$A$164:$AW$164,,MAX(IF('Back data'!$A$164:$AW$164&lt;&gt;"",COLUMN('Back data'!$A$164:$AW$164)))-P$6)/P114</f>
        <v>0.98616957306073361</v>
      </c>
    </row>
    <row r="116" spans="1:16" x14ac:dyDescent="0.3">
      <c r="A116" s="37" t="s">
        <v>78</v>
      </c>
      <c r="B116" s="47" t="s">
        <v>73</v>
      </c>
      <c r="C116" s="31" t="s">
        <v>71</v>
      </c>
      <c r="D116" s="32">
        <f t="array" ref="D116">+INDEX('Back data'!$A$165:$AW$165,,MAX(IF('Back data'!$A$165:$AW$165&lt;&gt;"",COLUMN('Back data'!$A$165:$AW$165)))-D$6)/D114</f>
        <v>2.4832855778414518E-2</v>
      </c>
      <c r="E116" s="32">
        <f t="array" ref="E116">+INDEX('Back data'!$A$165:$AW$165,,MAX(IF('Back data'!$A$165:$AW$165&lt;&gt;"",COLUMN('Back data'!$A$165:$AW$165)))-E$6)/E114</f>
        <v>5.3956834532374098E-2</v>
      </c>
      <c r="F116" s="32">
        <f t="array" ref="F116">+INDEX('Back data'!$A$165:$AW$165,,MAX(IF('Back data'!$A$165:$AW$165&lt;&gt;"",COLUMN('Back data'!$A$165:$AW$165)))-F$6)/F114</f>
        <v>1.0813352139163141E-2</v>
      </c>
      <c r="G116" s="32">
        <f t="array" ref="G116">+INDEX('Back data'!$A$165:$AW$165,,MAX(IF('Back data'!$A$165:$AW$165&lt;&gt;"",COLUMN('Back data'!$A$165:$AW$165)))-G$6)/G114</f>
        <v>8.9632506722437996E-3</v>
      </c>
      <c r="H116" s="32">
        <f t="array" ref="H116">+INDEX('Back data'!$A$165:$AW$165,,MAX(IF('Back data'!$A$165:$AW$165&lt;&gt;"",COLUMN('Back data'!$A$165:$AW$165)))-H$6)/H114</f>
        <v>3.5487209818128051E-3</v>
      </c>
      <c r="I116" s="32">
        <f t="array" ref="I116">+INDEX('Back data'!$A$165:$AW$165,,MAX(IF('Back data'!$A$165:$AW$165&lt;&gt;"",COLUMN('Back data'!$A$165:$AW$165)))-I$6)/I114</f>
        <v>6.0803167420814472E-3</v>
      </c>
      <c r="J116" s="32">
        <f t="array" ref="J116">+INDEX('Back data'!$A$165:$AW$165,,MAX(IF('Back data'!$A$165:$AW$165&lt;&gt;"",COLUMN('Back data'!$A$165:$AW$165)))-J$6)/J114</f>
        <v>1.4070351758793969E-2</v>
      </c>
      <c r="K116" s="32">
        <f t="array" ref="K116">+INDEX('Back data'!$A$165:$AW$165,,MAX(IF('Back data'!$A$165:$AW$165&lt;&gt;"",COLUMN('Back data'!$A$165:$AW$165)))-K$6)/K114</f>
        <v>1.1033857315598547E-2</v>
      </c>
      <c r="L116" s="32">
        <f t="array" ref="L116">+INDEX('Back data'!$A$165:$AW$165,,MAX(IF('Back data'!$A$165:$AW$165&lt;&gt;"",COLUMN('Back data'!$A$165:$AW$165)))-L$6)/L114</f>
        <v>1.2904997254255902E-2</v>
      </c>
      <c r="M116" s="32">
        <f t="array" ref="M116">+INDEX('Back data'!$A$165:$AW$165,,MAX(IF('Back data'!$A$165:$AW$165&lt;&gt;"",COLUMN('Back data'!$A$165:$AW$165)))-M$6)/M114</f>
        <v>1.5873015873015872E-2</v>
      </c>
      <c r="N116" s="32">
        <f t="array" ref="N116">+INDEX('Back data'!$A$165:$AW$165,,MAX(IF('Back data'!$A$165:$AW$165&lt;&gt;"",COLUMN('Back data'!$A$165:$AW$165)))-N$6)/N114</f>
        <v>2.7242246437552388E-2</v>
      </c>
      <c r="O116" s="32">
        <f t="array" ref="O116">+INDEX('Back data'!$A$165:$AW$165,,MAX(IF('Back data'!$A$165:$AW$165&lt;&gt;"",COLUMN('Back data'!$A$165:$AW$165)))-O$6)/O114</f>
        <v>1.9701579023612924E-2</v>
      </c>
      <c r="P116" s="32">
        <f t="array" ref="P116">+INDEX('Back data'!$A$165:$AW$165,,MAX(IF('Back data'!$A$165:$AW$165&lt;&gt;"",COLUMN('Back data'!$A$165:$AW$165)))-P$6)/P114</f>
        <v>1.3830426939266387E-2</v>
      </c>
    </row>
    <row r="117" spans="1:16" x14ac:dyDescent="0.3">
      <c r="A117" s="33"/>
      <c r="B117" s="47"/>
      <c r="C117" s="34"/>
      <c r="D117" s="35"/>
      <c r="E117" s="35"/>
      <c r="F117" s="35"/>
      <c r="G117" s="35"/>
      <c r="H117" s="35"/>
      <c r="I117" s="35"/>
      <c r="J117" s="35"/>
      <c r="K117" s="35"/>
      <c r="L117" s="35"/>
      <c r="M117" s="35"/>
      <c r="N117" s="35"/>
      <c r="O117" s="35"/>
      <c r="P117" s="35"/>
    </row>
    <row r="118" spans="1:16" x14ac:dyDescent="0.3">
      <c r="A118" s="33"/>
      <c r="B118" s="47"/>
      <c r="C118" s="34"/>
      <c r="D118" s="35"/>
      <c r="E118" s="35"/>
      <c r="F118" s="35"/>
      <c r="G118" s="35"/>
      <c r="H118" s="35"/>
      <c r="I118" s="35"/>
      <c r="J118" s="35"/>
      <c r="K118" s="35"/>
      <c r="L118" s="35"/>
      <c r="M118" s="35"/>
      <c r="N118" s="35"/>
      <c r="O118" s="35"/>
      <c r="P118" s="35"/>
    </row>
    <row r="119" spans="1:16" x14ac:dyDescent="0.3">
      <c r="B119" s="46"/>
      <c r="C119" s="9" t="s">
        <v>68</v>
      </c>
      <c r="D119" s="10">
        <f t="array" ref="D119">INDEX('Back data'!$A$354:$AW$354,,MAX(IF('Back data'!$A$354:$AW$354&lt;&gt;"",COLUMN('Back data'!$A$354:$AW$354)))-D$6)+INDEX('Back data'!$A$355:$AW$355,,MAX(IF('Back data'!$A$355:$AW$355&lt;&gt;"",COLUMN('Back data'!$A$355:$AW$355)))-D$6)</f>
        <v>63.17</v>
      </c>
      <c r="E119" s="10">
        <f t="array" ref="E119">INDEX('Back data'!$A$354:$AW$354,,MAX(IF('Back data'!$A$354:$AW$354&lt;&gt;"",COLUMN('Back data'!$A$354:$AW$354)))-E$6)+INDEX('Back data'!$A$355:$AW$355,,MAX(IF('Back data'!$A$355:$AW$355&lt;&gt;"",COLUMN('Back data'!$A$355:$AW$355)))-E$6)</f>
        <v>63.64</v>
      </c>
      <c r="F119" s="10">
        <f t="array" ref="F119">INDEX('Back data'!$A$354:$AW$354,,MAX(IF('Back data'!$A$354:$AW$354&lt;&gt;"",COLUMN('Back data'!$A$354:$AW$354)))-F$6)+INDEX('Back data'!$A$355:$AW$355,,MAX(IF('Back data'!$A$355:$AW$355&lt;&gt;"",COLUMN('Back data'!$A$355:$AW$355)))-F$6)</f>
        <v>60.93</v>
      </c>
      <c r="G119" s="10">
        <f t="array" ref="G119">INDEX('Back data'!$A$354:$AW$354,,MAX(IF('Back data'!$A$354:$AW$354&lt;&gt;"",COLUMN('Back data'!$A$354:$AW$354)))-G$6)+INDEX('Back data'!$A$355:$AW$355,,MAX(IF('Back data'!$A$355:$AW$355&lt;&gt;"",COLUMN('Back data'!$A$355:$AW$355)))-G$6)</f>
        <v>68.399999999999991</v>
      </c>
      <c r="H119" s="10">
        <f t="array" ref="H119">INDEX('Back data'!$A$354:$AW$354,,MAX(IF('Back data'!$A$354:$AW$354&lt;&gt;"",COLUMN('Back data'!$A$354:$AW$354)))-H$6)+INDEX('Back data'!$A$355:$AW$355,,MAX(IF('Back data'!$A$355:$AW$355&lt;&gt;"",COLUMN('Back data'!$A$355:$AW$355)))-H$6)</f>
        <v>71.399999999999991</v>
      </c>
      <c r="I119" s="10">
        <f t="array" ref="I119">INDEX('Back data'!$A$354:$AW$354,,MAX(IF('Back data'!$A$354:$AW$354&lt;&gt;"",COLUMN('Back data'!$A$354:$AW$354)))-I$6)+INDEX('Back data'!$A$355:$AW$355,,MAX(IF('Back data'!$A$355:$AW$355&lt;&gt;"",COLUMN('Back data'!$A$355:$AW$355)))-I$6)</f>
        <v>65.16</v>
      </c>
      <c r="J119" s="10">
        <f t="array" ref="J119">INDEX('Back data'!$A$354:$AW$354,,MAX(IF('Back data'!$A$354:$AW$354&lt;&gt;"",COLUMN('Back data'!$A$354:$AW$354)))-J$6)+INDEX('Back data'!$A$355:$AW$355,,MAX(IF('Back data'!$A$355:$AW$355&lt;&gt;"",COLUMN('Back data'!$A$355:$AW$355)))-J$6)</f>
        <v>72.63</v>
      </c>
      <c r="K119" s="10">
        <f t="array" ref="K119">INDEX('Back data'!$A$354:$AW$354,,MAX(IF('Back data'!$A$354:$AW$354&lt;&gt;"",COLUMN('Back data'!$A$354:$AW$354)))-K$6)+INDEX('Back data'!$A$355:$AW$355,,MAX(IF('Back data'!$A$355:$AW$355&lt;&gt;"",COLUMN('Back data'!$A$355:$AW$355)))-K$6)</f>
        <v>65.5</v>
      </c>
      <c r="L119" s="10">
        <f t="array" ref="L119">INDEX('Back data'!$A$354:$AW$354,,MAX(IF('Back data'!$A$354:$AW$354&lt;&gt;"",COLUMN('Back data'!$A$354:$AW$354)))-L$6)+INDEX('Back data'!$A$355:$AW$355,,MAX(IF('Back data'!$A$355:$AW$355&lt;&gt;"",COLUMN('Back data'!$A$355:$AW$355)))-L$6)</f>
        <v>68.59</v>
      </c>
      <c r="M119" s="10">
        <f t="array" ref="M119">INDEX('Back data'!$A$354:$AW$354,,MAX(IF('Back data'!$A$354:$AW$354&lt;&gt;"",COLUMN('Back data'!$A$354:$AW$354)))-M$6)+INDEX('Back data'!$A$355:$AW$355,,MAX(IF('Back data'!$A$355:$AW$355&lt;&gt;"",COLUMN('Back data'!$A$355:$AW$355)))-M$6)</f>
        <v>69.28</v>
      </c>
      <c r="N119" s="10">
        <f t="array" ref="N119">INDEX('Back data'!$A$354:$AW$354,,MAX(IF('Back data'!$A$354:$AW$354&lt;&gt;"",COLUMN('Back data'!$A$354:$AW$354)))-N$6)+INDEX('Back data'!$A$355:$AW$355,,MAX(IF('Back data'!$A$355:$AW$355&lt;&gt;"",COLUMN('Back data'!$A$355:$AW$355)))-N$6)</f>
        <v>71.11</v>
      </c>
      <c r="O119" s="10">
        <f t="array" ref="O119">INDEX('Back data'!$A$354:$AW$354,,MAX(IF('Back data'!$A$354:$AW$354&lt;&gt;"",COLUMN('Back data'!$A$354:$AW$354)))-O$6)+INDEX('Back data'!$A$355:$AW$355,,MAX(IF('Back data'!$A$355:$AW$355&lt;&gt;"",COLUMN('Back data'!$A$355:$AW$355)))-O$6)</f>
        <v>66.36</v>
      </c>
      <c r="P119" s="10">
        <f t="array" ref="P119">INDEX('Back data'!$A$354:$AW$354,,MAX(IF('Back data'!$A$354:$AW$354&lt;&gt;"",COLUMN('Back data'!$A$354:$AW$354)))-P$6)+INDEX('Back data'!$A$355:$AW$355,,MAX(IF('Back data'!$A$355:$AW$355&lt;&gt;"",COLUMN('Back data'!$A$355:$AW$355)))-P$6)</f>
        <v>62.24</v>
      </c>
    </row>
    <row r="120" spans="1:16" x14ac:dyDescent="0.3">
      <c r="A120" s="37" t="s">
        <v>78</v>
      </c>
      <c r="B120" s="47" t="s">
        <v>57</v>
      </c>
      <c r="C120" s="11" t="s">
        <v>70</v>
      </c>
      <c r="D120" s="12">
        <f t="array" ref="D120">INDEX('Back data'!$A$354:$AW$354,,MAX(IF('Back data'!$A$354:$AW$354&lt;&gt;"",COLUMN('Back data'!$A$354:$AW$354)))-D$6)/D119</f>
        <v>0.69067595377552637</v>
      </c>
      <c r="E120" s="12">
        <f t="array" ref="E120">INDEX('Back data'!$A$354:$AW$354,,MAX(IF('Back data'!$A$354:$AW$354&lt;&gt;"",COLUMN('Back data'!$A$354:$AW$354)))-E$6)/E119</f>
        <v>0.77592708988057824</v>
      </c>
      <c r="F120" s="12">
        <f t="array" ref="F120">INDEX('Back data'!$A$354:$AW$354,,MAX(IF('Back data'!$A$354:$AW$354&lt;&gt;"",COLUMN('Back data'!$A$354:$AW$354)))-F$6)/F119</f>
        <v>0.72575086164451008</v>
      </c>
      <c r="G120" s="12">
        <f t="array" ref="G120">INDEX('Back data'!$A$354:$AW$354,,MAX(IF('Back data'!$A$354:$AW$354&lt;&gt;"",COLUMN('Back data'!$A$354:$AW$354)))-G$6)/G119</f>
        <v>0.79751461988304095</v>
      </c>
      <c r="H120" s="12">
        <f t="array" ref="H120">INDEX('Back data'!$A$354:$AW$354,,MAX(IF('Back data'!$A$354:$AW$354&lt;&gt;"",COLUMN('Back data'!$A$354:$AW$354)))-H$6)/H119</f>
        <v>0.83305322128851544</v>
      </c>
      <c r="I120" s="12">
        <f t="array" ref="I120">INDEX('Back data'!$A$354:$AW$354,,MAX(IF('Back data'!$A$354:$AW$354&lt;&gt;"",COLUMN('Back data'!$A$354:$AW$354)))-I$6)/I119</f>
        <v>0.78146101903007992</v>
      </c>
      <c r="J120" s="12">
        <f t="array" ref="J120">INDEX('Back data'!$A$354:$AW$354,,MAX(IF('Back data'!$A$354:$AW$354&lt;&gt;"",COLUMN('Back data'!$A$354:$AW$354)))-J$6)/J119</f>
        <v>0.7805314608288586</v>
      </c>
      <c r="K120" s="12">
        <f t="array" ref="K120">INDEX('Back data'!$A$354:$AW$354,,MAX(IF('Back data'!$A$354:$AW$354&lt;&gt;"",COLUMN('Back data'!$A$354:$AW$354)))-K$6)/K119</f>
        <v>0.77160305343511448</v>
      </c>
      <c r="L120" s="12">
        <f t="array" ref="L120">INDEX('Back data'!$A$354:$AW$354,,MAX(IF('Back data'!$A$354:$AW$354&lt;&gt;"",COLUMN('Back data'!$A$354:$AW$354)))-L$6)/L119</f>
        <v>0.76454293628808856</v>
      </c>
      <c r="M120" s="12">
        <f t="array" ref="M120">INDEX('Back data'!$A$354:$AW$354,,MAX(IF('Back data'!$A$354:$AW$354&lt;&gt;"",COLUMN('Back data'!$A$354:$AW$354)))-M$6)/M119</f>
        <v>0.79763279445727475</v>
      </c>
      <c r="N120" s="12">
        <f t="array" ref="N120">INDEX('Back data'!$A$354:$AW$354,,MAX(IF('Back data'!$A$354:$AW$354&lt;&gt;"",COLUMN('Back data'!$A$354:$AW$354)))-N$6)/N119</f>
        <v>0.77232456757136836</v>
      </c>
      <c r="O120" s="12">
        <f t="array" ref="O120">INDEX('Back data'!$A$354:$AW$354,,MAX(IF('Back data'!$A$354:$AW$354&lt;&gt;"",COLUMN('Back data'!$A$354:$AW$354)))-O$6)/O119</f>
        <v>0.8045509342977698</v>
      </c>
      <c r="P120" s="12">
        <f t="array" ref="P120">INDEX('Back data'!$A$354:$AW$354,,MAX(IF('Back data'!$A$354:$AW$354&lt;&gt;"",COLUMN('Back data'!$A$354:$AW$354)))-P$6)/P119</f>
        <v>0.75273136246786632</v>
      </c>
    </row>
    <row r="121" spans="1:16" x14ac:dyDescent="0.3">
      <c r="A121" s="37" t="s">
        <v>78</v>
      </c>
      <c r="B121" s="47" t="s">
        <v>57</v>
      </c>
      <c r="C121" s="11" t="s">
        <v>71</v>
      </c>
      <c r="D121" s="12">
        <f t="array" ref="D121">+INDEX('Back data'!$A$355:$AW$355,,MAX(IF('Back data'!$A$355:$AW$355&lt;&gt;"",COLUMN('Back data'!$A$355:$AW$355)))-D$6)/D119</f>
        <v>0.30932404622447363</v>
      </c>
      <c r="E121" s="12">
        <f t="array" ref="E121">+INDEX('Back data'!$A$355:$AW$355,,MAX(IF('Back data'!$A$355:$AW$355&lt;&gt;"",COLUMN('Back data'!$A$355:$AW$355)))-E$6)/E119</f>
        <v>0.22407291011942174</v>
      </c>
      <c r="F121" s="12">
        <f t="array" ref="F121">+INDEX('Back data'!$A$355:$AW$355,,MAX(IF('Back data'!$A$355:$AW$355&lt;&gt;"",COLUMN('Back data'!$A$355:$AW$355)))-F$6)/F119</f>
        <v>0.27424913835548992</v>
      </c>
      <c r="G121" s="12">
        <f t="array" ref="G121">+INDEX('Back data'!$A$355:$AW$355,,MAX(IF('Back data'!$A$355:$AW$355&lt;&gt;"",COLUMN('Back data'!$A$355:$AW$355)))-G$6)/G119</f>
        <v>0.20248538011695907</v>
      </c>
      <c r="H121" s="12">
        <f t="array" ref="H121">+INDEX('Back data'!$A$355:$AW$355,,MAX(IF('Back data'!$A$355:$AW$355&lt;&gt;"",COLUMN('Back data'!$A$355:$AW$355)))-H$6)/H119</f>
        <v>0.16694677871148461</v>
      </c>
      <c r="I121" s="12">
        <f t="array" ref="I121">+INDEX('Back data'!$A$355:$AW$355,,MAX(IF('Back data'!$A$355:$AW$355&lt;&gt;"",COLUMN('Back data'!$A$355:$AW$355)))-I$6)/I119</f>
        <v>0.21853898096992022</v>
      </c>
      <c r="J121" s="12">
        <f t="array" ref="J121">+INDEX('Back data'!$A$355:$AW$355,,MAX(IF('Back data'!$A$355:$AW$355&lt;&gt;"",COLUMN('Back data'!$A$355:$AW$355)))-J$6)/J119</f>
        <v>0.2194685391711414</v>
      </c>
      <c r="K121" s="12">
        <f t="array" ref="K121">+INDEX('Back data'!$A$355:$AW$355,,MAX(IF('Back data'!$A$355:$AW$355&lt;&gt;"",COLUMN('Back data'!$A$355:$AW$355)))-K$6)/K119</f>
        <v>0.22839694656488552</v>
      </c>
      <c r="L121" s="12">
        <f t="array" ref="L121">+INDEX('Back data'!$A$355:$AW$355,,MAX(IF('Back data'!$A$355:$AW$355&lt;&gt;"",COLUMN('Back data'!$A$355:$AW$355)))-L$6)/L119</f>
        <v>0.23545706371191133</v>
      </c>
      <c r="M121" s="12">
        <f t="array" ref="M121">+INDEX('Back data'!$A$355:$AW$355,,MAX(IF('Back data'!$A$355:$AW$355&lt;&gt;"",COLUMN('Back data'!$A$355:$AW$355)))-M$6)/M119</f>
        <v>0.20236720554272516</v>
      </c>
      <c r="N121" s="12">
        <f t="array" ref="N121">+INDEX('Back data'!$A$355:$AW$355,,MAX(IF('Back data'!$A$355:$AW$355&lt;&gt;"",COLUMN('Back data'!$A$355:$AW$355)))-N$6)/N119</f>
        <v>0.22767543242863172</v>
      </c>
      <c r="O121" s="12">
        <f t="array" ref="O121">+INDEX('Back data'!$A$355:$AW$355,,MAX(IF('Back data'!$A$355:$AW$355&lt;&gt;"",COLUMN('Back data'!$A$355:$AW$355)))-O$6)/O119</f>
        <v>0.19544906570223028</v>
      </c>
      <c r="P121" s="12">
        <f t="array" ref="P121">+INDEX('Back data'!$A$355:$AW$355,,MAX(IF('Back data'!$A$355:$AW$355&lt;&gt;"",COLUMN('Back data'!$A$355:$AW$355)))-P$6)/P119</f>
        <v>0.24726863753213368</v>
      </c>
    </row>
    <row r="122" spans="1:16" x14ac:dyDescent="0.3">
      <c r="B122" s="44"/>
    </row>
    <row r="123" spans="1:16" x14ac:dyDescent="0.3">
      <c r="B123" s="44"/>
    </row>
    <row r="124" spans="1:16" x14ac:dyDescent="0.3">
      <c r="B124" s="44"/>
      <c r="C124" s="9" t="s">
        <v>68</v>
      </c>
      <c r="D124" s="10">
        <f t="array" ref="D124">INDEX('Back data'!$A$360:$AW$360,,MAX(IF('Back data'!$A$360:$AW$360&lt;&gt;"",COLUMN('Back data'!$A$360:$AW$360)))-D$6)+INDEX('Back data'!$A$361:$AW$361,,MAX(IF('Back data'!$A$361:$AW$361&lt;&gt;"",COLUMN('Back data'!$A$361:$AW$361)))-D$6)</f>
        <v>63.839999999999996</v>
      </c>
      <c r="E124" s="10">
        <f t="array" ref="E124">INDEX('Back data'!$A$360:$AW$360,,MAX(IF('Back data'!$A$360:$AW$360&lt;&gt;"",COLUMN('Back data'!$A$360:$AW$360)))-E$6)+INDEX('Back data'!$A$361:$AW$361,,MAX(IF('Back data'!$A$361:$AW$361&lt;&gt;"",COLUMN('Back data'!$A$361:$AW$361)))-E$6)</f>
        <v>62.71</v>
      </c>
      <c r="F124" s="10">
        <f t="array" ref="F124">INDEX('Back data'!$A$360:$AW$360,,MAX(IF('Back data'!$A$360:$AW$360&lt;&gt;"",COLUMN('Back data'!$A$360:$AW$360)))-F$6)+INDEX('Back data'!$A$361:$AW$361,,MAX(IF('Back data'!$A$361:$AW$361&lt;&gt;"",COLUMN('Back data'!$A$361:$AW$361)))-F$6)</f>
        <v>66.95</v>
      </c>
      <c r="G124" s="10">
        <f t="array" ref="G124">INDEX('Back data'!$A$360:$AW$360,,MAX(IF('Back data'!$A$360:$AW$360&lt;&gt;"",COLUMN('Back data'!$A$360:$AW$360)))-G$6)+INDEX('Back data'!$A$361:$AW$361,,MAX(IF('Back data'!$A$361:$AW$361&lt;&gt;"",COLUMN('Back data'!$A$361:$AW$361)))-G$6)</f>
        <v>65.91</v>
      </c>
      <c r="H124" s="10">
        <f t="array" ref="H124">INDEX('Back data'!$A$360:$AW$360,,MAX(IF('Back data'!$A$360:$AW$360&lt;&gt;"",COLUMN('Back data'!$A$360:$AW$360)))-H$6)+INDEX('Back data'!$A$361:$AW$361,,MAX(IF('Back data'!$A$361:$AW$361&lt;&gt;"",COLUMN('Back data'!$A$361:$AW$361)))-H$6)</f>
        <v>70.179999999999993</v>
      </c>
      <c r="I124" s="10">
        <f t="array" ref="I124">INDEX('Back data'!$A$360:$AW$360,,MAX(IF('Back data'!$A$360:$AW$360&lt;&gt;"",COLUMN('Back data'!$A$360:$AW$360)))-I$6)+INDEX('Back data'!$A$361:$AW$361,,MAX(IF('Back data'!$A$361:$AW$361&lt;&gt;"",COLUMN('Back data'!$A$361:$AW$361)))-I$6)</f>
        <v>72.11</v>
      </c>
      <c r="J124" s="10">
        <f t="array" ref="J124">INDEX('Back data'!$A$360:$AW$360,,MAX(IF('Back data'!$A$360:$AW$360&lt;&gt;"",COLUMN('Back data'!$A$360:$AW$360)))-J$6)+INDEX('Back data'!$A$361:$AW$361,,MAX(IF('Back data'!$A$361:$AW$361&lt;&gt;"",COLUMN('Back data'!$A$361:$AW$361)))-J$6)</f>
        <v>71.75</v>
      </c>
      <c r="K124" s="10">
        <f t="array" ref="K124">INDEX('Back data'!$A$360:$AW$360,,MAX(IF('Back data'!$A$360:$AW$360&lt;&gt;"",COLUMN('Back data'!$A$360:$AW$360)))-K$6)+INDEX('Back data'!$A$361:$AW$361,,MAX(IF('Back data'!$A$361:$AW$361&lt;&gt;"",COLUMN('Back data'!$A$361:$AW$361)))-K$6)</f>
        <v>69.67</v>
      </c>
      <c r="L124" s="10">
        <f t="array" ref="L124">INDEX('Back data'!$A$360:$AW$360,,MAX(IF('Back data'!$A$360:$AW$360&lt;&gt;"",COLUMN('Back data'!$A$360:$AW$360)))-L$6)+INDEX('Back data'!$A$361:$AW$361,,MAX(IF('Back data'!$A$361:$AW$361&lt;&gt;"",COLUMN('Back data'!$A$361:$AW$361)))-L$6)</f>
        <v>75.31</v>
      </c>
      <c r="M124" s="10">
        <f t="array" ref="M124">INDEX('Back data'!$A$360:$AW$360,,MAX(IF('Back data'!$A$360:$AW$360&lt;&gt;"",COLUMN('Back data'!$A$360:$AW$360)))-M$6)+INDEX('Back data'!$A$361:$AW$361,,MAX(IF('Back data'!$A$361:$AW$361&lt;&gt;"",COLUMN('Back data'!$A$361:$AW$361)))-M$6)</f>
        <v>74.38000000000001</v>
      </c>
      <c r="N124" s="10">
        <f t="array" ref="N124">INDEX('Back data'!$A$360:$AW$360,,MAX(IF('Back data'!$A$360:$AW$360&lt;&gt;"",COLUMN('Back data'!$A$360:$AW$360)))-N$6)+INDEX('Back data'!$A$361:$AW$361,,MAX(IF('Back data'!$A$361:$AW$361&lt;&gt;"",COLUMN('Back data'!$A$361:$AW$361)))-N$6)</f>
        <v>70.8</v>
      </c>
      <c r="O124" s="10">
        <f t="array" ref="O124">INDEX('Back data'!$A$360:$AW$360,,MAX(IF('Back data'!$A$360:$AW$360&lt;&gt;"",COLUMN('Back data'!$A$360:$AW$360)))-O$6)+INDEX('Back data'!$A$361:$AW$361,,MAX(IF('Back data'!$A$361:$AW$361&lt;&gt;"",COLUMN('Back data'!$A$361:$AW$361)))-O$6)</f>
        <v>72.210000000000008</v>
      </c>
      <c r="P124" s="10">
        <f t="array" ref="P124">INDEX('Back data'!$A$360:$AW$360,,MAX(IF('Back data'!$A$360:$AW$360&lt;&gt;"",COLUMN('Back data'!$A$360:$AW$360)))-P$6)+INDEX('Back data'!$A$361:$AW$361,,MAX(IF('Back data'!$A$361:$AW$361&lt;&gt;"",COLUMN('Back data'!$A$361:$AW$361)))-P$6)</f>
        <v>69.350000000000009</v>
      </c>
    </row>
    <row r="125" spans="1:16" x14ac:dyDescent="0.3">
      <c r="A125" s="37" t="s">
        <v>78</v>
      </c>
      <c r="B125" s="47" t="s">
        <v>62</v>
      </c>
      <c r="C125" s="11" t="s">
        <v>70</v>
      </c>
      <c r="D125" s="12">
        <f t="array" ref="D125">INDEX('Back data'!$A$360:$AW$360,,MAX(IF('Back data'!$A$360:$AW$360&lt;&gt;"",COLUMN('Back data'!$A$360:$AW$360)))-D$6)/D124</f>
        <v>0.87797619047619047</v>
      </c>
      <c r="E125" s="12">
        <f t="array" ref="E125">INDEX('Back data'!$A$360:$AW$360,,MAX(IF('Back data'!$A$360:$AW$360&lt;&gt;"",COLUMN('Back data'!$A$360:$AW$360)))-E$6)/E124</f>
        <v>0.88566416839419548</v>
      </c>
      <c r="F125" s="12">
        <f t="array" ref="F125">INDEX('Back data'!$A$360:$AW$360,,MAX(IF('Back data'!$A$360:$AW$360&lt;&gt;"",COLUMN('Back data'!$A$360:$AW$360)))-F$6)/F124</f>
        <v>0.92531740104555638</v>
      </c>
      <c r="G125" s="12">
        <f t="array" ref="G125">INDEX('Back data'!$A$360:$AW$360,,MAX(IF('Back data'!$A$360:$AW$360&lt;&gt;"",COLUMN('Back data'!$A$360:$AW$360)))-G$6)/G124</f>
        <v>0.90350477924442418</v>
      </c>
      <c r="H125" s="12">
        <f t="array" ref="H125">INDEX('Back data'!$A$360:$AW$360,,MAX(IF('Back data'!$A$360:$AW$360&lt;&gt;"",COLUMN('Back data'!$A$360:$AW$360)))-H$6)/H124</f>
        <v>0.91863778854374478</v>
      </c>
      <c r="I125" s="12">
        <f t="array" ref="I125">INDEX('Back data'!$A$360:$AW$360,,MAX(IF('Back data'!$A$360:$AW$360&lt;&gt;"",COLUMN('Back data'!$A$360:$AW$360)))-I$6)/I124</f>
        <v>0.93496047704895302</v>
      </c>
      <c r="J125" s="12">
        <f t="array" ref="J125">INDEX('Back data'!$A$360:$AW$360,,MAX(IF('Back data'!$A$360:$AW$360&lt;&gt;"",COLUMN('Back data'!$A$360:$AW$360)))-J$6)/J124</f>
        <v>0.92989547038327525</v>
      </c>
      <c r="K125" s="12">
        <f t="array" ref="K125">INDEX('Back data'!$A$360:$AW$360,,MAX(IF('Back data'!$A$360:$AW$360&lt;&gt;"",COLUMN('Back data'!$A$360:$AW$360)))-K$6)/K124</f>
        <v>0.91789866513563945</v>
      </c>
      <c r="L125" s="12">
        <f t="array" ref="L125">INDEX('Back data'!$A$360:$AW$360,,MAX(IF('Back data'!$A$360:$AW$360&lt;&gt;"",COLUMN('Back data'!$A$360:$AW$360)))-L$6)/L124</f>
        <v>0.91939981410171279</v>
      </c>
      <c r="M125" s="12">
        <f t="array" ref="M125">INDEX('Back data'!$A$360:$AW$360,,MAX(IF('Back data'!$A$360:$AW$360&lt;&gt;"",COLUMN('Back data'!$A$360:$AW$360)))-M$6)/M124</f>
        <v>0.89714977144393648</v>
      </c>
      <c r="N125" s="12">
        <f t="array" ref="N125">INDEX('Back data'!$A$360:$AW$360,,MAX(IF('Back data'!$A$360:$AW$360&lt;&gt;"",COLUMN('Back data'!$A$360:$AW$360)))-N$6)/N124</f>
        <v>0.9286723163841808</v>
      </c>
      <c r="O125" s="12">
        <f t="array" ref="O125">INDEX('Back data'!$A$360:$AW$360,,MAX(IF('Back data'!$A$360:$AW$360&lt;&gt;"",COLUMN('Back data'!$A$360:$AW$360)))-O$6)/O124</f>
        <v>0.92134053455200104</v>
      </c>
      <c r="P125" s="12">
        <f t="array" ref="P125">INDEX('Back data'!$A$360:$AW$360,,MAX(IF('Back data'!$A$360:$AW$360&lt;&gt;"",COLUMN('Back data'!$A$360:$AW$360)))-P$6)/P124</f>
        <v>0.90209084354722413</v>
      </c>
    </row>
    <row r="126" spans="1:16" x14ac:dyDescent="0.3">
      <c r="A126" s="37" t="s">
        <v>78</v>
      </c>
      <c r="B126" s="47" t="s">
        <v>62</v>
      </c>
      <c r="C126" s="11" t="s">
        <v>71</v>
      </c>
      <c r="D126" s="12">
        <f t="array" ref="D126">+INDEX('Back data'!$A$361:$AW$361,,MAX(IF('Back data'!$A$361:$AW$361&lt;&gt;"",COLUMN('Back data'!$A$361:$AW$361)))-D$6)/D124</f>
        <v>0.12202380952380953</v>
      </c>
      <c r="E126" s="12">
        <f t="array" ref="E126">+INDEX('Back data'!$A$361:$AW$361,,MAX(IF('Back data'!$A$361:$AW$361&lt;&gt;"",COLUMN('Back data'!$A$361:$AW$361)))-E$6)/E124</f>
        <v>0.11433583160580449</v>
      </c>
      <c r="F126" s="12">
        <f t="array" ref="F126">+INDEX('Back data'!$A$361:$AW$361,,MAX(IF('Back data'!$A$361:$AW$361&lt;&gt;"",COLUMN('Back data'!$A$361:$AW$361)))-F$6)/F124</f>
        <v>7.468259895444361E-2</v>
      </c>
      <c r="G126" s="12">
        <f t="array" ref="G126">+INDEX('Back data'!$A$361:$AW$361,,MAX(IF('Back data'!$A$361:$AW$361&lt;&gt;"",COLUMN('Back data'!$A$361:$AW$361)))-G$6)/G124</f>
        <v>9.6495220755575789E-2</v>
      </c>
      <c r="H126" s="12">
        <f t="array" ref="H126">+INDEX('Back data'!$A$361:$AW$361,,MAX(IF('Back data'!$A$361:$AW$361&lt;&gt;"",COLUMN('Back data'!$A$361:$AW$361)))-H$6)/H124</f>
        <v>8.1362211456255357E-2</v>
      </c>
      <c r="I126" s="12">
        <f t="array" ref="I126">+INDEX('Back data'!$A$361:$AW$361,,MAX(IF('Back data'!$A$361:$AW$361&lt;&gt;"",COLUMN('Back data'!$A$361:$AW$361)))-I$6)/I124</f>
        <v>6.5039522951047021E-2</v>
      </c>
      <c r="J126" s="12">
        <f t="array" ref="J126">+INDEX('Back data'!$A$361:$AW$361,,MAX(IF('Back data'!$A$361:$AW$361&lt;&gt;"",COLUMN('Back data'!$A$361:$AW$361)))-J$6)/J124</f>
        <v>7.0104529616724739E-2</v>
      </c>
      <c r="K126" s="12">
        <f t="array" ref="K126">+INDEX('Back data'!$A$361:$AW$361,,MAX(IF('Back data'!$A$361:$AW$361&lt;&gt;"",COLUMN('Back data'!$A$361:$AW$361)))-K$6)/K124</f>
        <v>8.2101334864360553E-2</v>
      </c>
      <c r="L126" s="12">
        <f t="array" ref="L126">+INDEX('Back data'!$A$361:$AW$361,,MAX(IF('Back data'!$A$361:$AW$361&lt;&gt;"",COLUMN('Back data'!$A$361:$AW$361)))-L$6)/L124</f>
        <v>8.0600185898287074E-2</v>
      </c>
      <c r="M126" s="12">
        <f t="array" ref="M126">+INDEX('Back data'!$A$361:$AW$361,,MAX(IF('Back data'!$A$361:$AW$361&lt;&gt;"",COLUMN('Back data'!$A$361:$AW$361)))-M$6)/M124</f>
        <v>0.10285022855606345</v>
      </c>
      <c r="N126" s="12">
        <f t="array" ref="N126">+INDEX('Back data'!$A$361:$AW$361,,MAX(IF('Back data'!$A$361:$AW$361&lt;&gt;"",COLUMN('Back data'!$A$361:$AW$361)))-N$6)/N124</f>
        <v>7.1327683615819204E-2</v>
      </c>
      <c r="O126" s="12">
        <f t="array" ref="O126">+INDEX('Back data'!$A$361:$AW$361,,MAX(IF('Back data'!$A$361:$AW$361&lt;&gt;"",COLUMN('Back data'!$A$361:$AW$361)))-O$6)/O124</f>
        <v>7.8659465447998886E-2</v>
      </c>
      <c r="P126" s="12">
        <f t="array" ref="P126">+INDEX('Back data'!$A$361:$AW$361,,MAX(IF('Back data'!$A$361:$AW$361&lt;&gt;"",COLUMN('Back data'!$A$361:$AW$361)))-P$6)/P124</f>
        <v>9.7909156452775759E-2</v>
      </c>
    </row>
    <row r="127" spans="1:16" x14ac:dyDescent="0.3">
      <c r="B127" s="44"/>
    </row>
    <row r="128" spans="1:16" x14ac:dyDescent="0.3">
      <c r="B128" s="44"/>
    </row>
    <row r="129" spans="1:16" x14ac:dyDescent="0.3">
      <c r="B129" s="44"/>
      <c r="C129" s="9" t="s">
        <v>68</v>
      </c>
      <c r="D129" s="10">
        <f t="array" ref="D129">INDEX('Back data'!$A$366:$AW$366,,MAX(IF('Back data'!$A$366:$AW$366&lt;&gt;"",COLUMN('Back data'!$A$366:$AW$366)))-D$6)+INDEX('Back data'!$A$367:$AW$367,,MAX(IF('Back data'!$A$367:$AW$367&lt;&gt;"",COLUMN('Back data'!$A$367:$AW$367)))-D$6)</f>
        <v>62.7</v>
      </c>
      <c r="E129" s="10">
        <f t="array" ref="E129">INDEX('Back data'!$A$366:$AW$366,,MAX(IF('Back data'!$A$366:$AW$366&lt;&gt;"",COLUMN('Back data'!$A$366:$AW$366)))-E$6)+INDEX('Back data'!$A$367:$AW$367,,MAX(IF('Back data'!$A$367:$AW$367&lt;&gt;"",COLUMN('Back data'!$A$367:$AW$367)))-E$6)</f>
        <v>66.239999999999995</v>
      </c>
      <c r="F129" s="10">
        <f t="array" ref="F129">INDEX('Back data'!$A$366:$AW$366,,MAX(IF('Back data'!$A$366:$AW$366&lt;&gt;"",COLUMN('Back data'!$A$366:$AW$366)))-F$6)+INDEX('Back data'!$A$367:$AW$367,,MAX(IF('Back data'!$A$367:$AW$367&lt;&gt;"",COLUMN('Back data'!$A$367:$AW$367)))-F$6)</f>
        <v>63.47</v>
      </c>
      <c r="G129" s="10">
        <f t="array" ref="G129">INDEX('Back data'!$A$366:$AW$366,,MAX(IF('Back data'!$A$366:$AW$366&lt;&gt;"",COLUMN('Back data'!$A$366:$AW$366)))-G$6)+INDEX('Back data'!$A$367:$AW$367,,MAX(IF('Back data'!$A$367:$AW$367&lt;&gt;"",COLUMN('Back data'!$A$367:$AW$367)))-G$6)</f>
        <v>74.589999999999989</v>
      </c>
      <c r="H129" s="10">
        <f t="array" ref="H129">INDEX('Back data'!$A$366:$AW$366,,MAX(IF('Back data'!$A$366:$AW$366&lt;&gt;"",COLUMN('Back data'!$A$366:$AW$366)))-H$6)+INDEX('Back data'!$A$367:$AW$367,,MAX(IF('Back data'!$A$367:$AW$367&lt;&gt;"",COLUMN('Back data'!$A$367:$AW$367)))-H$6)</f>
        <v>71.360000000000014</v>
      </c>
      <c r="I129" s="10">
        <f t="array" ref="I129">INDEX('Back data'!$A$366:$AW$366,,MAX(IF('Back data'!$A$366:$AW$366&lt;&gt;"",COLUMN('Back data'!$A$366:$AW$366)))-I$6)+INDEX('Back data'!$A$367:$AW$367,,MAX(IF('Back data'!$A$367:$AW$367&lt;&gt;"",COLUMN('Back data'!$A$367:$AW$367)))-I$6)</f>
        <v>69.600000000000009</v>
      </c>
      <c r="J129" s="10">
        <f t="array" ref="J129">INDEX('Back data'!$A$366:$AW$366,,MAX(IF('Back data'!$A$366:$AW$366&lt;&gt;"",COLUMN('Back data'!$A$366:$AW$366)))-J$6)+INDEX('Back data'!$A$367:$AW$367,,MAX(IF('Back data'!$A$367:$AW$367&lt;&gt;"",COLUMN('Back data'!$A$367:$AW$367)))-J$6)</f>
        <v>58.36</v>
      </c>
      <c r="K129" s="10">
        <f t="array" ref="K129">INDEX('Back data'!$A$366:$AW$366,,MAX(IF('Back data'!$A$366:$AW$366&lt;&gt;"",COLUMN('Back data'!$A$366:$AW$366)))-K$6)+INDEX('Back data'!$A$367:$AW$367,,MAX(IF('Back data'!$A$367:$AW$367&lt;&gt;"",COLUMN('Back data'!$A$367:$AW$367)))-K$6)</f>
        <v>69.410000000000011</v>
      </c>
      <c r="L129" s="10">
        <f t="array" ref="L129">INDEX('Back data'!$A$366:$AW$366,,MAX(IF('Back data'!$A$366:$AW$366&lt;&gt;"",COLUMN('Back data'!$A$366:$AW$366)))-L$6)+INDEX('Back data'!$A$367:$AW$367,,MAX(IF('Back data'!$A$367:$AW$367&lt;&gt;"",COLUMN('Back data'!$A$367:$AW$367)))-L$6)</f>
        <v>64.89</v>
      </c>
      <c r="M129" s="10">
        <f t="array" ref="M129">INDEX('Back data'!$A$366:$AW$366,,MAX(IF('Back data'!$A$366:$AW$366&lt;&gt;"",COLUMN('Back data'!$A$366:$AW$366)))-M$6)+INDEX('Back data'!$A$367:$AW$367,,MAX(IF('Back data'!$A$367:$AW$367&lt;&gt;"",COLUMN('Back data'!$A$367:$AW$367)))-M$6)</f>
        <v>82.12</v>
      </c>
      <c r="N129" s="10">
        <f t="array" ref="N129">INDEX('Back data'!$A$366:$AW$366,,MAX(IF('Back data'!$A$366:$AW$366&lt;&gt;"",COLUMN('Back data'!$A$366:$AW$366)))-N$6)+INDEX('Back data'!$A$367:$AW$367,,MAX(IF('Back data'!$A$367:$AW$367&lt;&gt;"",COLUMN('Back data'!$A$367:$AW$367)))-N$6)</f>
        <v>74.91</v>
      </c>
      <c r="O129" s="10">
        <f t="array" ref="O129">INDEX('Back data'!$A$366:$AW$366,,MAX(IF('Back data'!$A$366:$AW$366&lt;&gt;"",COLUMN('Back data'!$A$366:$AW$366)))-O$6)+INDEX('Back data'!$A$367:$AW$367,,MAX(IF('Back data'!$A$367:$AW$367&lt;&gt;"",COLUMN('Back data'!$A$367:$AW$367)))-O$6)</f>
        <v>71.679999999999993</v>
      </c>
      <c r="P129" s="10">
        <f t="array" ref="P129">INDEX('Back data'!$A$366:$AW$366,,MAX(IF('Back data'!$A$366:$AW$366&lt;&gt;"",COLUMN('Back data'!$A$366:$AW$366)))-P$6)+INDEX('Back data'!$A$367:$AW$367,,MAX(IF('Back data'!$A$367:$AW$367&lt;&gt;"",COLUMN('Back data'!$A$367:$AW$367)))-P$6)</f>
        <v>72.899999999999991</v>
      </c>
    </row>
    <row r="130" spans="1:16" x14ac:dyDescent="0.3">
      <c r="A130" s="37" t="s">
        <v>78</v>
      </c>
      <c r="B130" s="47" t="s">
        <v>67</v>
      </c>
      <c r="C130" s="11" t="s">
        <v>70</v>
      </c>
      <c r="D130" s="12">
        <f t="array" ref="D130">INDEX('Back data'!$A$366:$AW$366,,MAX(IF('Back data'!$A$366:$AW$366&lt;&gt;"",COLUMN('Back data'!$A$366:$AW$366)))-D$6)/D129</f>
        <v>0.93843700159489629</v>
      </c>
      <c r="E130" s="12">
        <f t="array" ref="E130">INDEX('Back data'!$A$366:$AW$366,,MAX(IF('Back data'!$A$366:$AW$366&lt;&gt;"",COLUMN('Back data'!$A$366:$AW$366)))-E$6)/E129</f>
        <v>0.84556159420289856</v>
      </c>
      <c r="F130" s="12">
        <f t="array" ref="F130">INDEX('Back data'!$A$366:$AW$366,,MAX(IF('Back data'!$A$366:$AW$366&lt;&gt;"",COLUMN('Back data'!$A$366:$AW$366)))-F$6)/F129</f>
        <v>0.95982353867969128</v>
      </c>
      <c r="G130" s="12">
        <f t="array" ref="G130">INDEX('Back data'!$A$366:$AW$366,,MAX(IF('Back data'!$A$366:$AW$366&lt;&gt;"",COLUMN('Back data'!$A$366:$AW$366)))-G$6)/G129</f>
        <v>0.93605040890199764</v>
      </c>
      <c r="H130" s="12">
        <f t="array" ref="H130">INDEX('Back data'!$A$366:$AW$366,,MAX(IF('Back data'!$A$366:$AW$366&lt;&gt;"",COLUMN('Back data'!$A$366:$AW$366)))-H$6)/H129</f>
        <v>0.91690022421524653</v>
      </c>
      <c r="I130" s="12">
        <f t="array" ref="I130">INDEX('Back data'!$A$366:$AW$366,,MAX(IF('Back data'!$A$366:$AW$366&lt;&gt;"",COLUMN('Back data'!$A$366:$AW$366)))-I$6)/I129</f>
        <v>0.94525862068965516</v>
      </c>
      <c r="J130" s="12">
        <f t="array" ref="J130">INDEX('Back data'!$A$366:$AW$366,,MAX(IF('Back data'!$A$366:$AW$366&lt;&gt;"",COLUMN('Back data'!$A$366:$AW$366)))-J$6)/J129</f>
        <v>0.95956134338588073</v>
      </c>
      <c r="K130" s="12">
        <f t="array" ref="K130">INDEX('Back data'!$A$366:$AW$366,,MAX(IF('Back data'!$A$366:$AW$366&lt;&gt;"",COLUMN('Back data'!$A$366:$AW$366)))-K$6)/K129</f>
        <v>0.9226336262786341</v>
      </c>
      <c r="L130" s="12">
        <f t="array" ref="L130">INDEX('Back data'!$A$366:$AW$366,,MAX(IF('Back data'!$A$366:$AW$366&lt;&gt;"",COLUMN('Back data'!$A$366:$AW$366)))-L$6)/L129</f>
        <v>0.96178147634458311</v>
      </c>
      <c r="M130" s="12">
        <f t="array" ref="M130">INDEX('Back data'!$A$366:$AW$366,,MAX(IF('Back data'!$A$366:$AW$366&lt;&gt;"",COLUMN('Back data'!$A$366:$AW$366)))-M$6)/M129</f>
        <v>0.93217243058938126</v>
      </c>
      <c r="N130" s="12">
        <f t="array" ref="N130">INDEX('Back data'!$A$366:$AW$366,,MAX(IF('Back data'!$A$366:$AW$366&lt;&gt;"",COLUMN('Back data'!$A$366:$AW$366)))-N$6)/N129</f>
        <v>0.94740355092778006</v>
      </c>
      <c r="O130" s="12">
        <f t="array" ref="O130">INDEX('Back data'!$A$366:$AW$366,,MAX(IF('Back data'!$A$366:$AW$366&lt;&gt;"",COLUMN('Back data'!$A$366:$AW$366)))-O$6)/O129</f>
        <v>0.92034040178571441</v>
      </c>
      <c r="P130" s="12">
        <f t="array" ref="P130">INDEX('Back data'!$A$366:$AW$366,,MAX(IF('Back data'!$A$366:$AW$366&lt;&gt;"",COLUMN('Back data'!$A$366:$AW$366)))-P$6)/P129</f>
        <v>0.89149519890260631</v>
      </c>
    </row>
    <row r="131" spans="1:16" x14ac:dyDescent="0.3">
      <c r="A131" s="37" t="s">
        <v>78</v>
      </c>
      <c r="B131" s="47" t="s">
        <v>67</v>
      </c>
      <c r="C131" s="11" t="s">
        <v>71</v>
      </c>
      <c r="D131" s="12">
        <f t="array" ref="D131">+INDEX('Back data'!$A$367:$AW$367,,MAX(IF('Back data'!$A$367:$AW$367&lt;&gt;"",COLUMN('Back data'!$A$367:$AW$367)))-D$6)/D129</f>
        <v>6.1562998405103667E-2</v>
      </c>
      <c r="E131" s="12">
        <f t="array" ref="E131">+INDEX('Back data'!$A$367:$AW$367,,MAX(IF('Back data'!$A$367:$AW$367&lt;&gt;"",COLUMN('Back data'!$A$367:$AW$367)))-E$6)/E129</f>
        <v>0.15443840579710147</v>
      </c>
      <c r="F131" s="12">
        <f t="array" ref="F131">+INDEX('Back data'!$A$367:$AW$367,,MAX(IF('Back data'!$A$367:$AW$367&lt;&gt;"",COLUMN('Back data'!$A$367:$AW$367)))-F$6)/F129</f>
        <v>4.0176461320308804E-2</v>
      </c>
      <c r="G131" s="12">
        <f t="array" ref="G131">+INDEX('Back data'!$A$367:$AW$367,,MAX(IF('Back data'!$A$367:$AW$367&lt;&gt;"",COLUMN('Back data'!$A$367:$AW$367)))-G$6)/G129</f>
        <v>6.3949591098002412E-2</v>
      </c>
      <c r="H131" s="12">
        <f t="array" ref="H131">+INDEX('Back data'!$A$367:$AW$367,,MAX(IF('Back data'!$A$367:$AW$367&lt;&gt;"",COLUMN('Back data'!$A$367:$AW$367)))-H$6)/H129</f>
        <v>8.3099775784753346E-2</v>
      </c>
      <c r="I131" s="12">
        <f t="array" ref="I131">+INDEX('Back data'!$A$367:$AW$367,,MAX(IF('Back data'!$A$367:$AW$367&lt;&gt;"",COLUMN('Back data'!$A$367:$AW$367)))-I$6)/I129</f>
        <v>5.4741379310344819E-2</v>
      </c>
      <c r="J131" s="12">
        <f t="array" ref="J131">+INDEX('Back data'!$A$367:$AW$367,,MAX(IF('Back data'!$A$367:$AW$367&lt;&gt;"",COLUMN('Back data'!$A$367:$AW$367)))-J$6)/J129</f>
        <v>4.0438656614119259E-2</v>
      </c>
      <c r="K131" s="12">
        <f t="array" ref="K131">+INDEX('Back data'!$A$367:$AW$367,,MAX(IF('Back data'!$A$367:$AW$367&lt;&gt;"",COLUMN('Back data'!$A$367:$AW$367)))-K$6)/K129</f>
        <v>7.7366373721365789E-2</v>
      </c>
      <c r="L131" s="12">
        <f t="array" ref="L131">+INDEX('Back data'!$A$367:$AW$367,,MAX(IF('Back data'!$A$367:$AW$367&lt;&gt;"",COLUMN('Back data'!$A$367:$AW$367)))-L$6)/L129</f>
        <v>3.8218523655416857E-2</v>
      </c>
      <c r="M131" s="12">
        <f t="array" ref="M131">+INDEX('Back data'!$A$367:$AW$367,,MAX(IF('Back data'!$A$367:$AW$367&lt;&gt;"",COLUMN('Back data'!$A$367:$AW$367)))-M$6)/M129</f>
        <v>6.7827569410618613E-2</v>
      </c>
      <c r="N131" s="12">
        <f t="array" ref="N131">+INDEX('Back data'!$A$367:$AW$367,,MAX(IF('Back data'!$A$367:$AW$367&lt;&gt;"",COLUMN('Back data'!$A$367:$AW$367)))-N$6)/N129</f>
        <v>5.2596449072219997E-2</v>
      </c>
      <c r="O131" s="12">
        <f t="array" ref="O131">+INDEX('Back data'!$A$367:$AW$367,,MAX(IF('Back data'!$A$367:$AW$367&lt;&gt;"",COLUMN('Back data'!$A$367:$AW$367)))-O$6)/O129</f>
        <v>7.9659598214285726E-2</v>
      </c>
      <c r="P131" s="12">
        <f t="array" ref="P131">+INDEX('Back data'!$A$367:$AW$367,,MAX(IF('Back data'!$A$367:$AW$367&lt;&gt;"",COLUMN('Back data'!$A$367:$AW$367)))-P$6)/P129</f>
        <v>0.1085048010973937</v>
      </c>
    </row>
    <row r="132" spans="1:16" x14ac:dyDescent="0.3">
      <c r="A132" s="33"/>
      <c r="B132" s="30"/>
      <c r="C132" s="34"/>
      <c r="D132" s="35"/>
      <c r="E132" s="35"/>
      <c r="F132" s="35"/>
      <c r="G132" s="35"/>
      <c r="H132" s="35"/>
      <c r="I132" s="35"/>
      <c r="J132" s="35"/>
      <c r="K132" s="35"/>
      <c r="L132" s="35"/>
      <c r="M132" s="35"/>
      <c r="N132" s="35"/>
      <c r="O132" s="35"/>
      <c r="P132" s="35"/>
    </row>
    <row r="133" spans="1:16" x14ac:dyDescent="0.3">
      <c r="A133" s="33"/>
      <c r="B133" s="30"/>
      <c r="C133" s="34"/>
      <c r="D133" s="35"/>
      <c r="E133" s="35"/>
      <c r="F133" s="35"/>
      <c r="G133" s="35"/>
      <c r="H133" s="35"/>
      <c r="I133" s="35"/>
      <c r="J133" s="35"/>
      <c r="K133" s="35"/>
      <c r="L133" s="35"/>
      <c r="M133" s="35"/>
      <c r="N133" s="35"/>
      <c r="O133" s="35"/>
      <c r="P133" s="35"/>
    </row>
    <row r="134" spans="1:16" x14ac:dyDescent="0.3">
      <c r="A134" s="33"/>
      <c r="B134" s="30"/>
      <c r="C134" s="34"/>
      <c r="D134" s="35"/>
      <c r="E134" s="35"/>
      <c r="F134" s="35"/>
      <c r="G134" s="35"/>
      <c r="H134" s="35"/>
      <c r="I134" s="35"/>
      <c r="J134" s="35"/>
      <c r="K134" s="35"/>
      <c r="L134" s="35"/>
      <c r="M134" s="35"/>
      <c r="N134" s="35"/>
      <c r="O134" s="35"/>
      <c r="P134" s="35"/>
    </row>
    <row r="135" spans="1:16" x14ac:dyDescent="0.3">
      <c r="A135" s="33"/>
      <c r="B135" s="30"/>
      <c r="C135" s="34"/>
      <c r="D135" s="35"/>
      <c r="E135" s="35"/>
      <c r="F135" s="35"/>
      <c r="G135" s="35"/>
      <c r="H135" s="35"/>
      <c r="I135" s="35"/>
      <c r="J135" s="35"/>
      <c r="K135" s="35"/>
      <c r="L135" s="35"/>
      <c r="M135" s="35"/>
      <c r="N135" s="35"/>
      <c r="O135" s="35"/>
      <c r="P135" s="35"/>
    </row>
    <row r="136" spans="1:16" x14ac:dyDescent="0.3">
      <c r="A136" s="7"/>
      <c r="B136" s="8"/>
      <c r="C136" s="9" t="s">
        <v>68</v>
      </c>
      <c r="D136" s="10">
        <f t="array" ref="D136">INDEX('Back data'!$A$123:$AW$123,,MAX(IF('Back data'!$A$123:$AW$123&lt;&gt;"",COLUMN('Back data'!$A$123:$AW$123)))-D$6)+INDEX('Back data'!$A$124:$AW$124,,MAX(IF('Back data'!$A$124:$AW$124&lt;&gt;"",COLUMN('Back data'!$A$124:$AW$124)))-D$6)</f>
        <v>64.64</v>
      </c>
      <c r="E136" s="10">
        <f t="array" ref="E136">INDEX('Back data'!$A$123:$AW$123,,MAX(IF('Back data'!$A$123:$AW$123&lt;&gt;"",COLUMN('Back data'!$A$123:$AW$123)))-E$6)+INDEX('Back data'!$A$124:$AW$124,,MAX(IF('Back data'!$A$124:$AW$124&lt;&gt;"",COLUMN('Back data'!$A$124:$AW$124)))-E$6)</f>
        <v>64.42</v>
      </c>
      <c r="F136" s="10">
        <f t="array" ref="F136">INDEX('Back data'!$A$123:$AW$123,,MAX(IF('Back data'!$A$123:$AW$123&lt;&gt;"",COLUMN('Back data'!$A$123:$AW$123)))-F$6)+INDEX('Back data'!$A$124:$AW$124,,MAX(IF('Back data'!$A$124:$AW$124&lt;&gt;"",COLUMN('Back data'!$A$124:$AW$124)))-F$6)</f>
        <v>70.94</v>
      </c>
      <c r="G136" s="10">
        <f t="array" ref="G136">INDEX('Back data'!$A$123:$AW$123,,MAX(IF('Back data'!$A$123:$AW$123&lt;&gt;"",COLUMN('Back data'!$A$123:$AW$123)))-G$6)+INDEX('Back data'!$A$124:$AW$124,,MAX(IF('Back data'!$A$124:$AW$124&lt;&gt;"",COLUMN('Back data'!$A$124:$AW$124)))-G$6)</f>
        <v>71</v>
      </c>
      <c r="H136" s="10">
        <f t="array" ref="H136">INDEX('Back data'!$A$123:$AW$123,,MAX(IF('Back data'!$A$123:$AW$123&lt;&gt;"",COLUMN('Back data'!$A$123:$AW$123)))-H$6)+INDEX('Back data'!$A$124:$AW$124,,MAX(IF('Back data'!$A$124:$AW$124&lt;&gt;"",COLUMN('Back data'!$A$124:$AW$124)))-H$6)</f>
        <v>70.899999999999991</v>
      </c>
      <c r="I136" s="10">
        <f t="array" ref="I136">INDEX('Back data'!$A$123:$AW$123,,MAX(IF('Back data'!$A$123:$AW$123&lt;&gt;"",COLUMN('Back data'!$A$123:$AW$123)))-I$6)+INDEX('Back data'!$A$124:$AW$124,,MAX(IF('Back data'!$A$124:$AW$124&lt;&gt;"",COLUMN('Back data'!$A$124:$AW$124)))-I$6)</f>
        <v>72.89</v>
      </c>
      <c r="J136" s="10">
        <f t="array" ref="J136">INDEX('Back data'!$A$123:$AW$123,,MAX(IF('Back data'!$A$123:$AW$123&lt;&gt;"",COLUMN('Back data'!$A$123:$AW$123)))-J$6)+INDEX('Back data'!$A$124:$AW$124,,MAX(IF('Back data'!$A$124:$AW$124&lt;&gt;"",COLUMN('Back data'!$A$124:$AW$124)))-J$6)</f>
        <v>72.55</v>
      </c>
      <c r="K136" s="10">
        <f t="array" ref="K136">INDEX('Back data'!$A$123:$AW$123,,MAX(IF('Back data'!$A$123:$AW$123&lt;&gt;"",COLUMN('Back data'!$A$123:$AW$123)))-K$6)+INDEX('Back data'!$A$124:$AW$124,,MAX(IF('Back data'!$A$124:$AW$124&lt;&gt;"",COLUMN('Back data'!$A$124:$AW$124)))-K$6)</f>
        <v>72.89</v>
      </c>
      <c r="L136" s="10">
        <f t="array" ref="L136">INDEX('Back data'!$A$123:$AW$123,,MAX(IF('Back data'!$A$123:$AW$123&lt;&gt;"",COLUMN('Back data'!$A$123:$AW$123)))-L$6)+INDEX('Back data'!$A$124:$AW$124,,MAX(IF('Back data'!$A$124:$AW$124&lt;&gt;"",COLUMN('Back data'!$A$124:$AW$124)))-L$6)</f>
        <v>77.27</v>
      </c>
      <c r="M136" s="10">
        <f t="array" ref="M136">INDEX('Back data'!$A$123:$AW$123,,MAX(IF('Back data'!$A$123:$AW$123&lt;&gt;"",COLUMN('Back data'!$A$123:$AW$123)))-M$6)+INDEX('Back data'!$A$124:$AW$124,,MAX(IF('Back data'!$A$124:$AW$124&lt;&gt;"",COLUMN('Back data'!$A$124:$AW$124)))-M$6)</f>
        <v>70.849999999999994</v>
      </c>
      <c r="N136" s="10">
        <f t="array" ref="N136">INDEX('Back data'!$A$123:$AW$123,,MAX(IF('Back data'!$A$123:$AW$123&lt;&gt;"",COLUMN('Back data'!$A$123:$AW$123)))-N$6)+INDEX('Back data'!$A$124:$AW$124,,MAX(IF('Back data'!$A$124:$AW$124&lt;&gt;"",COLUMN('Back data'!$A$124:$AW$124)))-N$6)</f>
        <v>72.570000000000007</v>
      </c>
      <c r="O136" s="10">
        <f t="array" ref="O136">INDEX('Back data'!$A$123:$AW$123,,MAX(IF('Back data'!$A$123:$AW$123&lt;&gt;"",COLUMN('Back data'!$A$123:$AW$123)))-O$6)+INDEX('Back data'!$A$124:$AW$124,,MAX(IF('Back data'!$A$124:$AW$124&lt;&gt;"",COLUMN('Back data'!$A$124:$AW$124)))-O$6)</f>
        <v>66.12</v>
      </c>
      <c r="P136" s="10">
        <f t="array" ref="P136">INDEX('Back data'!$A$123:$AW$123,,MAX(IF('Back data'!$A$123:$AW$123&lt;&gt;"",COLUMN('Back data'!$A$123:$AW$123)))-P$6)+INDEX('Back data'!$A$124:$AW$124,,MAX(IF('Back data'!$A$124:$AW$124&lt;&gt;"",COLUMN('Back data'!$A$124:$AW$124)))-P$6)</f>
        <v>70.709999999999994</v>
      </c>
    </row>
    <row r="137" spans="1:16" x14ac:dyDescent="0.3">
      <c r="A137" s="41" t="s">
        <v>79</v>
      </c>
      <c r="B137" s="42" t="s">
        <v>75</v>
      </c>
      <c r="C137" s="11" t="s">
        <v>70</v>
      </c>
      <c r="D137" s="12">
        <f t="array" ref="D137">INDEX('Back data'!$A$123:$AW$123,,MAX(IF('Back data'!$A$123:$AW$123&lt;&gt;"",COLUMN('Back data'!$A$123:$AW$123)))-D$6)/D136</f>
        <v>0.90965346534653457</v>
      </c>
      <c r="E137" s="12">
        <f t="array" ref="E137">INDEX('Back data'!$A$123:$AW$123,,MAX(IF('Back data'!$A$123:$AW$123&lt;&gt;"",COLUMN('Back data'!$A$123:$AW$123)))-E$6)/E136</f>
        <v>0.88947531822415393</v>
      </c>
      <c r="F137" s="12">
        <f t="array" ref="F137">INDEX('Back data'!$A$123:$AW$123,,MAX(IF('Back data'!$A$123:$AW$123&lt;&gt;"",COLUMN('Back data'!$A$123:$AW$123)))-F$6)/F136</f>
        <v>0.93360586411051605</v>
      </c>
      <c r="G137" s="12">
        <f t="array" ref="G137">INDEX('Back data'!$A$123:$AW$123,,MAX(IF('Back data'!$A$123:$AW$123&lt;&gt;"",COLUMN('Back data'!$A$123:$AW$123)))-G$6)/G136</f>
        <v>0.93549295774647889</v>
      </c>
      <c r="H137" s="12">
        <f t="array" ref="H137">INDEX('Back data'!$A$123:$AW$123,,MAX(IF('Back data'!$A$123:$AW$123&lt;&gt;"",COLUMN('Back data'!$A$123:$AW$123)))-H$6)/H136</f>
        <v>0.96445698166431604</v>
      </c>
      <c r="I137" s="12">
        <f t="array" ref="I137">INDEX('Back data'!$A$123:$AW$123,,MAX(IF('Back data'!$A$123:$AW$123&lt;&gt;"",COLUMN('Back data'!$A$123:$AW$123)))-I$6)/I136</f>
        <v>0.94224173411990675</v>
      </c>
      <c r="J137" s="12">
        <f t="array" ref="J137">INDEX('Back data'!$A$123:$AW$123,,MAX(IF('Back data'!$A$123:$AW$123&lt;&gt;"",COLUMN('Back data'!$A$123:$AW$123)))-J$6)/J136</f>
        <v>0.89979324603721578</v>
      </c>
      <c r="K137" s="12">
        <f t="array" ref="K137">INDEX('Back data'!$A$123:$AW$123,,MAX(IF('Back data'!$A$123:$AW$123&lt;&gt;"",COLUMN('Back data'!$A$123:$AW$123)))-K$6)/K136</f>
        <v>0.94855261352723286</v>
      </c>
      <c r="L137" s="12">
        <f t="array" ref="L137">INDEX('Back data'!$A$123:$AW$123,,MAX(IF('Back data'!$A$123:$AW$123&lt;&gt;"",COLUMN('Back data'!$A$123:$AW$123)))-L$6)/L136</f>
        <v>0.94900996505759028</v>
      </c>
      <c r="M137" s="12">
        <f t="array" ref="M137">INDEX('Back data'!$A$123:$AW$123,,MAX(IF('Back data'!$A$123:$AW$123&lt;&gt;"",COLUMN('Back data'!$A$123:$AW$123)))-M$6)/M136</f>
        <v>0.952152434721242</v>
      </c>
      <c r="N137" s="12">
        <f t="array" ref="N137">INDEX('Back data'!$A$123:$AW$123,,MAX(IF('Back data'!$A$123:$AW$123&lt;&gt;"",COLUMN('Back data'!$A$123:$AW$123)))-N$6)/N136</f>
        <v>0.98305084745762705</v>
      </c>
      <c r="O137" s="12">
        <f t="array" ref="O137">INDEX('Back data'!$A$123:$AW$123,,MAX(IF('Back data'!$A$123:$AW$123&lt;&gt;"",COLUMN('Back data'!$A$123:$AW$123)))-O$6)/O136</f>
        <v>0.89987900786448871</v>
      </c>
      <c r="P137" s="12">
        <f t="array" ref="P137">INDEX('Back data'!$A$123:$AW$123,,MAX(IF('Back data'!$A$123:$AW$123&lt;&gt;"",COLUMN('Back data'!$A$123:$AW$123)))-P$6)/P136</f>
        <v>0.91132795927025889</v>
      </c>
    </row>
    <row r="138" spans="1:16" x14ac:dyDescent="0.3">
      <c r="A138" s="41" t="s">
        <v>79</v>
      </c>
      <c r="B138" s="42" t="s">
        <v>76</v>
      </c>
      <c r="C138" s="11" t="s">
        <v>71</v>
      </c>
      <c r="D138" s="12">
        <f t="array" ref="D138">+INDEX('Back data'!$A$124:$AW$124,,MAX(IF('Back data'!$A$124:$AW$124&lt;&gt;"",COLUMN('Back data'!$A$124:$AW$124)))-D$6)/D136</f>
        <v>9.0346534653465344E-2</v>
      </c>
      <c r="E138" s="12">
        <f t="array" ref="E138">+INDEX('Back data'!$A$124:$AW$124,,MAX(IF('Back data'!$A$124:$AW$124&lt;&gt;"",COLUMN('Back data'!$A$124:$AW$124)))-E$6)/E136</f>
        <v>0.11052468177584601</v>
      </c>
      <c r="F138" s="12">
        <f t="array" ref="F138">+INDEX('Back data'!$A$124:$AW$124,,MAX(IF('Back data'!$A$124:$AW$124&lt;&gt;"",COLUMN('Back data'!$A$124:$AW$124)))-F$6)/F136</f>
        <v>6.6394135889484077E-2</v>
      </c>
      <c r="G138" s="12">
        <f t="array" ref="G138">+INDEX('Back data'!$A$124:$AW$124,,MAX(IF('Back data'!$A$124:$AW$124&lt;&gt;"",COLUMN('Back data'!$A$124:$AW$124)))-G$6)/G136</f>
        <v>6.4507042253521121E-2</v>
      </c>
      <c r="H138" s="12">
        <f t="array" ref="H138">+INDEX('Back data'!$A$124:$AW$124,,MAX(IF('Back data'!$A$124:$AW$124&lt;&gt;"",COLUMN('Back data'!$A$124:$AW$124)))-H$6)/H136</f>
        <v>3.5543018335684066E-2</v>
      </c>
      <c r="I138" s="12">
        <f t="array" ref="I138">+INDEX('Back data'!$A$124:$AW$124,,MAX(IF('Back data'!$A$124:$AW$124&lt;&gt;"",COLUMN('Back data'!$A$124:$AW$124)))-I$6)/I136</f>
        <v>5.7758265880093293E-2</v>
      </c>
      <c r="J138" s="12">
        <f t="array" ref="J138">+INDEX('Back data'!$A$124:$AW$124,,MAX(IF('Back data'!$A$124:$AW$124&lt;&gt;"",COLUMN('Back data'!$A$124:$AW$124)))-J$6)/J136</f>
        <v>0.10020675396278428</v>
      </c>
      <c r="K138" s="12">
        <f t="array" ref="K138">+INDEX('Back data'!$A$124:$AW$124,,MAX(IF('Back data'!$A$124:$AW$124&lt;&gt;"",COLUMN('Back data'!$A$124:$AW$124)))-K$6)/K136</f>
        <v>5.1447386472767184E-2</v>
      </c>
      <c r="L138" s="12">
        <f t="array" ref="L138">+INDEX('Back data'!$A$124:$AW$124,,MAX(IF('Back data'!$A$124:$AW$124&lt;&gt;"",COLUMN('Back data'!$A$124:$AW$124)))-L$6)/L136</f>
        <v>5.0990034942409737E-2</v>
      </c>
      <c r="M138" s="12">
        <f t="array" ref="M138">+INDEX('Back data'!$A$124:$AW$124,,MAX(IF('Back data'!$A$124:$AW$124&lt;&gt;"",COLUMN('Back data'!$A$124:$AW$124)))-M$6)/M136</f>
        <v>4.7847565278757942E-2</v>
      </c>
      <c r="N138" s="12">
        <f t="array" ref="N138">+INDEX('Back data'!$A$124:$AW$124,,MAX(IF('Back data'!$A$124:$AW$124&lt;&gt;"",COLUMN('Back data'!$A$124:$AW$124)))-N$6)/N136</f>
        <v>1.6949152542372878E-2</v>
      </c>
      <c r="O138" s="12">
        <f t="array" ref="O138">+INDEX('Back data'!$A$124:$AW$124,,MAX(IF('Back data'!$A$124:$AW$124&lt;&gt;"",COLUMN('Back data'!$A$124:$AW$124)))-O$6)/O136</f>
        <v>0.10012099213551119</v>
      </c>
      <c r="P138" s="12">
        <f t="array" ref="P138">+INDEX('Back data'!$A$124:$AW$124,,MAX(IF('Back data'!$A$124:$AW$124&lt;&gt;"",COLUMN('Back data'!$A$124:$AW$124)))-P$6)/P136</f>
        <v>8.8672040729741192E-2</v>
      </c>
    </row>
    <row r="141" spans="1:16" x14ac:dyDescent="0.3">
      <c r="B141" s="29"/>
      <c r="C141" s="9" t="s">
        <v>68</v>
      </c>
      <c r="D141" s="10">
        <f t="array" ref="D141">INDEX('Back data'!$A$129:$AW$129,,MAX(IF('Back data'!$A$129:$AW$129&lt;&gt;"",COLUMN('Back data'!$A$129:$AW$129)))-D$6)+INDEX('Back data'!$A$130:$AW$130,,MAX(IF('Back data'!$A$130:$AW$130&lt;&gt;"",COLUMN('Back data'!$A$130:$AW$130)))-D$6)</f>
        <v>70.19</v>
      </c>
      <c r="E141" s="10">
        <f t="array" ref="E141">INDEX('Back data'!$A$129:$AW$129,,MAX(IF('Back data'!$A$129:$AW$129&lt;&gt;"",COLUMN('Back data'!$A$129:$AW$129)))-E$6)+INDEX('Back data'!$A$130:$AW$130,,MAX(IF('Back data'!$A$130:$AW$130&lt;&gt;"",COLUMN('Back data'!$A$130:$AW$130)))-E$6)</f>
        <v>69.460000000000008</v>
      </c>
      <c r="F141" s="10">
        <f t="array" ref="F141">INDEX('Back data'!$A$129:$AW$129,,MAX(IF('Back data'!$A$129:$AW$129&lt;&gt;"",COLUMN('Back data'!$A$129:$AW$129)))-F$6)+INDEX('Back data'!$A$130:$AW$130,,MAX(IF('Back data'!$A$130:$AW$130&lt;&gt;"",COLUMN('Back data'!$A$130:$AW$130)))-F$6)</f>
        <v>67.67</v>
      </c>
      <c r="G141" s="10">
        <f t="array" ref="G141">INDEX('Back data'!$A$129:$AW$129,,MAX(IF('Back data'!$A$129:$AW$129&lt;&gt;"",COLUMN('Back data'!$A$129:$AW$129)))-G$6)+INDEX('Back data'!$A$130:$AW$130,,MAX(IF('Back data'!$A$130:$AW$130&lt;&gt;"",COLUMN('Back data'!$A$130:$AW$130)))-G$6)</f>
        <v>68.63</v>
      </c>
      <c r="H141" s="10">
        <f t="array" ref="H141">INDEX('Back data'!$A$129:$AW$129,,MAX(IF('Back data'!$A$129:$AW$129&lt;&gt;"",COLUMN('Back data'!$A$129:$AW$129)))-H$6)+INDEX('Back data'!$A$130:$AW$130,,MAX(IF('Back data'!$A$130:$AW$130&lt;&gt;"",COLUMN('Back data'!$A$130:$AW$130)))-H$6)</f>
        <v>69.740000000000009</v>
      </c>
      <c r="I141" s="10">
        <f t="array" ref="I141">INDEX('Back data'!$A$129:$AW$129,,MAX(IF('Back data'!$A$129:$AW$129&lt;&gt;"",COLUMN('Back data'!$A$129:$AW$129)))-I$6)+INDEX('Back data'!$A$130:$AW$130,,MAX(IF('Back data'!$A$130:$AW$130&lt;&gt;"",COLUMN('Back data'!$A$130:$AW$130)))-I$6)</f>
        <v>71.319999999999993</v>
      </c>
      <c r="J141" s="10">
        <f t="array" ref="J141">INDEX('Back data'!$A$129:$AW$129,,MAX(IF('Back data'!$A$129:$AW$129&lt;&gt;"",COLUMN('Back data'!$A$129:$AW$129)))-J$6)+INDEX('Back data'!$A$130:$AW$130,,MAX(IF('Back data'!$A$130:$AW$130&lt;&gt;"",COLUMN('Back data'!$A$130:$AW$130)))-J$6)</f>
        <v>73.569999999999993</v>
      </c>
      <c r="K141" s="10">
        <f t="array" ref="K141">INDEX('Back data'!$A$129:$AW$129,,MAX(IF('Back data'!$A$129:$AW$129&lt;&gt;"",COLUMN('Back data'!$A$129:$AW$129)))-K$6)+INDEX('Back data'!$A$130:$AW$130,,MAX(IF('Back data'!$A$130:$AW$130&lt;&gt;"",COLUMN('Back data'!$A$130:$AW$130)))-K$6)</f>
        <v>63.43</v>
      </c>
      <c r="L141" s="10">
        <f t="array" ref="L141">INDEX('Back data'!$A$129:$AW$129,,MAX(IF('Back data'!$A$129:$AW$129&lt;&gt;"",COLUMN('Back data'!$A$129:$AW$129)))-L$6)+INDEX('Back data'!$A$130:$AW$130,,MAX(IF('Back data'!$A$130:$AW$130&lt;&gt;"",COLUMN('Back data'!$A$130:$AW$130)))-L$6)</f>
        <v>76.260000000000005</v>
      </c>
      <c r="M141" s="10">
        <f t="array" ref="M141">INDEX('Back data'!$A$129:$AW$129,,MAX(IF('Back data'!$A$129:$AW$129&lt;&gt;"",COLUMN('Back data'!$A$129:$AW$129)))-M$6)+INDEX('Back data'!$A$130:$AW$130,,MAX(IF('Back data'!$A$130:$AW$130&lt;&gt;"",COLUMN('Back data'!$A$130:$AW$130)))-M$6)</f>
        <v>69.39</v>
      </c>
      <c r="N141" s="10">
        <f t="array" ref="N141">INDEX('Back data'!$A$129:$AW$129,,MAX(IF('Back data'!$A$129:$AW$129&lt;&gt;"",COLUMN('Back data'!$A$129:$AW$129)))-N$6)+INDEX('Back data'!$A$130:$AW$130,,MAX(IF('Back data'!$A$130:$AW$130&lt;&gt;"",COLUMN('Back data'!$A$130:$AW$130)))-N$6)</f>
        <v>69.59</v>
      </c>
      <c r="O141" s="10">
        <f t="array" ref="O141">INDEX('Back data'!$A$129:$AW$129,,MAX(IF('Back data'!$A$129:$AW$129&lt;&gt;"",COLUMN('Back data'!$A$129:$AW$129)))-O$6)+INDEX('Back data'!$A$130:$AW$130,,MAX(IF('Back data'!$A$130:$AW$130&lt;&gt;"",COLUMN('Back data'!$A$130:$AW$130)))-O$6)</f>
        <v>77.179999999999993</v>
      </c>
      <c r="P141" s="10">
        <f t="array" ref="P141">INDEX('Back data'!$A$129:$AW$129,,MAX(IF('Back data'!$A$129:$AW$129&lt;&gt;"",COLUMN('Back data'!$A$129:$AW$129)))-P$6)+INDEX('Back data'!$A$130:$AW$130,,MAX(IF('Back data'!$A$130:$AW$130&lt;&gt;"",COLUMN('Back data'!$A$130:$AW$130)))-P$6)</f>
        <v>80.22</v>
      </c>
    </row>
    <row r="142" spans="1:16" x14ac:dyDescent="0.3">
      <c r="A142" s="41" t="s">
        <v>79</v>
      </c>
      <c r="B142" s="43" t="s">
        <v>72</v>
      </c>
      <c r="C142" s="11" t="s">
        <v>70</v>
      </c>
      <c r="D142" s="12">
        <f t="array" ref="D142">INDEX('Back data'!$A$129:$AW$129,,MAX(IF('Back data'!$A$129:$AW$129&lt;&gt;"",COLUMN('Back data'!$A$129:$AW$129)))-D$6)/D141</f>
        <v>0.68001139763499074</v>
      </c>
      <c r="E142" s="12">
        <f t="array" ref="E142">INDEX('Back data'!$A$129:$AW$129,,MAX(IF('Back data'!$A$129:$AW$129&lt;&gt;"",COLUMN('Back data'!$A$129:$AW$129)))-E$6)/E141</f>
        <v>0.69594010941549089</v>
      </c>
      <c r="F142" s="12">
        <f t="array" ref="F142">INDEX('Back data'!$A$129:$AW$129,,MAX(IF('Back data'!$A$129:$AW$129&lt;&gt;"",COLUMN('Back data'!$A$129:$AW$129)))-F$6)/F141</f>
        <v>0.75203191960987148</v>
      </c>
      <c r="G142" s="12">
        <f t="array" ref="G142">INDEX('Back data'!$A$129:$AW$129,,MAX(IF('Back data'!$A$129:$AW$129&lt;&gt;"",COLUMN('Back data'!$A$129:$AW$129)))-G$6)/G141</f>
        <v>0.69677983389188403</v>
      </c>
      <c r="H142" s="12">
        <f t="array" ref="H142">INDEX('Back data'!$A$129:$AW$129,,MAX(IF('Back data'!$A$129:$AW$129&lt;&gt;"",COLUMN('Back data'!$A$129:$AW$129)))-H$6)/H141</f>
        <v>0.77473472899340401</v>
      </c>
      <c r="I142" s="12">
        <f t="array" ref="I142">INDEX('Back data'!$A$129:$AW$129,,MAX(IF('Back data'!$A$129:$AW$129&lt;&gt;"",COLUMN('Back data'!$A$129:$AW$129)))-I$6)/I141</f>
        <v>0.65185081323611904</v>
      </c>
      <c r="J142" s="12">
        <f t="array" ref="J142">INDEX('Back data'!$A$129:$AW$129,,MAX(IF('Back data'!$A$129:$AW$129&lt;&gt;"",COLUMN('Back data'!$A$129:$AW$129)))-J$6)/J141</f>
        <v>0.56599157265189626</v>
      </c>
      <c r="K142" s="12">
        <f t="array" ref="K142">INDEX('Back data'!$A$129:$AW$129,,MAX(IF('Back data'!$A$129:$AW$129&lt;&gt;"",COLUMN('Back data'!$A$129:$AW$129)))-K$6)/K141</f>
        <v>0.65836355037048711</v>
      </c>
      <c r="L142" s="12">
        <f t="array" ref="L142">INDEX('Back data'!$A$129:$AW$129,,MAX(IF('Back data'!$A$129:$AW$129&lt;&gt;"",COLUMN('Back data'!$A$129:$AW$129)))-L$6)/L141</f>
        <v>0.75898242853396269</v>
      </c>
      <c r="M142" s="12">
        <f t="array" ref="M142">INDEX('Back data'!$A$129:$AW$129,,MAX(IF('Back data'!$A$129:$AW$129&lt;&gt;"",COLUMN('Back data'!$A$129:$AW$129)))-M$6)/M141</f>
        <v>0.72632944228274965</v>
      </c>
      <c r="N142" s="12">
        <f t="array" ref="N142">INDEX('Back data'!$A$129:$AW$129,,MAX(IF('Back data'!$A$129:$AW$129&lt;&gt;"",COLUMN('Back data'!$A$129:$AW$129)))-N$6)/N141</f>
        <v>0.91220002873976136</v>
      </c>
      <c r="O142" s="12">
        <f t="array" ref="O142">INDEX('Back data'!$A$129:$AW$129,,MAX(IF('Back data'!$A$129:$AW$129&lt;&gt;"",COLUMN('Back data'!$A$129:$AW$129)))-O$6)/O141</f>
        <v>0.61466701217932107</v>
      </c>
      <c r="P142" s="12">
        <f t="array" ref="P142">INDEX('Back data'!$A$129:$AW$129,,MAX(IF('Back data'!$A$129:$AW$129&lt;&gt;"",COLUMN('Back data'!$A$129:$AW$129)))-P$6)/P141</f>
        <v>0.70755422587883321</v>
      </c>
    </row>
    <row r="143" spans="1:16" x14ac:dyDescent="0.3">
      <c r="A143" s="41" t="s">
        <v>79</v>
      </c>
      <c r="B143" s="43" t="s">
        <v>72</v>
      </c>
      <c r="C143" s="11" t="s">
        <v>71</v>
      </c>
      <c r="D143" s="12">
        <f t="array" ref="D143">+INDEX('Back data'!$A$130:$AW$130,,MAX(IF('Back data'!$A$130:$AW$130&lt;&gt;"",COLUMN('Back data'!$A$130:$AW$130)))-D$6)/D141</f>
        <v>0.31998860236500926</v>
      </c>
      <c r="E143" s="12">
        <f t="array" ref="E143">+INDEX('Back data'!$A$130:$AW$130,,MAX(IF('Back data'!$A$130:$AW$130&lt;&gt;"",COLUMN('Back data'!$A$130:$AW$130)))-E$6)/E141</f>
        <v>0.30405989058450905</v>
      </c>
      <c r="F143" s="12">
        <f t="array" ref="F143">+INDEX('Back data'!$A$130:$AW$130,,MAX(IF('Back data'!$A$130:$AW$130&lt;&gt;"",COLUMN('Back data'!$A$130:$AW$130)))-F$6)/F141</f>
        <v>0.24796808039012858</v>
      </c>
      <c r="G143" s="12">
        <f t="array" ref="G143">+INDEX('Back data'!$A$130:$AW$130,,MAX(IF('Back data'!$A$130:$AW$130&lt;&gt;"",COLUMN('Back data'!$A$130:$AW$130)))-G$6)/G141</f>
        <v>0.30322016610811597</v>
      </c>
      <c r="H143" s="12">
        <f t="array" ref="H143">+INDEX('Back data'!$A$130:$AW$130,,MAX(IF('Back data'!$A$130:$AW$130&lt;&gt;"",COLUMN('Back data'!$A$130:$AW$130)))-H$6)/H141</f>
        <v>0.22526527100659591</v>
      </c>
      <c r="I143" s="12">
        <f t="array" ref="I143">+INDEX('Back data'!$A$130:$AW$130,,MAX(IF('Back data'!$A$130:$AW$130&lt;&gt;"",COLUMN('Back data'!$A$130:$AW$130)))-I$6)/I141</f>
        <v>0.34814918676388112</v>
      </c>
      <c r="J143" s="12">
        <f t="array" ref="J143">+INDEX('Back data'!$A$130:$AW$130,,MAX(IF('Back data'!$A$130:$AW$130&lt;&gt;"",COLUMN('Back data'!$A$130:$AW$130)))-J$6)/J141</f>
        <v>0.43400842734810391</v>
      </c>
      <c r="K143" s="12">
        <f t="array" ref="K143">+INDEX('Back data'!$A$130:$AW$130,,MAX(IF('Back data'!$A$130:$AW$130&lt;&gt;"",COLUMN('Back data'!$A$130:$AW$130)))-K$6)/K141</f>
        <v>0.34163644962951289</v>
      </c>
      <c r="L143" s="12">
        <f t="array" ref="L143">+INDEX('Back data'!$A$130:$AW$130,,MAX(IF('Back data'!$A$130:$AW$130&lt;&gt;"",COLUMN('Back data'!$A$130:$AW$130)))-L$6)/L141</f>
        <v>0.24101757146603722</v>
      </c>
      <c r="M143" s="12">
        <f t="array" ref="M143">+INDEX('Back data'!$A$130:$AW$130,,MAX(IF('Back data'!$A$130:$AW$130&lt;&gt;"",COLUMN('Back data'!$A$130:$AW$130)))-M$6)/M141</f>
        <v>0.2736705577172503</v>
      </c>
      <c r="N143" s="12">
        <f t="array" ref="N143">+INDEX('Back data'!$A$130:$AW$130,,MAX(IF('Back data'!$A$130:$AW$130&lt;&gt;"",COLUMN('Back data'!$A$130:$AW$130)))-N$6)/N141</f>
        <v>8.7799971260238543E-2</v>
      </c>
      <c r="O143" s="12">
        <f t="array" ref="O143">+INDEX('Back data'!$A$130:$AW$130,,MAX(IF('Back data'!$A$130:$AW$130&lt;&gt;"",COLUMN('Back data'!$A$130:$AW$130)))-O$6)/O141</f>
        <v>0.38533298782067893</v>
      </c>
      <c r="P143" s="12">
        <f t="array" ref="P143">+INDEX('Back data'!$A$130:$AW$130,,MAX(IF('Back data'!$A$130:$AW$130&lt;&gt;"",COLUMN('Back data'!$A$130:$AW$130)))-P$6)/P141</f>
        <v>0.29244577412116679</v>
      </c>
    </row>
    <row r="146" spans="1:16" x14ac:dyDescent="0.3">
      <c r="B146" s="29"/>
      <c r="C146" s="9" t="s">
        <v>68</v>
      </c>
      <c r="D146" s="10">
        <f t="array" ref="D146">INDEX('Back data'!$A$135:$AW$135,,MAX(IF('Back data'!$A$135:$AW$135&lt;&gt;"",COLUMN('Back data'!$A$135:$AW$135)))-D$6)+INDEX('Back data'!$A$136:$AW$136,,MAX(IF('Back data'!$A$136:$AW$136&lt;&gt;"",COLUMN('Back data'!$A$136:$AW$136)))-D$6)</f>
        <v>63.61</v>
      </c>
      <c r="E146" s="10">
        <f t="array" ref="E146">INDEX('Back data'!$A$135:$AW$135,,MAX(IF('Back data'!$A$135:$AW$135&lt;&gt;"",COLUMN('Back data'!$A$135:$AW$135)))-E$6)+INDEX('Back data'!$A$136:$AW$136,,MAX(IF('Back data'!$A$136:$AW$136&lt;&gt;"",COLUMN('Back data'!$A$136:$AW$136)))-E$6)</f>
        <v>63.37</v>
      </c>
      <c r="F146" s="10">
        <f t="array" ref="F146">INDEX('Back data'!$A$135:$AW$135,,MAX(IF('Back data'!$A$135:$AW$135&lt;&gt;"",COLUMN('Back data'!$A$135:$AW$135)))-F$6)+INDEX('Back data'!$A$136:$AW$136,,MAX(IF('Back data'!$A$136:$AW$136&lt;&gt;"",COLUMN('Back data'!$A$136:$AW$136)))-F$6)</f>
        <v>70.349999999999994</v>
      </c>
      <c r="G146" s="10">
        <f t="array" ref="G146">INDEX('Back data'!$A$135:$AW$135,,MAX(IF('Back data'!$A$135:$AW$135&lt;&gt;"",COLUMN('Back data'!$A$135:$AW$135)))-G$6)+INDEX('Back data'!$A$136:$AW$136,,MAX(IF('Back data'!$A$136:$AW$136&lt;&gt;"",COLUMN('Back data'!$A$136:$AW$136)))-G$6)</f>
        <v>70.02</v>
      </c>
      <c r="H146" s="10">
        <f t="array" ref="H146">INDEX('Back data'!$A$135:$AW$135,,MAX(IF('Back data'!$A$135:$AW$135&lt;&gt;"",COLUMN('Back data'!$A$135:$AW$135)))-H$6)+INDEX('Back data'!$A$136:$AW$136,,MAX(IF('Back data'!$A$136:$AW$136&lt;&gt;"",COLUMN('Back data'!$A$136:$AW$136)))-H$6)</f>
        <v>70.77000000000001</v>
      </c>
      <c r="I146" s="10">
        <f t="array" ref="I146">INDEX('Back data'!$A$135:$AW$135,,MAX(IF('Back data'!$A$135:$AW$135&lt;&gt;"",COLUMN('Back data'!$A$135:$AW$135)))-I$6)+INDEX('Back data'!$A$136:$AW$136,,MAX(IF('Back data'!$A$136:$AW$136&lt;&gt;"",COLUMN('Back data'!$A$136:$AW$136)))-I$6)</f>
        <v>71.91</v>
      </c>
      <c r="J146" s="10">
        <f t="array" ref="J146">INDEX('Back data'!$A$135:$AW$135,,MAX(IF('Back data'!$A$135:$AW$135&lt;&gt;"",COLUMN('Back data'!$A$135:$AW$135)))-J$6)+INDEX('Back data'!$A$136:$AW$136,,MAX(IF('Back data'!$A$136:$AW$136&lt;&gt;"",COLUMN('Back data'!$A$136:$AW$136)))-J$6)</f>
        <v>69.84</v>
      </c>
      <c r="K146" s="10">
        <f t="array" ref="K146">INDEX('Back data'!$A$135:$AW$135,,MAX(IF('Back data'!$A$135:$AW$135&lt;&gt;"",COLUMN('Back data'!$A$135:$AW$135)))-K$6)+INDEX('Back data'!$A$136:$AW$136,,MAX(IF('Back data'!$A$136:$AW$136&lt;&gt;"",COLUMN('Back data'!$A$136:$AW$136)))-K$6)</f>
        <v>74.849999999999994</v>
      </c>
      <c r="L146" s="10">
        <f t="array" ref="L146">INDEX('Back data'!$A$135:$AW$135,,MAX(IF('Back data'!$A$135:$AW$135&lt;&gt;"",COLUMN('Back data'!$A$135:$AW$135)))-L$6)+INDEX('Back data'!$A$136:$AW$136,,MAX(IF('Back data'!$A$136:$AW$136&lt;&gt;"",COLUMN('Back data'!$A$136:$AW$136)))-L$6)</f>
        <v>76.36</v>
      </c>
      <c r="M146" s="10">
        <f t="array" ref="M146">INDEX('Back data'!$A$135:$AW$135,,MAX(IF('Back data'!$A$135:$AW$135&lt;&gt;"",COLUMN('Back data'!$A$135:$AW$135)))-M$6)+INDEX('Back data'!$A$136:$AW$136,,MAX(IF('Back data'!$A$136:$AW$136&lt;&gt;"",COLUMN('Back data'!$A$136:$AW$136)))-M$6)</f>
        <v>69.53</v>
      </c>
      <c r="N146" s="10">
        <f t="array" ref="N146">INDEX('Back data'!$A$135:$AW$135,,MAX(IF('Back data'!$A$135:$AW$135&lt;&gt;"",COLUMN('Back data'!$A$135:$AW$135)))-N$6)+INDEX('Back data'!$A$136:$AW$136,,MAX(IF('Back data'!$A$136:$AW$136&lt;&gt;"",COLUMN('Back data'!$A$136:$AW$136)))-N$6)</f>
        <v>71.690000000000012</v>
      </c>
      <c r="O146" s="10">
        <f t="array" ref="O146">INDEX('Back data'!$A$135:$AW$135,,MAX(IF('Back data'!$A$135:$AW$135&lt;&gt;"",COLUMN('Back data'!$A$135:$AW$135)))-O$6)+INDEX('Back data'!$A$136:$AW$136,,MAX(IF('Back data'!$A$136:$AW$136&lt;&gt;"",COLUMN('Back data'!$A$136:$AW$136)))-O$6)</f>
        <v>62.95</v>
      </c>
      <c r="P146" s="10">
        <f t="array" ref="P146">INDEX('Back data'!$A$135:$AW$135,,MAX(IF('Back data'!$A$135:$AW$135&lt;&gt;"",COLUMN('Back data'!$A$135:$AW$135)))-P$6)+INDEX('Back data'!$A$136:$AW$136,,MAX(IF('Back data'!$A$136:$AW$136&lt;&gt;"",COLUMN('Back data'!$A$136:$AW$136)))-P$6)</f>
        <v>67.78</v>
      </c>
    </row>
    <row r="147" spans="1:16" x14ac:dyDescent="0.3">
      <c r="A147" s="41" t="s">
        <v>79</v>
      </c>
      <c r="B147" s="43" t="s">
        <v>73</v>
      </c>
      <c r="C147" s="11" t="s">
        <v>70</v>
      </c>
      <c r="D147" s="12">
        <f t="array" ref="D147">INDEX('Back data'!$A$135:$AW$135,,MAX(IF('Back data'!$A$135:$AW$135&lt;&gt;"",COLUMN('Back data'!$A$135:$AW$135)))-D$6)/D146</f>
        <v>0.98019179374312215</v>
      </c>
      <c r="E147" s="12">
        <f t="array" ref="E147">INDEX('Back data'!$A$135:$AW$135,,MAX(IF('Back data'!$A$135:$AW$135&lt;&gt;"",COLUMN('Back data'!$A$135:$AW$135)))-E$6)/E146</f>
        <v>0.94650465519962124</v>
      </c>
      <c r="F147" s="12">
        <f t="array" ref="F147">INDEX('Back data'!$A$135:$AW$135,,MAX(IF('Back data'!$A$135:$AW$135&lt;&gt;"",COLUMN('Back data'!$A$135:$AW$135)))-F$6)/F146</f>
        <v>0.96247334754797442</v>
      </c>
      <c r="G147" s="12">
        <f t="array" ref="G147">INDEX('Back data'!$A$135:$AW$135,,MAX(IF('Back data'!$A$135:$AW$135&lt;&gt;"",COLUMN('Back data'!$A$135:$AW$135)))-G$6)/G146</f>
        <v>1</v>
      </c>
      <c r="H147" s="12">
        <f t="array" ref="H147">INDEX('Back data'!$A$135:$AW$135,,MAX(IF('Back data'!$A$135:$AW$135&lt;&gt;"",COLUMN('Back data'!$A$135:$AW$135)))-H$6)/H146</f>
        <v>0.99519570439451743</v>
      </c>
      <c r="I147" s="12">
        <f t="array" ref="I147">INDEX('Back data'!$A$135:$AW$135,,MAX(IF('Back data'!$A$135:$AW$135&lt;&gt;"",COLUMN('Back data'!$A$135:$AW$135)))-I$6)/I146</f>
        <v>1</v>
      </c>
      <c r="J147" s="12">
        <f t="array" ref="J147">INDEX('Back data'!$A$135:$AW$135,,MAX(IF('Back data'!$A$135:$AW$135&lt;&gt;"",COLUMN('Back data'!$A$135:$AW$135)))-J$6)/J146</f>
        <v>0.98167239404352802</v>
      </c>
      <c r="K147" s="12">
        <f t="array" ref="K147">INDEX('Back data'!$A$135:$AW$135,,MAX(IF('Back data'!$A$135:$AW$135&lt;&gt;"",COLUMN('Back data'!$A$135:$AW$135)))-K$6)/K146</f>
        <v>1</v>
      </c>
      <c r="L147" s="12">
        <f t="array" ref="L147">INDEX('Back data'!$A$135:$AW$135,,MAX(IF('Back data'!$A$135:$AW$135&lt;&gt;"",COLUMN('Back data'!$A$135:$AW$135)))-L$6)/L146</f>
        <v>0.98284442116291248</v>
      </c>
      <c r="M147" s="12">
        <f t="array" ref="M147">INDEX('Back data'!$A$135:$AW$135,,MAX(IF('Back data'!$A$135:$AW$135&lt;&gt;"",COLUMN('Back data'!$A$135:$AW$135)))-M$6)/M146</f>
        <v>1</v>
      </c>
      <c r="N147" s="12">
        <f t="array" ref="N147">INDEX('Back data'!$A$135:$AW$135,,MAX(IF('Back data'!$A$135:$AW$135&lt;&gt;"",COLUMN('Back data'!$A$135:$AW$135)))-N$6)/N146</f>
        <v>0.9909331845445668</v>
      </c>
      <c r="O147" s="12">
        <f t="array" ref="O147">INDEX('Back data'!$A$135:$AW$135,,MAX(IF('Back data'!$A$135:$AW$135&lt;&gt;"",COLUMN('Back data'!$A$135:$AW$135)))-O$6)/O146</f>
        <v>1</v>
      </c>
      <c r="P147" s="12">
        <f t="array" ref="P147">INDEX('Back data'!$A$135:$AW$135,,MAX(IF('Back data'!$A$135:$AW$135&lt;&gt;"",COLUMN('Back data'!$A$135:$AW$135)))-P$6)/P146</f>
        <v>0.99350840956034236</v>
      </c>
    </row>
    <row r="148" spans="1:16" x14ac:dyDescent="0.3">
      <c r="A148" s="41" t="s">
        <v>79</v>
      </c>
      <c r="B148" s="43" t="s">
        <v>73</v>
      </c>
      <c r="C148" s="11" t="s">
        <v>71</v>
      </c>
      <c r="D148" s="12">
        <f t="array" ref="D148">+INDEX('Back data'!$A$136:$AW$136,,MAX(IF('Back data'!$A$136:$AW$136&lt;&gt;"",COLUMN('Back data'!$A$136:$AW$136)))-D$6)/D146</f>
        <v>1.9808206256877851E-2</v>
      </c>
      <c r="E148" s="12">
        <f t="array" ref="E148">+INDEX('Back data'!$A$136:$AW$136,,MAX(IF('Back data'!$A$136:$AW$136&lt;&gt;"",COLUMN('Back data'!$A$136:$AW$136)))-E$6)/E146</f>
        <v>5.3495344800378729E-2</v>
      </c>
      <c r="F148" s="12">
        <f t="array" ref="F148">+INDEX('Back data'!$A$136:$AW$136,,MAX(IF('Back data'!$A$136:$AW$136&lt;&gt;"",COLUMN('Back data'!$A$136:$AW$136)))-F$6)/F146</f>
        <v>3.7526652452025591E-2</v>
      </c>
      <c r="G148" s="12">
        <f t="array" ref="G148">+INDEX('Back data'!$A$136:$AW$136,,MAX(IF('Back data'!$A$136:$AW$136&lt;&gt;"",COLUMN('Back data'!$A$136:$AW$136)))-G$6)/G146</f>
        <v>0</v>
      </c>
      <c r="H148" s="12">
        <f t="array" ref="H148">+INDEX('Back data'!$A$136:$AW$136,,MAX(IF('Back data'!$A$136:$AW$136&lt;&gt;"",COLUMN('Back data'!$A$136:$AW$136)))-H$6)/H146</f>
        <v>4.8042956054825487E-3</v>
      </c>
      <c r="I148" s="12">
        <f t="array" ref="I148">+INDEX('Back data'!$A$136:$AW$136,,MAX(IF('Back data'!$A$136:$AW$136&lt;&gt;"",COLUMN('Back data'!$A$136:$AW$136)))-I$6)/I146</f>
        <v>0</v>
      </c>
      <c r="J148" s="12">
        <f t="array" ref="J148">+INDEX('Back data'!$A$136:$AW$136,,MAX(IF('Back data'!$A$136:$AW$136&lt;&gt;"",COLUMN('Back data'!$A$136:$AW$136)))-J$6)/J146</f>
        <v>1.8327605956471937E-2</v>
      </c>
      <c r="K148" s="12">
        <f t="array" ref="K148">+INDEX('Back data'!$A$136:$AW$136,,MAX(IF('Back data'!$A$136:$AW$136&lt;&gt;"",COLUMN('Back data'!$A$136:$AW$136)))-K$6)/K146</f>
        <v>0</v>
      </c>
      <c r="L148" s="12">
        <f t="array" ref="L148">+INDEX('Back data'!$A$136:$AW$136,,MAX(IF('Back data'!$A$136:$AW$136&lt;&gt;"",COLUMN('Back data'!$A$136:$AW$136)))-L$6)/L146</f>
        <v>1.715557883708748E-2</v>
      </c>
      <c r="M148" s="12">
        <f t="array" ref="M148">+INDEX('Back data'!$A$136:$AW$136,,MAX(IF('Back data'!$A$136:$AW$136&lt;&gt;"",COLUMN('Back data'!$A$136:$AW$136)))-M$6)/M146</f>
        <v>0</v>
      </c>
      <c r="N148" s="12">
        <f t="array" ref="N148">+INDEX('Back data'!$A$136:$AW$136,,MAX(IF('Back data'!$A$136:$AW$136&lt;&gt;"",COLUMN('Back data'!$A$136:$AW$136)))-N$6)/N146</f>
        <v>9.0668154554331137E-3</v>
      </c>
      <c r="O148" s="12">
        <f t="array" ref="O148">+INDEX('Back data'!$A$136:$AW$136,,MAX(IF('Back data'!$A$136:$AW$136&lt;&gt;"",COLUMN('Back data'!$A$136:$AW$136)))-O$6)/O146</f>
        <v>0</v>
      </c>
      <c r="P148" s="12">
        <f t="array" ref="P148">+INDEX('Back data'!$A$136:$AW$136,,MAX(IF('Back data'!$A$136:$AW$136&lt;&gt;"",COLUMN('Back data'!$A$136:$AW$136)))-P$6)/P146</f>
        <v>6.4915904396577158E-3</v>
      </c>
    </row>
    <row r="151" spans="1:16" x14ac:dyDescent="0.3">
      <c r="C151" s="9" t="s">
        <v>68</v>
      </c>
      <c r="D151" s="10">
        <f t="array" ref="D151">INDEX('Back data'!$A$331:$AW$331,,MAX(IF('Back data'!$A$331:$AW$331&lt;&gt;"",COLUMN('Back data'!$A$331:$AW$331)))-D$6)+INDEX('Back data'!$A$332:$AW$332,,MAX(IF('Back data'!$A$332:$AW$332&lt;&gt;"",COLUMN('Back data'!$A$332:$AW$332)))-D$6)</f>
        <v>54.91</v>
      </c>
      <c r="E151" s="10">
        <f t="array" ref="E151">INDEX('Back data'!$A$331:$AW$331,,MAX(IF('Back data'!$A$331:$AW$331&lt;&gt;"",COLUMN('Back data'!$A$331:$AW$331)))-E$6)+INDEX('Back data'!$A$332:$AW$332,,MAX(IF('Back data'!$A$332:$AW$332&lt;&gt;"",COLUMN('Back data'!$A$332:$AW$332)))-E$6)</f>
        <v>56.99</v>
      </c>
      <c r="F151" s="10">
        <f t="array" ref="F151">INDEX('Back data'!$A$331:$AW$331,,MAX(IF('Back data'!$A$331:$AW$331&lt;&gt;"",COLUMN('Back data'!$A$331:$AW$331)))-F$6)+INDEX('Back data'!$A$332:$AW$332,,MAX(IF('Back data'!$A$332:$AW$332&lt;&gt;"",COLUMN('Back data'!$A$332:$AW$332)))-F$6)</f>
        <v>68.8</v>
      </c>
      <c r="G151" s="10">
        <f t="array" ref="G151">INDEX('Back data'!$A$331:$AW$331,,MAX(IF('Back data'!$A$331:$AW$331&lt;&gt;"",COLUMN('Back data'!$A$331:$AW$331)))-G$6)+INDEX('Back data'!$A$332:$AW$332,,MAX(IF('Back data'!$A$332:$AW$332&lt;&gt;"",COLUMN('Back data'!$A$332:$AW$332)))-G$6)</f>
        <v>59.040000000000006</v>
      </c>
      <c r="H151" s="10">
        <f t="array" ref="H151">INDEX('Back data'!$A$331:$AW$331,,MAX(IF('Back data'!$A$331:$AW$331&lt;&gt;"",COLUMN('Back data'!$A$331:$AW$331)))-H$6)+INDEX('Back data'!$A$332:$AW$332,,MAX(IF('Back data'!$A$332:$AW$332&lt;&gt;"",COLUMN('Back data'!$A$332:$AW$332)))-H$6)</f>
        <v>64</v>
      </c>
      <c r="I151" s="10">
        <f t="array" ref="I151">INDEX('Back data'!$A$331:$AW$331,,MAX(IF('Back data'!$A$331:$AW$331&lt;&gt;"",COLUMN('Back data'!$A$331:$AW$331)))-I$6)+INDEX('Back data'!$A$332:$AW$332,,MAX(IF('Back data'!$A$332:$AW$332&lt;&gt;"",COLUMN('Back data'!$A$332:$AW$332)))-I$6)</f>
        <v>63.879999999999995</v>
      </c>
      <c r="J151" s="10">
        <f t="array" ref="J151">INDEX('Back data'!$A$331:$AW$331,,MAX(IF('Back data'!$A$331:$AW$331&lt;&gt;"",COLUMN('Back data'!$A$331:$AW$331)))-J$6)+INDEX('Back data'!$A$332:$AW$332,,MAX(IF('Back data'!$A$332:$AW$332&lt;&gt;"",COLUMN('Back data'!$A$332:$AW$332)))-J$6)</f>
        <v>65.570000000000007</v>
      </c>
      <c r="K151" s="10">
        <f t="array" ref="K151">INDEX('Back data'!$A$331:$AW$331,,MAX(IF('Back data'!$A$331:$AW$331&lt;&gt;"",COLUMN('Back data'!$A$331:$AW$331)))-K$6)+INDEX('Back data'!$A$332:$AW$332,,MAX(IF('Back data'!$A$332:$AW$332&lt;&gt;"",COLUMN('Back data'!$A$332:$AW$332)))-K$6)</f>
        <v>65.27</v>
      </c>
      <c r="L151" s="10">
        <f t="array" ref="L151">INDEX('Back data'!$A$331:$AW$331,,MAX(IF('Back data'!$A$331:$AW$331&lt;&gt;"",COLUMN('Back data'!$A$331:$AW$331)))-L$6)+INDEX('Back data'!$A$332:$AW$332,,MAX(IF('Back data'!$A$332:$AW$332&lt;&gt;"",COLUMN('Back data'!$A$332:$AW$332)))-L$6)</f>
        <v>84.27</v>
      </c>
      <c r="M151" s="10">
        <f t="array" ref="M151">INDEX('Back data'!$A$331:$AW$331,,MAX(IF('Back data'!$A$331:$AW$331&lt;&gt;"",COLUMN('Back data'!$A$331:$AW$331)))-M$6)+INDEX('Back data'!$A$332:$AW$332,,MAX(IF('Back data'!$A$332:$AW$332&lt;&gt;"",COLUMN('Back data'!$A$332:$AW$332)))-M$6)</f>
        <v>64.25</v>
      </c>
      <c r="N151" s="10">
        <f t="array" ref="N151">INDEX('Back data'!$A$331:$AW$331,,MAX(IF('Back data'!$A$331:$AW$331&lt;&gt;"",COLUMN('Back data'!$A$331:$AW$331)))-N$6)+INDEX('Back data'!$A$332:$AW$332,,MAX(IF('Back data'!$A$332:$AW$332&lt;&gt;"",COLUMN('Back data'!$A$332:$AW$332)))-N$6)</f>
        <v>65.37</v>
      </c>
      <c r="O151" s="10">
        <f t="array" ref="O151">INDEX('Back data'!$A$331:$AW$331,,MAX(IF('Back data'!$A$331:$AW$331&lt;&gt;"",COLUMN('Back data'!$A$331:$AW$331)))-O$6)+INDEX('Back data'!$A$332:$AW$332,,MAX(IF('Back data'!$A$332:$AW$332&lt;&gt;"",COLUMN('Back data'!$A$332:$AW$332)))-O$6)</f>
        <v>72.94</v>
      </c>
      <c r="P151" s="10">
        <f t="array" ref="P151">INDEX('Back data'!$A$331:$AW$331,,MAX(IF('Back data'!$A$331:$AW$331&lt;&gt;"",COLUMN('Back data'!$A$331:$AW$331)))-P$6)+INDEX('Back data'!$A$332:$AW$332,,MAX(IF('Back data'!$A$332:$AW$332&lt;&gt;"",COLUMN('Back data'!$A$332:$AW$332)))-P$6)</f>
        <v>76.55</v>
      </c>
    </row>
    <row r="152" spans="1:16" x14ac:dyDescent="0.3">
      <c r="A152" s="41" t="s">
        <v>79</v>
      </c>
      <c r="B152" s="43" t="s">
        <v>57</v>
      </c>
      <c r="C152" s="11" t="s">
        <v>70</v>
      </c>
      <c r="D152" s="12">
        <f t="array" ref="D152">INDEX('Back data'!$A$331:$AW$331,,MAX(IF('Back data'!$A$331:$AW$331&lt;&gt;"",COLUMN('Back data'!$A$331:$AW$331)))-D$6)/D151</f>
        <v>0.66545255873247133</v>
      </c>
      <c r="E152" s="12">
        <f t="array" ref="E152">INDEX('Back data'!$A$331:$AW$331,,MAX(IF('Back data'!$A$331:$AW$331&lt;&gt;"",COLUMN('Back data'!$A$331:$AW$331)))-E$6)/E151</f>
        <v>0.73170731707317072</v>
      </c>
      <c r="F152" s="12">
        <f t="array" ref="F152">INDEX('Back data'!$A$331:$AW$331,,MAX(IF('Back data'!$A$331:$AW$331&lt;&gt;"",COLUMN('Back data'!$A$331:$AW$331)))-F$6)/F151</f>
        <v>0.8613372093023256</v>
      </c>
      <c r="G152" s="12">
        <f t="array" ref="G152">INDEX('Back data'!$A$331:$AW$331,,MAX(IF('Back data'!$A$331:$AW$331&lt;&gt;"",COLUMN('Back data'!$A$331:$AW$331)))-G$6)/G151</f>
        <v>0.83028455284552838</v>
      </c>
      <c r="H152" s="12">
        <f t="array" ref="H152">INDEX('Back data'!$A$331:$AW$331,,MAX(IF('Back data'!$A$331:$AW$331&lt;&gt;"",COLUMN('Back data'!$A$331:$AW$331)))-H$6)/H151</f>
        <v>0.76875000000000004</v>
      </c>
      <c r="I152" s="12">
        <f t="array" ref="I152">INDEX('Back data'!$A$331:$AW$331,,MAX(IF('Back data'!$A$331:$AW$331&lt;&gt;"",COLUMN('Back data'!$A$331:$AW$331)))-I$6)/I151</f>
        <v>0.87006887914840325</v>
      </c>
      <c r="J152" s="12">
        <f t="array" ref="J152">INDEX('Back data'!$A$331:$AW$331,,MAX(IF('Back data'!$A$331:$AW$331&lt;&gt;"",COLUMN('Back data'!$A$331:$AW$331)))-J$6)/J151</f>
        <v>0.62940369071221591</v>
      </c>
      <c r="K152" s="12">
        <f t="array" ref="K152">INDEX('Back data'!$A$331:$AW$331,,MAX(IF('Back data'!$A$331:$AW$331&lt;&gt;"",COLUMN('Back data'!$A$331:$AW$331)))-K$6)/K151</f>
        <v>0.68500076604872073</v>
      </c>
      <c r="L152" s="12">
        <f t="array" ref="L152">INDEX('Back data'!$A$331:$AW$331,,MAX(IF('Back data'!$A$331:$AW$331&lt;&gt;"",COLUMN('Back data'!$A$331:$AW$331)))-L$6)/L151</f>
        <v>0.86116055535777858</v>
      </c>
      <c r="M152" s="12">
        <f t="array" ref="M152">INDEX('Back data'!$A$331:$AW$331,,MAX(IF('Back data'!$A$331:$AW$331&lt;&gt;"",COLUMN('Back data'!$A$331:$AW$331)))-M$6)/M151</f>
        <v>0.97821011673151759</v>
      </c>
      <c r="N152" s="12">
        <f t="array" ref="N152">INDEX('Back data'!$A$331:$AW$331,,MAX(IF('Back data'!$A$331:$AW$331&lt;&gt;"",COLUMN('Back data'!$A$331:$AW$331)))-N$6)/N151</f>
        <v>0.9524246596297995</v>
      </c>
      <c r="O152" s="12">
        <f t="array" ref="O152">INDEX('Back data'!$A$331:$AW$331,,MAX(IF('Back data'!$A$331:$AW$331&lt;&gt;"",COLUMN('Back data'!$A$331:$AW$331)))-O$6)/O151</f>
        <v>0.72964080065807513</v>
      </c>
      <c r="P152" s="12">
        <f t="array" ref="P152">INDEX('Back data'!$A$331:$AW$331,,MAX(IF('Back data'!$A$331:$AW$331&lt;&gt;"",COLUMN('Back data'!$A$331:$AW$331)))-P$6)/P151</f>
        <v>0.77465708687132595</v>
      </c>
    </row>
    <row r="153" spans="1:16" x14ac:dyDescent="0.3">
      <c r="A153" s="41" t="s">
        <v>79</v>
      </c>
      <c r="B153" s="43" t="s">
        <v>57</v>
      </c>
      <c r="C153" s="11" t="s">
        <v>71</v>
      </c>
      <c r="D153" s="12">
        <f t="array" ref="D153">+INDEX('Back data'!$A$332:$AW$332,,MAX(IF('Back data'!$A$332:$AW$332&lt;&gt;"",COLUMN('Back data'!$A$332:$AW$332)))-D$6)/D151</f>
        <v>0.33454744126752872</v>
      </c>
      <c r="E153" s="12">
        <f t="array" ref="E153">+INDEX('Back data'!$A$332:$AW$332,,MAX(IF('Back data'!$A$332:$AW$332&lt;&gt;"",COLUMN('Back data'!$A$332:$AW$332)))-E$6)/E151</f>
        <v>0.26829268292682923</v>
      </c>
      <c r="F153" s="12">
        <f t="array" ref="F153">+INDEX('Back data'!$A$332:$AW$332,,MAX(IF('Back data'!$A$332:$AW$332&lt;&gt;"",COLUMN('Back data'!$A$332:$AW$332)))-F$6)/F151</f>
        <v>0.1386627906976744</v>
      </c>
      <c r="G153" s="12">
        <f t="array" ref="G153">+INDEX('Back data'!$A$332:$AW$332,,MAX(IF('Back data'!$A$332:$AW$332&lt;&gt;"",COLUMN('Back data'!$A$332:$AW$332)))-G$6)/G151</f>
        <v>0.16971544715447151</v>
      </c>
      <c r="H153" s="12">
        <f t="array" ref="H153">+INDEX('Back data'!$A$332:$AW$332,,MAX(IF('Back data'!$A$332:$AW$332&lt;&gt;"",COLUMN('Back data'!$A$332:$AW$332)))-H$6)/H151</f>
        <v>0.23125000000000001</v>
      </c>
      <c r="I153" s="12">
        <f t="array" ref="I153">+INDEX('Back data'!$A$332:$AW$332,,MAX(IF('Back data'!$A$332:$AW$332&lt;&gt;"",COLUMN('Back data'!$A$332:$AW$332)))-I$6)/I151</f>
        <v>0.12993112085159678</v>
      </c>
      <c r="J153" s="12">
        <f t="array" ref="J153">+INDEX('Back data'!$A$332:$AW$332,,MAX(IF('Back data'!$A$332:$AW$332&lt;&gt;"",COLUMN('Back data'!$A$332:$AW$332)))-J$6)/J151</f>
        <v>0.37059630928778403</v>
      </c>
      <c r="K153" s="12">
        <f t="array" ref="K153">+INDEX('Back data'!$A$332:$AW$332,,MAX(IF('Back data'!$A$332:$AW$332&lt;&gt;"",COLUMN('Back data'!$A$332:$AW$332)))-K$6)/K151</f>
        <v>0.31499923395127932</v>
      </c>
      <c r="L153" s="12">
        <f t="array" ref="L153">+INDEX('Back data'!$A$332:$AW$332,,MAX(IF('Back data'!$A$332:$AW$332&lt;&gt;"",COLUMN('Back data'!$A$332:$AW$332)))-L$6)/L151</f>
        <v>0.13883944464222142</v>
      </c>
      <c r="M153" s="12">
        <f t="array" ref="M153">+INDEX('Back data'!$A$332:$AW$332,,MAX(IF('Back data'!$A$332:$AW$332&lt;&gt;"",COLUMN('Back data'!$A$332:$AW$332)))-M$6)/M151</f>
        <v>2.1789883268482489E-2</v>
      </c>
      <c r="N153" s="12">
        <f t="array" ref="N153">+INDEX('Back data'!$A$332:$AW$332,,MAX(IF('Back data'!$A$332:$AW$332&lt;&gt;"",COLUMN('Back data'!$A$332:$AW$332)))-N$6)/N151</f>
        <v>4.7575340370200392E-2</v>
      </c>
      <c r="O153" s="12">
        <f t="array" ref="O153">+INDEX('Back data'!$A$332:$AW$332,,MAX(IF('Back data'!$A$332:$AW$332&lt;&gt;"",COLUMN('Back data'!$A$332:$AW$332)))-O$6)/O151</f>
        <v>0.27035919934192487</v>
      </c>
      <c r="P153" s="12">
        <f t="array" ref="P153">+INDEX('Back data'!$A$332:$AW$332,,MAX(IF('Back data'!$A$332:$AW$332&lt;&gt;"",COLUMN('Back data'!$A$332:$AW$332)))-P$6)/P151</f>
        <v>0.22534291312867408</v>
      </c>
    </row>
    <row r="156" spans="1:16" x14ac:dyDescent="0.3">
      <c r="C156" s="9" t="s">
        <v>68</v>
      </c>
      <c r="D156" s="10">
        <f t="array" ref="D156">INDEX('Back data'!$A$337:$AW$337,,MAX(IF('Back data'!$A$337:$AW$337&lt;&gt;"",COLUMN('Back data'!$A$337:$AW$337)))-D$6)+INDEX('Back data'!$A$338:$AW$338,,MAX(IF('Back data'!$A$338:$AW$338&lt;&gt;"",COLUMN('Back data'!$A$338:$AW$338)))-D$6)</f>
        <v>68.430000000000007</v>
      </c>
      <c r="E156" s="10">
        <f t="array" ref="E156">INDEX('Back data'!$A$337:$AW$337,,MAX(IF('Back data'!$A$337:$AW$337&lt;&gt;"",COLUMN('Back data'!$A$337:$AW$337)))-E$6)+INDEX('Back data'!$A$338:$AW$338,,MAX(IF('Back data'!$A$338:$AW$338&lt;&gt;"",COLUMN('Back data'!$A$338:$AW$338)))-E$6)</f>
        <v>68.31</v>
      </c>
      <c r="F156" s="10">
        <f t="array" ref="F156">INDEX('Back data'!$A$337:$AW$337,,MAX(IF('Back data'!$A$337:$AW$337&lt;&gt;"",COLUMN('Back data'!$A$337:$AW$337)))-F$6)+INDEX('Back data'!$A$338:$AW$338,,MAX(IF('Back data'!$A$338:$AW$338&lt;&gt;"",COLUMN('Back data'!$A$338:$AW$338)))-F$6)</f>
        <v>71.66</v>
      </c>
      <c r="G156" s="10">
        <f t="array" ref="G156">INDEX('Back data'!$A$337:$AW$337,,MAX(IF('Back data'!$A$337:$AW$337&lt;&gt;"",COLUMN('Back data'!$A$337:$AW$337)))-G$6)+INDEX('Back data'!$A$338:$AW$338,,MAX(IF('Back data'!$A$338:$AW$338&lt;&gt;"",COLUMN('Back data'!$A$338:$AW$338)))-G$6)</f>
        <v>72.39</v>
      </c>
      <c r="H156" s="10">
        <f t="array" ref="H156">INDEX('Back data'!$A$337:$AW$337,,MAX(IF('Back data'!$A$337:$AW$337&lt;&gt;"",COLUMN('Back data'!$A$337:$AW$337)))-H$6)+INDEX('Back data'!$A$338:$AW$338,,MAX(IF('Back data'!$A$338:$AW$338&lt;&gt;"",COLUMN('Back data'!$A$338:$AW$338)))-H$6)</f>
        <v>70.040000000000006</v>
      </c>
      <c r="I156" s="10">
        <f t="array" ref="I156">INDEX('Back data'!$A$337:$AW$337,,MAX(IF('Back data'!$A$337:$AW$337&lt;&gt;"",COLUMN('Back data'!$A$337:$AW$337)))-I$6)+INDEX('Back data'!$A$338:$AW$338,,MAX(IF('Back data'!$A$338:$AW$338&lt;&gt;"",COLUMN('Back data'!$A$338:$AW$338)))-I$6)</f>
        <v>75.45</v>
      </c>
      <c r="J156" s="10">
        <f t="array" ref="J156">INDEX('Back data'!$A$337:$AW$337,,MAX(IF('Back data'!$A$337:$AW$337&lt;&gt;"",COLUMN('Back data'!$A$337:$AW$337)))-J$6)+INDEX('Back data'!$A$338:$AW$338,,MAX(IF('Back data'!$A$338:$AW$338&lt;&gt;"",COLUMN('Back data'!$A$338:$AW$338)))-J$6)</f>
        <v>75.649999999999991</v>
      </c>
      <c r="K156" s="10">
        <f t="array" ref="K156">INDEX('Back data'!$A$337:$AW$337,,MAX(IF('Back data'!$A$337:$AW$337&lt;&gt;"",COLUMN('Back data'!$A$337:$AW$337)))-K$6)+INDEX('Back data'!$A$338:$AW$338,,MAX(IF('Back data'!$A$338:$AW$338&lt;&gt;"",COLUMN('Back data'!$A$338:$AW$338)))-K$6)</f>
        <v>75.63</v>
      </c>
      <c r="L156" s="10">
        <f t="array" ref="L156">INDEX('Back data'!$A$337:$AW$337,,MAX(IF('Back data'!$A$337:$AW$337&lt;&gt;"",COLUMN('Back data'!$A$337:$AW$337)))-L$6)+INDEX('Back data'!$A$338:$AW$338,,MAX(IF('Back data'!$A$338:$AW$338&lt;&gt;"",COLUMN('Back data'!$A$338:$AW$338)))-L$6)</f>
        <v>78.709999999999994</v>
      </c>
      <c r="M156" s="10">
        <f t="array" ref="M156">INDEX('Back data'!$A$337:$AW$337,,MAX(IF('Back data'!$A$337:$AW$337&lt;&gt;"",COLUMN('Back data'!$A$337:$AW$337)))-M$6)+INDEX('Back data'!$A$338:$AW$338,,MAX(IF('Back data'!$A$338:$AW$338&lt;&gt;"",COLUMN('Back data'!$A$338:$AW$338)))-M$6)</f>
        <v>74.78</v>
      </c>
      <c r="N156" s="10">
        <f t="array" ref="N156">INDEX('Back data'!$A$337:$AW$337,,MAX(IF('Back data'!$A$337:$AW$337&lt;&gt;"",COLUMN('Back data'!$A$337:$AW$337)))-N$6)+INDEX('Back data'!$A$338:$AW$338,,MAX(IF('Back data'!$A$338:$AW$338&lt;&gt;"",COLUMN('Back data'!$A$338:$AW$338)))-N$6)</f>
        <v>75.95</v>
      </c>
      <c r="O156" s="10">
        <f t="array" ref="O156">INDEX('Back data'!$A$337:$AW$337,,MAX(IF('Back data'!$A$337:$AW$337&lt;&gt;"",COLUMN('Back data'!$A$337:$AW$337)))-O$6)+INDEX('Back data'!$A$338:$AW$338,,MAX(IF('Back data'!$A$338:$AW$338&lt;&gt;"",COLUMN('Back data'!$A$338:$AW$338)))-O$6)</f>
        <v>66.72</v>
      </c>
      <c r="P156" s="10">
        <f t="array" ref="P156">INDEX('Back data'!$A$337:$AW$337,,MAX(IF('Back data'!$A$337:$AW$337&lt;&gt;"",COLUMN('Back data'!$A$337:$AW$337)))-P$6)+INDEX('Back data'!$A$338:$AW$338,,MAX(IF('Back data'!$A$338:$AW$338&lt;&gt;"",COLUMN('Back data'!$A$338:$AW$338)))-P$6)</f>
        <v>69.649999999999991</v>
      </c>
    </row>
    <row r="157" spans="1:16" x14ac:dyDescent="0.3">
      <c r="A157" s="41" t="s">
        <v>79</v>
      </c>
      <c r="B157" s="43" t="s">
        <v>62</v>
      </c>
      <c r="C157" s="11" t="s">
        <v>70</v>
      </c>
      <c r="D157" s="12">
        <f t="array" ref="D157">INDEX('Back data'!$A$337:$AW$337,,MAX(IF('Back data'!$A$337:$AW$337&lt;&gt;"",COLUMN('Back data'!$A$337:$AW$337)))-D$6)/D156</f>
        <v>0.94110770130059918</v>
      </c>
      <c r="E157" s="12">
        <f t="array" ref="E157">INDEX('Back data'!$A$337:$AW$337,,MAX(IF('Back data'!$A$337:$AW$337&lt;&gt;"",COLUMN('Back data'!$A$337:$AW$337)))-E$6)/E156</f>
        <v>0.9071878202312984</v>
      </c>
      <c r="F157" s="12">
        <f t="array" ref="F157">INDEX('Back data'!$A$337:$AW$337,,MAX(IF('Back data'!$A$337:$AW$337&lt;&gt;"",COLUMN('Back data'!$A$337:$AW$337)))-F$6)/F156</f>
        <v>0.93497069494836738</v>
      </c>
      <c r="G157" s="12">
        <f t="array" ref="G157">INDEX('Back data'!$A$337:$AW$337,,MAX(IF('Back data'!$A$337:$AW$337&lt;&gt;"",COLUMN('Back data'!$A$337:$AW$337)))-G$6)/G156</f>
        <v>0.94598701478104719</v>
      </c>
      <c r="H157" s="12">
        <f t="array" ref="H157">INDEX('Back data'!$A$337:$AW$337,,MAX(IF('Back data'!$A$337:$AW$337&lt;&gt;"",COLUMN('Back data'!$A$337:$AW$337)))-H$6)/H156</f>
        <v>0.99357509994288973</v>
      </c>
      <c r="I157" s="12">
        <f t="array" ref="I157">INDEX('Back data'!$A$337:$AW$337,,MAX(IF('Back data'!$A$337:$AW$337&lt;&gt;"",COLUMN('Back data'!$A$337:$AW$337)))-I$6)/I156</f>
        <v>0.96050364479787931</v>
      </c>
      <c r="J157" s="12">
        <f t="array" ref="J157">INDEX('Back data'!$A$337:$AW$337,,MAX(IF('Back data'!$A$337:$AW$337&lt;&gt;"",COLUMN('Back data'!$A$337:$AW$337)))-J$6)/J156</f>
        <v>0.94461335095836085</v>
      </c>
      <c r="K157" s="12">
        <f t="array" ref="K157">INDEX('Back data'!$A$337:$AW$337,,MAX(IF('Back data'!$A$337:$AW$337&lt;&gt;"",COLUMN('Back data'!$A$337:$AW$337)))-K$6)/K156</f>
        <v>0.9788443739256909</v>
      </c>
      <c r="L157" s="12">
        <f t="array" ref="L157">INDEX('Back data'!$A$337:$AW$337,,MAX(IF('Back data'!$A$337:$AW$337&lt;&gt;"",COLUMN('Back data'!$A$337:$AW$337)))-L$6)/L156</f>
        <v>0.97192224622030243</v>
      </c>
      <c r="M157" s="12">
        <f t="array" ref="M157">INDEX('Back data'!$A$337:$AW$337,,MAX(IF('Back data'!$A$337:$AW$337&lt;&gt;"",COLUMN('Back data'!$A$337:$AW$337)))-M$6)/M156</f>
        <v>0.94490505482749387</v>
      </c>
      <c r="N157" s="12">
        <f t="array" ref="N157">INDEX('Back data'!$A$337:$AW$337,,MAX(IF('Back data'!$A$337:$AW$337&lt;&gt;"",COLUMN('Back data'!$A$337:$AW$337)))-N$6)/N156</f>
        <v>0.99631336405529958</v>
      </c>
      <c r="O157" s="12">
        <f t="array" ref="O157">INDEX('Back data'!$A$337:$AW$337,,MAX(IF('Back data'!$A$337:$AW$337&lt;&gt;"",COLUMN('Back data'!$A$337:$AW$337)))-O$6)/O156</f>
        <v>0.93150479616306958</v>
      </c>
      <c r="P157" s="12">
        <f t="array" ref="P157">INDEX('Back data'!$A$337:$AW$337,,MAX(IF('Back data'!$A$337:$AW$337&lt;&gt;"",COLUMN('Back data'!$A$337:$AW$337)))-P$6)/P156</f>
        <v>0.9303661162957646</v>
      </c>
    </row>
    <row r="158" spans="1:16" x14ac:dyDescent="0.3">
      <c r="A158" s="41" t="s">
        <v>79</v>
      </c>
      <c r="B158" s="43" t="s">
        <v>62</v>
      </c>
      <c r="C158" s="11" t="s">
        <v>71</v>
      </c>
      <c r="D158" s="12">
        <f t="array" ref="D158">INDEX('Back data'!$A$338:$AW$338,,MAX(IF('Back data'!$A$338:$AW$338&lt;&gt;"",COLUMN('Back data'!$A$338:$AW$338)))-D$6)/D156</f>
        <v>5.8892298699400845E-2</v>
      </c>
      <c r="E158" s="12">
        <f t="array" ref="E158">INDEX('Back data'!$A$338:$AW$338,,MAX(IF('Back data'!$A$338:$AW$338&lt;&gt;"",COLUMN('Back data'!$A$338:$AW$338)))-E$6)/E156</f>
        <v>9.28121797687015E-2</v>
      </c>
      <c r="F158" s="12">
        <f t="array" ref="F158">INDEX('Back data'!$A$338:$AW$338,,MAX(IF('Back data'!$A$338:$AW$338&lt;&gt;"",COLUMN('Back data'!$A$338:$AW$338)))-F$6)/F156</f>
        <v>6.5029305051632721E-2</v>
      </c>
      <c r="G158" s="12">
        <f t="array" ref="G158">INDEX('Back data'!$A$338:$AW$338,,MAX(IF('Back data'!$A$338:$AW$338&lt;&gt;"",COLUMN('Back data'!$A$338:$AW$338)))-G$6)/G156</f>
        <v>5.4012985218952897E-2</v>
      </c>
      <c r="H158" s="12">
        <f t="array" ref="H158">INDEX('Back data'!$A$338:$AW$338,,MAX(IF('Back data'!$A$338:$AW$338&lt;&gt;"",COLUMN('Back data'!$A$338:$AW$338)))-H$6)/H156</f>
        <v>6.4249000571102227E-3</v>
      </c>
      <c r="I158" s="12">
        <f t="array" ref="I158">INDEX('Back data'!$A$338:$AW$338,,MAX(IF('Back data'!$A$338:$AW$338&lt;&gt;"",COLUMN('Back data'!$A$338:$AW$338)))-I$6)/I156</f>
        <v>3.9496355202120609E-2</v>
      </c>
      <c r="J158" s="12">
        <f t="array" ref="J158">INDEX('Back data'!$A$338:$AW$338,,MAX(IF('Back data'!$A$338:$AW$338&lt;&gt;"",COLUMN('Back data'!$A$338:$AW$338)))-J$6)/J156</f>
        <v>5.538664904163914E-2</v>
      </c>
      <c r="K158" s="12">
        <f t="array" ref="K158">INDEX('Back data'!$A$338:$AW$338,,MAX(IF('Back data'!$A$338:$AW$338&lt;&gt;"",COLUMN('Back data'!$A$338:$AW$338)))-K$6)/K156</f>
        <v>2.1155626074309139E-2</v>
      </c>
      <c r="L158" s="12">
        <f t="array" ref="L158">INDEX('Back data'!$A$338:$AW$338,,MAX(IF('Back data'!$A$338:$AW$338&lt;&gt;"",COLUMN('Back data'!$A$338:$AW$338)))-L$6)/L156</f>
        <v>2.8077753779697626E-2</v>
      </c>
      <c r="M158" s="12">
        <f t="array" ref="M158">INDEX('Back data'!$A$338:$AW$338,,MAX(IF('Back data'!$A$338:$AW$338&lt;&gt;"",COLUMN('Back data'!$A$338:$AW$338)))-M$6)/M156</f>
        <v>5.5094945172506016E-2</v>
      </c>
      <c r="N158" s="12">
        <f t="array" ref="N158">INDEX('Back data'!$A$338:$AW$338,,MAX(IF('Back data'!$A$338:$AW$338&lt;&gt;"",COLUMN('Back data'!$A$338:$AW$338)))-N$6)/N156</f>
        <v>3.6866359447004608E-3</v>
      </c>
      <c r="O158" s="12">
        <f t="array" ref="O158">INDEX('Back data'!$A$338:$AW$338,,MAX(IF('Back data'!$A$338:$AW$338&lt;&gt;"",COLUMN('Back data'!$A$338:$AW$338)))-O$6)/O156</f>
        <v>6.849520383693046E-2</v>
      </c>
      <c r="P158" s="12">
        <f t="array" ref="P158">INDEX('Back data'!$A$338:$AW$338,,MAX(IF('Back data'!$A$338:$AW$338&lt;&gt;"",COLUMN('Back data'!$A$338:$AW$338)))-P$6)/P156</f>
        <v>6.9633883704235469E-2</v>
      </c>
    </row>
    <row r="161" spans="1:16" x14ac:dyDescent="0.3">
      <c r="C161" s="9" t="s">
        <v>68</v>
      </c>
      <c r="D161" s="10">
        <f t="array" ref="D161">INDEX('Back data'!$A$343:$AW$343,,MAX(IF('Back data'!$A$343:$AW$343&lt;&gt;"",COLUMN('Back data'!$A$343:$AW$343)))-D$6)+INDEX('Back data'!$A$344:$AW$344,,MAX(IF('Back data'!$A$344:$AW$344&lt;&gt;"",COLUMN('Back data'!$A$344:$AW$344)))-D$6)</f>
        <v>56.83</v>
      </c>
      <c r="E161" s="10">
        <f t="array" ref="E161">INDEX('Back data'!$A$343:$AW$343,,MAX(IF('Back data'!$A$343:$AW$343&lt;&gt;"",COLUMN('Back data'!$A$343:$AW$343)))-E$6)+INDEX('Back data'!$A$344:$AW$344,,MAX(IF('Back data'!$A$344:$AW$344&lt;&gt;"",COLUMN('Back data'!$A$344:$AW$344)))-E$6)</f>
        <v>55.68</v>
      </c>
      <c r="F161" s="10">
        <f t="array" ref="F161">INDEX('Back data'!$A$343:$AW$343,,MAX(IF('Back data'!$A$343:$AW$343&lt;&gt;"",COLUMN('Back data'!$A$343:$AW$343)))-F$6)+INDEX('Back data'!$A$344:$AW$344,,MAX(IF('Back data'!$A$344:$AW$344&lt;&gt;"",COLUMN('Back data'!$A$344:$AW$344)))-F$6)</f>
        <v>69.28</v>
      </c>
      <c r="G161" s="10">
        <f t="array" ref="G161">INDEX('Back data'!$A$343:$AW$343,,MAX(IF('Back data'!$A$343:$AW$343&lt;&gt;"",COLUMN('Back data'!$A$343:$AW$343)))-G$6)+INDEX('Back data'!$A$344:$AW$344,,MAX(IF('Back data'!$A$344:$AW$344&lt;&gt;"",COLUMN('Back data'!$A$344:$AW$344)))-G$6)</f>
        <v>73.289999999999992</v>
      </c>
      <c r="H161" s="10">
        <f t="array" ref="H161">INDEX('Back data'!$A$343:$AW$343,,MAX(IF('Back data'!$A$343:$AW$343&lt;&gt;"",COLUMN('Back data'!$A$343:$AW$343)))-H$6)+INDEX('Back data'!$A$344:$AW$344,,MAX(IF('Back data'!$A$344:$AW$344&lt;&gt;"",COLUMN('Back data'!$A$344:$AW$344)))-H$6)</f>
        <v>77.260000000000005</v>
      </c>
      <c r="I161" s="10">
        <f t="array" ref="I161">INDEX('Back data'!$A$343:$AW$343,,MAX(IF('Back data'!$A$343:$AW$343&lt;&gt;"",COLUMN('Back data'!$A$343:$AW$343)))-I$6)+INDEX('Back data'!$A$344:$AW$344,,MAX(IF('Back data'!$A$344:$AW$344&lt;&gt;"",COLUMN('Back data'!$A$344:$AW$344)))-I$6)</f>
        <v>72.5</v>
      </c>
      <c r="J161" s="10">
        <f t="array" ref="J161">INDEX('Back data'!$A$343:$AW$343,,MAX(IF('Back data'!$A$343:$AW$343&lt;&gt;"",COLUMN('Back data'!$A$343:$AW$343)))-J$6)+INDEX('Back data'!$A$344:$AW$344,,MAX(IF('Back data'!$A$344:$AW$344&lt;&gt;"",COLUMN('Back data'!$A$344:$AW$344)))-J$6)</f>
        <v>66</v>
      </c>
      <c r="K161" s="10">
        <f t="array" ref="K161">INDEX('Back data'!$A$343:$AW$343,,MAX(IF('Back data'!$A$343:$AW$343&lt;&gt;"",COLUMN('Back data'!$A$343:$AW$343)))-K$6)+INDEX('Back data'!$A$344:$AW$344,,MAX(IF('Back data'!$A$344:$AW$344&lt;&gt;"",COLUMN('Back data'!$A$344:$AW$344)))-K$6)</f>
        <v>67.540000000000006</v>
      </c>
      <c r="L161" s="10">
        <f t="array" ref="L161">INDEX('Back data'!$A$343:$AW$343,,MAX(IF('Back data'!$A$343:$AW$343&lt;&gt;"",COLUMN('Back data'!$A$343:$AW$343)))-L$6)+INDEX('Back data'!$A$344:$AW$344,,MAX(IF('Back data'!$A$344:$AW$344&lt;&gt;"",COLUMN('Back data'!$A$344:$AW$344)))-L$6)</f>
        <v>67.239999999999995</v>
      </c>
      <c r="M161" s="10">
        <f t="array" ref="M161">INDEX('Back data'!$A$343:$AW$343,,MAX(IF('Back data'!$A$343:$AW$343&lt;&gt;"",COLUMN('Back data'!$A$343:$AW$343)))-M$6)+INDEX('Back data'!$A$344:$AW$344,,MAX(IF('Back data'!$A$344:$AW$344&lt;&gt;"",COLUMN('Back data'!$A$344:$AW$344)))-M$6)</f>
        <v>63.220000000000006</v>
      </c>
      <c r="N161" s="10">
        <f t="array" ref="N161">INDEX('Back data'!$A$343:$AW$343,,MAX(IF('Back data'!$A$343:$AW$343&lt;&gt;"",COLUMN('Back data'!$A$343:$AW$343)))-N$6)+INDEX('Back data'!$A$344:$AW$344,,MAX(IF('Back data'!$A$344:$AW$344&lt;&gt;"",COLUMN('Back data'!$A$344:$AW$344)))-N$6)</f>
        <v>69.319999999999993</v>
      </c>
      <c r="O161" s="10">
        <f t="array" ref="O161">INDEX('Back data'!$A$343:$AW$343,,MAX(IF('Back data'!$A$343:$AW$343&lt;&gt;"",COLUMN('Back data'!$A$343:$AW$343)))-O$6)+INDEX('Back data'!$A$344:$AW$344,,MAX(IF('Back data'!$A$344:$AW$344&lt;&gt;"",COLUMN('Back data'!$A$344:$AW$344)))-O$6)</f>
        <v>59.15</v>
      </c>
      <c r="P161" s="10">
        <f t="array" ref="P161">INDEX('Back data'!$A$343:$AW$343,,MAX(IF('Back data'!$A$343:$AW$343&lt;&gt;"",COLUMN('Back data'!$A$343:$AW$343)))-P$6)+INDEX('Back data'!$A$344:$AW$344,,MAX(IF('Back data'!$A$344:$AW$344&lt;&gt;"",COLUMN('Back data'!$A$344:$AW$344)))-P$6)</f>
        <v>68.8</v>
      </c>
    </row>
    <row r="162" spans="1:16" x14ac:dyDescent="0.3">
      <c r="A162" s="41" t="s">
        <v>79</v>
      </c>
      <c r="B162" s="43" t="s">
        <v>67</v>
      </c>
      <c r="C162" s="11" t="s">
        <v>70</v>
      </c>
      <c r="D162" s="12">
        <f t="array" ref="D162">INDEX('Back data'!$A$343:$AW$343,,MAX(IF('Back data'!$A$343:$AW$343&lt;&gt;"",COLUMN('Back data'!$A$343:$AW$343)))-D$6)/D161</f>
        <v>0.96339961288052089</v>
      </c>
      <c r="E162" s="12">
        <f t="array" ref="E162">INDEX('Back data'!$A$343:$AW$343,,MAX(IF('Back data'!$A$343:$AW$343&lt;&gt;"",COLUMN('Back data'!$A$343:$AW$343)))-E$6)/E161</f>
        <v>0.96659482758620696</v>
      </c>
      <c r="F162" s="12">
        <f t="array" ref="F162">INDEX('Back data'!$A$343:$AW$343,,MAX(IF('Back data'!$A$343:$AW$343&lt;&gt;"",COLUMN('Back data'!$A$343:$AW$343)))-F$6)/F161</f>
        <v>0.97416281755196299</v>
      </c>
      <c r="G162" s="12">
        <f t="array" ref="G162">INDEX('Back data'!$A$343:$AW$343,,MAX(IF('Back data'!$A$343:$AW$343&lt;&gt;"",COLUMN('Back data'!$A$343:$AW$343)))-G$6)/G161</f>
        <v>0.94924273434302087</v>
      </c>
      <c r="H162" s="12">
        <f t="array" ref="H162">INDEX('Back data'!$A$343:$AW$343,,MAX(IF('Back data'!$A$343:$AW$343&lt;&gt;"",COLUMN('Back data'!$A$343:$AW$343)))-H$6)/H161</f>
        <v>0.96285270515143662</v>
      </c>
      <c r="I162" s="12">
        <f t="array" ref="I162">INDEX('Back data'!$A$343:$AW$343,,MAX(IF('Back data'!$A$343:$AW$343&lt;&gt;"",COLUMN('Back data'!$A$343:$AW$343)))-I$6)/I161</f>
        <v>0.93448275862068964</v>
      </c>
      <c r="J162" s="12">
        <f t="array" ref="J162">INDEX('Back data'!$A$343:$AW$343,,MAX(IF('Back data'!$A$343:$AW$343&lt;&gt;"",COLUMN('Back data'!$A$343:$AW$343)))-J$6)/J161</f>
        <v>0.95818181818181825</v>
      </c>
      <c r="K162" s="12">
        <f t="array" ref="K162">INDEX('Back data'!$A$343:$AW$343,,MAX(IF('Back data'!$A$343:$AW$343&lt;&gt;"",COLUMN('Back data'!$A$343:$AW$343)))-K$6)/K161</f>
        <v>1</v>
      </c>
      <c r="L162" s="12">
        <f t="array" ref="L162">INDEX('Back data'!$A$343:$AW$343,,MAX(IF('Back data'!$A$343:$AW$343&lt;&gt;"",COLUMN('Back data'!$A$343:$AW$343)))-L$6)/L161</f>
        <v>0.95925044616299826</v>
      </c>
      <c r="M162" s="12">
        <f t="array" ref="M162">INDEX('Back data'!$A$343:$AW$343,,MAX(IF('Back data'!$A$343:$AW$343&lt;&gt;"",COLUMN('Back data'!$A$343:$AW$343)))-M$6)/M161</f>
        <v>0.96124644099968359</v>
      </c>
      <c r="N162" s="12">
        <f t="array" ref="N162">INDEX('Back data'!$A$343:$AW$343,,MAX(IF('Back data'!$A$343:$AW$343&lt;&gt;"",COLUMN('Back data'!$A$343:$AW$343)))-N$6)/N161</f>
        <v>0.96725331794575886</v>
      </c>
      <c r="O162" s="12">
        <f t="array" ref="O162">INDEX('Back data'!$A$343:$AW$343,,MAX(IF('Back data'!$A$343:$AW$343&lt;&gt;"",COLUMN('Back data'!$A$343:$AW$343)))-O$6)/O161</f>
        <v>0.97599323753169909</v>
      </c>
      <c r="P162" s="12">
        <f t="array" ref="P162">INDEX('Back data'!$A$343:$AW$343,,MAX(IF('Back data'!$A$343:$AW$343&lt;&gt;"",COLUMN('Back data'!$A$343:$AW$343)))-P$6)/P161</f>
        <v>0.98677325581395359</v>
      </c>
    </row>
    <row r="163" spans="1:16" x14ac:dyDescent="0.3">
      <c r="A163" s="41" t="s">
        <v>79</v>
      </c>
      <c r="B163" s="43" t="s">
        <v>67</v>
      </c>
      <c r="C163" s="11" t="s">
        <v>71</v>
      </c>
      <c r="D163" s="12">
        <f t="array" ref="D163">INDEX('Back data'!$A$344:$AW$344,,MAX(IF('Back data'!$A$344:$AW$344&lt;&gt;"",COLUMN('Back data'!$A$344:$AW$344)))-D$6)/D161</f>
        <v>3.6600387119479154E-2</v>
      </c>
      <c r="E163" s="12">
        <f t="array" ref="E163">INDEX('Back data'!$A$344:$AW$344,,MAX(IF('Back data'!$A$344:$AW$344&lt;&gt;"",COLUMN('Back data'!$A$344:$AW$344)))-E$6)/E161</f>
        <v>3.3405172413793108E-2</v>
      </c>
      <c r="F163" s="12">
        <f t="array" ref="F163">INDEX('Back data'!$A$344:$AW$344,,MAX(IF('Back data'!$A$344:$AW$344&lt;&gt;"",COLUMN('Back data'!$A$344:$AW$344)))-F$6)/F161</f>
        <v>2.5837182448036951E-2</v>
      </c>
      <c r="G163" s="12">
        <f t="array" ref="G163">INDEX('Back data'!$A$344:$AW$344,,MAX(IF('Back data'!$A$344:$AW$344&lt;&gt;"",COLUMN('Back data'!$A$344:$AW$344)))-G$6)/G161</f>
        <v>5.0757265656979134E-2</v>
      </c>
      <c r="H163" s="12">
        <f t="array" ref="H163">INDEX('Back data'!$A$344:$AW$344,,MAX(IF('Back data'!$A$344:$AW$344&lt;&gt;"",COLUMN('Back data'!$A$344:$AW$344)))-H$6)/H161</f>
        <v>3.7147294848563293E-2</v>
      </c>
      <c r="I163" s="12">
        <f t="array" ref="I163">INDEX('Back data'!$A$344:$AW$344,,MAX(IF('Back data'!$A$344:$AW$344&lt;&gt;"",COLUMN('Back data'!$A$344:$AW$344)))-I$6)/I161</f>
        <v>6.5517241379310351E-2</v>
      </c>
      <c r="J163" s="12">
        <f t="array" ref="J163">INDEX('Back data'!$A$344:$AW$344,,MAX(IF('Back data'!$A$344:$AW$344&lt;&gt;"",COLUMN('Back data'!$A$344:$AW$344)))-J$6)/J161</f>
        <v>4.1818181818181817E-2</v>
      </c>
      <c r="K163" s="12">
        <f t="array" ref="K163">INDEX('Back data'!$A$344:$AW$344,,MAX(IF('Back data'!$A$344:$AW$344&lt;&gt;"",COLUMN('Back data'!$A$344:$AW$344)))-K$6)/K161</f>
        <v>0</v>
      </c>
      <c r="L163" s="12">
        <f t="array" ref="L163">INDEX('Back data'!$A$344:$AW$344,,MAX(IF('Back data'!$A$344:$AW$344&lt;&gt;"",COLUMN('Back data'!$A$344:$AW$344)))-L$6)/L161</f>
        <v>4.0749553837001788E-2</v>
      </c>
      <c r="M163" s="12">
        <f t="array" ref="M163">INDEX('Back data'!$A$344:$AW$344,,MAX(IF('Back data'!$A$344:$AW$344&lt;&gt;"",COLUMN('Back data'!$A$344:$AW$344)))-M$6)/M161</f>
        <v>3.8753559000316358E-2</v>
      </c>
      <c r="N163" s="12">
        <f t="array" ref="N163">INDEX('Back data'!$A$344:$AW$344,,MAX(IF('Back data'!$A$344:$AW$344&lt;&gt;"",COLUMN('Back data'!$A$344:$AW$344)))-N$6)/N161</f>
        <v>3.2746682054241201E-2</v>
      </c>
      <c r="O163" s="12">
        <f t="array" ref="O163">INDEX('Back data'!$A$344:$AW$344,,MAX(IF('Back data'!$A$344:$AW$344&lt;&gt;"",COLUMN('Back data'!$A$344:$AW$344)))-O$6)/O161</f>
        <v>2.400676246830093E-2</v>
      </c>
      <c r="P163" s="12">
        <f t="array" ref="P163">INDEX('Back data'!$A$344:$AW$344,,MAX(IF('Back data'!$A$344:$AW$344&lt;&gt;"",COLUMN('Back data'!$A$344:$AW$344)))-P$6)/P161</f>
        <v>1.3226744186046512E-2</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topLeftCell="A13" zoomScale="74" zoomScaleNormal="69" workbookViewId="0">
      <selection activeCell="N27" sqref="N27"/>
    </sheetView>
  </sheetViews>
  <sheetFormatPr baseColWidth="10" defaultColWidth="11.44140625" defaultRowHeight="14.4" x14ac:dyDescent="0.3"/>
  <cols>
    <col min="3" max="3" width="24.44140625" bestFit="1" customWidth="1"/>
    <col min="4" max="4" width="12.77734375" bestFit="1" customWidth="1"/>
    <col min="5" max="7" width="15.77734375" bestFit="1" customWidth="1"/>
    <col min="8" max="9" width="15.21875" bestFit="1" customWidth="1"/>
    <col min="10" max="10" width="14.5546875" bestFit="1" customWidth="1"/>
    <col min="11" max="11" width="13.21875" bestFit="1" customWidth="1"/>
    <col min="12" max="13" width="11.5546875" bestFit="1" customWidth="1"/>
    <col min="14" max="14" width="15.77734375" bestFit="1" customWidth="1"/>
    <col min="15" max="15" width="17.44140625" customWidth="1"/>
    <col min="16" max="16" width="15.77734375" customWidth="1"/>
    <col min="18" max="18" width="11.5546875" bestFit="1" customWidth="1"/>
  </cols>
  <sheetData>
    <row r="1" spans="2:19" ht="34.5" customHeight="1" x14ac:dyDescent="0.3"/>
    <row r="2" spans="2:19" ht="27" customHeight="1" x14ac:dyDescent="0.3">
      <c r="B2" s="19"/>
      <c r="C2" s="23" t="s">
        <v>69</v>
      </c>
      <c r="D2" s="19"/>
      <c r="E2" s="19"/>
      <c r="F2" s="19"/>
      <c r="G2" s="19"/>
      <c r="H2" s="19"/>
      <c r="I2" s="19"/>
      <c r="J2" s="19"/>
      <c r="K2" s="19"/>
      <c r="L2" s="19"/>
      <c r="M2" s="19"/>
      <c r="N2" s="19"/>
      <c r="O2" s="19"/>
      <c r="P2" s="19"/>
      <c r="Q2" s="19"/>
      <c r="R2" s="19"/>
    </row>
    <row r="3" spans="2:19" ht="18.75" customHeight="1" x14ac:dyDescent="0.3"/>
    <row r="4" spans="2:19" s="15" customFormat="1" ht="25.5" customHeight="1" x14ac:dyDescent="0.3">
      <c r="C4" s="16" t="s">
        <v>80</v>
      </c>
    </row>
    <row r="5" spans="2:19" ht="16.2" thickBot="1" x14ac:dyDescent="0.35">
      <c r="C5" s="3"/>
      <c r="D5" s="58">
        <f>'TAM Automático'!D5</f>
        <v>44228</v>
      </c>
      <c r="E5" s="58">
        <f>'TAM Automático'!E5</f>
        <v>44256</v>
      </c>
      <c r="F5" s="58">
        <f>'TAM Automático'!F5</f>
        <v>44287</v>
      </c>
      <c r="G5" s="58">
        <f>'TAM Automático'!G5</f>
        <v>44317</v>
      </c>
      <c r="H5" s="58">
        <f>'TAM Automático'!H5</f>
        <v>44348</v>
      </c>
      <c r="I5" s="58">
        <f>'TAM Automático'!I5</f>
        <v>44378</v>
      </c>
      <c r="J5" s="58">
        <f>'TAM Automático'!J5</f>
        <v>44409</v>
      </c>
      <c r="K5" s="58">
        <f>'TAM Automático'!K5</f>
        <v>44440</v>
      </c>
      <c r="L5" s="58">
        <f>'TAM Automático'!L5</f>
        <v>44470</v>
      </c>
      <c r="M5" s="58">
        <f>'TAM Automático'!M5</f>
        <v>44501</v>
      </c>
      <c r="N5" s="58">
        <f>'TAM Automático'!N5</f>
        <v>44531</v>
      </c>
      <c r="O5" s="58">
        <f>'TAM Automático'!O5</f>
        <v>44562</v>
      </c>
      <c r="P5" s="58">
        <f>'TAM Automático'!P5</f>
        <v>44593</v>
      </c>
    </row>
    <row r="6" spans="2:19" ht="15.6" x14ac:dyDescent="0.3">
      <c r="C6" s="11" t="s">
        <v>70</v>
      </c>
      <c r="D6" s="12">
        <f>'TAM Automático'!D8</f>
        <v>0.91836419753086418</v>
      </c>
      <c r="E6" s="12">
        <f>'TAM Automático'!E8</f>
        <v>0.9221836827024581</v>
      </c>
      <c r="F6" s="12">
        <f>'TAM Automático'!F8</f>
        <v>0.9420161883738043</v>
      </c>
      <c r="G6" s="12">
        <f>'TAM Automático'!G8</f>
        <v>0.94029221691486375</v>
      </c>
      <c r="H6" s="12">
        <f>'TAM Automático'!H8</f>
        <v>0.95004952596575631</v>
      </c>
      <c r="I6" s="12">
        <f>'TAM Automático'!I8</f>
        <v>0.94832363535605424</v>
      </c>
      <c r="J6" s="12">
        <f>'TAM Automático'!J8</f>
        <v>0.94582580914015824</v>
      </c>
      <c r="K6" s="12">
        <f>'TAM Automático'!K8</f>
        <v>0.93835616438356173</v>
      </c>
      <c r="L6" s="12">
        <f>'TAM Automático'!L8</f>
        <v>0.93960636290105148</v>
      </c>
      <c r="M6" s="12">
        <f>'TAM Automático'!M8</f>
        <v>0.94466403162055335</v>
      </c>
      <c r="N6" s="12">
        <f>'TAM Automático'!N8</f>
        <v>0.95419116641597168</v>
      </c>
      <c r="O6" s="12">
        <f>'TAM Automático'!O8</f>
        <v>0.93799885974914488</v>
      </c>
      <c r="P6" s="12">
        <f>'TAM Automático'!P8</f>
        <v>0.92782189449801467</v>
      </c>
    </row>
    <row r="7" spans="2:19" ht="15.6" x14ac:dyDescent="0.3">
      <c r="C7" s="11" t="s">
        <v>71</v>
      </c>
      <c r="D7" s="12">
        <f>'TAM Automático'!D9</f>
        <v>8.1635802469135807E-2</v>
      </c>
      <c r="E7" s="12">
        <f>'TAM Automático'!E9</f>
        <v>7.7816317297541848E-2</v>
      </c>
      <c r="F7" s="12">
        <f>'TAM Automático'!F9</f>
        <v>5.798381162619573E-2</v>
      </c>
      <c r="G7" s="12">
        <f>'TAM Automático'!G9</f>
        <v>5.9707783085136266E-2</v>
      </c>
      <c r="H7" s="12">
        <f>'TAM Automático'!H9</f>
        <v>4.9950474034243665E-2</v>
      </c>
      <c r="I7" s="12">
        <f>'TAM Automático'!I9</f>
        <v>5.1676364643945684E-2</v>
      </c>
      <c r="J7" s="12">
        <f>'TAM Automático'!J9</f>
        <v>5.4174190859841639E-2</v>
      </c>
      <c r="K7" s="12">
        <f>'TAM Automático'!K9</f>
        <v>6.1643835616438367E-2</v>
      </c>
      <c r="L7" s="12">
        <f>'TAM Automático'!L9</f>
        <v>6.0393637098948502E-2</v>
      </c>
      <c r="M7" s="12">
        <f>'TAM Automático'!M9</f>
        <v>5.5335968379446633E-2</v>
      </c>
      <c r="N7" s="12">
        <f>'TAM Automático'!N9</f>
        <v>4.5808833584028444E-2</v>
      </c>
      <c r="O7" s="12">
        <f>'TAM Automático'!O9</f>
        <v>6.2001140250855187E-2</v>
      </c>
      <c r="P7" s="12">
        <f>'TAM Automático'!P9</f>
        <v>7.2178105501985237E-2</v>
      </c>
    </row>
    <row r="9" spans="2:19" s="15" customFormat="1" ht="29.25" customHeight="1" x14ac:dyDescent="0.3">
      <c r="C9" s="16" t="s">
        <v>81</v>
      </c>
    </row>
    <row r="10" spans="2:19" ht="16.2" thickBot="1" x14ac:dyDescent="0.35">
      <c r="C10" s="3"/>
      <c r="D10" s="58">
        <f>D5</f>
        <v>44228</v>
      </c>
      <c r="E10" s="58">
        <f t="shared" ref="E10:P10" si="0">E5</f>
        <v>44256</v>
      </c>
      <c r="F10" s="58">
        <f t="shared" si="0"/>
        <v>44287</v>
      </c>
      <c r="G10" s="58">
        <f t="shared" si="0"/>
        <v>44317</v>
      </c>
      <c r="H10" s="58">
        <f t="shared" si="0"/>
        <v>44348</v>
      </c>
      <c r="I10" s="58">
        <f t="shared" si="0"/>
        <v>44378</v>
      </c>
      <c r="J10" s="58">
        <f t="shared" si="0"/>
        <v>44409</v>
      </c>
      <c r="K10" s="58">
        <f t="shared" si="0"/>
        <v>44440</v>
      </c>
      <c r="L10" s="58">
        <f t="shared" si="0"/>
        <v>44470</v>
      </c>
      <c r="M10" s="58">
        <f t="shared" si="0"/>
        <v>44501</v>
      </c>
      <c r="N10" s="58">
        <f t="shared" si="0"/>
        <v>44531</v>
      </c>
      <c r="O10" s="58">
        <f t="shared" si="0"/>
        <v>44562</v>
      </c>
      <c r="P10" s="58">
        <f t="shared" si="0"/>
        <v>44593</v>
      </c>
    </row>
    <row r="11" spans="2:19" ht="15.6" x14ac:dyDescent="0.3">
      <c r="C11" s="11" t="s">
        <v>70</v>
      </c>
      <c r="D11" s="12">
        <f>IF('Total Aceite'!$D$29=$R$11,'TAM Automático'!D13,'TAM Automático'!D18)</f>
        <v>0.77539211207552916</v>
      </c>
      <c r="E11" s="12">
        <f>IF('Total Aceite'!$D$29=$R$11,'TAM Automático'!E13,'TAM Automático'!E18)</f>
        <v>0.80467800729040084</v>
      </c>
      <c r="F11" s="12">
        <f>IF('Total Aceite'!$D$29=$R$11,'TAM Automático'!F13,'TAM Automático'!F18)</f>
        <v>0.81144479306738382</v>
      </c>
      <c r="G11" s="12">
        <f>IF('Total Aceite'!$D$29=$R$11,'TAM Automático'!G13,'TAM Automático'!G18)</f>
        <v>0.80814531006101897</v>
      </c>
      <c r="H11" s="12">
        <f>IF('Total Aceite'!$D$29=$R$11,'TAM Automático'!H13,'TAM Automático'!H18)</f>
        <v>0.83389926428975669</v>
      </c>
      <c r="I11" s="12">
        <f>IF('Total Aceite'!$D$29=$R$11,'TAM Automático'!I13,'TAM Automático'!I18)</f>
        <v>0.80672632794457277</v>
      </c>
      <c r="J11" s="12">
        <f>IF('Total Aceite'!$D$29=$R$11,'TAM Automático'!J13,'TAM Automático'!J18)</f>
        <v>0.80419483924382507</v>
      </c>
      <c r="K11" s="12">
        <f>IF('Total Aceite'!$D$29=$R$11,'TAM Automático'!K13,'TAM Automático'!K18)</f>
        <v>0.7942528735632185</v>
      </c>
      <c r="L11" s="12">
        <f>IF('Total Aceite'!$D$29=$R$11,'TAM Automático'!L13,'TAM Automático'!L18)</f>
        <v>0.80130470236477302</v>
      </c>
      <c r="M11" s="12">
        <f>IF('Total Aceite'!$D$29=$R$11,'TAM Automático'!M13,'TAM Automático'!M18)</f>
        <v>0.81346232456737977</v>
      </c>
      <c r="N11" s="12">
        <f>IF('Total Aceite'!$D$29=$R$11,'TAM Automático'!N13,'TAM Automático'!N18)</f>
        <v>0.82606339745326474</v>
      </c>
      <c r="O11" s="12">
        <f>IF('Total Aceite'!$D$29=$R$11,'TAM Automático'!O13,'TAM Automático'!O18)</f>
        <v>0.78455400398974062</v>
      </c>
      <c r="P11" s="12">
        <f>IF('Total Aceite'!$D$29=$R$11,'TAM Automático'!P13,'TAM Automático'!P18)</f>
        <v>0.76312056737588652</v>
      </c>
      <c r="R11">
        <v>1</v>
      </c>
      <c r="S11" s="16" t="s">
        <v>82</v>
      </c>
    </row>
    <row r="12" spans="2:19" ht="15.6" x14ac:dyDescent="0.3">
      <c r="C12" s="11" t="s">
        <v>71</v>
      </c>
      <c r="D12" s="12">
        <f>IF('Total Aceite'!$D$29=$R$11,'TAM Automático'!D14,'TAM Automático'!D19)</f>
        <v>0.22460788792447084</v>
      </c>
      <c r="E12" s="12">
        <f>IF('Total Aceite'!$D$29=$R$11,'TAM Automático'!E14,'TAM Automático'!E19)</f>
        <v>0.19532199270959902</v>
      </c>
      <c r="F12" s="12">
        <f>IF('Total Aceite'!$D$29=$R$11,'TAM Automático'!F14,'TAM Automático'!F19)</f>
        <v>0.18855520693261613</v>
      </c>
      <c r="G12" s="12">
        <f>IF('Total Aceite'!$D$29=$R$11,'TAM Automático'!G14,'TAM Automático'!G19)</f>
        <v>0.19185468993898111</v>
      </c>
      <c r="H12" s="12">
        <f>IF('Total Aceite'!$D$29=$R$11,'TAM Automático'!H14,'TAM Automático'!H19)</f>
        <v>0.16610073571024336</v>
      </c>
      <c r="I12" s="12">
        <f>IF('Total Aceite'!$D$29=$R$11,'TAM Automático'!I14,'TAM Automático'!I19)</f>
        <v>0.19327367205542725</v>
      </c>
      <c r="J12" s="12">
        <f>IF('Total Aceite'!$D$29=$R$11,'TAM Automático'!J14,'TAM Automático'!J19)</f>
        <v>0.19580516075617496</v>
      </c>
      <c r="K12" s="12">
        <f>IF('Total Aceite'!$D$29=$R$11,'TAM Automático'!K14,'TAM Automático'!K19)</f>
        <v>0.20574712643678164</v>
      </c>
      <c r="L12" s="12">
        <f>IF('Total Aceite'!$D$29=$R$11,'TAM Automático'!L14,'TAM Automático'!L19)</f>
        <v>0.19869529763522695</v>
      </c>
      <c r="M12" s="12">
        <f>IF('Total Aceite'!$D$29=$R$11,'TAM Automático'!M14,'TAM Automático'!M19)</f>
        <v>0.18653767543262023</v>
      </c>
      <c r="N12" s="12">
        <f>IF('Total Aceite'!$D$29=$R$11,'TAM Automático'!N14,'TAM Automático'!N19)</f>
        <v>0.17393660254673532</v>
      </c>
      <c r="O12" s="12">
        <f>IF('Total Aceite'!$D$29=$R$11,'TAM Automático'!O14,'TAM Automático'!O19)</f>
        <v>0.21544599601025929</v>
      </c>
      <c r="P12" s="12">
        <f>IF('Total Aceite'!$D$29=$R$11,'TAM Automático'!P14,'TAM Automático'!P19)</f>
        <v>0.23687943262411346</v>
      </c>
      <c r="R12">
        <v>2</v>
      </c>
      <c r="S12" s="16" t="s">
        <v>83</v>
      </c>
    </row>
    <row r="14" spans="2:19" s="15" customFormat="1" ht="29.25" customHeight="1" x14ac:dyDescent="0.3">
      <c r="C14" s="16" t="s">
        <v>84</v>
      </c>
    </row>
    <row r="15" spans="2:19" ht="16.2" thickBot="1" x14ac:dyDescent="0.35">
      <c r="C15" s="3"/>
      <c r="D15" s="58">
        <f>D10</f>
        <v>44228</v>
      </c>
      <c r="E15" s="58">
        <f t="shared" ref="E15:P15" si="1">E10</f>
        <v>44256</v>
      </c>
      <c r="F15" s="58">
        <f t="shared" si="1"/>
        <v>44287</v>
      </c>
      <c r="G15" s="58">
        <f t="shared" si="1"/>
        <v>44317</v>
      </c>
      <c r="H15" s="58">
        <f t="shared" si="1"/>
        <v>44348</v>
      </c>
      <c r="I15" s="58">
        <f t="shared" si="1"/>
        <v>44378</v>
      </c>
      <c r="J15" s="58">
        <f t="shared" si="1"/>
        <v>44409</v>
      </c>
      <c r="K15" s="58">
        <f t="shared" si="1"/>
        <v>44440</v>
      </c>
      <c r="L15" s="58">
        <f t="shared" si="1"/>
        <v>44470</v>
      </c>
      <c r="M15" s="58">
        <f t="shared" si="1"/>
        <v>44501</v>
      </c>
      <c r="N15" s="58">
        <f t="shared" si="1"/>
        <v>44531</v>
      </c>
      <c r="O15" s="58">
        <f t="shared" si="1"/>
        <v>44562</v>
      </c>
      <c r="P15" s="58">
        <f t="shared" si="1"/>
        <v>44593</v>
      </c>
      <c r="R15">
        <v>1</v>
      </c>
      <c r="S15" s="16" t="s">
        <v>57</v>
      </c>
    </row>
    <row r="16" spans="2:19" ht="15.6" x14ac:dyDescent="0.3">
      <c r="C16" s="11" t="s">
        <v>70</v>
      </c>
      <c r="D16" s="12">
        <f>IF('Total Aceite'!$N$29=$R$15,'TAM Automático'!D23,IF('Total Aceite'!$N$29=$R$16,'TAM Automático'!D28,'TAM Automático'!D33))</f>
        <v>0.95373111076491668</v>
      </c>
      <c r="E16" s="12">
        <f>IF('Total Aceite'!$N$29=$R$15,'TAM Automático'!E23,IF('Total Aceite'!$N$29=$R$16,'TAM Automático'!E28,'TAM Automático'!E33))</f>
        <v>0.93731693028705332</v>
      </c>
      <c r="F16" s="12">
        <f>IF('Total Aceite'!$N$29=$R$15,'TAM Automático'!F23,IF('Total Aceite'!$N$29=$R$16,'TAM Automático'!F28,'TAM Automático'!F33))</f>
        <v>0.96050955414012729</v>
      </c>
      <c r="G16" s="12">
        <f>IF('Total Aceite'!$N$29=$R$15,'TAM Automático'!G23,IF('Total Aceite'!$N$29=$R$16,'TAM Automático'!G28,'TAM Automático'!G33))</f>
        <v>0.96105683225540117</v>
      </c>
      <c r="H16" s="12">
        <f>IF('Total Aceite'!$N$29=$R$15,'TAM Automático'!H23,IF('Total Aceite'!$N$29=$R$16,'TAM Automático'!H28,'TAM Automático'!H33))</f>
        <v>0.9663902226102139</v>
      </c>
      <c r="I16" s="12">
        <f>IF('Total Aceite'!$N$29=$R$15,'TAM Automático'!I23,IF('Total Aceite'!$N$29=$R$16,'TAM Automático'!I28,'TAM Automático'!I33))</f>
        <v>0.96432097024397123</v>
      </c>
      <c r="J16" s="12">
        <f>IF('Total Aceite'!$N$29=$R$15,'TAM Automático'!J23,IF('Total Aceite'!$N$29=$R$16,'TAM Automático'!J28,'TAM Automático'!J33))</f>
        <v>0.96135051088405155</v>
      </c>
      <c r="K16" s="12">
        <f>IF('Total Aceite'!$N$29=$R$15,'TAM Automático'!K23,IF('Total Aceite'!$N$29=$R$16,'TAM Automático'!K28,'TAM Automático'!K33))</f>
        <v>0.94838619922092382</v>
      </c>
      <c r="L16" s="12">
        <f>IF('Total Aceite'!$N$29=$R$15,'TAM Automático'!L23,IF('Total Aceite'!$N$29=$R$16,'TAM Automático'!L28,'TAM Automático'!L33))</f>
        <v>0.95422912205567445</v>
      </c>
      <c r="M16" s="12">
        <f>IF('Total Aceite'!$N$29=$R$15,'TAM Automático'!M23,IF('Total Aceite'!$N$29=$R$16,'TAM Automático'!M28,'TAM Automático'!M33))</f>
        <v>0.97298392543563417</v>
      </c>
      <c r="N16" s="12">
        <f>IF('Total Aceite'!$N$29=$R$15,'TAM Automático'!N23,IF('Total Aceite'!$N$29=$R$16,'TAM Automático'!N28,'TAM Automático'!N33))</f>
        <v>0.98198689956331886</v>
      </c>
      <c r="O16" s="12">
        <f>IF('Total Aceite'!$N$29=$R$15,'TAM Automático'!O23,IF('Total Aceite'!$N$29=$R$16,'TAM Automático'!O28,'TAM Automático'!O33))</f>
        <v>0.96296296296296291</v>
      </c>
      <c r="P16" s="12">
        <f>IF('Total Aceite'!$N$29=$R$15,'TAM Automático'!P23,IF('Total Aceite'!$N$29=$R$16,'TAM Automático'!P28,'TAM Automático'!P33))</f>
        <v>0.94375952347970626</v>
      </c>
      <c r="R16">
        <v>2</v>
      </c>
      <c r="S16" s="8" t="s">
        <v>62</v>
      </c>
    </row>
    <row r="17" spans="2:19" ht="15.6" x14ac:dyDescent="0.3">
      <c r="C17" s="11" t="s">
        <v>71</v>
      </c>
      <c r="D17" s="12">
        <f>IF('Total Aceite'!$N$29=$R$15,'TAM Automático'!D24,IF('Total Aceite'!$N$29=$R$16,'TAM Automático'!D29,'TAM Automático'!D34))</f>
        <v>4.6268889235083349E-2</v>
      </c>
      <c r="E17" s="12">
        <f>IF('Total Aceite'!$N$29=$R$15,'TAM Automático'!E24,IF('Total Aceite'!$N$29=$R$16,'TAM Automático'!E29,'TAM Automático'!E34))</f>
        <v>6.2683069712946696E-2</v>
      </c>
      <c r="F17" s="12">
        <f>IF('Total Aceite'!$N$29=$R$15,'TAM Automático'!F24,IF('Total Aceite'!$N$29=$R$16,'TAM Automático'!F29,'TAM Automático'!F34))</f>
        <v>3.949044585987261E-2</v>
      </c>
      <c r="G17" s="12">
        <f>IF('Total Aceite'!$N$29=$R$15,'TAM Automático'!G24,IF('Total Aceite'!$N$29=$R$16,'TAM Automático'!G29,'TAM Automático'!G34))</f>
        <v>3.8943167744598869E-2</v>
      </c>
      <c r="H17" s="12">
        <f>IF('Total Aceite'!$N$29=$R$15,'TAM Automático'!H24,IF('Total Aceite'!$N$29=$R$16,'TAM Automático'!H29,'TAM Automático'!H34))</f>
        <v>3.360977738978612E-2</v>
      </c>
      <c r="I17" s="12">
        <f>IF('Total Aceite'!$N$29=$R$15,'TAM Automático'!I24,IF('Total Aceite'!$N$29=$R$16,'TAM Automático'!I29,'TAM Automático'!I34))</f>
        <v>3.5679029756028768E-2</v>
      </c>
      <c r="J17" s="12">
        <f>IF('Total Aceite'!$N$29=$R$15,'TAM Automático'!J24,IF('Total Aceite'!$N$29=$R$16,'TAM Automático'!J29,'TAM Automático'!J34))</f>
        <v>3.8649489115948468E-2</v>
      </c>
      <c r="K17" s="12">
        <f>IF('Total Aceite'!$N$29=$R$15,'TAM Automático'!K24,IF('Total Aceite'!$N$29=$R$16,'TAM Automático'!K29,'TAM Automático'!K34))</f>
        <v>5.1613800779076242E-2</v>
      </c>
      <c r="L17" s="12">
        <f>IF('Total Aceite'!$N$29=$R$15,'TAM Automático'!L24,IF('Total Aceite'!$N$29=$R$16,'TAM Automático'!L29,'TAM Automático'!L34))</f>
        <v>4.577087794432548E-2</v>
      </c>
      <c r="M17" s="12">
        <f>IF('Total Aceite'!$N$29=$R$15,'TAM Automático'!M24,IF('Total Aceite'!$N$29=$R$16,'TAM Automático'!M29,'TAM Automático'!M34))</f>
        <v>2.7016074564365798E-2</v>
      </c>
      <c r="N17" s="12">
        <f>IF('Total Aceite'!$N$29=$R$15,'TAM Automático'!N24,IF('Total Aceite'!$N$29=$R$16,'TAM Automático'!N29,'TAM Automático'!N34))</f>
        <v>1.8013100436681227E-2</v>
      </c>
      <c r="O17" s="12">
        <f>IF('Total Aceite'!$N$29=$R$15,'TAM Automático'!O24,IF('Total Aceite'!$N$29=$R$16,'TAM Automático'!O29,'TAM Automático'!O34))</f>
        <v>3.7037037037037028E-2</v>
      </c>
      <c r="P17" s="12">
        <f>IF('Total Aceite'!$N$29=$R$15,'TAM Automático'!P24,IF('Total Aceite'!$N$29=$R$16,'TAM Automático'!P29,'TAM Automático'!P34))</f>
        <v>5.6240476520293667E-2</v>
      </c>
      <c r="R17">
        <v>2</v>
      </c>
      <c r="S17" s="8" t="s">
        <v>67</v>
      </c>
    </row>
    <row r="19" spans="2:19" s="15" customFormat="1" ht="29.25" customHeight="1" x14ac:dyDescent="0.3">
      <c r="C19" s="16"/>
    </row>
    <row r="20" spans="2:19" ht="15.6" x14ac:dyDescent="0.3">
      <c r="C20" s="16"/>
      <c r="D20" s="15"/>
      <c r="E20" s="15"/>
      <c r="F20" s="15"/>
      <c r="G20" s="15"/>
      <c r="H20" s="15"/>
      <c r="I20" s="15"/>
      <c r="J20" s="15"/>
      <c r="K20" s="15"/>
      <c r="L20" s="15"/>
      <c r="M20" s="15"/>
      <c r="N20" s="15"/>
      <c r="O20" s="15"/>
      <c r="P20" s="15"/>
    </row>
    <row r="21" spans="2:19" ht="15.6" x14ac:dyDescent="0.3">
      <c r="C21" s="16"/>
      <c r="D21" s="15"/>
      <c r="E21" s="15"/>
      <c r="F21" s="15"/>
      <c r="G21" s="15"/>
      <c r="H21" s="15"/>
      <c r="I21" s="15"/>
      <c r="J21" s="15"/>
      <c r="K21" s="15"/>
      <c r="L21" s="15"/>
      <c r="M21" s="15"/>
      <c r="N21" s="15"/>
      <c r="O21" s="15"/>
      <c r="P21" s="15"/>
    </row>
    <row r="22" spans="2:19" ht="15.6" x14ac:dyDescent="0.3">
      <c r="C22" s="16"/>
      <c r="D22" s="15"/>
      <c r="E22" s="15"/>
      <c r="F22" s="15"/>
      <c r="G22" s="15"/>
      <c r="H22" s="15"/>
      <c r="I22" s="15"/>
      <c r="J22" s="15"/>
      <c r="K22" s="15"/>
      <c r="L22" s="15"/>
      <c r="M22" s="15"/>
      <c r="N22" s="15"/>
      <c r="O22" s="15"/>
      <c r="P22" s="15"/>
    </row>
    <row r="23" spans="2:19" ht="15.6" x14ac:dyDescent="0.3">
      <c r="C23" s="16"/>
      <c r="D23" s="15"/>
      <c r="E23" s="15"/>
      <c r="F23" s="15"/>
      <c r="G23" s="15"/>
      <c r="H23" s="15"/>
      <c r="I23" s="15"/>
      <c r="J23" s="15"/>
      <c r="K23" s="15"/>
      <c r="L23" s="15"/>
      <c r="M23" s="15"/>
      <c r="N23" s="15"/>
      <c r="O23" s="15"/>
      <c r="P23" s="15"/>
    </row>
    <row r="24" spans="2:19" ht="27" customHeight="1" x14ac:dyDescent="0.3">
      <c r="B24" s="19"/>
      <c r="C24" s="23" t="s">
        <v>74</v>
      </c>
      <c r="D24" s="19"/>
      <c r="E24" s="19"/>
      <c r="F24" s="19"/>
      <c r="G24" s="19"/>
      <c r="H24" s="19"/>
      <c r="I24" s="19"/>
      <c r="J24" s="19"/>
      <c r="K24" s="19"/>
      <c r="L24" s="19"/>
      <c r="M24" s="19"/>
      <c r="N24" s="19"/>
      <c r="O24" s="19"/>
      <c r="P24" s="19"/>
      <c r="Q24" s="19"/>
      <c r="R24" s="19"/>
    </row>
    <row r="25" spans="2:19" ht="15.6" x14ac:dyDescent="0.3">
      <c r="C25" s="16"/>
      <c r="D25" s="15"/>
      <c r="E25" s="15"/>
      <c r="F25" s="15"/>
      <c r="G25" s="15"/>
      <c r="H25" s="15"/>
      <c r="I25" s="15"/>
      <c r="J25" s="15"/>
      <c r="K25" s="15"/>
      <c r="L25" s="15"/>
      <c r="M25" s="15"/>
      <c r="N25" s="15"/>
      <c r="O25" s="15"/>
      <c r="P25" s="15"/>
    </row>
    <row r="26" spans="2:19" ht="15.6" x14ac:dyDescent="0.3">
      <c r="C26" s="16"/>
      <c r="D26" s="15"/>
      <c r="E26" s="15"/>
      <c r="F26" s="15"/>
      <c r="G26" s="15"/>
      <c r="H26" s="15"/>
      <c r="I26" s="15"/>
      <c r="J26" s="15"/>
      <c r="K26" s="15"/>
      <c r="L26" s="15"/>
      <c r="M26" s="15"/>
      <c r="N26" s="15"/>
      <c r="O26" s="15"/>
      <c r="P26" s="15"/>
    </row>
    <row r="27" spans="2:19" ht="15.6" x14ac:dyDescent="0.3">
      <c r="B27" s="15"/>
      <c r="C27" s="16" t="s">
        <v>80</v>
      </c>
      <c r="D27" s="15"/>
      <c r="E27" s="15"/>
      <c r="F27" s="15"/>
      <c r="G27" s="15"/>
      <c r="H27" s="15"/>
      <c r="I27" s="15"/>
      <c r="J27" s="15"/>
      <c r="K27" s="15"/>
      <c r="L27" s="15"/>
      <c r="M27" s="15"/>
      <c r="N27" s="15"/>
      <c r="O27" s="15"/>
      <c r="P27" s="15"/>
      <c r="Q27" s="15"/>
    </row>
    <row r="28" spans="2:19" ht="16.2" thickBot="1" x14ac:dyDescent="0.35">
      <c r="C28" s="3"/>
      <c r="D28" s="58">
        <f>D5</f>
        <v>44228</v>
      </c>
      <c r="E28" s="58">
        <f t="shared" ref="E28:P28" si="2">E5</f>
        <v>44256</v>
      </c>
      <c r="F28" s="58">
        <f t="shared" si="2"/>
        <v>44287</v>
      </c>
      <c r="G28" s="58">
        <f t="shared" si="2"/>
        <v>44317</v>
      </c>
      <c r="H28" s="58">
        <f t="shared" si="2"/>
        <v>44348</v>
      </c>
      <c r="I28" s="58">
        <f t="shared" si="2"/>
        <v>44378</v>
      </c>
      <c r="J28" s="58">
        <f t="shared" si="2"/>
        <v>44409</v>
      </c>
      <c r="K28" s="58">
        <f t="shared" si="2"/>
        <v>44440</v>
      </c>
      <c r="L28" s="58">
        <f t="shared" si="2"/>
        <v>44470</v>
      </c>
      <c r="M28" s="58">
        <f t="shared" si="2"/>
        <v>44501</v>
      </c>
      <c r="N28" s="58">
        <f t="shared" si="2"/>
        <v>44531</v>
      </c>
      <c r="O28" s="58">
        <f t="shared" si="2"/>
        <v>44562</v>
      </c>
      <c r="P28" s="58">
        <f t="shared" si="2"/>
        <v>44593</v>
      </c>
    </row>
    <row r="29" spans="2:19" ht="15.6" x14ac:dyDescent="0.3">
      <c r="C29" s="11" t="s">
        <v>70</v>
      </c>
      <c r="D29" s="12">
        <f>'TAM Automático'!D41</f>
        <v>0.84471659601193283</v>
      </c>
      <c r="E29" s="12">
        <f>'TAM Automático'!E41</f>
        <v>0.85590959033118819</v>
      </c>
      <c r="F29" s="12">
        <f>'TAM Automático'!F41</f>
        <v>0.89034888989578609</v>
      </c>
      <c r="G29" s="12">
        <f>'TAM Automático'!G41</f>
        <v>0.89116833988069255</v>
      </c>
      <c r="H29" s="12">
        <f>'TAM Automático'!H41</f>
        <v>0.90968197879858659</v>
      </c>
      <c r="I29" s="12">
        <f>'TAM Automático'!I41</f>
        <v>0.90389536536821147</v>
      </c>
      <c r="J29" s="12">
        <f>'TAM Automático'!J41</f>
        <v>0.88973706530958441</v>
      </c>
      <c r="K29" s="12">
        <f>'TAM Automático'!K41</f>
        <v>0.89260487242323772</v>
      </c>
      <c r="L29" s="12">
        <f>'TAM Automático'!L41</f>
        <v>0.89593562465902898</v>
      </c>
      <c r="M29" s="12">
        <f>'TAM Automático'!M41</f>
        <v>0.89296468655899253</v>
      </c>
      <c r="N29" s="12">
        <f>'TAM Automático'!N41</f>
        <v>0.9095098449937159</v>
      </c>
      <c r="O29" s="12">
        <f>'TAM Automático'!O41</f>
        <v>0.88843930635838142</v>
      </c>
      <c r="P29" s="12">
        <f>'TAM Automático'!P41</f>
        <v>0.86937399208327226</v>
      </c>
    </row>
    <row r="30" spans="2:19" ht="15.6" x14ac:dyDescent="0.3">
      <c r="C30" s="11" t="s">
        <v>71</v>
      </c>
      <c r="D30" s="12">
        <f>'TAM Automático'!D42</f>
        <v>0.15528340398806723</v>
      </c>
      <c r="E30" s="12">
        <f>'TAM Automático'!E42</f>
        <v>0.14409040966881179</v>
      </c>
      <c r="F30" s="12">
        <f>'TAM Automático'!F42</f>
        <v>0.10965111010421384</v>
      </c>
      <c r="G30" s="12">
        <f>'TAM Automático'!G42</f>
        <v>0.10883166011930744</v>
      </c>
      <c r="H30" s="12">
        <f>'TAM Automático'!H42</f>
        <v>9.0318021201413426E-2</v>
      </c>
      <c r="I30" s="12">
        <f>'TAM Automático'!I42</f>
        <v>9.6104634631788449E-2</v>
      </c>
      <c r="J30" s="12">
        <f>'TAM Automático'!J42</f>
        <v>0.11026293469041561</v>
      </c>
      <c r="K30" s="12">
        <f>'TAM Automático'!K42</f>
        <v>0.10739512757676228</v>
      </c>
      <c r="L30" s="12">
        <f>'TAM Automático'!L42</f>
        <v>0.1040643753409711</v>
      </c>
      <c r="M30" s="12">
        <f>'TAM Automático'!M42</f>
        <v>0.10703531344100739</v>
      </c>
      <c r="N30" s="12">
        <f>'TAM Automático'!N42</f>
        <v>9.0490155006284045E-2</v>
      </c>
      <c r="O30" s="12">
        <f>'TAM Automático'!O42</f>
        <v>0.11156069364161848</v>
      </c>
      <c r="P30" s="12">
        <f>'TAM Automático'!P42</f>
        <v>0.13062600791672777</v>
      </c>
    </row>
    <row r="32" spans="2:19" ht="15.6" x14ac:dyDescent="0.3">
      <c r="B32" s="15"/>
      <c r="C32" s="16" t="s">
        <v>81</v>
      </c>
      <c r="D32" s="15"/>
      <c r="E32" s="15"/>
      <c r="F32" s="15"/>
      <c r="G32" s="15"/>
      <c r="H32" s="15"/>
      <c r="I32" s="15"/>
      <c r="J32" s="15"/>
      <c r="K32" s="15"/>
      <c r="L32" s="15"/>
      <c r="M32" s="15"/>
      <c r="N32" s="15"/>
      <c r="O32" s="15"/>
      <c r="P32" s="15"/>
      <c r="Q32" s="15"/>
    </row>
    <row r="33" spans="2:20" ht="16.2" thickBot="1" x14ac:dyDescent="0.35">
      <c r="C33" s="3"/>
      <c r="D33" s="58">
        <f>D28</f>
        <v>44228</v>
      </c>
      <c r="E33" s="58">
        <f t="shared" ref="E33:P33" si="3">E28</f>
        <v>44256</v>
      </c>
      <c r="F33" s="58">
        <f t="shared" si="3"/>
        <v>44287</v>
      </c>
      <c r="G33" s="58">
        <f t="shared" si="3"/>
        <v>44317</v>
      </c>
      <c r="H33" s="58">
        <f t="shared" si="3"/>
        <v>44348</v>
      </c>
      <c r="I33" s="58">
        <f t="shared" si="3"/>
        <v>44378</v>
      </c>
      <c r="J33" s="58">
        <f t="shared" si="3"/>
        <v>44409</v>
      </c>
      <c r="K33" s="58">
        <f t="shared" si="3"/>
        <v>44440</v>
      </c>
      <c r="L33" s="58">
        <f t="shared" si="3"/>
        <v>44470</v>
      </c>
      <c r="M33" s="58">
        <f t="shared" si="3"/>
        <v>44501</v>
      </c>
      <c r="N33" s="58">
        <f t="shared" si="3"/>
        <v>44531</v>
      </c>
      <c r="O33" s="58">
        <f t="shared" si="3"/>
        <v>44562</v>
      </c>
      <c r="P33" s="58">
        <f t="shared" si="3"/>
        <v>44593</v>
      </c>
    </row>
    <row r="34" spans="2:20" ht="15.6" x14ac:dyDescent="0.3">
      <c r="C34" s="11" t="s">
        <v>70</v>
      </c>
      <c r="D34" s="12">
        <f>IF('O. Virgen + Extra'!$D$29=$R$34,'TAM Automático'!D46,'TAM Automático'!D51)</f>
        <v>0.65958107059736226</v>
      </c>
      <c r="E34" s="12">
        <f>IF('O. Virgen + Extra'!$D$29=$R$34,'TAM Automático'!E46,'TAM Automático'!E51)</f>
        <v>0.71068690345798791</v>
      </c>
      <c r="F34" s="12">
        <f>IF('O. Virgen + Extra'!$D$29=$R$34,'TAM Automático'!F46,'TAM Automático'!F51)</f>
        <v>0.72485709871775061</v>
      </c>
      <c r="G34" s="12">
        <f>IF('O. Virgen + Extra'!$D$29=$R$34,'TAM Automático'!G46,'TAM Automático'!G51)</f>
        <v>0.72272462077012833</v>
      </c>
      <c r="H34" s="12">
        <f>IF('O. Virgen + Extra'!$D$29=$R$34,'TAM Automático'!H46,'TAM Automático'!H51)</f>
        <v>0.75268384326355331</v>
      </c>
      <c r="I34" s="12">
        <f>IF('O. Virgen + Extra'!$D$29=$R$34,'TAM Automático'!I46,'TAM Automático'!I51)</f>
        <v>0.68609665427509292</v>
      </c>
      <c r="J34" s="12">
        <f>IF('O. Virgen + Extra'!$D$29=$R$34,'TAM Automático'!J46,'TAM Automático'!J51)</f>
        <v>0.68747340048233785</v>
      </c>
      <c r="K34" s="12">
        <f>IF('O. Virgen + Extra'!$D$29=$R$34,'TAM Automático'!K46,'TAM Automático'!K51)</f>
        <v>0.68378029542521146</v>
      </c>
      <c r="L34" s="12">
        <f>IF('O. Virgen + Extra'!$D$29=$R$34,'TAM Automático'!L46,'TAM Automático'!L51)</f>
        <v>0.72695035460992907</v>
      </c>
      <c r="M34" s="12">
        <f>IF('O. Virgen + Extra'!$D$29=$R$34,'TAM Automático'!M46,'TAM Automático'!M51)</f>
        <v>0.69555811941159496</v>
      </c>
      <c r="N34" s="12">
        <f>IF('O. Virgen + Extra'!$D$29=$R$34,'TAM Automático'!N46,'TAM Automático'!N51)</f>
        <v>0.74597051935528302</v>
      </c>
      <c r="O34" s="12">
        <f>IF('O. Virgen + Extra'!$D$29=$R$34,'TAM Automático'!O46,'TAM Automático'!O51)</f>
        <v>0.69354604786076868</v>
      </c>
      <c r="P34" s="12">
        <f>IF('O. Virgen + Extra'!$D$29=$R$34,'TAM Automático'!P46,'TAM Automático'!P51)</f>
        <v>0.70401437986818449</v>
      </c>
      <c r="R34">
        <v>1</v>
      </c>
      <c r="S34" s="16" t="s">
        <v>82</v>
      </c>
    </row>
    <row r="35" spans="2:20" ht="15.6" x14ac:dyDescent="0.3">
      <c r="C35" s="11" t="s">
        <v>71</v>
      </c>
      <c r="D35" s="12">
        <f>IF('O. Virgen + Extra'!$D$29=$R$34,'TAM Automático'!D47,'TAM Automático'!D52)</f>
        <v>0.34041892940263768</v>
      </c>
      <c r="E35" s="12">
        <f>IF('O. Virgen + Extra'!$D$29=$R$34,'TAM Automático'!E47,'TAM Automático'!E52)</f>
        <v>0.2893130965420122</v>
      </c>
      <c r="F35" s="12">
        <f>IF('O. Virgen + Extra'!$D$29=$R$34,'TAM Automático'!F47,'TAM Automático'!F52)</f>
        <v>0.27514290128224933</v>
      </c>
      <c r="G35" s="12">
        <f>IF('O. Virgen + Extra'!$D$29=$R$34,'TAM Automático'!G47,'TAM Automático'!G52)</f>
        <v>0.27727537922987167</v>
      </c>
      <c r="H35" s="12">
        <f>IF('O. Virgen + Extra'!$D$29=$R$34,'TAM Automático'!H47,'TAM Automático'!H52)</f>
        <v>0.24731615673644655</v>
      </c>
      <c r="I35" s="12">
        <f>IF('O. Virgen + Extra'!$D$29=$R$34,'TAM Automático'!I47,'TAM Automático'!I52)</f>
        <v>0.31390334572490708</v>
      </c>
      <c r="J35" s="12">
        <f>IF('O. Virgen + Extra'!$D$29=$R$34,'TAM Automático'!J47,'TAM Automático'!J52)</f>
        <v>0.31252659951766204</v>
      </c>
      <c r="K35" s="12">
        <f>IF('O. Virgen + Extra'!$D$29=$R$34,'TAM Automático'!K47,'TAM Automático'!K52)</f>
        <v>0.31621970457478848</v>
      </c>
      <c r="L35" s="12">
        <f>IF('O. Virgen + Extra'!$D$29=$R$34,'TAM Automático'!L47,'TAM Automático'!L52)</f>
        <v>0.27304964539007093</v>
      </c>
      <c r="M35" s="12">
        <f>IF('O. Virgen + Extra'!$D$29=$R$34,'TAM Automático'!M47,'TAM Automático'!M52)</f>
        <v>0.30444188058840493</v>
      </c>
      <c r="N35" s="12">
        <f>IF('O. Virgen + Extra'!$D$29=$R$34,'TAM Automático'!N47,'TAM Automático'!N52)</f>
        <v>0.25402948064471692</v>
      </c>
      <c r="O35" s="12">
        <f>IF('O. Virgen + Extra'!$D$29=$R$34,'TAM Automático'!O47,'TAM Automático'!O52)</f>
        <v>0.30645395213923132</v>
      </c>
      <c r="P35" s="12">
        <f>IF('O. Virgen + Extra'!$D$29=$R$34,'TAM Automático'!P47,'TAM Automático'!P52)</f>
        <v>0.29598562013181545</v>
      </c>
      <c r="R35">
        <v>2</v>
      </c>
      <c r="S35" s="16" t="s">
        <v>83</v>
      </c>
    </row>
    <row r="37" spans="2:20" ht="15.6" x14ac:dyDescent="0.3">
      <c r="B37" s="15"/>
      <c r="C37" s="16" t="s">
        <v>84</v>
      </c>
      <c r="D37" s="15"/>
      <c r="E37" s="15"/>
      <c r="F37" s="15"/>
      <c r="G37" s="15"/>
      <c r="H37" s="15"/>
      <c r="I37" s="15"/>
      <c r="J37" s="15"/>
      <c r="K37" s="15"/>
      <c r="L37" s="15"/>
      <c r="M37" s="15"/>
      <c r="N37" s="15"/>
      <c r="O37" s="15"/>
      <c r="P37" s="15"/>
      <c r="R37" s="15"/>
      <c r="S37" s="15"/>
      <c r="T37" s="15"/>
    </row>
    <row r="38" spans="2:20" ht="16.2" thickBot="1" x14ac:dyDescent="0.35">
      <c r="C38" s="3"/>
      <c r="D38" s="58">
        <f>D33</f>
        <v>44228</v>
      </c>
      <c r="E38" s="58">
        <f t="shared" ref="E38:P38" si="4">E33</f>
        <v>44256</v>
      </c>
      <c r="F38" s="58">
        <f t="shared" si="4"/>
        <v>44287</v>
      </c>
      <c r="G38" s="58">
        <f t="shared" si="4"/>
        <v>44317</v>
      </c>
      <c r="H38" s="58">
        <f t="shared" si="4"/>
        <v>44348</v>
      </c>
      <c r="I38" s="58">
        <f t="shared" si="4"/>
        <v>44378</v>
      </c>
      <c r="J38" s="58">
        <f t="shared" si="4"/>
        <v>44409</v>
      </c>
      <c r="K38" s="58">
        <f t="shared" si="4"/>
        <v>44440</v>
      </c>
      <c r="L38" s="58">
        <f t="shared" si="4"/>
        <v>44470</v>
      </c>
      <c r="M38" s="58">
        <f t="shared" si="4"/>
        <v>44501</v>
      </c>
      <c r="N38" s="58">
        <f t="shared" si="4"/>
        <v>44531</v>
      </c>
      <c r="O38" s="58">
        <f t="shared" si="4"/>
        <v>44562</v>
      </c>
      <c r="P38" s="58">
        <f t="shared" si="4"/>
        <v>44593</v>
      </c>
      <c r="R38">
        <v>1</v>
      </c>
      <c r="S38" s="16" t="s">
        <v>57</v>
      </c>
    </row>
    <row r="39" spans="2:20" ht="15.6" x14ac:dyDescent="0.3">
      <c r="C39" s="11" t="s">
        <v>70</v>
      </c>
      <c r="D39" s="12">
        <f>IF('O. Virgen + Extra'!$N$29=$R$38,'TAM Automático'!D56,IF('O. Virgen + Extra'!$N$29=$R$39,'TAM Automático'!D61,'TAM Automático'!D66))</f>
        <v>0.94308943089430897</v>
      </c>
      <c r="E39" s="12">
        <f>IF('O. Virgen + Extra'!$N$29=$R$38,'TAM Automático'!E56,IF('O. Virgen + Extra'!$N$29=$R$39,'TAM Automático'!E61,'TAM Automático'!E66))</f>
        <v>0.86692667706708282</v>
      </c>
      <c r="F39" s="12">
        <f>IF('O. Virgen + Extra'!$N$29=$R$38,'TAM Automático'!F56,IF('O. Virgen + Extra'!$N$29=$R$39,'TAM Automático'!F61,'TAM Automático'!F66))</f>
        <v>0.96423637759017644</v>
      </c>
      <c r="G39" s="12">
        <f>IF('O. Virgen + Extra'!$N$29=$R$38,'TAM Automático'!G56,IF('O. Virgen + Extra'!$N$29=$R$39,'TAM Automático'!G61,'TAM Automático'!G66))</f>
        <v>0.9392674387287907</v>
      </c>
      <c r="H39" s="12">
        <f>IF('O. Virgen + Extra'!$N$29=$R$38,'TAM Automático'!H56,IF('O. Virgen + Extra'!$N$29=$R$39,'TAM Automático'!H61,'TAM Automático'!H66))</f>
        <v>0.93072289156626509</v>
      </c>
      <c r="I39" s="12">
        <f>IF('O. Virgen + Extra'!$N$29=$R$38,'TAM Automático'!I56,IF('O. Virgen + Extra'!$N$29=$R$39,'TAM Automático'!I61,'TAM Automático'!I66))</f>
        <v>0.94337469690486375</v>
      </c>
      <c r="J39" s="12">
        <f>IF('O. Virgen + Extra'!$N$29=$R$38,'TAM Automático'!J56,IF('O. Virgen + Extra'!$N$29=$R$39,'TAM Automático'!J61,'TAM Automático'!J66))</f>
        <v>0.95926849542809633</v>
      </c>
      <c r="K39" s="12">
        <f>IF('O. Virgen + Extra'!$N$29=$R$38,'TAM Automático'!K56,IF('O. Virgen + Extra'!$N$29=$R$39,'TAM Automático'!K61,'TAM Automático'!K66))</f>
        <v>0.94226026403597851</v>
      </c>
      <c r="L39" s="12">
        <f>IF('O. Virgen + Extra'!$N$29=$R$38,'TAM Automático'!L56,IF('O. Virgen + Extra'!$N$29=$R$39,'TAM Automático'!L61,'TAM Automático'!L66))</f>
        <v>0.96090065419138915</v>
      </c>
      <c r="M39" s="12">
        <f>IF('O. Virgen + Extra'!$N$29=$R$38,'TAM Automático'!M56,IF('O. Virgen + Extra'!$N$29=$R$39,'TAM Automático'!M61,'TAM Automático'!M66))</f>
        <v>0.94171902152118703</v>
      </c>
      <c r="N39" s="12">
        <f>IF('O. Virgen + Extra'!$N$29=$R$38,'TAM Automático'!N56,IF('O. Virgen + Extra'!$N$29=$R$39,'TAM Automático'!N61,'TAM Automático'!N66))</f>
        <v>0.95535960319647295</v>
      </c>
      <c r="O39" s="12">
        <f>IF('O. Virgen + Extra'!$N$29=$R$38,'TAM Automático'!O56,IF('O. Virgen + Extra'!$N$29=$R$39,'TAM Automático'!O61,'TAM Automático'!O66))</f>
        <v>0.94352512524669796</v>
      </c>
      <c r="P39" s="12">
        <f>IF('O. Virgen + Extra'!$N$29=$R$38,'TAM Automático'!P56,IF('O. Virgen + Extra'!$N$29=$R$39,'TAM Automático'!P61,'TAM Automático'!P66))</f>
        <v>0.9244015119697605</v>
      </c>
      <c r="R39">
        <v>2</v>
      </c>
      <c r="S39" s="8" t="s">
        <v>62</v>
      </c>
    </row>
    <row r="40" spans="2:20" ht="15.6" x14ac:dyDescent="0.3">
      <c r="C40" s="11" t="s">
        <v>71</v>
      </c>
      <c r="D40" s="12">
        <f>IF('O. Virgen + Extra'!$N$29=$R$38,'TAM Automático'!D57,IF('O. Virgen + Extra'!$N$29=$R$39,'TAM Automático'!D62,'TAM Automático'!D67))</f>
        <v>5.6910569105691054E-2</v>
      </c>
      <c r="E40" s="12">
        <f>IF('O. Virgen + Extra'!$N$29=$R$38,'TAM Automático'!E57,IF('O. Virgen + Extra'!$N$29=$R$39,'TAM Automático'!E62,'TAM Automático'!E67))</f>
        <v>0.13307332293291732</v>
      </c>
      <c r="F40" s="12">
        <f>IF('O. Virgen + Extra'!$N$29=$R$38,'TAM Automático'!F57,IF('O. Virgen + Extra'!$N$29=$R$39,'TAM Automático'!F62,'TAM Automático'!F67))</f>
        <v>3.5763622409823483E-2</v>
      </c>
      <c r="G40" s="12">
        <f>IF('O. Virgen + Extra'!$N$29=$R$38,'TAM Automático'!G57,IF('O. Virgen + Extra'!$N$29=$R$39,'TAM Automático'!G62,'TAM Automático'!G67))</f>
        <v>6.0732561271209261E-2</v>
      </c>
      <c r="H40" s="12">
        <f>IF('O. Virgen + Extra'!$N$29=$R$38,'TAM Automático'!H57,IF('O. Virgen + Extra'!$N$29=$R$39,'TAM Automático'!H62,'TAM Automático'!H67))</f>
        <v>6.9277108433734927E-2</v>
      </c>
      <c r="I40" s="12">
        <f>IF('O. Virgen + Extra'!$N$29=$R$38,'TAM Automático'!I57,IF('O. Virgen + Extra'!$N$29=$R$39,'TAM Automático'!I62,'TAM Automático'!I67))</f>
        <v>5.662530309513622E-2</v>
      </c>
      <c r="J40" s="12">
        <f>IF('O. Virgen + Extra'!$N$29=$R$38,'TAM Automático'!J57,IF('O. Virgen + Extra'!$N$29=$R$39,'TAM Automático'!J62,'TAM Automático'!J67))</f>
        <v>4.0731504571903575E-2</v>
      </c>
      <c r="K40" s="12">
        <f>IF('O. Virgen + Extra'!$N$29=$R$38,'TAM Automático'!K57,IF('O. Virgen + Extra'!$N$29=$R$39,'TAM Automático'!K62,'TAM Automático'!K67))</f>
        <v>5.7739735964021467E-2</v>
      </c>
      <c r="L40" s="12">
        <f>IF('O. Virgen + Extra'!$N$29=$R$38,'TAM Automático'!L57,IF('O. Virgen + Extra'!$N$29=$R$39,'TAM Automático'!L62,'TAM Automático'!L67))</f>
        <v>3.9099345808610991E-2</v>
      </c>
      <c r="M40" s="12">
        <f>IF('O. Virgen + Extra'!$N$29=$R$38,'TAM Automático'!M57,IF('O. Virgen + Extra'!$N$29=$R$39,'TAM Automático'!M62,'TAM Automático'!M67))</f>
        <v>5.8280978478812993E-2</v>
      </c>
      <c r="N40" s="12">
        <f>IF('O. Virgen + Extra'!$N$29=$R$38,'TAM Automático'!N57,IF('O. Virgen + Extra'!$N$29=$R$39,'TAM Automático'!N62,'TAM Automático'!N67))</f>
        <v>4.4640396803527146E-2</v>
      </c>
      <c r="O40" s="12">
        <f>IF('O. Virgen + Extra'!$N$29=$R$38,'TAM Automático'!O57,IF('O. Virgen + Extra'!$N$29=$R$39,'TAM Automático'!O62,'TAM Automático'!O67))</f>
        <v>5.6474874753301957E-2</v>
      </c>
      <c r="P40" s="12">
        <f>IF('O. Virgen + Extra'!$N$29=$R$38,'TAM Automático'!P57,IF('O. Virgen + Extra'!$N$29=$R$39,'TAM Automático'!P62,'TAM Automático'!P67))</f>
        <v>7.55984880302394E-2</v>
      </c>
      <c r="R40">
        <v>2</v>
      </c>
      <c r="S40" s="8" t="s">
        <v>67</v>
      </c>
    </row>
    <row r="44" spans="2:20" x14ac:dyDescent="0.3">
      <c r="R44" s="15"/>
      <c r="S44" s="15"/>
      <c r="T44" s="15"/>
    </row>
    <row r="46" spans="2:20" ht="27" customHeight="1" x14ac:dyDescent="0.3">
      <c r="B46" s="19"/>
      <c r="C46" s="23" t="s">
        <v>77</v>
      </c>
      <c r="D46" s="19"/>
      <c r="E46" s="19"/>
      <c r="F46" s="19"/>
      <c r="G46" s="19"/>
      <c r="H46" s="19"/>
      <c r="I46" s="19"/>
      <c r="J46" s="19"/>
      <c r="K46" s="19"/>
      <c r="L46" s="19"/>
      <c r="M46" s="19"/>
      <c r="N46" s="19"/>
      <c r="O46" s="19"/>
      <c r="P46" s="19"/>
      <c r="Q46" s="19"/>
      <c r="R46" s="19"/>
    </row>
    <row r="47" spans="2:20" ht="15.6" x14ac:dyDescent="0.3">
      <c r="C47" s="16"/>
      <c r="D47" s="15"/>
      <c r="E47" s="15"/>
      <c r="F47" s="15"/>
      <c r="G47" s="15"/>
      <c r="H47" s="15"/>
      <c r="I47" s="15"/>
      <c r="J47" s="15"/>
      <c r="K47" s="15"/>
      <c r="L47" s="15"/>
      <c r="M47" s="15"/>
      <c r="N47" s="15"/>
      <c r="O47" s="15"/>
      <c r="P47" s="15"/>
    </row>
    <row r="48" spans="2:20" ht="15.6" x14ac:dyDescent="0.3">
      <c r="C48" s="16"/>
      <c r="D48" s="15"/>
      <c r="E48" s="15"/>
      <c r="F48" s="15"/>
      <c r="G48" s="15"/>
      <c r="H48" s="15"/>
      <c r="I48" s="15"/>
      <c r="J48" s="15"/>
      <c r="K48" s="15"/>
      <c r="L48" s="15"/>
      <c r="M48" s="15"/>
      <c r="N48" s="15"/>
      <c r="O48" s="15"/>
      <c r="P48" s="15"/>
    </row>
    <row r="49" spans="2:20" ht="15.6" x14ac:dyDescent="0.3">
      <c r="B49" s="15"/>
      <c r="C49" s="16" t="s">
        <v>80</v>
      </c>
      <c r="D49" s="15"/>
      <c r="E49" s="15"/>
      <c r="F49" s="15"/>
      <c r="G49" s="15"/>
      <c r="H49" s="15"/>
      <c r="I49" s="15"/>
      <c r="J49" s="15"/>
      <c r="K49" s="15"/>
      <c r="L49" s="15"/>
      <c r="M49" s="15"/>
      <c r="N49" s="15"/>
      <c r="O49" s="15"/>
      <c r="P49" s="15"/>
      <c r="Q49" s="15"/>
    </row>
    <row r="50" spans="2:20" ht="16.2" thickBot="1" x14ac:dyDescent="0.35">
      <c r="C50" s="3"/>
      <c r="D50" s="58">
        <f>D28</f>
        <v>44228</v>
      </c>
      <c r="E50" s="58">
        <f t="shared" ref="E50:P50" si="5">E28</f>
        <v>44256</v>
      </c>
      <c r="F50" s="58">
        <f t="shared" si="5"/>
        <v>44287</v>
      </c>
      <c r="G50" s="58">
        <f t="shared" si="5"/>
        <v>44317</v>
      </c>
      <c r="H50" s="58">
        <f t="shared" si="5"/>
        <v>44348</v>
      </c>
      <c r="I50" s="58">
        <f t="shared" si="5"/>
        <v>44378</v>
      </c>
      <c r="J50" s="58">
        <f t="shared" si="5"/>
        <v>44409</v>
      </c>
      <c r="K50" s="58">
        <f t="shared" si="5"/>
        <v>44440</v>
      </c>
      <c r="L50" s="58">
        <f t="shared" si="5"/>
        <v>44470</v>
      </c>
      <c r="M50" s="58">
        <f t="shared" si="5"/>
        <v>44501</v>
      </c>
      <c r="N50" s="58">
        <f t="shared" si="5"/>
        <v>44531</v>
      </c>
      <c r="O50" s="58">
        <f t="shared" si="5"/>
        <v>44562</v>
      </c>
      <c r="P50" s="58">
        <f t="shared" si="5"/>
        <v>44593</v>
      </c>
    </row>
    <row r="51" spans="2:20" ht="15.6" x14ac:dyDescent="0.3">
      <c r="C51" s="11" t="s">
        <v>70</v>
      </c>
      <c r="D51" s="12">
        <f>'TAM Automático'!D74</f>
        <v>0.91991601679664059</v>
      </c>
      <c r="E51" s="12">
        <f>'TAM Automático'!E74</f>
        <v>0.91060138214968378</v>
      </c>
      <c r="F51" s="12">
        <f>'TAM Automático'!F74</f>
        <v>0.92521092521092518</v>
      </c>
      <c r="G51" s="12">
        <f>'TAM Automático'!G74</f>
        <v>0.93357933579335795</v>
      </c>
      <c r="H51" s="12">
        <f>'TAM Automático'!H74</f>
        <v>0.94951209164191774</v>
      </c>
      <c r="I51" s="12">
        <f>'TAM Automático'!I74</f>
        <v>0.95920558239398812</v>
      </c>
      <c r="J51" s="12">
        <f>'TAM Automático'!J74</f>
        <v>0.95315461684267544</v>
      </c>
      <c r="K51" s="12">
        <f>'TAM Automático'!K74</f>
        <v>0.93235133660665581</v>
      </c>
      <c r="L51" s="12">
        <f>'TAM Automático'!L74</f>
        <v>0.93393834245295604</v>
      </c>
      <c r="M51" s="12">
        <f>'TAM Automático'!M74</f>
        <v>0.94299959574181369</v>
      </c>
      <c r="N51" s="12">
        <f>'TAM Automático'!N74</f>
        <v>0.9539232958395446</v>
      </c>
      <c r="O51" s="12">
        <f>'TAM Automático'!O74</f>
        <v>0.92723549488054613</v>
      </c>
      <c r="P51" s="12">
        <f>'TAM Automático'!P74</f>
        <v>0.91535269709543565</v>
      </c>
    </row>
    <row r="52" spans="2:20" ht="15.6" x14ac:dyDescent="0.3">
      <c r="C52" s="11" t="s">
        <v>71</v>
      </c>
      <c r="D52" s="12">
        <f>'TAM Automático'!D75</f>
        <v>8.0083983203359313E-2</v>
      </c>
      <c r="E52" s="12">
        <f>'TAM Automático'!E75</f>
        <v>8.9398617850316123E-2</v>
      </c>
      <c r="F52" s="12">
        <f>'TAM Automático'!F75</f>
        <v>7.4789074789074789E-2</v>
      </c>
      <c r="G52" s="12">
        <f>'TAM Automático'!G75</f>
        <v>6.6420664206642069E-2</v>
      </c>
      <c r="H52" s="12">
        <f>'TAM Automático'!H75</f>
        <v>5.0487908358082312E-2</v>
      </c>
      <c r="I52" s="12">
        <f>'TAM Automático'!I75</f>
        <v>4.0794417606011803E-2</v>
      </c>
      <c r="J52" s="12">
        <f>'TAM Automático'!J75</f>
        <v>4.6845383157324672E-2</v>
      </c>
      <c r="K52" s="12">
        <f>'TAM Automático'!K75</f>
        <v>6.7648663393344244E-2</v>
      </c>
      <c r="L52" s="12">
        <f>'TAM Automático'!L75</f>
        <v>6.6061657547043906E-2</v>
      </c>
      <c r="M52" s="12">
        <f>'TAM Automático'!M75</f>
        <v>5.7000404258186227E-2</v>
      </c>
      <c r="N52" s="12">
        <f>'TAM Automático'!N75</f>
        <v>4.607670416045534E-2</v>
      </c>
      <c r="O52" s="12">
        <f>'TAM Automático'!O75</f>
        <v>7.2764505119453926E-2</v>
      </c>
      <c r="P52" s="12">
        <f>'TAM Automático'!P75</f>
        <v>8.4647302904564306E-2</v>
      </c>
    </row>
    <row r="54" spans="2:20" ht="15.6" x14ac:dyDescent="0.3">
      <c r="B54" s="15"/>
      <c r="C54" s="16" t="s">
        <v>81</v>
      </c>
      <c r="D54" s="15"/>
      <c r="E54" s="15"/>
      <c r="F54" s="15"/>
      <c r="G54" s="15"/>
      <c r="H54" s="15"/>
      <c r="I54" s="15"/>
      <c r="J54" s="15"/>
      <c r="K54" s="15"/>
      <c r="L54" s="15"/>
      <c r="M54" s="15"/>
      <c r="N54" s="15"/>
      <c r="O54" s="15"/>
      <c r="P54" s="15"/>
      <c r="Q54" s="15"/>
    </row>
    <row r="55" spans="2:20" ht="16.2" thickBot="1" x14ac:dyDescent="0.35">
      <c r="C55" s="3"/>
      <c r="D55" s="58">
        <f>D50</f>
        <v>44228</v>
      </c>
      <c r="E55" s="58">
        <f t="shared" ref="E55:P55" si="6">E50</f>
        <v>44256</v>
      </c>
      <c r="F55" s="58">
        <f t="shared" si="6"/>
        <v>44287</v>
      </c>
      <c r="G55" s="58">
        <f t="shared" si="6"/>
        <v>44317</v>
      </c>
      <c r="H55" s="58">
        <f t="shared" si="6"/>
        <v>44348</v>
      </c>
      <c r="I55" s="58">
        <f t="shared" si="6"/>
        <v>44378</v>
      </c>
      <c r="J55" s="58">
        <f t="shared" si="6"/>
        <v>44409</v>
      </c>
      <c r="K55" s="58">
        <f t="shared" si="6"/>
        <v>44440</v>
      </c>
      <c r="L55" s="58">
        <f t="shared" si="6"/>
        <v>44470</v>
      </c>
      <c r="M55" s="58">
        <f t="shared" si="6"/>
        <v>44501</v>
      </c>
      <c r="N55" s="58">
        <f t="shared" si="6"/>
        <v>44531</v>
      </c>
      <c r="O55" s="58">
        <f t="shared" si="6"/>
        <v>44562</v>
      </c>
      <c r="P55" s="58">
        <f t="shared" si="6"/>
        <v>44593</v>
      </c>
    </row>
    <row r="56" spans="2:20" ht="15.6" x14ac:dyDescent="0.3">
      <c r="C56" s="11" t="s">
        <v>70</v>
      </c>
      <c r="D56" s="12">
        <f>IF('A. Oliva'!$D$29=$R$56,'TAM Automático'!D79,'TAM Automático'!D84)</f>
        <v>0.82270445822261595</v>
      </c>
      <c r="E56" s="12">
        <f>IF('A. Oliva'!$D$29=$R$56,'TAM Automático'!E79,'TAM Automático'!E84)</f>
        <v>0.8316730149428655</v>
      </c>
      <c r="F56" s="12">
        <f>IF('A. Oliva'!$D$29=$R$56,'TAM Automático'!F79,'TAM Automático'!F84)</f>
        <v>0.79797829641742235</v>
      </c>
      <c r="G56" s="12">
        <f>IF('A. Oliva'!$D$29=$R$56,'TAM Automático'!G79,'TAM Automático'!G84)</f>
        <v>0.80866375052913786</v>
      </c>
      <c r="H56" s="12">
        <f>IF('A. Oliva'!$D$29=$R$56,'TAM Automático'!H79,'TAM Automático'!H84)</f>
        <v>0.82631826005319975</v>
      </c>
      <c r="I56" s="12">
        <f>IF('A. Oliva'!$D$29=$R$56,'TAM Automático'!I79,'TAM Automático'!I84)</f>
        <v>0.85633969522118658</v>
      </c>
      <c r="J56" s="12">
        <f>IF('A. Oliva'!$D$29=$R$56,'TAM Automático'!J79,'TAM Automático'!J84)</f>
        <v>0.84016991902296567</v>
      </c>
      <c r="K56" s="12">
        <f>IF('A. Oliva'!$D$29=$R$56,'TAM Automático'!K79,'TAM Automático'!K84)</f>
        <v>0.80426021876799081</v>
      </c>
      <c r="L56" s="12">
        <f>IF('A. Oliva'!$D$29=$R$56,'TAM Automático'!L79,'TAM Automático'!L84)</f>
        <v>0.80474160895045288</v>
      </c>
      <c r="M56" s="12">
        <f>IF('A. Oliva'!$D$29=$R$56,'TAM Automático'!M79,'TAM Automático'!M84)</f>
        <v>0.82643418075336095</v>
      </c>
      <c r="N56" s="12">
        <f>IF('A. Oliva'!$D$29=$R$56,'TAM Automático'!N79,'TAM Automático'!N84)</f>
        <v>0.81358885017421601</v>
      </c>
      <c r="O56" s="12">
        <f>IF('A. Oliva'!$D$29=$R$56,'TAM Automático'!O79,'TAM Automático'!O84)</f>
        <v>0.81256983240223468</v>
      </c>
      <c r="P56" s="12">
        <f>IF('A. Oliva'!$D$29=$R$56,'TAM Automático'!P79,'TAM Automático'!P84)</f>
        <v>0.7549045955388336</v>
      </c>
      <c r="R56">
        <v>1</v>
      </c>
      <c r="S56" s="16" t="s">
        <v>82</v>
      </c>
    </row>
    <row r="57" spans="2:20" ht="15.6" x14ac:dyDescent="0.3">
      <c r="C57" s="11" t="s">
        <v>71</v>
      </c>
      <c r="D57" s="12">
        <f>IF('A. Oliva'!$D$29=$R$56,'TAM Automático'!D80,'TAM Automático'!D85)</f>
        <v>0.17729554177738413</v>
      </c>
      <c r="E57" s="12">
        <f>IF('A. Oliva'!$D$29=$R$56,'TAM Automático'!E80,'TAM Automático'!E85)</f>
        <v>0.16832698505713448</v>
      </c>
      <c r="F57" s="12">
        <f>IF('A. Oliva'!$D$29=$R$56,'TAM Automático'!F80,'TAM Automático'!F85)</f>
        <v>0.20202170358257768</v>
      </c>
      <c r="G57" s="12">
        <f>IF('A. Oliva'!$D$29=$R$56,'TAM Automático'!G80,'TAM Automático'!G85)</f>
        <v>0.19133624947086214</v>
      </c>
      <c r="H57" s="12">
        <f>IF('A. Oliva'!$D$29=$R$56,'TAM Automático'!H80,'TAM Automático'!H85)</f>
        <v>0.17368173994680017</v>
      </c>
      <c r="I57" s="12">
        <f>IF('A. Oliva'!$D$29=$R$56,'TAM Automático'!I80,'TAM Automático'!I85)</f>
        <v>0.14366030477881345</v>
      </c>
      <c r="J57" s="12">
        <f>IF('A. Oliva'!$D$29=$R$56,'TAM Automático'!J80,'TAM Automático'!J85)</f>
        <v>0.15983008097703438</v>
      </c>
      <c r="K57" s="12">
        <f>IF('A. Oliva'!$D$29=$R$56,'TAM Automático'!K80,'TAM Automático'!K85)</f>
        <v>0.19573978123200919</v>
      </c>
      <c r="L57" s="12">
        <f>IF('A. Oliva'!$D$29=$R$56,'TAM Automático'!L80,'TAM Automático'!L85)</f>
        <v>0.19525839104954715</v>
      </c>
      <c r="M57" s="12">
        <f>IF('A. Oliva'!$D$29=$R$56,'TAM Automático'!M80,'TAM Automático'!M85)</f>
        <v>0.17356581924663916</v>
      </c>
      <c r="N57" s="12">
        <f>IF('A. Oliva'!$D$29=$R$56,'TAM Automático'!N80,'TAM Automático'!N85)</f>
        <v>0.18641114982578397</v>
      </c>
      <c r="O57" s="12">
        <f>IF('A. Oliva'!$D$29=$R$56,'TAM Automático'!O80,'TAM Automático'!O85)</f>
        <v>0.18743016759776537</v>
      </c>
      <c r="P57" s="12">
        <f>IF('A. Oliva'!$D$29=$R$56,'TAM Automático'!P80,'TAM Automático'!P85)</f>
        <v>0.24509540446116632</v>
      </c>
      <c r="R57">
        <v>2</v>
      </c>
      <c r="S57" s="16" t="s">
        <v>83</v>
      </c>
    </row>
    <row r="59" spans="2:20" ht="15.6" x14ac:dyDescent="0.3">
      <c r="B59" s="15"/>
      <c r="C59" s="16" t="s">
        <v>84</v>
      </c>
      <c r="D59" s="15"/>
      <c r="E59" s="15"/>
      <c r="F59" s="15"/>
      <c r="G59" s="15"/>
      <c r="H59" s="15"/>
      <c r="I59" s="15"/>
      <c r="J59" s="15"/>
      <c r="K59" s="15"/>
      <c r="L59" s="15"/>
      <c r="M59" s="15"/>
      <c r="N59" s="15"/>
      <c r="O59" s="15"/>
      <c r="P59" s="15"/>
      <c r="R59" s="15"/>
      <c r="S59" s="15"/>
      <c r="T59" s="15"/>
    </row>
    <row r="60" spans="2:20" ht="16.2" thickBot="1" x14ac:dyDescent="0.35">
      <c r="C60" s="3"/>
      <c r="D60" s="58">
        <f>D55</f>
        <v>44228</v>
      </c>
      <c r="E60" s="58">
        <f t="shared" ref="E60:P60" si="7">E55</f>
        <v>44256</v>
      </c>
      <c r="F60" s="58">
        <f t="shared" si="7"/>
        <v>44287</v>
      </c>
      <c r="G60" s="58">
        <f t="shared" si="7"/>
        <v>44317</v>
      </c>
      <c r="H60" s="58">
        <f t="shared" si="7"/>
        <v>44348</v>
      </c>
      <c r="I60" s="58">
        <f t="shared" si="7"/>
        <v>44378</v>
      </c>
      <c r="J60" s="58">
        <f t="shared" si="7"/>
        <v>44409</v>
      </c>
      <c r="K60" s="58">
        <f t="shared" si="7"/>
        <v>44440</v>
      </c>
      <c r="L60" s="58">
        <f t="shared" si="7"/>
        <v>44470</v>
      </c>
      <c r="M60" s="58">
        <f t="shared" si="7"/>
        <v>44501</v>
      </c>
      <c r="N60" s="58">
        <f t="shared" si="7"/>
        <v>44531</v>
      </c>
      <c r="O60" s="58">
        <f t="shared" si="7"/>
        <v>44562</v>
      </c>
      <c r="P60" s="58">
        <f t="shared" si="7"/>
        <v>44593</v>
      </c>
      <c r="R60">
        <v>1</v>
      </c>
      <c r="S60" s="16" t="s">
        <v>57</v>
      </c>
    </row>
    <row r="61" spans="2:20" ht="15.6" x14ac:dyDescent="0.3">
      <c r="C61" s="11" t="s">
        <v>70</v>
      </c>
      <c r="D61" s="12">
        <f>IF('A. Oliva'!$N$29=$R$60,'TAM Automático'!D88,IF('A. Oliva'!$N$29=$R$61,'TAM Automático'!D93,'TAM Automático'!D98))</f>
        <v>0.92754705706602936</v>
      </c>
      <c r="E61" s="12">
        <f>IF('A. Oliva'!$N$29=$R$60,'TAM Automático'!E88,IF('A. Oliva'!$N$29=$R$61,'TAM Automático'!E93,'TAM Automático'!E98))</f>
        <v>0.9251731406202951</v>
      </c>
      <c r="F61" s="12">
        <f>IF('A. Oliva'!$N$29=$R$60,'TAM Automático'!F88,IF('A. Oliva'!$N$29=$R$61,'TAM Automático'!F93,'TAM Automático'!F98))</f>
        <v>0.93297857040126564</v>
      </c>
      <c r="G61" s="12">
        <f>IF('A. Oliva'!$N$29=$R$60,'TAM Automático'!G88,IF('A. Oliva'!$N$29=$R$61,'TAM Automático'!G93,'TAM Automático'!G98))</f>
        <v>0.93668831168831179</v>
      </c>
      <c r="H61" s="12">
        <f>IF('A. Oliva'!$N$29=$R$60,'TAM Automático'!H88,IF('A. Oliva'!$N$29=$R$61,'TAM Automático'!H93,'TAM Automático'!H98))</f>
        <v>0.94379422972237348</v>
      </c>
      <c r="I61" s="12">
        <f>IF('A. Oliva'!$N$29=$R$60,'TAM Automático'!I88,IF('A. Oliva'!$N$29=$R$61,'TAM Automático'!I93,'TAM Automático'!I98))</f>
        <v>0.9599682917162109</v>
      </c>
      <c r="J61" s="12">
        <f>IF('A. Oliva'!$N$29=$R$60,'TAM Automático'!J88,IF('A. Oliva'!$N$29=$R$61,'TAM Automático'!J93,'TAM Automático'!J98))</f>
        <v>0.96674145440147818</v>
      </c>
      <c r="K61" s="12">
        <f>IF('A. Oliva'!$N$29=$R$60,'TAM Automático'!K88,IF('A. Oliva'!$N$29=$R$61,'TAM Automático'!K93,'TAM Automático'!K98))</f>
        <v>0.93998916282850187</v>
      </c>
      <c r="L61" s="12">
        <f>IF('A. Oliva'!$N$29=$R$60,'TAM Automático'!L88,IF('A. Oliva'!$N$29=$R$61,'TAM Automático'!L93,'TAM Automático'!L98))</f>
        <v>0.93108910891089114</v>
      </c>
      <c r="M61" s="12">
        <f>IF('A. Oliva'!$N$29=$R$60,'TAM Automático'!M88,IF('A. Oliva'!$N$29=$R$61,'TAM Automático'!M93,'TAM Automático'!M98))</f>
        <v>0.94925891307250643</v>
      </c>
      <c r="N61" s="12">
        <f>IF('A. Oliva'!$N$29=$R$60,'TAM Automático'!N88,IF('A. Oliva'!$N$29=$R$61,'TAM Automático'!N93,'TAM Automático'!N98))</f>
        <v>0.96984064269722103</v>
      </c>
      <c r="O61" s="12">
        <f>IF('A. Oliva'!$N$29=$R$60,'TAM Automático'!O88,IF('A. Oliva'!$N$29=$R$61,'TAM Automático'!O93,'TAM Automático'!O98))</f>
        <v>0.92909797614260814</v>
      </c>
      <c r="P61" s="12">
        <f>IF('A. Oliva'!$N$29=$R$60,'TAM Automático'!P88,IF('A. Oliva'!$N$29=$R$61,'TAM Automático'!P93,'TAM Automático'!P98))</f>
        <v>0.93372506149221102</v>
      </c>
      <c r="R61">
        <v>2</v>
      </c>
      <c r="S61" s="8" t="s">
        <v>62</v>
      </c>
    </row>
    <row r="62" spans="2:20" ht="15.6" x14ac:dyDescent="0.3">
      <c r="C62" s="11" t="s">
        <v>71</v>
      </c>
      <c r="D62" s="12">
        <f>IF('A. Oliva'!$N$29=$R$60,'TAM Automático'!D89,IF('A. Oliva'!$N$29=$R$61,'TAM Automático'!D94,'TAM Automático'!D99))</f>
        <v>7.2452942933970713E-2</v>
      </c>
      <c r="E62" s="12">
        <f>IF('A. Oliva'!$N$29=$R$60,'TAM Automático'!E89,IF('A. Oliva'!$N$29=$R$61,'TAM Automático'!E94,'TAM Automático'!E99))</f>
        <v>7.4826859379704902E-2</v>
      </c>
      <c r="F62" s="12">
        <f>IF('A. Oliva'!$N$29=$R$60,'TAM Automático'!F89,IF('A. Oliva'!$N$29=$R$61,'TAM Automático'!F94,'TAM Automático'!F99))</f>
        <v>6.7021429598734361E-2</v>
      </c>
      <c r="G62" s="12">
        <f>IF('A. Oliva'!$N$29=$R$60,'TAM Automático'!G89,IF('A. Oliva'!$N$29=$R$61,'TAM Automático'!G94,'TAM Automático'!G99))</f>
        <v>6.3311688311688319E-2</v>
      </c>
      <c r="H62" s="12">
        <f>IF('A. Oliva'!$N$29=$R$60,'TAM Automático'!H89,IF('A. Oliva'!$N$29=$R$61,'TAM Automático'!H94,'TAM Automático'!H99))</f>
        <v>5.620577027762657E-2</v>
      </c>
      <c r="I62" s="12">
        <f>IF('A. Oliva'!$N$29=$R$60,'TAM Automático'!I89,IF('A. Oliva'!$N$29=$R$61,'TAM Automático'!I94,'TAM Automático'!I99))</f>
        <v>4.0031708283789137E-2</v>
      </c>
      <c r="J62" s="12">
        <f>IF('A. Oliva'!$N$29=$R$60,'TAM Automático'!J89,IF('A. Oliva'!$N$29=$R$61,'TAM Automático'!J94,'TAM Automático'!J99))</f>
        <v>3.3258545598521844E-2</v>
      </c>
      <c r="K62" s="12">
        <f>IF('A. Oliva'!$N$29=$R$60,'TAM Automático'!K89,IF('A. Oliva'!$N$29=$R$61,'TAM Automático'!K94,'TAM Automático'!K99))</f>
        <v>6.0010837171498244E-2</v>
      </c>
      <c r="L62" s="12">
        <f>IF('A. Oliva'!$N$29=$R$60,'TAM Automático'!L89,IF('A. Oliva'!$N$29=$R$61,'TAM Automático'!L94,'TAM Automático'!L99))</f>
        <v>6.8910891089108903E-2</v>
      </c>
      <c r="M62" s="12">
        <f>IF('A. Oliva'!$N$29=$R$60,'TAM Automático'!M89,IF('A. Oliva'!$N$29=$R$61,'TAM Automático'!M94,'TAM Automático'!M99))</f>
        <v>5.0741086927493656E-2</v>
      </c>
      <c r="N62" s="12">
        <f>IF('A. Oliva'!$N$29=$R$60,'TAM Automático'!N89,IF('A. Oliva'!$N$29=$R$61,'TAM Automático'!N94,'TAM Automático'!N99))</f>
        <v>3.0159357302778873E-2</v>
      </c>
      <c r="O62" s="12">
        <f>IF('A. Oliva'!$N$29=$R$60,'TAM Automático'!O89,IF('A. Oliva'!$N$29=$R$61,'TAM Automático'!O94,'TAM Automático'!O99))</f>
        <v>7.0902023857391777E-2</v>
      </c>
      <c r="P62" s="12">
        <f>IF('A. Oliva'!$N$29=$R$60,'TAM Automático'!P89,IF('A. Oliva'!$N$29=$R$61,'TAM Automático'!P94,'TAM Automático'!P99))</f>
        <v>6.6274938507789011E-2</v>
      </c>
      <c r="R62">
        <v>2</v>
      </c>
      <c r="S62" s="8" t="s">
        <v>67</v>
      </c>
    </row>
    <row r="68" spans="2:19" ht="27" customHeight="1" x14ac:dyDescent="0.3">
      <c r="B68" s="19"/>
      <c r="C68" s="23" t="s">
        <v>78</v>
      </c>
      <c r="D68" s="19"/>
      <c r="E68" s="19"/>
      <c r="F68" s="19"/>
      <c r="G68" s="19"/>
      <c r="H68" s="19"/>
      <c r="I68" s="19"/>
      <c r="J68" s="19"/>
      <c r="K68" s="19"/>
      <c r="L68" s="19"/>
      <c r="M68" s="19"/>
      <c r="N68" s="19"/>
      <c r="O68" s="19"/>
      <c r="P68" s="19"/>
      <c r="Q68" s="19"/>
      <c r="R68" s="19"/>
    </row>
    <row r="69" spans="2:19" ht="15.6" x14ac:dyDescent="0.3">
      <c r="C69" s="16"/>
      <c r="D69" s="15"/>
      <c r="E69" s="15"/>
      <c r="F69" s="15"/>
      <c r="G69" s="15"/>
      <c r="H69" s="15"/>
      <c r="I69" s="15"/>
      <c r="J69" s="15"/>
      <c r="K69" s="15"/>
      <c r="L69" s="15"/>
      <c r="M69" s="15"/>
      <c r="N69" s="15"/>
      <c r="O69" s="15"/>
      <c r="P69" s="15"/>
    </row>
    <row r="70" spans="2:19" ht="15.6" x14ac:dyDescent="0.3">
      <c r="C70" s="16"/>
      <c r="D70" s="15"/>
      <c r="E70" s="15"/>
      <c r="F70" s="15"/>
      <c r="G70" s="15"/>
      <c r="H70" s="15"/>
      <c r="I70" s="15"/>
      <c r="J70" s="15"/>
      <c r="K70" s="15"/>
      <c r="L70" s="15"/>
      <c r="M70" s="15"/>
      <c r="N70" s="15"/>
      <c r="O70" s="15"/>
      <c r="P70" s="15"/>
    </row>
    <row r="71" spans="2:19" ht="15.6" x14ac:dyDescent="0.3">
      <c r="B71" s="15"/>
      <c r="C71" s="16" t="s">
        <v>80</v>
      </c>
      <c r="D71" s="15"/>
      <c r="E71" s="15"/>
      <c r="F71" s="15"/>
      <c r="G71" s="15"/>
      <c r="H71" s="15"/>
      <c r="I71" s="15"/>
      <c r="J71" s="15"/>
      <c r="K71" s="15"/>
      <c r="L71" s="15"/>
      <c r="M71" s="15"/>
      <c r="N71" s="15"/>
      <c r="O71" s="15"/>
      <c r="P71" s="15"/>
      <c r="Q71" s="15"/>
    </row>
    <row r="72" spans="2:19" ht="16.2" thickBot="1" x14ac:dyDescent="0.35">
      <c r="C72" s="3"/>
      <c r="D72" s="58">
        <f>D50</f>
        <v>44228</v>
      </c>
      <c r="E72" s="58">
        <f t="shared" ref="E72:P72" si="8">E50</f>
        <v>44256</v>
      </c>
      <c r="F72" s="58">
        <f t="shared" si="8"/>
        <v>44287</v>
      </c>
      <c r="G72" s="58">
        <f t="shared" si="8"/>
        <v>44317</v>
      </c>
      <c r="H72" s="58">
        <f t="shared" si="8"/>
        <v>44348</v>
      </c>
      <c r="I72" s="58">
        <f t="shared" si="8"/>
        <v>44378</v>
      </c>
      <c r="J72" s="58">
        <f t="shared" si="8"/>
        <v>44409</v>
      </c>
      <c r="K72" s="58">
        <f t="shared" si="8"/>
        <v>44440</v>
      </c>
      <c r="L72" s="58">
        <f t="shared" si="8"/>
        <v>44470</v>
      </c>
      <c r="M72" s="58">
        <f t="shared" si="8"/>
        <v>44501</v>
      </c>
      <c r="N72" s="58">
        <f t="shared" si="8"/>
        <v>44531</v>
      </c>
      <c r="O72" s="58">
        <f t="shared" si="8"/>
        <v>44562</v>
      </c>
      <c r="P72" s="58">
        <f t="shared" si="8"/>
        <v>44593</v>
      </c>
    </row>
    <row r="73" spans="2:19" ht="15.6" x14ac:dyDescent="0.3">
      <c r="C73" s="11" t="s">
        <v>70</v>
      </c>
      <c r="D73" s="12">
        <f>'TAM Automático'!D105</f>
        <v>0.82855341947683581</v>
      </c>
      <c r="E73" s="12">
        <f>'TAM Automático'!E105</f>
        <v>0.84747363450338431</v>
      </c>
      <c r="F73" s="12">
        <f>'TAM Automático'!F105</f>
        <v>0.87675458892488056</v>
      </c>
      <c r="G73" s="12">
        <f>'TAM Automático'!G105</f>
        <v>0.87790185130766962</v>
      </c>
      <c r="H73" s="12">
        <f>'TAM Automático'!H105</f>
        <v>0.89365012020930568</v>
      </c>
      <c r="I73" s="12">
        <f>'TAM Automático'!I105</f>
        <v>0.89398938459331523</v>
      </c>
      <c r="J73" s="12">
        <f>'TAM Automático'!J105</f>
        <v>0.88697508896797161</v>
      </c>
      <c r="K73" s="12">
        <f>'TAM Automático'!K105</f>
        <v>0.87534747622531095</v>
      </c>
      <c r="L73" s="12">
        <f>'TAM Automático'!L105</f>
        <v>0.87929600886917969</v>
      </c>
      <c r="M73" s="12">
        <f>'TAM Automático'!M105</f>
        <v>0.87449173217674159</v>
      </c>
      <c r="N73" s="12">
        <f>'TAM Automático'!N105</f>
        <v>0.88569424964936883</v>
      </c>
      <c r="O73" s="12">
        <f>'TAM Automático'!O105</f>
        <v>0.88482346241457865</v>
      </c>
      <c r="P73" s="12">
        <f>'TAM Automático'!P105</f>
        <v>0.85506601394451864</v>
      </c>
    </row>
    <row r="74" spans="2:19" ht="15.6" x14ac:dyDescent="0.3">
      <c r="C74" s="11" t="s">
        <v>71</v>
      </c>
      <c r="D74" s="12">
        <f>'TAM Automático'!D106</f>
        <v>0.17144658052316422</v>
      </c>
      <c r="E74" s="12">
        <f>'TAM Automático'!E106</f>
        <v>0.15252636549661577</v>
      </c>
      <c r="F74" s="12">
        <f>'TAM Automático'!F106</f>
        <v>0.12324541107511955</v>
      </c>
      <c r="G74" s="12">
        <f>'TAM Automático'!G106</f>
        <v>0.12209814869233029</v>
      </c>
      <c r="H74" s="12">
        <f>'TAM Automático'!H106</f>
        <v>0.10634987979069439</v>
      </c>
      <c r="I74" s="12">
        <f>'TAM Automático'!I106</f>
        <v>0.10601061540668484</v>
      </c>
      <c r="J74" s="12">
        <f>'TAM Automático'!J106</f>
        <v>0.11302491103202847</v>
      </c>
      <c r="K74" s="12">
        <f>'TAM Automático'!K106</f>
        <v>0.12465252377468911</v>
      </c>
      <c r="L74" s="12">
        <f>'TAM Automático'!L106</f>
        <v>0.12070399113082042</v>
      </c>
      <c r="M74" s="12">
        <f>'TAM Automático'!M106</f>
        <v>0.12550826782325833</v>
      </c>
      <c r="N74" s="12">
        <f>'TAM Automático'!N106</f>
        <v>0.11430575035063115</v>
      </c>
      <c r="O74" s="12">
        <f>'TAM Automático'!O106</f>
        <v>0.11517653758542142</v>
      </c>
      <c r="P74" s="12">
        <f>'TAM Automático'!P106</f>
        <v>0.14493398605548138</v>
      </c>
    </row>
    <row r="76" spans="2:19" ht="15.6" x14ac:dyDescent="0.3">
      <c r="B76" s="15"/>
      <c r="C76" s="16" t="s">
        <v>81</v>
      </c>
      <c r="D76" s="15"/>
      <c r="E76" s="15"/>
      <c r="F76" s="15"/>
      <c r="G76" s="15"/>
      <c r="H76" s="15"/>
      <c r="I76" s="15"/>
      <c r="J76" s="15"/>
      <c r="K76" s="15"/>
      <c r="L76" s="15"/>
      <c r="M76" s="15"/>
      <c r="N76" s="15"/>
      <c r="O76" s="15"/>
      <c r="P76" s="15"/>
      <c r="Q76" s="15"/>
    </row>
    <row r="77" spans="2:19" ht="16.2" thickBot="1" x14ac:dyDescent="0.35">
      <c r="C77" s="3"/>
      <c r="D77" s="58">
        <f>D72</f>
        <v>44228</v>
      </c>
      <c r="E77" s="58">
        <f t="shared" ref="E77:P77" si="9">E72</f>
        <v>44256</v>
      </c>
      <c r="F77" s="58">
        <f t="shared" si="9"/>
        <v>44287</v>
      </c>
      <c r="G77" s="58">
        <f t="shared" si="9"/>
        <v>44317</v>
      </c>
      <c r="H77" s="58">
        <f t="shared" si="9"/>
        <v>44348</v>
      </c>
      <c r="I77" s="58">
        <f t="shared" si="9"/>
        <v>44378</v>
      </c>
      <c r="J77" s="58">
        <f t="shared" si="9"/>
        <v>44409</v>
      </c>
      <c r="K77" s="58">
        <f t="shared" si="9"/>
        <v>44440</v>
      </c>
      <c r="L77" s="58">
        <f t="shared" si="9"/>
        <v>44470</v>
      </c>
      <c r="M77" s="58">
        <f t="shared" si="9"/>
        <v>44501</v>
      </c>
      <c r="N77" s="58">
        <f t="shared" si="9"/>
        <v>44531</v>
      </c>
      <c r="O77" s="58">
        <f t="shared" si="9"/>
        <v>44562</v>
      </c>
      <c r="P77" s="58">
        <f t="shared" si="9"/>
        <v>44593</v>
      </c>
    </row>
    <row r="78" spans="2:19" ht="15.6" x14ac:dyDescent="0.3">
      <c r="C78" s="11" t="s">
        <v>70</v>
      </c>
      <c r="D78" s="12">
        <f>IF('O. Virgen Extra'!$D$29=$R$78,'TAM Automático'!D110,'TAM Automático'!D115)</f>
        <v>0.97516714422158546</v>
      </c>
      <c r="E78" s="12">
        <f>IF('O. Virgen Extra'!$D$29=$R$78,'TAM Automático'!E110,'TAM Automático'!E115)</f>
        <v>0.9460431654676259</v>
      </c>
      <c r="F78" s="12">
        <f>IF('O. Virgen Extra'!$D$29=$R$78,'TAM Automático'!F110,'TAM Automático'!F115)</f>
        <v>0.98918664786083688</v>
      </c>
      <c r="G78" s="12">
        <f>IF('O. Virgen Extra'!$D$29=$R$78,'TAM Automático'!G110,'TAM Automático'!G115)</f>
        <v>0.99103674932775632</v>
      </c>
      <c r="H78" s="12">
        <f>IF('O. Virgen Extra'!$D$29=$R$78,'TAM Automático'!H110,'TAM Automático'!H115)</f>
        <v>0.99645127901818731</v>
      </c>
      <c r="I78" s="12">
        <f>IF('O. Virgen Extra'!$D$29=$R$78,'TAM Automático'!I110,'TAM Automático'!I115)</f>
        <v>0.99391968325791846</v>
      </c>
      <c r="J78" s="12">
        <f>IF('O. Virgen Extra'!$D$29=$R$78,'TAM Automático'!J110,'TAM Automático'!J115)</f>
        <v>0.98592964824120599</v>
      </c>
      <c r="K78" s="12">
        <f>IF('O. Virgen Extra'!$D$29=$R$78,'TAM Automático'!K110,'TAM Automático'!K115)</f>
        <v>0.98896614268440142</v>
      </c>
      <c r="L78" s="12">
        <f>IF('O. Virgen Extra'!$D$29=$R$78,'TAM Automático'!L110,'TAM Automático'!L115)</f>
        <v>0.98709500274574413</v>
      </c>
      <c r="M78" s="12">
        <f>IF('O. Virgen Extra'!$D$29=$R$78,'TAM Automático'!M110,'TAM Automático'!M115)</f>
        <v>0.98412698412698418</v>
      </c>
      <c r="N78" s="12">
        <f>IF('O. Virgen Extra'!$D$29=$R$78,'TAM Automático'!N110,'TAM Automático'!N115)</f>
        <v>0.97275775356244754</v>
      </c>
      <c r="O78" s="12">
        <f>IF('O. Virgen Extra'!$D$29=$R$78,'TAM Automático'!O110,'TAM Automático'!O115)</f>
        <v>0.98029842097638709</v>
      </c>
      <c r="P78" s="12">
        <f>IF('O. Virgen Extra'!$D$29=$R$78,'TAM Automático'!P110,'TAM Automático'!P115)</f>
        <v>0.98616957306073361</v>
      </c>
      <c r="R78">
        <v>1</v>
      </c>
      <c r="S78" s="16" t="s">
        <v>82</v>
      </c>
    </row>
    <row r="79" spans="2:19" ht="15.6" x14ac:dyDescent="0.3">
      <c r="C79" s="11" t="s">
        <v>71</v>
      </c>
      <c r="D79" s="12">
        <f>IF('O. Virgen Extra'!$D$29=$R$78,'TAM Automático'!D111,'TAM Automático'!D116)</f>
        <v>2.4832855778414518E-2</v>
      </c>
      <c r="E79" s="12">
        <f>IF('O. Virgen Extra'!$D$29=$R$78,'TAM Automático'!E111,'TAM Automático'!E116)</f>
        <v>5.3956834532374098E-2</v>
      </c>
      <c r="F79" s="12">
        <f>IF('O. Virgen Extra'!$D$29=$R$78,'TAM Automático'!F111,'TAM Automático'!F116)</f>
        <v>1.0813352139163141E-2</v>
      </c>
      <c r="G79" s="12">
        <f>IF('O. Virgen Extra'!$D$29=$R$78,'TAM Automático'!G111,'TAM Automático'!G116)</f>
        <v>8.9632506722437996E-3</v>
      </c>
      <c r="H79" s="12">
        <f>IF('O. Virgen Extra'!$D$29=$R$78,'TAM Automático'!H111,'TAM Automático'!H116)</f>
        <v>3.5487209818128051E-3</v>
      </c>
      <c r="I79" s="12">
        <f>IF('O. Virgen Extra'!$D$29=$R$78,'TAM Automático'!I111,'TAM Automático'!I116)</f>
        <v>6.0803167420814472E-3</v>
      </c>
      <c r="J79" s="12">
        <f>IF('O. Virgen Extra'!$D$29=$R$78,'TAM Automático'!J111,'TAM Automático'!J116)</f>
        <v>1.4070351758793969E-2</v>
      </c>
      <c r="K79" s="12">
        <f>IF('O. Virgen Extra'!$D$29=$R$78,'TAM Automático'!K111,'TAM Automático'!K116)</f>
        <v>1.1033857315598547E-2</v>
      </c>
      <c r="L79" s="12">
        <f>IF('O. Virgen Extra'!$D$29=$R$78,'TAM Automático'!L111,'TAM Automático'!L116)</f>
        <v>1.2904997254255902E-2</v>
      </c>
      <c r="M79" s="12">
        <f>IF('O. Virgen Extra'!$D$29=$R$78,'TAM Automático'!M111,'TAM Automático'!M116)</f>
        <v>1.5873015873015872E-2</v>
      </c>
      <c r="N79" s="12">
        <f>IF('O. Virgen Extra'!$D$29=$R$78,'TAM Automático'!N111,'TAM Automático'!N116)</f>
        <v>2.7242246437552388E-2</v>
      </c>
      <c r="O79" s="12">
        <f>IF('O. Virgen Extra'!$D$29=$R$78,'TAM Automático'!O111,'TAM Automático'!O116)</f>
        <v>1.9701579023612924E-2</v>
      </c>
      <c r="P79" s="12">
        <f>IF('O. Virgen Extra'!$D$29=$R$78,'TAM Automático'!P111,'TAM Automático'!P116)</f>
        <v>1.3830426939266387E-2</v>
      </c>
      <c r="R79">
        <v>2</v>
      </c>
      <c r="S79" s="16" t="s">
        <v>83</v>
      </c>
    </row>
    <row r="81" spans="2:20" ht="15.6" x14ac:dyDescent="0.3">
      <c r="B81" s="15"/>
      <c r="C81" s="16" t="s">
        <v>84</v>
      </c>
      <c r="D81" s="15"/>
      <c r="E81" s="15"/>
      <c r="F81" s="15"/>
      <c r="G81" s="15"/>
      <c r="H81" s="15"/>
      <c r="I81" s="15"/>
      <c r="J81" s="15"/>
      <c r="K81" s="15"/>
      <c r="L81" s="15"/>
      <c r="M81" s="15"/>
      <c r="N81" s="15"/>
      <c r="O81" s="15"/>
      <c r="P81" s="15"/>
      <c r="R81" s="15"/>
      <c r="S81" s="15"/>
      <c r="T81" s="15"/>
    </row>
    <row r="82" spans="2:20" ht="16.2" thickBot="1" x14ac:dyDescent="0.35">
      <c r="C82" s="3"/>
      <c r="D82" s="58">
        <f>D77</f>
        <v>44228</v>
      </c>
      <c r="E82" s="58">
        <f t="shared" ref="E82:P82" si="10">E77</f>
        <v>44256</v>
      </c>
      <c r="F82" s="58">
        <f t="shared" si="10"/>
        <v>44287</v>
      </c>
      <c r="G82" s="58">
        <f t="shared" si="10"/>
        <v>44317</v>
      </c>
      <c r="H82" s="58">
        <f t="shared" si="10"/>
        <v>44348</v>
      </c>
      <c r="I82" s="58">
        <f t="shared" si="10"/>
        <v>44378</v>
      </c>
      <c r="J82" s="58">
        <f t="shared" si="10"/>
        <v>44409</v>
      </c>
      <c r="K82" s="58">
        <f t="shared" si="10"/>
        <v>44440</v>
      </c>
      <c r="L82" s="58">
        <f t="shared" si="10"/>
        <v>44470</v>
      </c>
      <c r="M82" s="58">
        <f t="shared" si="10"/>
        <v>44501</v>
      </c>
      <c r="N82" s="58">
        <f t="shared" si="10"/>
        <v>44531</v>
      </c>
      <c r="O82" s="58">
        <f t="shared" si="10"/>
        <v>44562</v>
      </c>
      <c r="P82" s="58">
        <f t="shared" si="10"/>
        <v>44593</v>
      </c>
      <c r="R82">
        <v>1</v>
      </c>
      <c r="S82" s="16" t="s">
        <v>57</v>
      </c>
    </row>
    <row r="83" spans="2:20" ht="15.6" x14ac:dyDescent="0.3">
      <c r="C83" s="11" t="s">
        <v>70</v>
      </c>
      <c r="D83" s="12">
        <f>IF('O. Virgen Extra'!$N$29=$R$82,'TAM Automático'!D120,IF('O. Virgen Extra'!$N$29=$R$83,'TAM Automático'!D125,'TAM Automático'!D130))</f>
        <v>0.93843700159489629</v>
      </c>
      <c r="E83" s="12">
        <f>IF('O. Virgen Extra'!$N$29=$R$82,'TAM Automático'!E120,IF('O. Virgen Extra'!$N$29=$R$83,'TAM Automático'!E125,'TAM Automático'!E130))</f>
        <v>0.84556159420289856</v>
      </c>
      <c r="F83" s="12">
        <f>IF('O. Virgen Extra'!$N$29=$R$82,'TAM Automático'!F120,IF('O. Virgen Extra'!$N$29=$R$83,'TAM Automático'!F125,'TAM Automático'!F130))</f>
        <v>0.95982353867969128</v>
      </c>
      <c r="G83" s="12">
        <f>IF('O. Virgen Extra'!$N$29=$R$82,'TAM Automático'!G120,IF('O. Virgen Extra'!$N$29=$R$83,'TAM Automático'!G125,'TAM Automático'!G130))</f>
        <v>0.93605040890199764</v>
      </c>
      <c r="H83" s="12">
        <f>IF('O. Virgen Extra'!$N$29=$R$82,'TAM Automático'!H120,IF('O. Virgen Extra'!$N$29=$R$83,'TAM Automático'!H125,'TAM Automático'!H130))</f>
        <v>0.91690022421524653</v>
      </c>
      <c r="I83" s="12">
        <f>IF('O. Virgen Extra'!$N$29=$R$82,'TAM Automático'!I120,IF('O. Virgen Extra'!$N$29=$R$83,'TAM Automático'!I125,'TAM Automático'!I130))</f>
        <v>0.94525862068965516</v>
      </c>
      <c r="J83" s="12">
        <f>IF('O. Virgen Extra'!$N$29=$R$82,'TAM Automático'!J120,IF('O. Virgen Extra'!$N$29=$R$83,'TAM Automático'!J125,'TAM Automático'!J130))</f>
        <v>0.95956134338588073</v>
      </c>
      <c r="K83" s="12">
        <f>IF('O. Virgen Extra'!$N$29=$R$82,'TAM Automático'!K120,IF('O. Virgen Extra'!$N$29=$R$83,'TAM Automático'!K125,'TAM Automático'!K130))</f>
        <v>0.9226336262786341</v>
      </c>
      <c r="L83" s="12">
        <f>IF('O. Virgen Extra'!$N$29=$R$82,'TAM Automático'!L120,IF('O. Virgen Extra'!$N$29=$R$83,'TAM Automático'!L125,'TAM Automático'!L130))</f>
        <v>0.96178147634458311</v>
      </c>
      <c r="M83" s="12">
        <f>IF('O. Virgen Extra'!$N$29=$R$82,'TAM Automático'!M120,IF('O. Virgen Extra'!$N$29=$R$83,'TAM Automático'!M125,'TAM Automático'!M130))</f>
        <v>0.93217243058938126</v>
      </c>
      <c r="N83" s="12">
        <f>IF('O. Virgen Extra'!$N$29=$R$82,'TAM Automático'!N120,IF('O. Virgen Extra'!$N$29=$R$83,'TAM Automático'!N125,'TAM Automático'!N130))</f>
        <v>0.94740355092778006</v>
      </c>
      <c r="O83" s="12">
        <f>IF('O. Virgen Extra'!$N$29=$R$82,'TAM Automático'!O120,IF('O. Virgen Extra'!$N$29=$R$83,'TAM Automático'!O125,'TAM Automático'!O130))</f>
        <v>0.92034040178571441</v>
      </c>
      <c r="P83" s="12">
        <f>IF('O. Virgen Extra'!$N$29=$R$82,'TAM Automático'!P120,IF('O. Virgen Extra'!$N$29=$R$83,'TAM Automático'!P125,'TAM Automático'!P130))</f>
        <v>0.89149519890260631</v>
      </c>
      <c r="R83">
        <v>2</v>
      </c>
      <c r="S83" s="8" t="s">
        <v>62</v>
      </c>
    </row>
    <row r="84" spans="2:20" ht="15.6" x14ac:dyDescent="0.3">
      <c r="C84" s="11" t="s">
        <v>71</v>
      </c>
      <c r="D84" s="12">
        <f>IF('O. Virgen Extra'!$N$29=$R$82,'TAM Automático'!D121,IF('O. Virgen Extra'!$N$29=$R$83,'TAM Automático'!D126,'TAM Automático'!D131))</f>
        <v>6.1562998405103667E-2</v>
      </c>
      <c r="E84" s="12">
        <f>IF('O. Virgen Extra'!$N$29=$R$82,'TAM Automático'!E121,IF('O. Virgen Extra'!$N$29=$R$83,'TAM Automático'!E126,'TAM Automático'!E131))</f>
        <v>0.15443840579710147</v>
      </c>
      <c r="F84" s="12">
        <f>IF('O. Virgen Extra'!$N$29=$R$82,'TAM Automático'!F121,IF('O. Virgen Extra'!$N$29=$R$83,'TAM Automático'!F126,'TAM Automático'!F131))</f>
        <v>4.0176461320308804E-2</v>
      </c>
      <c r="G84" s="12">
        <f>IF('O. Virgen Extra'!$N$29=$R$82,'TAM Automático'!G121,IF('O. Virgen Extra'!$N$29=$R$83,'TAM Automático'!G126,'TAM Automático'!G131))</f>
        <v>6.3949591098002412E-2</v>
      </c>
      <c r="H84" s="12">
        <f>IF('O. Virgen Extra'!$N$29=$R$82,'TAM Automático'!H121,IF('O. Virgen Extra'!$N$29=$R$83,'TAM Automático'!H126,'TAM Automático'!H131))</f>
        <v>8.3099775784753346E-2</v>
      </c>
      <c r="I84" s="12">
        <f>IF('O. Virgen Extra'!$N$29=$R$82,'TAM Automático'!I121,IF('O. Virgen Extra'!$N$29=$R$83,'TAM Automático'!I126,'TAM Automático'!I131))</f>
        <v>5.4741379310344819E-2</v>
      </c>
      <c r="J84" s="12">
        <f>IF('O. Virgen Extra'!$N$29=$R$82,'TAM Automático'!J121,IF('O. Virgen Extra'!$N$29=$R$83,'TAM Automático'!J126,'TAM Automático'!J131))</f>
        <v>4.0438656614119259E-2</v>
      </c>
      <c r="K84" s="12">
        <f>IF('O. Virgen Extra'!$N$29=$R$82,'TAM Automático'!K121,IF('O. Virgen Extra'!$N$29=$R$83,'TAM Automático'!K126,'TAM Automático'!K131))</f>
        <v>7.7366373721365789E-2</v>
      </c>
      <c r="L84" s="12">
        <f>IF('O. Virgen Extra'!$N$29=$R$82,'TAM Automático'!L121,IF('O. Virgen Extra'!$N$29=$R$83,'TAM Automático'!L126,'TAM Automático'!L131))</f>
        <v>3.8218523655416857E-2</v>
      </c>
      <c r="M84" s="12">
        <f>IF('O. Virgen Extra'!$N$29=$R$82,'TAM Automático'!M121,IF('O. Virgen Extra'!$N$29=$R$83,'TAM Automático'!M126,'TAM Automático'!M131))</f>
        <v>6.7827569410618613E-2</v>
      </c>
      <c r="N84" s="12">
        <f>IF('O. Virgen Extra'!$N$29=$R$82,'TAM Automático'!N121,IF('O. Virgen Extra'!$N$29=$R$83,'TAM Automático'!N126,'TAM Automático'!N131))</f>
        <v>5.2596449072219997E-2</v>
      </c>
      <c r="O84" s="12">
        <f>IF('O. Virgen Extra'!$N$29=$R$82,'TAM Automático'!O121,IF('O. Virgen Extra'!$N$29=$R$83,'TAM Automático'!O126,'TAM Automático'!O131))</f>
        <v>7.9659598214285726E-2</v>
      </c>
      <c r="P84" s="12">
        <f>IF('O. Virgen Extra'!$N$29=$R$82,'TAM Automático'!P121,IF('O. Virgen Extra'!$N$29=$R$83,'TAM Automático'!P126,'TAM Automático'!P131))</f>
        <v>0.1085048010973937</v>
      </c>
      <c r="R84">
        <v>2</v>
      </c>
      <c r="S84" s="8" t="s">
        <v>67</v>
      </c>
    </row>
    <row r="90" spans="2:20" ht="27" customHeight="1" x14ac:dyDescent="0.3">
      <c r="B90" s="19"/>
      <c r="C90" s="23" t="s">
        <v>79</v>
      </c>
      <c r="D90" s="19"/>
      <c r="E90" s="19"/>
      <c r="F90" s="19"/>
      <c r="G90" s="19"/>
      <c r="H90" s="19"/>
      <c r="I90" s="19"/>
      <c r="J90" s="19"/>
      <c r="K90" s="19"/>
      <c r="L90" s="19"/>
      <c r="M90" s="19"/>
      <c r="N90" s="19"/>
      <c r="O90" s="19"/>
      <c r="P90" s="19"/>
      <c r="Q90" s="19"/>
      <c r="R90" s="19"/>
      <c r="T90" t="s">
        <v>85</v>
      </c>
    </row>
    <row r="91" spans="2:20" ht="15.6" x14ac:dyDescent="0.3">
      <c r="C91" s="16"/>
      <c r="D91" s="15"/>
      <c r="E91" s="15"/>
      <c r="F91" s="15"/>
      <c r="G91" s="15"/>
      <c r="H91" s="15"/>
      <c r="I91" s="15"/>
      <c r="J91" s="15"/>
      <c r="K91" s="15"/>
      <c r="L91" s="15"/>
      <c r="M91" s="15"/>
      <c r="N91" s="15"/>
      <c r="O91" s="15"/>
      <c r="P91" s="15"/>
    </row>
    <row r="92" spans="2:20" ht="15.6" x14ac:dyDescent="0.3">
      <c r="C92" s="16"/>
      <c r="D92" s="15"/>
      <c r="E92" s="15"/>
      <c r="F92" s="15"/>
      <c r="G92" s="15"/>
      <c r="H92" s="15"/>
      <c r="I92" s="15"/>
      <c r="J92" s="15"/>
      <c r="K92" s="15"/>
      <c r="L92" s="15"/>
      <c r="M92" s="15"/>
      <c r="N92" s="15"/>
      <c r="O92" s="15"/>
      <c r="P92" s="15"/>
    </row>
    <row r="93" spans="2:20" ht="15.6" x14ac:dyDescent="0.3">
      <c r="B93" s="15"/>
      <c r="C93" s="16" t="s">
        <v>80</v>
      </c>
      <c r="D93" s="15"/>
      <c r="E93" s="15"/>
      <c r="F93" s="15"/>
      <c r="G93" s="15"/>
      <c r="H93" s="15"/>
      <c r="I93" s="15"/>
      <c r="J93" s="15"/>
      <c r="K93" s="15"/>
      <c r="L93" s="15"/>
      <c r="M93" s="15"/>
      <c r="N93" s="15"/>
      <c r="O93" s="15"/>
      <c r="P93" s="15"/>
      <c r="Q93" s="15"/>
    </row>
    <row r="94" spans="2:20" ht="16.2" thickBot="1" x14ac:dyDescent="0.35">
      <c r="C94" s="3"/>
      <c r="D94" s="58">
        <f>D72</f>
        <v>44228</v>
      </c>
      <c r="E94" s="58">
        <f t="shared" ref="E94:P94" si="11">E72</f>
        <v>44256</v>
      </c>
      <c r="F94" s="58">
        <f t="shared" si="11"/>
        <v>44287</v>
      </c>
      <c r="G94" s="58">
        <f t="shared" si="11"/>
        <v>44317</v>
      </c>
      <c r="H94" s="58">
        <f t="shared" si="11"/>
        <v>44348</v>
      </c>
      <c r="I94" s="58">
        <f t="shared" si="11"/>
        <v>44378</v>
      </c>
      <c r="J94" s="58">
        <f t="shared" si="11"/>
        <v>44409</v>
      </c>
      <c r="K94" s="58">
        <f t="shared" si="11"/>
        <v>44440</v>
      </c>
      <c r="L94" s="58">
        <f t="shared" si="11"/>
        <v>44470</v>
      </c>
      <c r="M94" s="58">
        <f t="shared" si="11"/>
        <v>44501</v>
      </c>
      <c r="N94" s="58">
        <f t="shared" si="11"/>
        <v>44531</v>
      </c>
      <c r="O94" s="58">
        <f t="shared" si="11"/>
        <v>44562</v>
      </c>
      <c r="P94" s="58">
        <f t="shared" si="11"/>
        <v>44593</v>
      </c>
    </row>
    <row r="95" spans="2:20" ht="15.6" x14ac:dyDescent="0.3">
      <c r="C95" s="11" t="s">
        <v>70</v>
      </c>
      <c r="D95" s="12">
        <f>'TAM Automático'!D137</f>
        <v>0.90965346534653457</v>
      </c>
      <c r="E95" s="12">
        <f>'TAM Automático'!E137</f>
        <v>0.88947531822415393</v>
      </c>
      <c r="F95" s="12">
        <f>'TAM Automático'!F137</f>
        <v>0.93360586411051605</v>
      </c>
      <c r="G95" s="12">
        <f>'TAM Automático'!G137</f>
        <v>0.93549295774647889</v>
      </c>
      <c r="H95" s="12">
        <f>'TAM Automático'!H137</f>
        <v>0.96445698166431604</v>
      </c>
      <c r="I95" s="12">
        <f>'TAM Automático'!I137</f>
        <v>0.94224173411990675</v>
      </c>
      <c r="J95" s="12">
        <f>'TAM Automático'!J137</f>
        <v>0.89979324603721578</v>
      </c>
      <c r="K95" s="12">
        <f>'TAM Automático'!K137</f>
        <v>0.94855261352723286</v>
      </c>
      <c r="L95" s="12">
        <f>'TAM Automático'!L137</f>
        <v>0.94900996505759028</v>
      </c>
      <c r="M95" s="12">
        <f>'TAM Automático'!M137</f>
        <v>0.952152434721242</v>
      </c>
      <c r="N95" s="12">
        <f>'TAM Automático'!N137</f>
        <v>0.98305084745762705</v>
      </c>
      <c r="O95" s="12">
        <f>'TAM Automático'!O137</f>
        <v>0.89987900786448871</v>
      </c>
      <c r="P95" s="12">
        <f>'TAM Automático'!P137</f>
        <v>0.91132795927025889</v>
      </c>
    </row>
    <row r="96" spans="2:20" ht="15.6" x14ac:dyDescent="0.3">
      <c r="C96" s="11" t="s">
        <v>71</v>
      </c>
      <c r="D96" s="12">
        <f>'TAM Automático'!D138</f>
        <v>9.0346534653465344E-2</v>
      </c>
      <c r="E96" s="12">
        <f>'TAM Automático'!E138</f>
        <v>0.11052468177584601</v>
      </c>
      <c r="F96" s="12">
        <f>'TAM Automático'!F138</f>
        <v>6.6394135889484077E-2</v>
      </c>
      <c r="G96" s="12">
        <f>'TAM Automático'!G138</f>
        <v>6.4507042253521121E-2</v>
      </c>
      <c r="H96" s="12">
        <f>'TAM Automático'!H138</f>
        <v>3.5543018335684066E-2</v>
      </c>
      <c r="I96" s="12">
        <f>'TAM Automático'!I138</f>
        <v>5.7758265880093293E-2</v>
      </c>
      <c r="J96" s="12">
        <f>'TAM Automático'!J138</f>
        <v>0.10020675396278428</v>
      </c>
      <c r="K96" s="12">
        <f>'TAM Automático'!K138</f>
        <v>5.1447386472767184E-2</v>
      </c>
      <c r="L96" s="12">
        <f>'TAM Automático'!L138</f>
        <v>5.0990034942409737E-2</v>
      </c>
      <c r="M96" s="12">
        <f>'TAM Automático'!M138</f>
        <v>4.7847565278757942E-2</v>
      </c>
      <c r="N96" s="12">
        <f>'TAM Automático'!N138</f>
        <v>1.6949152542372878E-2</v>
      </c>
      <c r="O96" s="12">
        <f>'TAM Automático'!O138</f>
        <v>0.10012099213551119</v>
      </c>
      <c r="P96" s="12">
        <f>'TAM Automático'!P138</f>
        <v>8.8672040729741192E-2</v>
      </c>
    </row>
    <row r="98" spans="2:20" ht="15.6" x14ac:dyDescent="0.3">
      <c r="B98" s="15"/>
      <c r="C98" s="16" t="s">
        <v>81</v>
      </c>
      <c r="D98" s="15"/>
      <c r="E98" s="15"/>
      <c r="F98" s="15"/>
      <c r="G98" s="15"/>
      <c r="H98" s="15"/>
      <c r="I98" s="15"/>
      <c r="J98" s="15"/>
      <c r="K98" s="15"/>
      <c r="L98" s="15"/>
      <c r="M98" s="15"/>
      <c r="N98" s="15"/>
      <c r="O98" s="15"/>
      <c r="P98" s="15"/>
      <c r="Q98" s="15"/>
    </row>
    <row r="99" spans="2:20" ht="16.2" thickBot="1" x14ac:dyDescent="0.35">
      <c r="C99" s="3"/>
      <c r="D99" s="58">
        <f>D94</f>
        <v>44228</v>
      </c>
      <c r="E99" s="58">
        <f t="shared" ref="E99:P99" si="12">E94</f>
        <v>44256</v>
      </c>
      <c r="F99" s="58">
        <f t="shared" si="12"/>
        <v>44287</v>
      </c>
      <c r="G99" s="58">
        <f t="shared" si="12"/>
        <v>44317</v>
      </c>
      <c r="H99" s="58">
        <f t="shared" si="12"/>
        <v>44348</v>
      </c>
      <c r="I99" s="58">
        <f t="shared" si="12"/>
        <v>44378</v>
      </c>
      <c r="J99" s="58">
        <f t="shared" si="12"/>
        <v>44409</v>
      </c>
      <c r="K99" s="58">
        <f t="shared" si="12"/>
        <v>44440</v>
      </c>
      <c r="L99" s="58">
        <f t="shared" si="12"/>
        <v>44470</v>
      </c>
      <c r="M99" s="58">
        <f t="shared" si="12"/>
        <v>44501</v>
      </c>
      <c r="N99" s="58">
        <f t="shared" si="12"/>
        <v>44531</v>
      </c>
      <c r="O99" s="58">
        <f t="shared" si="12"/>
        <v>44562</v>
      </c>
      <c r="P99" s="58">
        <f t="shared" si="12"/>
        <v>44593</v>
      </c>
    </row>
    <row r="100" spans="2:20" ht="15.6" x14ac:dyDescent="0.3">
      <c r="C100" s="11" t="s">
        <v>70</v>
      </c>
      <c r="D100" s="12">
        <f>IF('O. Virgen '!$D$29=$R$100,'TAM Automático'!D142,'TAM Automático'!D147)</f>
        <v>0.68001139763499074</v>
      </c>
      <c r="E100" s="12">
        <f>IF('O. Virgen '!$D$29=$R$100,'TAM Automático'!E142,'TAM Automático'!E147)</f>
        <v>0.69594010941549089</v>
      </c>
      <c r="F100" s="12">
        <f>IF('O. Virgen '!$D$29=$R$100,'TAM Automático'!F142,'TAM Automático'!F147)</f>
        <v>0.75203191960987148</v>
      </c>
      <c r="G100" s="12">
        <f>IF('O. Virgen '!$D$29=$R$100,'TAM Automático'!G142,'TAM Automático'!G147)</f>
        <v>0.69677983389188403</v>
      </c>
      <c r="H100" s="12">
        <f>IF('O. Virgen '!$D$29=$R$100,'TAM Automático'!H142,'TAM Automático'!H147)</f>
        <v>0.77473472899340401</v>
      </c>
      <c r="I100" s="12">
        <f>IF('O. Virgen '!$D$29=$R$100,'TAM Automático'!I142,'TAM Automático'!I147)</f>
        <v>0.65185081323611904</v>
      </c>
      <c r="J100" s="12">
        <f>IF('O. Virgen '!$D$29=$R$100,'TAM Automático'!J142,'TAM Automático'!J147)</f>
        <v>0.56599157265189626</v>
      </c>
      <c r="K100" s="12">
        <f>IF('O. Virgen '!$D$29=$R$100,'TAM Automático'!K142,'TAM Automático'!K147)</f>
        <v>0.65836355037048711</v>
      </c>
      <c r="L100" s="12">
        <f>IF('O. Virgen '!$D$29=$R$100,'TAM Automático'!L142,'TAM Automático'!L147)</f>
        <v>0.75898242853396269</v>
      </c>
      <c r="M100" s="12">
        <f>IF('O. Virgen '!$D$29=$R$100,'TAM Automático'!M142,'TAM Automático'!M147)</f>
        <v>0.72632944228274965</v>
      </c>
      <c r="N100" s="12">
        <f>IF('O. Virgen '!$D$29=$R$100,'TAM Automático'!N142,'TAM Automático'!N147)</f>
        <v>0.91220002873976136</v>
      </c>
      <c r="O100" s="12">
        <f>IF('O. Virgen '!$D$29=$R$100,'TAM Automático'!O142,'TAM Automático'!O147)</f>
        <v>0.61466701217932107</v>
      </c>
      <c r="P100" s="12">
        <f>IF('O. Virgen '!$D$29=$R$100,'TAM Automático'!P142,'TAM Automático'!P147)</f>
        <v>0.70755422587883321</v>
      </c>
      <c r="R100">
        <v>1</v>
      </c>
      <c r="S100" s="16" t="s">
        <v>82</v>
      </c>
    </row>
    <row r="101" spans="2:20" ht="15.6" x14ac:dyDescent="0.3">
      <c r="C101" s="11" t="s">
        <v>71</v>
      </c>
      <c r="D101" s="12">
        <f>IF('O. Virgen '!$D$29=$R$100,'TAM Automático'!D143,'TAM Automático'!D148)</f>
        <v>0.31998860236500926</v>
      </c>
      <c r="E101" s="12">
        <f>IF('O. Virgen '!$D$29=$R$100,'TAM Automático'!E143,'TAM Automático'!E148)</f>
        <v>0.30405989058450905</v>
      </c>
      <c r="F101" s="12">
        <f>IF('O. Virgen '!$D$29=$R$100,'TAM Automático'!F143,'TAM Automático'!F148)</f>
        <v>0.24796808039012858</v>
      </c>
      <c r="G101" s="12">
        <f>IF('O. Virgen '!$D$29=$R$100,'TAM Automático'!G143,'TAM Automático'!G148)</f>
        <v>0.30322016610811597</v>
      </c>
      <c r="H101" s="12">
        <f>IF('O. Virgen '!$D$29=$R$100,'TAM Automático'!H143,'TAM Automático'!H148)</f>
        <v>0.22526527100659591</v>
      </c>
      <c r="I101" s="12">
        <f>IF('O. Virgen '!$D$29=$R$100,'TAM Automático'!I143,'TAM Automático'!I148)</f>
        <v>0.34814918676388112</v>
      </c>
      <c r="J101" s="12">
        <f>IF('O. Virgen '!$D$29=$R$100,'TAM Automático'!J143,'TAM Automático'!J148)</f>
        <v>0.43400842734810391</v>
      </c>
      <c r="K101" s="12">
        <f>IF('O. Virgen '!$D$29=$R$100,'TAM Automático'!K143,'TAM Automático'!K148)</f>
        <v>0.34163644962951289</v>
      </c>
      <c r="L101" s="12">
        <f>IF('O. Virgen '!$D$29=$R$100,'TAM Automático'!L143,'TAM Automático'!L148)</f>
        <v>0.24101757146603722</v>
      </c>
      <c r="M101" s="12">
        <f>IF('O. Virgen '!$D$29=$R$100,'TAM Automático'!M143,'TAM Automático'!M148)</f>
        <v>0.2736705577172503</v>
      </c>
      <c r="N101" s="12">
        <f>IF('O. Virgen '!$D$29=$R$100,'TAM Automático'!N143,'TAM Automático'!N148)</f>
        <v>8.7799971260238543E-2</v>
      </c>
      <c r="O101" s="12">
        <f>IF('O. Virgen '!$D$29=$R$100,'TAM Automático'!O143,'TAM Automático'!O148)</f>
        <v>0.38533298782067893</v>
      </c>
      <c r="P101" s="12">
        <f>IF('O. Virgen '!$D$29=$R$100,'TAM Automático'!P143,'TAM Automático'!P148)</f>
        <v>0.29244577412116679</v>
      </c>
      <c r="R101">
        <v>2</v>
      </c>
      <c r="S101" s="16" t="s">
        <v>83</v>
      </c>
    </row>
    <row r="103" spans="2:20" ht="15.6" x14ac:dyDescent="0.3">
      <c r="B103" s="15"/>
      <c r="C103" s="16" t="s">
        <v>84</v>
      </c>
      <c r="D103" s="15"/>
      <c r="E103" s="15"/>
      <c r="F103" s="15"/>
      <c r="G103" s="15"/>
      <c r="H103" s="15"/>
      <c r="I103" s="15"/>
      <c r="J103" s="15"/>
      <c r="K103" s="15"/>
      <c r="L103" s="15"/>
      <c r="M103" s="15"/>
      <c r="N103" s="15"/>
      <c r="O103" s="15"/>
      <c r="P103" s="15"/>
      <c r="R103" s="15"/>
      <c r="S103" s="15"/>
      <c r="T103" s="15"/>
    </row>
    <row r="104" spans="2:20" ht="16.2" thickBot="1" x14ac:dyDescent="0.35">
      <c r="C104" s="3"/>
      <c r="D104" s="58">
        <f>D99</f>
        <v>44228</v>
      </c>
      <c r="E104" s="58">
        <f t="shared" ref="E104:P104" si="13">E99</f>
        <v>44256</v>
      </c>
      <c r="F104" s="58">
        <f t="shared" si="13"/>
        <v>44287</v>
      </c>
      <c r="G104" s="58">
        <f t="shared" si="13"/>
        <v>44317</v>
      </c>
      <c r="H104" s="58">
        <f t="shared" si="13"/>
        <v>44348</v>
      </c>
      <c r="I104" s="58">
        <f t="shared" si="13"/>
        <v>44378</v>
      </c>
      <c r="J104" s="58">
        <f t="shared" si="13"/>
        <v>44409</v>
      </c>
      <c r="K104" s="58">
        <f t="shared" si="13"/>
        <v>44440</v>
      </c>
      <c r="L104" s="58">
        <f t="shared" si="13"/>
        <v>44470</v>
      </c>
      <c r="M104" s="58">
        <f t="shared" si="13"/>
        <v>44501</v>
      </c>
      <c r="N104" s="58">
        <f t="shared" si="13"/>
        <v>44531</v>
      </c>
      <c r="O104" s="58">
        <f t="shared" si="13"/>
        <v>44562</v>
      </c>
      <c r="P104" s="58">
        <f t="shared" si="13"/>
        <v>44593</v>
      </c>
      <c r="R104">
        <v>1</v>
      </c>
      <c r="S104" s="16" t="s">
        <v>57</v>
      </c>
    </row>
    <row r="105" spans="2:20" ht="15.6" x14ac:dyDescent="0.3">
      <c r="C105" s="11" t="s">
        <v>70</v>
      </c>
      <c r="D105" s="12">
        <f>IF('O. Virgen '!$N$29=$R$104,'TAM Automático'!D152,IF('O. Virgen '!$N$29=$R$105,'TAM Automático'!D157,'TAM Automático'!D162))</f>
        <v>0.96339961288052089</v>
      </c>
      <c r="E105" s="12">
        <f>IF('O. Virgen '!$N$29=$R$104,'TAM Automático'!E152,IF('O. Virgen '!$N$29=$R$105,'TAM Automático'!E157,'TAM Automático'!E162))</f>
        <v>0.96659482758620696</v>
      </c>
      <c r="F105" s="12">
        <f>IF('O. Virgen '!$N$29=$R$104,'TAM Automático'!F152,IF('O. Virgen '!$N$29=$R$105,'TAM Automático'!F157,'TAM Automático'!F162))</f>
        <v>0.97416281755196299</v>
      </c>
      <c r="G105" s="12">
        <f>IF('O. Virgen '!$N$29=$R$104,'TAM Automático'!G152,IF('O. Virgen '!$N$29=$R$105,'TAM Automático'!G157,'TAM Automático'!G162))</f>
        <v>0.94924273434302087</v>
      </c>
      <c r="H105" s="12">
        <f>IF('O. Virgen '!$N$29=$R$104,'TAM Automático'!H152,IF('O. Virgen '!$N$29=$R$105,'TAM Automático'!H157,'TAM Automático'!H162))</f>
        <v>0.96285270515143662</v>
      </c>
      <c r="I105" s="12">
        <f>IF('O. Virgen '!$N$29=$R$104,'TAM Automático'!I152,IF('O. Virgen '!$N$29=$R$105,'TAM Automático'!I157,'TAM Automático'!I162))</f>
        <v>0.93448275862068964</v>
      </c>
      <c r="J105" s="12">
        <f>IF('O. Virgen '!$N$29=$R$104,'TAM Automático'!J152,IF('O. Virgen '!$N$29=$R$105,'TAM Automático'!J157,'TAM Automático'!J162))</f>
        <v>0.95818181818181825</v>
      </c>
      <c r="K105" s="12">
        <f>IF('O. Virgen '!$N$29=$R$104,'TAM Automático'!K152,IF('O. Virgen '!$N$29=$R$105,'TAM Automático'!K157,'TAM Automático'!K162))</f>
        <v>1</v>
      </c>
      <c r="L105" s="12">
        <f>IF('O. Virgen '!$N$29=$R$104,'TAM Automático'!L152,IF('O. Virgen '!$N$29=$R$105,'TAM Automático'!L157,'TAM Automático'!L162))</f>
        <v>0.95925044616299826</v>
      </c>
      <c r="M105" s="12">
        <f>IF('O. Virgen '!$N$29=$R$104,'TAM Automático'!M152,IF('O. Virgen '!$N$29=$R$105,'TAM Automático'!M157,'TAM Automático'!M162))</f>
        <v>0.96124644099968359</v>
      </c>
      <c r="N105" s="12">
        <f>IF('O. Virgen '!$N$29=$R$104,'TAM Automático'!N152,IF('O. Virgen '!$N$29=$R$105,'TAM Automático'!N157,'TAM Automático'!N162))</f>
        <v>0.96725331794575886</v>
      </c>
      <c r="O105" s="12">
        <f>IF('O. Virgen '!$N$29=$R$104,'TAM Automático'!O152,IF('O. Virgen '!$N$29=$R$105,'TAM Automático'!O157,'TAM Automático'!O162))</f>
        <v>0.97599323753169909</v>
      </c>
      <c r="P105" s="12">
        <f>IF('O. Virgen '!$N$29=$R$104,'TAM Automático'!P152,IF('O. Virgen '!$N$29=$R$105,'TAM Automático'!P157,'TAM Automático'!P162))</f>
        <v>0.98677325581395359</v>
      </c>
      <c r="R105">
        <v>2</v>
      </c>
      <c r="S105" s="8" t="s">
        <v>62</v>
      </c>
    </row>
    <row r="106" spans="2:20" ht="15.6" x14ac:dyDescent="0.3">
      <c r="C106" s="11" t="s">
        <v>71</v>
      </c>
      <c r="D106" s="12">
        <f>IF('O. Virgen '!$N$29=$R$104,'TAM Automático'!D153,IF('O. Virgen '!$N$29=$R$105,'TAM Automático'!D158,'TAM Automático'!D163))</f>
        <v>3.6600387119479154E-2</v>
      </c>
      <c r="E106" s="12">
        <f>IF('O. Virgen '!$N$29=$R$104,'TAM Automático'!E153,IF('O. Virgen '!$N$29=$R$105,'TAM Automático'!E158,'TAM Automático'!E163))</f>
        <v>3.3405172413793108E-2</v>
      </c>
      <c r="F106" s="12">
        <f>IF('O. Virgen '!$N$29=$R$104,'TAM Automático'!F153,IF('O. Virgen '!$N$29=$R$105,'TAM Automático'!F158,'TAM Automático'!F163))</f>
        <v>2.5837182448036951E-2</v>
      </c>
      <c r="G106" s="12">
        <f>IF('O. Virgen '!$N$29=$R$104,'TAM Automático'!G153,IF('O. Virgen '!$N$29=$R$105,'TAM Automático'!G158,'TAM Automático'!G163))</f>
        <v>5.0757265656979134E-2</v>
      </c>
      <c r="H106" s="12">
        <f>IF('O. Virgen '!$N$29=$R$104,'TAM Automático'!H153,IF('O. Virgen '!$N$29=$R$105,'TAM Automático'!H158,'TAM Automático'!H163))</f>
        <v>3.7147294848563293E-2</v>
      </c>
      <c r="I106" s="12">
        <f>IF('O. Virgen '!$N$29=$R$104,'TAM Automático'!I153,IF('O. Virgen '!$N$29=$R$105,'TAM Automático'!I158,'TAM Automático'!I163))</f>
        <v>6.5517241379310351E-2</v>
      </c>
      <c r="J106" s="12">
        <f>IF('O. Virgen '!$N$29=$R$104,'TAM Automático'!J153,IF('O. Virgen '!$N$29=$R$105,'TAM Automático'!J158,'TAM Automático'!J163))</f>
        <v>4.1818181818181817E-2</v>
      </c>
      <c r="K106" s="12">
        <f>IF('O. Virgen '!$N$29=$R$104,'TAM Automático'!K153,IF('O. Virgen '!$N$29=$R$105,'TAM Automático'!K158,'TAM Automático'!K163))</f>
        <v>0</v>
      </c>
      <c r="L106" s="12">
        <f>IF('O. Virgen '!$N$29=$R$104,'TAM Automático'!L153,IF('O. Virgen '!$N$29=$R$105,'TAM Automático'!L158,'TAM Automático'!L163))</f>
        <v>4.0749553837001788E-2</v>
      </c>
      <c r="M106" s="12">
        <f>IF('O. Virgen '!$N$29=$R$104,'TAM Automático'!M153,IF('O. Virgen '!$N$29=$R$105,'TAM Automático'!M158,'TAM Automático'!M163))</f>
        <v>3.8753559000316358E-2</v>
      </c>
      <c r="N106" s="12">
        <f>IF('O. Virgen '!$N$29=$R$104,'TAM Automático'!N153,IF('O. Virgen '!$N$29=$R$105,'TAM Automático'!N158,'TAM Automático'!N163))</f>
        <v>3.2746682054241201E-2</v>
      </c>
      <c r="O106" s="12">
        <f>IF('O. Virgen '!$N$29=$R$104,'TAM Automático'!O153,IF('O. Virgen '!$N$29=$R$105,'TAM Automático'!O158,'TAM Automático'!O163))</f>
        <v>2.400676246830093E-2</v>
      </c>
      <c r="P106" s="12">
        <f>IF('O. Virgen '!$N$29=$R$104,'TAM Automático'!P153,IF('O. Virgen '!$N$29=$R$105,'TAM Automático'!P158,'TAM Automático'!P163))</f>
        <v>1.3226744186046512E-2</v>
      </c>
      <c r="R106">
        <v>2</v>
      </c>
      <c r="S106" s="8" t="s">
        <v>67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B2" sqref="B2"/>
    </sheetView>
  </sheetViews>
  <sheetFormatPr baseColWidth="10" defaultColWidth="11.44140625" defaultRowHeight="14.4" x14ac:dyDescent="0.3"/>
  <sheetData>
    <row r="2" spans="2:2" ht="21" x14ac:dyDescent="0.4">
      <c r="B2" s="4" t="s">
        <v>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80" zoomScaleNormal="8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topLeftCell="A10" zoomScale="70" zoomScaleNormal="70" workbookViewId="0">
      <selection activeCell="U27" sqref="U27"/>
    </sheetView>
  </sheetViews>
  <sheetFormatPr baseColWidth="10" defaultColWidth="11.44140625" defaultRowHeight="14.4" x14ac:dyDescent="0.3"/>
  <cols>
    <col min="1" max="1" width="5.77734375" customWidth="1"/>
    <col min="10" max="10" width="14.21875" customWidth="1"/>
  </cols>
  <sheetData>
    <row r="1" ht="18.7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3</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topLeftCell="A10" zoomScale="60" zoomScaleNormal="60" workbookViewId="0">
      <selection activeCell="V28" sqref="V28"/>
    </sheetView>
  </sheetViews>
  <sheetFormatPr baseColWidth="10" defaultColWidth="11.44140625" defaultRowHeight="14.4" x14ac:dyDescent="0.3"/>
  <cols>
    <col min="1" max="1" width="5.77734375" customWidth="1"/>
    <col min="10" max="10" width="14.21875" customWidth="1"/>
  </cols>
  <sheetData>
    <row r="1" spans="19:19" ht="4.5" customHeight="1" x14ac:dyDescent="0.3"/>
    <row r="8" spans="19:19" ht="28.8" x14ac:dyDescent="0.3">
      <c r="S8" s="60" t="s">
        <v>3</v>
      </c>
    </row>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2</v>
      </c>
    </row>
    <row r="30" spans="1:14" ht="18.75" customHeight="1" x14ac:dyDescent="0.3">
      <c r="B30" s="25" t="s">
        <v>2</v>
      </c>
      <c r="K30" s="24" t="s">
        <v>2</v>
      </c>
    </row>
    <row r="33" spans="25:25" x14ac:dyDescent="0.3">
      <c r="Y33" s="59"/>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zoomScale="60" zoomScaleNormal="60" zoomScaleSheetLayoutView="70" workbookViewId="0">
      <selection activeCell="W38" sqref="W38"/>
    </sheetView>
  </sheetViews>
  <sheetFormatPr baseColWidth="10" defaultColWidth="11.44140625" defaultRowHeight="14.4" x14ac:dyDescent="0.3"/>
  <cols>
    <col min="1" max="1" width="5.77734375" customWidth="1"/>
    <col min="10" max="10" width="14.21875" customWidth="1"/>
  </cols>
  <sheetData>
    <row r="1" spans="1:1" ht="4.5" customHeight="1" x14ac:dyDescent="0.3">
      <c r="A1">
        <v>25</v>
      </c>
    </row>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3</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zoomScale="60" zoomScaleNormal="60" workbookViewId="0">
      <selection activeCell="F27" sqref="F27"/>
    </sheetView>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2</v>
      </c>
      <c r="N29" s="14">
        <v>3</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70" zoomScaleNormal="70" workbookViewId="0"/>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3</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R47"/>
  <sheetViews>
    <sheetView showGridLines="0" showRowColHeaders="0" zoomScale="80" zoomScaleNormal="80" zoomScaleSheetLayoutView="80" workbookViewId="0">
      <selection activeCell="T20" sqref="T20"/>
    </sheetView>
  </sheetViews>
  <sheetFormatPr baseColWidth="10" defaultColWidth="11.44140625" defaultRowHeight="14.4" x14ac:dyDescent="0.3"/>
  <cols>
    <col min="1" max="1" width="2.77734375" customWidth="1"/>
    <col min="14" max="14" width="2.21875" customWidth="1"/>
  </cols>
  <sheetData>
    <row r="6" spans="2:18" x14ac:dyDescent="0.3">
      <c r="B6" s="17" t="s">
        <v>4</v>
      </c>
    </row>
    <row r="7" spans="2:18" ht="7.5" customHeight="1" x14ac:dyDescent="0.3">
      <c r="B7" s="17"/>
    </row>
    <row r="8" spans="2:18" ht="17.55" customHeight="1" x14ac:dyDescent="0.3">
      <c r="B8" s="63" t="s">
        <v>87</v>
      </c>
      <c r="C8" s="64"/>
      <c r="D8" s="64"/>
      <c r="E8" s="64"/>
      <c r="F8" s="64"/>
      <c r="G8" s="64"/>
      <c r="H8" s="64"/>
      <c r="I8" s="64"/>
      <c r="J8" s="64"/>
      <c r="K8" s="64"/>
      <c r="L8" s="64"/>
      <c r="M8" s="65"/>
      <c r="P8" s="60"/>
    </row>
    <row r="9" spans="2:18" ht="17.55" customHeight="1" x14ac:dyDescent="0.3">
      <c r="B9" s="66"/>
      <c r="C9" s="67"/>
      <c r="D9" s="67"/>
      <c r="E9" s="67"/>
      <c r="F9" s="67"/>
      <c r="G9" s="67"/>
      <c r="H9" s="67"/>
      <c r="I9" s="67"/>
      <c r="J9" s="67"/>
      <c r="K9" s="67"/>
      <c r="L9" s="67"/>
      <c r="M9" s="68"/>
    </row>
    <row r="10" spans="2:18" ht="17.55" customHeight="1" x14ac:dyDescent="0.3">
      <c r="B10" s="66"/>
      <c r="C10" s="67"/>
      <c r="D10" s="67"/>
      <c r="E10" s="67"/>
      <c r="F10" s="67"/>
      <c r="G10" s="67"/>
      <c r="H10" s="67"/>
      <c r="I10" s="67"/>
      <c r="J10" s="67"/>
      <c r="K10" s="67"/>
      <c r="L10" s="67"/>
      <c r="M10" s="68"/>
    </row>
    <row r="11" spans="2:18" ht="17.55" customHeight="1" x14ac:dyDescent="0.3">
      <c r="B11" s="66"/>
      <c r="C11" s="67"/>
      <c r="D11" s="67"/>
      <c r="E11" s="67"/>
      <c r="F11" s="67"/>
      <c r="G11" s="67"/>
      <c r="H11" s="67"/>
      <c r="I11" s="67"/>
      <c r="J11" s="67"/>
      <c r="K11" s="67"/>
      <c r="L11" s="67"/>
      <c r="M11" s="68"/>
    </row>
    <row r="12" spans="2:18" ht="17.55" customHeight="1" x14ac:dyDescent="0.3">
      <c r="B12" s="66"/>
      <c r="C12" s="67"/>
      <c r="D12" s="67"/>
      <c r="E12" s="67"/>
      <c r="F12" s="67"/>
      <c r="G12" s="67"/>
      <c r="H12" s="67"/>
      <c r="I12" s="67"/>
      <c r="J12" s="67"/>
      <c r="K12" s="67"/>
      <c r="L12" s="67"/>
      <c r="M12" s="68"/>
    </row>
    <row r="13" spans="2:18" ht="17.55" customHeight="1" x14ac:dyDescent="0.3">
      <c r="B13" s="66"/>
      <c r="C13" s="67"/>
      <c r="D13" s="67"/>
      <c r="E13" s="67"/>
      <c r="F13" s="67"/>
      <c r="G13" s="67"/>
      <c r="H13" s="67"/>
      <c r="I13" s="67"/>
      <c r="J13" s="67"/>
      <c r="K13" s="67"/>
      <c r="L13" s="67"/>
      <c r="M13" s="68"/>
    </row>
    <row r="14" spans="2:18" ht="17.55" customHeight="1" x14ac:dyDescent="0.3">
      <c r="B14" s="66"/>
      <c r="C14" s="67"/>
      <c r="D14" s="67"/>
      <c r="E14" s="67"/>
      <c r="F14" s="67"/>
      <c r="G14" s="67"/>
      <c r="H14" s="67"/>
      <c r="I14" s="67"/>
      <c r="J14" s="67"/>
      <c r="K14" s="67"/>
      <c r="L14" s="67"/>
      <c r="M14" s="68"/>
    </row>
    <row r="15" spans="2:18" ht="17.55" customHeight="1" x14ac:dyDescent="0.3">
      <c r="B15" s="66"/>
      <c r="C15" s="67"/>
      <c r="D15" s="67"/>
      <c r="E15" s="67"/>
      <c r="F15" s="67"/>
      <c r="G15" s="67"/>
      <c r="H15" s="67"/>
      <c r="I15" s="67"/>
      <c r="J15" s="67"/>
      <c r="K15" s="67"/>
      <c r="L15" s="67"/>
      <c r="M15" s="68"/>
      <c r="R15" s="61"/>
    </row>
    <row r="16" spans="2:18" ht="17.55" customHeight="1" x14ac:dyDescent="0.3">
      <c r="B16" s="66"/>
      <c r="C16" s="67"/>
      <c r="D16" s="67"/>
      <c r="E16" s="67"/>
      <c r="F16" s="67"/>
      <c r="G16" s="67"/>
      <c r="H16" s="67"/>
      <c r="I16" s="67"/>
      <c r="J16" s="67"/>
      <c r="K16" s="67"/>
      <c r="L16" s="67"/>
      <c r="M16" s="68"/>
    </row>
    <row r="17" spans="2:17" ht="17.55" customHeight="1" x14ac:dyDescent="0.3">
      <c r="B17" s="66"/>
      <c r="C17" s="67"/>
      <c r="D17" s="67"/>
      <c r="E17" s="67"/>
      <c r="F17" s="67"/>
      <c r="G17" s="67"/>
      <c r="H17" s="67"/>
      <c r="I17" s="67"/>
      <c r="J17" s="67"/>
      <c r="K17" s="67"/>
      <c r="L17" s="67"/>
      <c r="M17" s="68"/>
    </row>
    <row r="18" spans="2:17" ht="17.55" customHeight="1" x14ac:dyDescent="0.3">
      <c r="B18" s="66"/>
      <c r="C18" s="67"/>
      <c r="D18" s="67"/>
      <c r="E18" s="67"/>
      <c r="F18" s="67"/>
      <c r="G18" s="67"/>
      <c r="H18" s="67"/>
      <c r="I18" s="67"/>
      <c r="J18" s="67"/>
      <c r="K18" s="67"/>
      <c r="L18" s="67"/>
      <c r="M18" s="68"/>
      <c r="O18" s="62"/>
    </row>
    <row r="19" spans="2:17" ht="17.55" customHeight="1" x14ac:dyDescent="0.3">
      <c r="B19" s="66"/>
      <c r="C19" s="67"/>
      <c r="D19" s="67"/>
      <c r="E19" s="67"/>
      <c r="F19" s="67"/>
      <c r="G19" s="67"/>
      <c r="H19" s="67"/>
      <c r="I19" s="67"/>
      <c r="J19" s="67"/>
      <c r="K19" s="67"/>
      <c r="L19" s="67"/>
      <c r="M19" s="68"/>
    </row>
    <row r="20" spans="2:17" ht="17.55" customHeight="1" x14ac:dyDescent="0.3">
      <c r="B20" s="66"/>
      <c r="C20" s="67"/>
      <c r="D20" s="67"/>
      <c r="E20" s="67"/>
      <c r="F20" s="67"/>
      <c r="G20" s="67"/>
      <c r="H20" s="67"/>
      <c r="I20" s="67"/>
      <c r="J20" s="67"/>
      <c r="K20" s="67"/>
      <c r="L20" s="67"/>
      <c r="M20" s="68"/>
      <c r="Q20" s="60"/>
    </row>
    <row r="21" spans="2:17" ht="17.55" customHeight="1" x14ac:dyDescent="0.3">
      <c r="B21" s="66"/>
      <c r="C21" s="67"/>
      <c r="D21" s="67"/>
      <c r="E21" s="67"/>
      <c r="F21" s="67"/>
      <c r="G21" s="67"/>
      <c r="H21" s="67"/>
      <c r="I21" s="67"/>
      <c r="J21" s="67"/>
      <c r="K21" s="67"/>
      <c r="L21" s="67"/>
      <c r="M21" s="68"/>
    </row>
    <row r="22" spans="2:17" ht="17.55" customHeight="1" x14ac:dyDescent="0.3">
      <c r="B22" s="66"/>
      <c r="C22" s="67"/>
      <c r="D22" s="67"/>
      <c r="E22" s="67"/>
      <c r="F22" s="67"/>
      <c r="G22" s="67"/>
      <c r="H22" s="67"/>
      <c r="I22" s="67"/>
      <c r="J22" s="67"/>
      <c r="K22" s="67"/>
      <c r="L22" s="67"/>
      <c r="M22" s="68"/>
    </row>
    <row r="23" spans="2:17" ht="17.55" customHeight="1" x14ac:dyDescent="0.3">
      <c r="B23" s="66"/>
      <c r="C23" s="67"/>
      <c r="D23" s="67"/>
      <c r="E23" s="67"/>
      <c r="F23" s="67"/>
      <c r="G23" s="67"/>
      <c r="H23" s="67"/>
      <c r="I23" s="67"/>
      <c r="J23" s="67"/>
      <c r="K23" s="67"/>
      <c r="L23" s="67"/>
      <c r="M23" s="68"/>
    </row>
    <row r="24" spans="2:17" ht="17.55" customHeight="1" x14ac:dyDescent="0.3">
      <c r="B24" s="66"/>
      <c r="C24" s="67"/>
      <c r="D24" s="67"/>
      <c r="E24" s="67"/>
      <c r="F24" s="67"/>
      <c r="G24" s="67"/>
      <c r="H24" s="67"/>
      <c r="I24" s="67"/>
      <c r="J24" s="67"/>
      <c r="K24" s="67"/>
      <c r="L24" s="67"/>
      <c r="M24" s="68"/>
    </row>
    <row r="25" spans="2:17" ht="17.55" customHeight="1" x14ac:dyDescent="0.3">
      <c r="B25" s="66"/>
      <c r="C25" s="67"/>
      <c r="D25" s="67"/>
      <c r="E25" s="67"/>
      <c r="F25" s="67"/>
      <c r="G25" s="67"/>
      <c r="H25" s="67"/>
      <c r="I25" s="67"/>
      <c r="J25" s="67"/>
      <c r="K25" s="67"/>
      <c r="L25" s="67"/>
      <c r="M25" s="68"/>
    </row>
    <row r="26" spans="2:17" ht="17.55" customHeight="1" x14ac:dyDescent="0.3">
      <c r="B26" s="66"/>
      <c r="C26" s="67"/>
      <c r="D26" s="67"/>
      <c r="E26" s="67"/>
      <c r="F26" s="67"/>
      <c r="G26" s="67"/>
      <c r="H26" s="67"/>
      <c r="I26" s="67"/>
      <c r="J26" s="67"/>
      <c r="K26" s="67"/>
      <c r="L26" s="67"/>
      <c r="M26" s="68"/>
    </row>
    <row r="27" spans="2:17" ht="17.55" customHeight="1" x14ac:dyDescent="0.3">
      <c r="B27" s="66"/>
      <c r="C27" s="67"/>
      <c r="D27" s="67"/>
      <c r="E27" s="67"/>
      <c r="F27" s="67"/>
      <c r="G27" s="67"/>
      <c r="H27" s="67"/>
      <c r="I27" s="67"/>
      <c r="J27" s="67"/>
      <c r="K27" s="67"/>
      <c r="L27" s="67"/>
      <c r="M27" s="68"/>
    </row>
    <row r="28" spans="2:17" ht="17.55" customHeight="1" x14ac:dyDescent="0.3">
      <c r="B28" s="66"/>
      <c r="C28" s="67"/>
      <c r="D28" s="67"/>
      <c r="E28" s="67"/>
      <c r="F28" s="67"/>
      <c r="G28" s="67"/>
      <c r="H28" s="67"/>
      <c r="I28" s="67"/>
      <c r="J28" s="67"/>
      <c r="K28" s="67"/>
      <c r="L28" s="67"/>
      <c r="M28" s="68"/>
    </row>
    <row r="29" spans="2:17" ht="17.55" customHeight="1" x14ac:dyDescent="0.3">
      <c r="B29" s="66"/>
      <c r="C29" s="67"/>
      <c r="D29" s="67"/>
      <c r="E29" s="67"/>
      <c r="F29" s="67"/>
      <c r="G29" s="67"/>
      <c r="H29" s="67"/>
      <c r="I29" s="67"/>
      <c r="J29" s="67"/>
      <c r="K29" s="67"/>
      <c r="L29" s="67"/>
      <c r="M29" s="68"/>
    </row>
    <row r="30" spans="2:17" ht="17.55" customHeight="1" x14ac:dyDescent="0.3">
      <c r="B30" s="66"/>
      <c r="C30" s="67"/>
      <c r="D30" s="67"/>
      <c r="E30" s="67"/>
      <c r="F30" s="67"/>
      <c r="G30" s="67"/>
      <c r="H30" s="67"/>
      <c r="I30" s="67"/>
      <c r="J30" s="67"/>
      <c r="K30" s="67"/>
      <c r="L30" s="67"/>
      <c r="M30" s="68"/>
    </row>
    <row r="31" spans="2:17" ht="17.55" customHeight="1" x14ac:dyDescent="0.3">
      <c r="B31" s="66"/>
      <c r="C31" s="67"/>
      <c r="D31" s="67"/>
      <c r="E31" s="67"/>
      <c r="F31" s="67"/>
      <c r="G31" s="67"/>
      <c r="H31" s="67"/>
      <c r="I31" s="67"/>
      <c r="J31" s="67"/>
      <c r="K31" s="67"/>
      <c r="L31" s="67"/>
      <c r="M31" s="68"/>
    </row>
    <row r="32" spans="2:17" ht="17.55" customHeight="1" x14ac:dyDescent="0.3">
      <c r="B32" s="66"/>
      <c r="C32" s="67"/>
      <c r="D32" s="67"/>
      <c r="E32" s="67"/>
      <c r="F32" s="67"/>
      <c r="G32" s="67"/>
      <c r="H32" s="67"/>
      <c r="I32" s="67"/>
      <c r="J32" s="67"/>
      <c r="K32" s="67"/>
      <c r="L32" s="67"/>
      <c r="M32" s="68"/>
    </row>
    <row r="33" spans="2:13" ht="17.55" customHeight="1" x14ac:dyDescent="0.3">
      <c r="B33" s="66"/>
      <c r="C33" s="67"/>
      <c r="D33" s="67"/>
      <c r="E33" s="67"/>
      <c r="F33" s="67"/>
      <c r="G33" s="67"/>
      <c r="H33" s="67"/>
      <c r="I33" s="67"/>
      <c r="J33" s="67"/>
      <c r="K33" s="67"/>
      <c r="L33" s="67"/>
      <c r="M33" s="68"/>
    </row>
    <row r="34" spans="2:13" ht="17.55" customHeight="1" x14ac:dyDescent="0.3">
      <c r="B34" s="66"/>
      <c r="C34" s="67"/>
      <c r="D34" s="67"/>
      <c r="E34" s="67"/>
      <c r="F34" s="67"/>
      <c r="G34" s="67"/>
      <c r="H34" s="67"/>
      <c r="I34" s="67"/>
      <c r="J34" s="67"/>
      <c r="K34" s="67"/>
      <c r="L34" s="67"/>
      <c r="M34" s="68"/>
    </row>
    <row r="35" spans="2:13" ht="17.55" customHeight="1" x14ac:dyDescent="0.3">
      <c r="B35" s="66"/>
      <c r="C35" s="67"/>
      <c r="D35" s="67"/>
      <c r="E35" s="67"/>
      <c r="F35" s="67"/>
      <c r="G35" s="67"/>
      <c r="H35" s="67"/>
      <c r="I35" s="67"/>
      <c r="J35" s="67"/>
      <c r="K35" s="67"/>
      <c r="L35" s="67"/>
      <c r="M35" s="68"/>
    </row>
    <row r="36" spans="2:13" ht="17.55" customHeight="1" x14ac:dyDescent="0.3">
      <c r="B36" s="66"/>
      <c r="C36" s="67"/>
      <c r="D36" s="67"/>
      <c r="E36" s="67"/>
      <c r="F36" s="67"/>
      <c r="G36" s="67"/>
      <c r="H36" s="67"/>
      <c r="I36" s="67"/>
      <c r="J36" s="67"/>
      <c r="K36" s="67"/>
      <c r="L36" s="67"/>
      <c r="M36" s="68"/>
    </row>
    <row r="37" spans="2:13" ht="17.55" customHeight="1" x14ac:dyDescent="0.3">
      <c r="B37" s="66"/>
      <c r="C37" s="67"/>
      <c r="D37" s="67"/>
      <c r="E37" s="67"/>
      <c r="F37" s="67"/>
      <c r="G37" s="67"/>
      <c r="H37" s="67"/>
      <c r="I37" s="67"/>
      <c r="J37" s="67"/>
      <c r="K37" s="67"/>
      <c r="L37" s="67"/>
      <c r="M37" s="68"/>
    </row>
    <row r="38" spans="2:13" ht="17.55" hidden="1" customHeight="1" x14ac:dyDescent="0.3">
      <c r="B38" s="66"/>
      <c r="C38" s="67"/>
      <c r="D38" s="67"/>
      <c r="E38" s="67"/>
      <c r="F38" s="67"/>
      <c r="G38" s="67"/>
      <c r="H38" s="67"/>
      <c r="I38" s="67"/>
      <c r="J38" s="67"/>
      <c r="K38" s="67"/>
      <c r="L38" s="67"/>
      <c r="M38" s="68"/>
    </row>
    <row r="39" spans="2:13" ht="3.6" customHeight="1" x14ac:dyDescent="0.3">
      <c r="B39" s="66"/>
      <c r="C39" s="67"/>
      <c r="D39" s="67"/>
      <c r="E39" s="67"/>
      <c r="F39" s="67"/>
      <c r="G39" s="67"/>
      <c r="H39" s="67"/>
      <c r="I39" s="67"/>
      <c r="J39" s="67"/>
      <c r="K39" s="67"/>
      <c r="L39" s="67"/>
      <c r="M39" s="68"/>
    </row>
    <row r="40" spans="2:13" ht="17.55" hidden="1" customHeight="1" x14ac:dyDescent="0.3">
      <c r="B40" s="66"/>
      <c r="C40" s="67"/>
      <c r="D40" s="67"/>
      <c r="E40" s="67"/>
      <c r="F40" s="67"/>
      <c r="G40" s="67"/>
      <c r="H40" s="67"/>
      <c r="I40" s="67"/>
      <c r="J40" s="67"/>
      <c r="K40" s="67"/>
      <c r="L40" s="67"/>
      <c r="M40" s="68"/>
    </row>
    <row r="41" spans="2:13" ht="14.55" hidden="1" customHeight="1" x14ac:dyDescent="0.3">
      <c r="B41" s="66"/>
      <c r="C41" s="67"/>
      <c r="D41" s="67"/>
      <c r="E41" s="67"/>
      <c r="F41" s="67"/>
      <c r="G41" s="67"/>
      <c r="H41" s="67"/>
      <c r="I41" s="67"/>
      <c r="J41" s="67"/>
      <c r="K41" s="67"/>
      <c r="L41" s="67"/>
      <c r="M41" s="68"/>
    </row>
    <row r="42" spans="2:13" ht="14.55" hidden="1" customHeight="1" x14ac:dyDescent="0.3">
      <c r="B42" s="66"/>
      <c r="C42" s="67"/>
      <c r="D42" s="67"/>
      <c r="E42" s="67"/>
      <c r="F42" s="67"/>
      <c r="G42" s="67"/>
      <c r="H42" s="67"/>
      <c r="I42" s="67"/>
      <c r="J42" s="67"/>
      <c r="K42" s="67"/>
      <c r="L42" s="67"/>
      <c r="M42" s="68"/>
    </row>
    <row r="43" spans="2:13" ht="14.55" hidden="1" customHeight="1" x14ac:dyDescent="0.3">
      <c r="B43" s="66"/>
      <c r="C43" s="67"/>
      <c r="D43" s="67"/>
      <c r="E43" s="67"/>
      <c r="F43" s="67"/>
      <c r="G43" s="67"/>
      <c r="H43" s="67"/>
      <c r="I43" s="67"/>
      <c r="J43" s="67"/>
      <c r="K43" s="67"/>
      <c r="L43" s="67"/>
      <c r="M43" s="68"/>
    </row>
    <row r="44" spans="2:13" ht="14.55" hidden="1" customHeight="1" x14ac:dyDescent="0.3">
      <c r="B44" s="66"/>
      <c r="C44" s="67"/>
      <c r="D44" s="67"/>
      <c r="E44" s="67"/>
      <c r="F44" s="67"/>
      <c r="G44" s="67"/>
      <c r="H44" s="67"/>
      <c r="I44" s="67"/>
      <c r="J44" s="67"/>
      <c r="K44" s="67"/>
      <c r="L44" s="67"/>
      <c r="M44" s="68"/>
    </row>
    <row r="45" spans="2:13" ht="14.55" hidden="1" customHeight="1" x14ac:dyDescent="0.3">
      <c r="B45" s="66"/>
      <c r="C45" s="67"/>
      <c r="D45" s="67"/>
      <c r="E45" s="67"/>
      <c r="F45" s="67"/>
      <c r="G45" s="67"/>
      <c r="H45" s="67"/>
      <c r="I45" s="67"/>
      <c r="J45" s="67"/>
      <c r="K45" s="67"/>
      <c r="L45" s="67"/>
      <c r="M45" s="68"/>
    </row>
    <row r="46" spans="2:13" ht="14.55" hidden="1" customHeight="1" x14ac:dyDescent="0.3">
      <c r="B46" s="66"/>
      <c r="C46" s="67"/>
      <c r="D46" s="67"/>
      <c r="E46" s="67"/>
      <c r="F46" s="67"/>
      <c r="G46" s="67"/>
      <c r="H46" s="67"/>
      <c r="I46" s="67"/>
      <c r="J46" s="67"/>
      <c r="K46" s="67"/>
      <c r="L46" s="67"/>
      <c r="M46" s="68"/>
    </row>
    <row r="47" spans="2:13" ht="25.5" customHeight="1" x14ac:dyDescent="0.3">
      <c r="B47" s="69"/>
      <c r="C47" s="70"/>
      <c r="D47" s="70"/>
      <c r="E47" s="70"/>
      <c r="F47" s="70"/>
      <c r="G47" s="70"/>
      <c r="H47" s="70"/>
      <c r="I47" s="70"/>
      <c r="J47" s="70"/>
      <c r="K47" s="70"/>
      <c r="L47" s="70"/>
      <c r="M47" s="71"/>
    </row>
  </sheetData>
  <mergeCells count="1">
    <mergeCell ref="B8:M47"/>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zoomScale="85" zoomScaleNormal="85" workbookViewId="0">
      <selection activeCell="N27" sqref="N27"/>
    </sheetView>
  </sheetViews>
  <sheetFormatPr baseColWidth="10" defaultColWidth="11.44140625" defaultRowHeight="14.4" x14ac:dyDescent="0.3"/>
  <cols>
    <col min="1" max="1" width="3.21875" customWidth="1"/>
    <col min="2" max="2" width="2.77734375" customWidth="1"/>
    <col min="3" max="3" width="4.21875" style="52" customWidth="1"/>
    <col min="4" max="4" width="90.44140625" customWidth="1"/>
  </cols>
  <sheetData>
    <row r="3" spans="2:9" ht="14.1" customHeight="1" thickBot="1" x14ac:dyDescent="0.35">
      <c r="B3" s="49"/>
      <c r="C3" s="50" t="s">
        <v>5</v>
      </c>
      <c r="F3" s="51" t="s">
        <v>6</v>
      </c>
    </row>
    <row r="4" spans="2:9" x14ac:dyDescent="0.3">
      <c r="F4" s="72" t="s">
        <v>7</v>
      </c>
      <c r="G4" s="73"/>
      <c r="H4" s="73"/>
      <c r="I4" s="74"/>
    </row>
    <row r="5" spans="2:9" s="15" customFormat="1" ht="20.100000000000001" customHeight="1" x14ac:dyDescent="0.3">
      <c r="C5" s="53" t="s">
        <v>8</v>
      </c>
      <c r="D5" s="15" t="s">
        <v>9</v>
      </c>
      <c r="F5" s="75"/>
      <c r="G5" s="76"/>
      <c r="H5" s="76"/>
      <c r="I5" s="77"/>
    </row>
    <row r="6" spans="2:9" s="15" customFormat="1" ht="20.100000000000001" customHeight="1" x14ac:dyDescent="0.3">
      <c r="C6" s="53" t="s">
        <v>10</v>
      </c>
      <c r="D6" s="15" t="s">
        <v>11</v>
      </c>
      <c r="F6" s="75"/>
      <c r="G6" s="76"/>
      <c r="H6" s="76"/>
      <c r="I6" s="77"/>
    </row>
    <row r="7" spans="2:9" s="15" customFormat="1" ht="20.100000000000001" customHeight="1" x14ac:dyDescent="0.3">
      <c r="C7" s="53" t="s">
        <v>12</v>
      </c>
      <c r="D7" s="15" t="s">
        <v>13</v>
      </c>
      <c r="F7" s="75"/>
      <c r="G7" s="76"/>
      <c r="H7" s="76"/>
      <c r="I7" s="77"/>
    </row>
    <row r="8" spans="2:9" s="15" customFormat="1" ht="20.100000000000001" customHeight="1" x14ac:dyDescent="0.3">
      <c r="C8" s="53" t="s">
        <v>14</v>
      </c>
      <c r="D8" s="15" t="s">
        <v>15</v>
      </c>
      <c r="F8" s="75"/>
      <c r="G8" s="76"/>
      <c r="H8" s="76"/>
      <c r="I8" s="77"/>
    </row>
    <row r="9" spans="2:9" ht="20.100000000000001" customHeight="1" x14ac:dyDescent="0.3">
      <c r="C9" s="53" t="s">
        <v>14</v>
      </c>
      <c r="D9" s="15" t="s">
        <v>16</v>
      </c>
      <c r="F9" s="75"/>
      <c r="G9" s="76"/>
      <c r="H9" s="76"/>
      <c r="I9" s="77"/>
    </row>
    <row r="10" spans="2:9" ht="20.100000000000001" customHeight="1" x14ac:dyDescent="0.3">
      <c r="C10" s="53" t="s">
        <v>17</v>
      </c>
      <c r="D10" s="15" t="s">
        <v>18</v>
      </c>
      <c r="F10" s="75"/>
      <c r="G10" s="76"/>
      <c r="H10" s="76"/>
      <c r="I10" s="77"/>
    </row>
    <row r="11" spans="2:9" x14ac:dyDescent="0.3">
      <c r="C11" s="53"/>
      <c r="F11" s="75"/>
      <c r="G11" s="76"/>
      <c r="H11" s="76"/>
      <c r="I11" s="77"/>
    </row>
    <row r="12" spans="2:9" ht="15" thickBot="1" x14ac:dyDescent="0.35">
      <c r="F12" s="78"/>
      <c r="G12" s="79"/>
      <c r="H12" s="79"/>
      <c r="I12" s="80"/>
    </row>
    <row r="16" spans="2:9" ht="14.1" customHeight="1" x14ac:dyDescent="0.3">
      <c r="B16" s="49"/>
      <c r="C16" s="50" t="s">
        <v>19</v>
      </c>
    </row>
    <row r="18" spans="3:4" x14ac:dyDescent="0.3">
      <c r="D18" s="54" t="s">
        <v>20</v>
      </c>
    </row>
    <row r="19" spans="3:4" x14ac:dyDescent="0.3">
      <c r="C19" s="53"/>
      <c r="D19" t="s">
        <v>21</v>
      </c>
    </row>
    <row r="20" spans="3:4" x14ac:dyDescent="0.3">
      <c r="C20" s="53"/>
      <c r="D20" t="s">
        <v>22</v>
      </c>
    </row>
    <row r="21" spans="3:4" x14ac:dyDescent="0.3">
      <c r="C21" s="53"/>
      <c r="D21" t="s">
        <v>23</v>
      </c>
    </row>
    <row r="22" spans="3:4" ht="3.75" customHeight="1" x14ac:dyDescent="0.3">
      <c r="C22" s="53"/>
    </row>
    <row r="23" spans="3:4" ht="15.6" x14ac:dyDescent="0.3">
      <c r="C23" s="53"/>
      <c r="D23" s="55" t="s">
        <v>24</v>
      </c>
    </row>
    <row r="24" spans="3:4" x14ac:dyDescent="0.3">
      <c r="C24" s="53"/>
      <c r="D24" s="56" t="s">
        <v>25</v>
      </c>
    </row>
    <row r="27" spans="3:4" x14ac:dyDescent="0.3">
      <c r="D27" s="54" t="s">
        <v>26</v>
      </c>
    </row>
    <row r="28" spans="3:4" x14ac:dyDescent="0.3">
      <c r="D28" t="s">
        <v>27</v>
      </c>
    </row>
    <row r="29" spans="3:4" x14ac:dyDescent="0.3">
      <c r="D29" t="s">
        <v>28</v>
      </c>
    </row>
    <row r="30" spans="3:4" x14ac:dyDescent="0.3">
      <c r="D30" t="s">
        <v>29</v>
      </c>
    </row>
    <row r="33" spans="4:4" x14ac:dyDescent="0.3">
      <c r="D33" s="54" t="s">
        <v>30</v>
      </c>
    </row>
    <row r="34" spans="4:4" x14ac:dyDescent="0.3">
      <c r="D34" t="s">
        <v>31</v>
      </c>
    </row>
  </sheetData>
  <mergeCells count="1">
    <mergeCell ref="F4:I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3" ma:contentTypeDescription="Crear nuevo documento." ma:contentTypeScope="" ma:versionID="0cf962567c1c0010f32364df9bf50ae1">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14688e2647f023c7fe75251b9b9186d0"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2.xml><?xml version="1.0" encoding="utf-8"?>
<ds:datastoreItem xmlns:ds="http://schemas.openxmlformats.org/officeDocument/2006/customXml" ds:itemID="{82D82B75-C52B-4B94-9751-F7871D8E12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3BAE0EE-F8C3-4549-89A6-B7E84F13180B}">
  <ds:schemaRefs>
    <ds:schemaRef ds:uri="724c4985-e433-4d2c-9697-e180992b402a"/>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8be3414b-2ef9-485f-84d6-269f1d6f703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Instrucciones de actualizacion</vt:lpstr>
      <vt:lpstr>Back data</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2022-07-26T14:19:02Z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