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SEOGK6/2WlbIwfiAt2aOUNd+8T+LKO/d+Gbg8Ydi6YDiuwz9fc3jKNqjMgZn+LGLPVRf6ijlWaYsUczi40WCVQ==" workbookSaltValue="0ji1PI9GsPODnaSA3q5hTQ==" workbookSpinCount="100000" lockStructure="1"/>
  <bookViews>
    <workbookView showSheetTabs="0" xWindow="-120" yWindow="-120" windowWidth="29040" windowHeight="15840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Gráfico!$A$1:$O$54</definedName>
    <definedName name="_xlnm.Print_Area" localSheetId="0">Portada!$A$1:$L$32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" i="37" l="1" a="1"/>
  <c r="L6" i="37" s="1"/>
  <c r="HJ287" i="35"/>
  <c r="HI287" i="35"/>
  <c r="HH287" i="35"/>
  <c r="HG287" i="35"/>
  <c r="HJ286" i="35"/>
  <c r="HI286" i="35"/>
  <c r="HH286" i="35"/>
  <c r="HG286" i="35"/>
  <c r="HJ285" i="35"/>
  <c r="HI285" i="35"/>
  <c r="HH285" i="35"/>
  <c r="HG285" i="35"/>
  <c r="HJ284" i="35"/>
  <c r="HI284" i="35"/>
  <c r="HH284" i="35"/>
  <c r="HG284" i="35"/>
  <c r="HJ283" i="35"/>
  <c r="HI283" i="35"/>
  <c r="HH283" i="35"/>
  <c r="HG283" i="35"/>
  <c r="HJ282" i="35"/>
  <c r="HI282" i="35"/>
  <c r="HH282" i="35"/>
  <c r="HG282" i="35"/>
  <c r="HJ281" i="35"/>
  <c r="HI281" i="35"/>
  <c r="HH281" i="35"/>
  <c r="HG281" i="35"/>
  <c r="HJ280" i="35"/>
  <c r="HI280" i="35"/>
  <c r="HH280" i="35"/>
  <c r="HG280" i="35"/>
  <c r="HJ279" i="35"/>
  <c r="HI279" i="35"/>
  <c r="HH279" i="35"/>
  <c r="HG279" i="35"/>
  <c r="HJ278" i="35"/>
  <c r="HI278" i="35"/>
  <c r="HH278" i="35"/>
  <c r="HG278" i="35"/>
  <c r="HJ277" i="35"/>
  <c r="HI277" i="35"/>
  <c r="HH277" i="35"/>
  <c r="HG277" i="35"/>
  <c r="HJ276" i="35"/>
  <c r="HI276" i="35"/>
  <c r="HH276" i="35"/>
  <c r="HG276" i="35"/>
  <c r="HJ275" i="35"/>
  <c r="HI275" i="35"/>
  <c r="HH275" i="35"/>
  <c r="HG275" i="35"/>
  <c r="HJ274" i="35"/>
  <c r="HI274" i="35"/>
  <c r="HH274" i="35"/>
  <c r="HG274" i="35"/>
  <c r="HJ273" i="35"/>
  <c r="HI273" i="35"/>
  <c r="HH273" i="35"/>
  <c r="HG273" i="35"/>
  <c r="HJ272" i="35"/>
  <c r="HI272" i="35"/>
  <c r="HH272" i="35"/>
  <c r="HG272" i="35"/>
  <c r="HJ271" i="35"/>
  <c r="HI271" i="35"/>
  <c r="HH271" i="35"/>
  <c r="HG271" i="35"/>
  <c r="HJ270" i="35"/>
  <c r="HI270" i="35"/>
  <c r="HH270" i="35"/>
  <c r="HG270" i="35"/>
  <c r="HJ269" i="35"/>
  <c r="HI269" i="35"/>
  <c r="HH269" i="35"/>
  <c r="HG269" i="35"/>
  <c r="HJ268" i="35"/>
  <c r="HI268" i="35"/>
  <c r="HH268" i="35"/>
  <c r="HG268" i="35"/>
  <c r="HJ267" i="35"/>
  <c r="HI267" i="35"/>
  <c r="HH267" i="35"/>
  <c r="HG267" i="35"/>
  <c r="HJ266" i="35"/>
  <c r="HI266" i="35"/>
  <c r="HH266" i="35"/>
  <c r="HG266" i="35"/>
  <c r="HJ265" i="35"/>
  <c r="HJ289" i="35" s="1"/>
  <c r="HI265" i="35"/>
  <c r="HI289" i="35" s="1"/>
  <c r="HH265" i="35"/>
  <c r="HH289" i="35" s="1"/>
  <c r="HG265" i="35"/>
  <c r="HG289" i="35" s="1"/>
  <c r="HG262" i="35"/>
  <c r="HJ261" i="35" s="1"/>
  <c r="HG287" i="38"/>
  <c r="HF287" i="38"/>
  <c r="HE287" i="38"/>
  <c r="HD287" i="38"/>
  <c r="HG286" i="38"/>
  <c r="HF286" i="38"/>
  <c r="HE286" i="38"/>
  <c r="HD286" i="38"/>
  <c r="HG285" i="38"/>
  <c r="HF285" i="38"/>
  <c r="HE285" i="38"/>
  <c r="HD285" i="38"/>
  <c r="HG284" i="38"/>
  <c r="HF284" i="38"/>
  <c r="HE284" i="38"/>
  <c r="HD284" i="38"/>
  <c r="HG283" i="38"/>
  <c r="HF283" i="38"/>
  <c r="HE283" i="38"/>
  <c r="HD283" i="38"/>
  <c r="HG282" i="38"/>
  <c r="HF282" i="38"/>
  <c r="HE282" i="38"/>
  <c r="HD282" i="38"/>
  <c r="HG281" i="38"/>
  <c r="HF281" i="38"/>
  <c r="HE281" i="38"/>
  <c r="HD281" i="38"/>
  <c r="HG280" i="38"/>
  <c r="HF280" i="38"/>
  <c r="HE280" i="38"/>
  <c r="HD280" i="38"/>
  <c r="HG279" i="38"/>
  <c r="HF279" i="38"/>
  <c r="HE279" i="38"/>
  <c r="HD279" i="38"/>
  <c r="HG278" i="38"/>
  <c r="HF278" i="38"/>
  <c r="HE278" i="38"/>
  <c r="HD278" i="38"/>
  <c r="HG277" i="38"/>
  <c r="HF277" i="38"/>
  <c r="HE277" i="38"/>
  <c r="HD277" i="38"/>
  <c r="HG276" i="38"/>
  <c r="HF276" i="38"/>
  <c r="HE276" i="38"/>
  <c r="HD276" i="38"/>
  <c r="HG275" i="38"/>
  <c r="HF275" i="38"/>
  <c r="HE275" i="38"/>
  <c r="HD275" i="38"/>
  <c r="HG274" i="38"/>
  <c r="HF274" i="38"/>
  <c r="HE274" i="38"/>
  <c r="HD274" i="38"/>
  <c r="HG273" i="38"/>
  <c r="HF273" i="38"/>
  <c r="HE273" i="38"/>
  <c r="HD273" i="38"/>
  <c r="HG272" i="38"/>
  <c r="HF272" i="38"/>
  <c r="HE272" i="38"/>
  <c r="HD272" i="38"/>
  <c r="HG271" i="38"/>
  <c r="HF271" i="38"/>
  <c r="HE271" i="38"/>
  <c r="HD271" i="38"/>
  <c r="HG270" i="38"/>
  <c r="HF270" i="38"/>
  <c r="HE270" i="38"/>
  <c r="HD270" i="38"/>
  <c r="HG269" i="38"/>
  <c r="HF269" i="38"/>
  <c r="HE269" i="38"/>
  <c r="HD269" i="38"/>
  <c r="HG268" i="38"/>
  <c r="HF268" i="38"/>
  <c r="HE268" i="38"/>
  <c r="HD268" i="38"/>
  <c r="HG267" i="38"/>
  <c r="HF267" i="38"/>
  <c r="HE267" i="38"/>
  <c r="HD267" i="38"/>
  <c r="HG266" i="38"/>
  <c r="HF266" i="38"/>
  <c r="HE266" i="38"/>
  <c r="HD266" i="38"/>
  <c r="HG265" i="38"/>
  <c r="HG289" i="38" s="1"/>
  <c r="HF265" i="38"/>
  <c r="HF289" i="38" s="1"/>
  <c r="HE265" i="38"/>
  <c r="HE289" i="38" s="1"/>
  <c r="HD265" i="38"/>
  <c r="HD289" i="38" s="1"/>
  <c r="HD262" i="38"/>
  <c r="HG261" i="38" s="1"/>
  <c r="HG287" i="39"/>
  <c r="HF287" i="39"/>
  <c r="HE287" i="39"/>
  <c r="HD287" i="39"/>
  <c r="HG286" i="39"/>
  <c r="HF286" i="39"/>
  <c r="HE286" i="39"/>
  <c r="HD286" i="39"/>
  <c r="HG285" i="39"/>
  <c r="HF285" i="39"/>
  <c r="HE285" i="39"/>
  <c r="HD285" i="39"/>
  <c r="HG284" i="39"/>
  <c r="HF284" i="39"/>
  <c r="HE284" i="39"/>
  <c r="HD284" i="39"/>
  <c r="HG283" i="39"/>
  <c r="HF283" i="39"/>
  <c r="HE283" i="39"/>
  <c r="HD283" i="39"/>
  <c r="HG282" i="39"/>
  <c r="HF282" i="39"/>
  <c r="HE282" i="39"/>
  <c r="HD282" i="39"/>
  <c r="HG281" i="39"/>
  <c r="HF281" i="39"/>
  <c r="HE281" i="39"/>
  <c r="HD281" i="39"/>
  <c r="HG280" i="39"/>
  <c r="HF280" i="39"/>
  <c r="HE280" i="39"/>
  <c r="HD280" i="39"/>
  <c r="HG279" i="39"/>
  <c r="HF279" i="39"/>
  <c r="HE279" i="39"/>
  <c r="HD279" i="39"/>
  <c r="HG278" i="39"/>
  <c r="HF278" i="39"/>
  <c r="HE278" i="39"/>
  <c r="HD278" i="39"/>
  <c r="HG277" i="39"/>
  <c r="HF277" i="39"/>
  <c r="HE277" i="39"/>
  <c r="HD277" i="39"/>
  <c r="HG276" i="39"/>
  <c r="HF276" i="39"/>
  <c r="HE276" i="39"/>
  <c r="HD276" i="39"/>
  <c r="HG275" i="39"/>
  <c r="HF275" i="39"/>
  <c r="HE275" i="39"/>
  <c r="HD275" i="39"/>
  <c r="HG274" i="39"/>
  <c r="HF274" i="39"/>
  <c r="HE274" i="39"/>
  <c r="HD274" i="39"/>
  <c r="HG273" i="39"/>
  <c r="HF273" i="39"/>
  <c r="HE273" i="39"/>
  <c r="HD273" i="39"/>
  <c r="HG272" i="39"/>
  <c r="HF272" i="39"/>
  <c r="HE272" i="39"/>
  <c r="HD272" i="39"/>
  <c r="HG271" i="39"/>
  <c r="HF271" i="39"/>
  <c r="HE271" i="39"/>
  <c r="HD271" i="39"/>
  <c r="HG270" i="39"/>
  <c r="HF270" i="39"/>
  <c r="HE270" i="39"/>
  <c r="HD270" i="39"/>
  <c r="HG269" i="39"/>
  <c r="HF269" i="39"/>
  <c r="HE269" i="39"/>
  <c r="HD269" i="39"/>
  <c r="HG268" i="39"/>
  <c r="HF268" i="39"/>
  <c r="HE268" i="39"/>
  <c r="HD268" i="39"/>
  <c r="HG267" i="39"/>
  <c r="HF267" i="39"/>
  <c r="HE267" i="39"/>
  <c r="HD267" i="39"/>
  <c r="HG266" i="39"/>
  <c r="HF266" i="39"/>
  <c r="HE266" i="39"/>
  <c r="HD266" i="39"/>
  <c r="HG265" i="39"/>
  <c r="HG289" i="39" s="1"/>
  <c r="HF265" i="39"/>
  <c r="HF289" i="39" s="1"/>
  <c r="HE265" i="39"/>
  <c r="HE289" i="39" s="1"/>
  <c r="HD265" i="39"/>
  <c r="HD289" i="39" s="1"/>
  <c r="HD262" i="39"/>
  <c r="HG261" i="39" s="1"/>
  <c r="HG287" i="19"/>
  <c r="HF287" i="19"/>
  <c r="HE287" i="19"/>
  <c r="HD287" i="19"/>
  <c r="HG286" i="19"/>
  <c r="HF286" i="19"/>
  <c r="HE286" i="19"/>
  <c r="HD286" i="19"/>
  <c r="HG285" i="19"/>
  <c r="HF285" i="19"/>
  <c r="HE285" i="19"/>
  <c r="HD285" i="19"/>
  <c r="HG284" i="19"/>
  <c r="HF284" i="19"/>
  <c r="HE284" i="19"/>
  <c r="HD284" i="19"/>
  <c r="HG283" i="19"/>
  <c r="HF283" i="19"/>
  <c r="HE283" i="19"/>
  <c r="HD283" i="19"/>
  <c r="HG282" i="19"/>
  <c r="HF282" i="19"/>
  <c r="HE282" i="19"/>
  <c r="HD282" i="19"/>
  <c r="HG281" i="19"/>
  <c r="HF281" i="19"/>
  <c r="HE281" i="19"/>
  <c r="HD281" i="19"/>
  <c r="HG280" i="19"/>
  <c r="HF280" i="19"/>
  <c r="HE280" i="19"/>
  <c r="HD280" i="19"/>
  <c r="HG279" i="19"/>
  <c r="HF279" i="19"/>
  <c r="HE279" i="19"/>
  <c r="HD279" i="19"/>
  <c r="HG278" i="19"/>
  <c r="HF278" i="19"/>
  <c r="HE278" i="19"/>
  <c r="HD278" i="19"/>
  <c r="HG277" i="19"/>
  <c r="HF277" i="19"/>
  <c r="HE277" i="19"/>
  <c r="HD277" i="19"/>
  <c r="HG276" i="19"/>
  <c r="HF276" i="19"/>
  <c r="HE276" i="19"/>
  <c r="HD276" i="19"/>
  <c r="HG275" i="19"/>
  <c r="HF275" i="19"/>
  <c r="HE275" i="19"/>
  <c r="HD275" i="19"/>
  <c r="HG274" i="19"/>
  <c r="HF274" i="19"/>
  <c r="HE274" i="19"/>
  <c r="HD274" i="19"/>
  <c r="HG273" i="19"/>
  <c r="HF273" i="19"/>
  <c r="HE273" i="19"/>
  <c r="HD273" i="19"/>
  <c r="HG272" i="19"/>
  <c r="HF272" i="19"/>
  <c r="HE272" i="19"/>
  <c r="HD272" i="19"/>
  <c r="HG271" i="19"/>
  <c r="HF271" i="19"/>
  <c r="HE271" i="19"/>
  <c r="HD271" i="19"/>
  <c r="HG270" i="19"/>
  <c r="HF270" i="19"/>
  <c r="HE270" i="19"/>
  <c r="HD270" i="19"/>
  <c r="HG269" i="19"/>
  <c r="HF269" i="19"/>
  <c r="HE269" i="19"/>
  <c r="HD269" i="19"/>
  <c r="HG268" i="19"/>
  <c r="HF268" i="19"/>
  <c r="HE268" i="19"/>
  <c r="HD268" i="19"/>
  <c r="HG267" i="19"/>
  <c r="HF267" i="19"/>
  <c r="HE267" i="19"/>
  <c r="HD267" i="19"/>
  <c r="HG266" i="19"/>
  <c r="HF266" i="19"/>
  <c r="HE266" i="19"/>
  <c r="HD266" i="19"/>
  <c r="HG265" i="19"/>
  <c r="HF265" i="19"/>
  <c r="HF289" i="19" s="1"/>
  <c r="HE265" i="19"/>
  <c r="HE289" i="19" s="1"/>
  <c r="HD265" i="19"/>
  <c r="HD289" i="19" s="1"/>
  <c r="HD262" i="19"/>
  <c r="HG261" i="19" s="1"/>
  <c r="HG261" i="35" l="1"/>
  <c r="HH261" i="35"/>
  <c r="HI261" i="35"/>
  <c r="HD261" i="38"/>
  <c r="HF261" i="38"/>
  <c r="HE261" i="38"/>
  <c r="HD261" i="39"/>
  <c r="HF261" i="39"/>
  <c r="HE261" i="39"/>
  <c r="HG289" i="19"/>
  <c r="HF261" i="19"/>
  <c r="HD261" i="19"/>
  <c r="HE261" i="19"/>
  <c r="HC287" i="35"/>
  <c r="HB287" i="35"/>
  <c r="HA287" i="35"/>
  <c r="GZ287" i="35"/>
  <c r="HC286" i="35"/>
  <c r="HB286" i="35"/>
  <c r="HA286" i="35"/>
  <c r="GZ286" i="35"/>
  <c r="HC285" i="35"/>
  <c r="HB285" i="35"/>
  <c r="HA285" i="35"/>
  <c r="GZ285" i="35"/>
  <c r="HC284" i="35"/>
  <c r="HB284" i="35"/>
  <c r="HA284" i="35"/>
  <c r="GZ284" i="35"/>
  <c r="HC283" i="35"/>
  <c r="HB283" i="35"/>
  <c r="HA283" i="35"/>
  <c r="GZ283" i="35"/>
  <c r="HC282" i="35"/>
  <c r="HB282" i="35"/>
  <c r="HA282" i="35"/>
  <c r="GZ282" i="35"/>
  <c r="HC281" i="35"/>
  <c r="HB281" i="35"/>
  <c r="HA281" i="35"/>
  <c r="GZ281" i="35"/>
  <c r="HC280" i="35"/>
  <c r="HB280" i="35"/>
  <c r="HA280" i="35"/>
  <c r="GZ280" i="35"/>
  <c r="HC279" i="35"/>
  <c r="HB279" i="35"/>
  <c r="HA279" i="35"/>
  <c r="GZ279" i="35"/>
  <c r="HC278" i="35"/>
  <c r="HB278" i="35"/>
  <c r="HA278" i="35"/>
  <c r="GZ278" i="35"/>
  <c r="HC277" i="35"/>
  <c r="HB277" i="35"/>
  <c r="HA277" i="35"/>
  <c r="GZ277" i="35"/>
  <c r="HC276" i="35"/>
  <c r="HB276" i="35"/>
  <c r="HA276" i="35"/>
  <c r="GZ276" i="35"/>
  <c r="HC275" i="35"/>
  <c r="HB275" i="35"/>
  <c r="HA275" i="35"/>
  <c r="GZ275" i="35"/>
  <c r="HC274" i="35"/>
  <c r="HB274" i="35"/>
  <c r="HA274" i="35"/>
  <c r="GZ274" i="35"/>
  <c r="HC273" i="35"/>
  <c r="HB273" i="35"/>
  <c r="HA273" i="35"/>
  <c r="GZ273" i="35"/>
  <c r="HC272" i="35"/>
  <c r="HB272" i="35"/>
  <c r="HA272" i="35"/>
  <c r="GZ272" i="35"/>
  <c r="HC271" i="35"/>
  <c r="HB271" i="35"/>
  <c r="HA271" i="35"/>
  <c r="GZ271" i="35"/>
  <c r="HC270" i="35"/>
  <c r="HB270" i="35"/>
  <c r="HA270" i="35"/>
  <c r="GZ270" i="35"/>
  <c r="HC269" i="35"/>
  <c r="HB269" i="35"/>
  <c r="HA269" i="35"/>
  <c r="GZ269" i="35"/>
  <c r="HC268" i="35"/>
  <c r="HB268" i="35"/>
  <c r="HA268" i="35"/>
  <c r="GZ268" i="35"/>
  <c r="HC267" i="35"/>
  <c r="HB267" i="35"/>
  <c r="HA267" i="35"/>
  <c r="GZ267" i="35"/>
  <c r="HC266" i="35"/>
  <c r="HB266" i="35"/>
  <c r="HA266" i="35"/>
  <c r="GZ266" i="35"/>
  <c r="HC265" i="35"/>
  <c r="HC289" i="35" s="1"/>
  <c r="HB265" i="35"/>
  <c r="HB289" i="35" s="1"/>
  <c r="HA265" i="35"/>
  <c r="HA289" i="35" s="1"/>
  <c r="GZ265" i="35"/>
  <c r="GZ289" i="35" s="1"/>
  <c r="GZ262" i="35"/>
  <c r="HC261" i="35" s="1"/>
  <c r="HA261" i="35"/>
  <c r="GZ261" i="35"/>
  <c r="GZ287" i="38"/>
  <c r="GY287" i="38"/>
  <c r="GX287" i="38"/>
  <c r="GW287" i="38"/>
  <c r="GZ286" i="38"/>
  <c r="GY286" i="38"/>
  <c r="GX286" i="38"/>
  <c r="GW286" i="38"/>
  <c r="GZ285" i="38"/>
  <c r="GY285" i="38"/>
  <c r="GX285" i="38"/>
  <c r="GW285" i="38"/>
  <c r="GZ284" i="38"/>
  <c r="GY284" i="38"/>
  <c r="GX284" i="38"/>
  <c r="GW284" i="38"/>
  <c r="GZ283" i="38"/>
  <c r="GY283" i="38"/>
  <c r="GX283" i="38"/>
  <c r="GW283" i="38"/>
  <c r="GZ282" i="38"/>
  <c r="GY282" i="38"/>
  <c r="GX282" i="38"/>
  <c r="GW282" i="38"/>
  <c r="GZ281" i="38"/>
  <c r="GY281" i="38"/>
  <c r="GX281" i="38"/>
  <c r="GW281" i="38"/>
  <c r="GZ280" i="38"/>
  <c r="GY280" i="38"/>
  <c r="GX280" i="38"/>
  <c r="GW280" i="38"/>
  <c r="GZ279" i="38"/>
  <c r="GY279" i="38"/>
  <c r="GX279" i="38"/>
  <c r="GW279" i="38"/>
  <c r="GZ278" i="38"/>
  <c r="GY278" i="38"/>
  <c r="GX278" i="38"/>
  <c r="GW278" i="38"/>
  <c r="GZ277" i="38"/>
  <c r="GY277" i="38"/>
  <c r="GX277" i="38"/>
  <c r="GW277" i="38"/>
  <c r="GZ276" i="38"/>
  <c r="GY276" i="38"/>
  <c r="GX276" i="38"/>
  <c r="GW276" i="38"/>
  <c r="GZ275" i="38"/>
  <c r="GY275" i="38"/>
  <c r="GX275" i="38"/>
  <c r="GW275" i="38"/>
  <c r="GZ274" i="38"/>
  <c r="GY274" i="38"/>
  <c r="GX274" i="38"/>
  <c r="GW274" i="38"/>
  <c r="GZ273" i="38"/>
  <c r="GY273" i="38"/>
  <c r="GX273" i="38"/>
  <c r="GW273" i="38"/>
  <c r="GZ272" i="38"/>
  <c r="GY272" i="38"/>
  <c r="GX272" i="38"/>
  <c r="GW272" i="38"/>
  <c r="GZ271" i="38"/>
  <c r="GY271" i="38"/>
  <c r="GX271" i="38"/>
  <c r="GW271" i="38"/>
  <c r="GZ270" i="38"/>
  <c r="GY270" i="38"/>
  <c r="GX270" i="38"/>
  <c r="GW270" i="38"/>
  <c r="GZ269" i="38"/>
  <c r="GY269" i="38"/>
  <c r="GX269" i="38"/>
  <c r="GW269" i="38"/>
  <c r="GZ268" i="38"/>
  <c r="GY268" i="38"/>
  <c r="GX268" i="38"/>
  <c r="GW268" i="38"/>
  <c r="GZ267" i="38"/>
  <c r="GY267" i="38"/>
  <c r="GX267" i="38"/>
  <c r="GW267" i="38"/>
  <c r="GZ266" i="38"/>
  <c r="GY266" i="38"/>
  <c r="GX266" i="38"/>
  <c r="GW266" i="38"/>
  <c r="GZ265" i="38"/>
  <c r="GZ289" i="38" s="1"/>
  <c r="GY265" i="38"/>
  <c r="GY289" i="38" s="1"/>
  <c r="GX265" i="38"/>
  <c r="GX289" i="38" s="1"/>
  <c r="GW265" i="38"/>
  <c r="GW289" i="38" s="1"/>
  <c r="GW262" i="38"/>
  <c r="GZ261" i="38" s="1"/>
  <c r="GZ287" i="39"/>
  <c r="GY287" i="39"/>
  <c r="GX287" i="39"/>
  <c r="GW287" i="39"/>
  <c r="GZ286" i="39"/>
  <c r="GY286" i="39"/>
  <c r="GX286" i="39"/>
  <c r="GW286" i="39"/>
  <c r="GZ285" i="39"/>
  <c r="GY285" i="39"/>
  <c r="GX285" i="39"/>
  <c r="GW285" i="39"/>
  <c r="GZ284" i="39"/>
  <c r="GY284" i="39"/>
  <c r="GX284" i="39"/>
  <c r="GW284" i="39"/>
  <c r="GZ283" i="39"/>
  <c r="GY283" i="39"/>
  <c r="GX283" i="39"/>
  <c r="GW283" i="39"/>
  <c r="GZ282" i="39"/>
  <c r="GY282" i="39"/>
  <c r="GX282" i="39"/>
  <c r="GW282" i="39"/>
  <c r="GZ281" i="39"/>
  <c r="GY281" i="39"/>
  <c r="GX281" i="39"/>
  <c r="GW281" i="39"/>
  <c r="GZ280" i="39"/>
  <c r="GY280" i="39"/>
  <c r="GX280" i="39"/>
  <c r="GW280" i="39"/>
  <c r="GZ279" i="39"/>
  <c r="GY279" i="39"/>
  <c r="GX279" i="39"/>
  <c r="GW279" i="39"/>
  <c r="GZ278" i="39"/>
  <c r="GY278" i="39"/>
  <c r="GX278" i="39"/>
  <c r="GW278" i="39"/>
  <c r="GZ277" i="39"/>
  <c r="GY277" i="39"/>
  <c r="GX277" i="39"/>
  <c r="GW277" i="39"/>
  <c r="GZ276" i="39"/>
  <c r="GY276" i="39"/>
  <c r="GX276" i="39"/>
  <c r="GW276" i="39"/>
  <c r="GZ275" i="39"/>
  <c r="GY275" i="39"/>
  <c r="GX275" i="39"/>
  <c r="GW275" i="39"/>
  <c r="GZ274" i="39"/>
  <c r="GY274" i="39"/>
  <c r="GX274" i="39"/>
  <c r="GW274" i="39"/>
  <c r="GZ273" i="39"/>
  <c r="GY273" i="39"/>
  <c r="GX273" i="39"/>
  <c r="GW273" i="39"/>
  <c r="GZ272" i="39"/>
  <c r="GY272" i="39"/>
  <c r="GX272" i="39"/>
  <c r="GW272" i="39"/>
  <c r="GZ271" i="39"/>
  <c r="GY271" i="39"/>
  <c r="GX271" i="39"/>
  <c r="GW271" i="39"/>
  <c r="GZ270" i="39"/>
  <c r="GY270" i="39"/>
  <c r="GX270" i="39"/>
  <c r="GW270" i="39"/>
  <c r="GZ269" i="39"/>
  <c r="GY269" i="39"/>
  <c r="GX269" i="39"/>
  <c r="GW269" i="39"/>
  <c r="GZ268" i="39"/>
  <c r="GY268" i="39"/>
  <c r="GX268" i="39"/>
  <c r="GW268" i="39"/>
  <c r="GZ267" i="39"/>
  <c r="GY267" i="39"/>
  <c r="GX267" i="39"/>
  <c r="GW267" i="39"/>
  <c r="GZ266" i="39"/>
  <c r="GY266" i="39"/>
  <c r="GX266" i="39"/>
  <c r="GW266" i="39"/>
  <c r="GZ265" i="39"/>
  <c r="GZ289" i="39" s="1"/>
  <c r="GY265" i="39"/>
  <c r="GY289" i="39" s="1"/>
  <c r="GX265" i="39"/>
  <c r="GX289" i="39" s="1"/>
  <c r="GW265" i="39"/>
  <c r="GW289" i="39" s="1"/>
  <c r="GW262" i="39"/>
  <c r="GZ261" i="39" s="1"/>
  <c r="GZ287" i="19"/>
  <c r="GY287" i="19"/>
  <c r="GX287" i="19"/>
  <c r="GW287" i="19"/>
  <c r="GZ286" i="19"/>
  <c r="GY286" i="19"/>
  <c r="GX286" i="19"/>
  <c r="GW286" i="19"/>
  <c r="GZ285" i="19"/>
  <c r="GY285" i="19"/>
  <c r="GX285" i="19"/>
  <c r="GW285" i="19"/>
  <c r="GZ284" i="19"/>
  <c r="GY284" i="19"/>
  <c r="GX284" i="19"/>
  <c r="GW284" i="19"/>
  <c r="GZ283" i="19"/>
  <c r="GY283" i="19"/>
  <c r="GX283" i="19"/>
  <c r="GW283" i="19"/>
  <c r="GZ282" i="19"/>
  <c r="GY282" i="19"/>
  <c r="GX282" i="19"/>
  <c r="GW282" i="19"/>
  <c r="GZ281" i="19"/>
  <c r="GY281" i="19"/>
  <c r="GX281" i="19"/>
  <c r="GW281" i="19"/>
  <c r="GZ280" i="19"/>
  <c r="GY280" i="19"/>
  <c r="GX280" i="19"/>
  <c r="GW280" i="19"/>
  <c r="GZ279" i="19"/>
  <c r="GY279" i="19"/>
  <c r="GX279" i="19"/>
  <c r="GW279" i="19"/>
  <c r="GZ278" i="19"/>
  <c r="GY278" i="19"/>
  <c r="GX278" i="19"/>
  <c r="GW278" i="19"/>
  <c r="GZ277" i="19"/>
  <c r="GY277" i="19"/>
  <c r="GX277" i="19"/>
  <c r="GW277" i="19"/>
  <c r="GZ276" i="19"/>
  <c r="GY276" i="19"/>
  <c r="GX276" i="19"/>
  <c r="GW276" i="19"/>
  <c r="GZ275" i="19"/>
  <c r="GY275" i="19"/>
  <c r="GX275" i="19"/>
  <c r="GW275" i="19"/>
  <c r="GZ274" i="19"/>
  <c r="GY274" i="19"/>
  <c r="GX274" i="19"/>
  <c r="GW274" i="19"/>
  <c r="GZ273" i="19"/>
  <c r="GY273" i="19"/>
  <c r="GX273" i="19"/>
  <c r="GW273" i="19"/>
  <c r="GZ272" i="19"/>
  <c r="GY272" i="19"/>
  <c r="GX272" i="19"/>
  <c r="GW272" i="19"/>
  <c r="GZ271" i="19"/>
  <c r="GY271" i="19"/>
  <c r="GX271" i="19"/>
  <c r="GW271" i="19"/>
  <c r="GZ270" i="19"/>
  <c r="GY270" i="19"/>
  <c r="GX270" i="19"/>
  <c r="GW270" i="19"/>
  <c r="GZ269" i="19"/>
  <c r="GY269" i="19"/>
  <c r="GX269" i="19"/>
  <c r="GW269" i="19"/>
  <c r="GZ268" i="19"/>
  <c r="GY268" i="19"/>
  <c r="GX268" i="19"/>
  <c r="GW268" i="19"/>
  <c r="GZ267" i="19"/>
  <c r="GY267" i="19"/>
  <c r="GX267" i="19"/>
  <c r="GW267" i="19"/>
  <c r="GZ266" i="19"/>
  <c r="GY266" i="19"/>
  <c r="GX266" i="19"/>
  <c r="GW266" i="19"/>
  <c r="GZ265" i="19"/>
  <c r="GZ289" i="19" s="1"/>
  <c r="GY265" i="19"/>
  <c r="GY289" i="19" s="1"/>
  <c r="GX265" i="19"/>
  <c r="GX289" i="19" s="1"/>
  <c r="GW265" i="19"/>
  <c r="GW289" i="19" s="1"/>
  <c r="GW262" i="19"/>
  <c r="GZ261" i="19" s="1"/>
  <c r="HB261" i="35" l="1"/>
  <c r="GW261" i="38"/>
  <c r="GX261" i="38"/>
  <c r="GY261" i="38"/>
  <c r="GX261" i="39"/>
  <c r="GY261" i="39"/>
  <c r="GW261" i="39"/>
  <c r="GX261" i="19"/>
  <c r="GY261" i="19"/>
  <c r="GW261" i="19"/>
  <c r="GV287" i="35"/>
  <c r="GU287" i="35"/>
  <c r="GT287" i="35"/>
  <c r="GS287" i="35"/>
  <c r="GV286" i="35"/>
  <c r="GU286" i="35"/>
  <c r="GT286" i="35"/>
  <c r="GS286" i="35"/>
  <c r="GV285" i="35"/>
  <c r="GU285" i="35"/>
  <c r="GT285" i="35"/>
  <c r="GS285" i="35"/>
  <c r="GV284" i="35"/>
  <c r="GU284" i="35"/>
  <c r="GT284" i="35"/>
  <c r="GS284" i="35"/>
  <c r="GV283" i="35"/>
  <c r="GU283" i="35"/>
  <c r="GT283" i="35"/>
  <c r="GS283" i="35"/>
  <c r="GV282" i="35"/>
  <c r="GU282" i="35"/>
  <c r="GT282" i="35"/>
  <c r="GS282" i="35"/>
  <c r="GV281" i="35"/>
  <c r="GU281" i="35"/>
  <c r="GT281" i="35"/>
  <c r="GS281" i="35"/>
  <c r="GV280" i="35"/>
  <c r="GU280" i="35"/>
  <c r="GT280" i="35"/>
  <c r="GS280" i="35"/>
  <c r="GV279" i="35"/>
  <c r="GU279" i="35"/>
  <c r="GT279" i="35"/>
  <c r="GS279" i="35"/>
  <c r="GV278" i="35"/>
  <c r="GU278" i="35"/>
  <c r="GT278" i="35"/>
  <c r="GS278" i="35"/>
  <c r="GV277" i="35"/>
  <c r="GU277" i="35"/>
  <c r="GT277" i="35"/>
  <c r="GS277" i="35"/>
  <c r="GV276" i="35"/>
  <c r="GU276" i="35"/>
  <c r="GT276" i="35"/>
  <c r="GS276" i="35"/>
  <c r="GV275" i="35"/>
  <c r="GU275" i="35"/>
  <c r="GT275" i="35"/>
  <c r="GS275" i="35"/>
  <c r="GV274" i="35"/>
  <c r="GU274" i="35"/>
  <c r="GT274" i="35"/>
  <c r="GS274" i="35"/>
  <c r="GV273" i="35"/>
  <c r="GU273" i="35"/>
  <c r="GT273" i="35"/>
  <c r="GS273" i="35"/>
  <c r="GV272" i="35"/>
  <c r="GU272" i="35"/>
  <c r="GT272" i="35"/>
  <c r="GS272" i="35"/>
  <c r="GV271" i="35"/>
  <c r="GU271" i="35"/>
  <c r="GT271" i="35"/>
  <c r="GS271" i="35"/>
  <c r="GV270" i="35"/>
  <c r="GU270" i="35"/>
  <c r="GT270" i="35"/>
  <c r="GS270" i="35"/>
  <c r="GV269" i="35"/>
  <c r="GU269" i="35"/>
  <c r="GT269" i="35"/>
  <c r="GS269" i="35"/>
  <c r="GV268" i="35"/>
  <c r="GU268" i="35"/>
  <c r="GT268" i="35"/>
  <c r="GS268" i="35"/>
  <c r="GV267" i="35"/>
  <c r="GU267" i="35"/>
  <c r="GT267" i="35"/>
  <c r="GS267" i="35"/>
  <c r="GV266" i="35"/>
  <c r="GU266" i="35"/>
  <c r="GT266" i="35"/>
  <c r="GS266" i="35"/>
  <c r="GV265" i="35"/>
  <c r="GV289" i="35" s="1"/>
  <c r="GU265" i="35"/>
  <c r="GU289" i="35" s="1"/>
  <c r="GT265" i="35"/>
  <c r="GT289" i="35" s="1"/>
  <c r="GS265" i="35"/>
  <c r="GS262" i="35"/>
  <c r="GV261" i="35" s="1"/>
  <c r="GT261" i="35"/>
  <c r="GS261" i="35"/>
  <c r="GS287" i="38"/>
  <c r="GR287" i="38"/>
  <c r="GQ287" i="38"/>
  <c r="GP287" i="38"/>
  <c r="GS286" i="38"/>
  <c r="GR286" i="38"/>
  <c r="GQ286" i="38"/>
  <c r="GP286" i="38"/>
  <c r="GS285" i="38"/>
  <c r="GR285" i="38"/>
  <c r="GQ285" i="38"/>
  <c r="GP285" i="38"/>
  <c r="GS284" i="38"/>
  <c r="GR284" i="38"/>
  <c r="GQ284" i="38"/>
  <c r="GP284" i="38"/>
  <c r="GS283" i="38"/>
  <c r="GR283" i="38"/>
  <c r="GQ283" i="38"/>
  <c r="GP283" i="38"/>
  <c r="GS282" i="38"/>
  <c r="GR282" i="38"/>
  <c r="GQ282" i="38"/>
  <c r="GP282" i="38"/>
  <c r="GS281" i="38"/>
  <c r="GR281" i="38"/>
  <c r="GQ281" i="38"/>
  <c r="GP281" i="38"/>
  <c r="GS280" i="38"/>
  <c r="GR280" i="38"/>
  <c r="GQ280" i="38"/>
  <c r="GP280" i="38"/>
  <c r="GS279" i="38"/>
  <c r="GR279" i="38"/>
  <c r="GQ279" i="38"/>
  <c r="GP279" i="38"/>
  <c r="GS278" i="38"/>
  <c r="GR278" i="38"/>
  <c r="GQ278" i="38"/>
  <c r="GP278" i="38"/>
  <c r="GS277" i="38"/>
  <c r="GR277" i="38"/>
  <c r="GQ277" i="38"/>
  <c r="GP277" i="38"/>
  <c r="GS276" i="38"/>
  <c r="GR276" i="38"/>
  <c r="GQ276" i="38"/>
  <c r="GP276" i="38"/>
  <c r="GS275" i="38"/>
  <c r="GR275" i="38"/>
  <c r="GQ275" i="38"/>
  <c r="GP275" i="38"/>
  <c r="GS274" i="38"/>
  <c r="GR274" i="38"/>
  <c r="GQ274" i="38"/>
  <c r="GP274" i="38"/>
  <c r="GS273" i="38"/>
  <c r="GR273" i="38"/>
  <c r="GQ273" i="38"/>
  <c r="GP273" i="38"/>
  <c r="GS272" i="38"/>
  <c r="GR272" i="38"/>
  <c r="GQ272" i="38"/>
  <c r="GP272" i="38"/>
  <c r="GS271" i="38"/>
  <c r="GR271" i="38"/>
  <c r="GQ271" i="38"/>
  <c r="GP271" i="38"/>
  <c r="GS270" i="38"/>
  <c r="GR270" i="38"/>
  <c r="GQ270" i="38"/>
  <c r="GP270" i="38"/>
  <c r="GS269" i="38"/>
  <c r="GR269" i="38"/>
  <c r="GQ269" i="38"/>
  <c r="GP269" i="38"/>
  <c r="GS268" i="38"/>
  <c r="GR268" i="38"/>
  <c r="GQ268" i="38"/>
  <c r="GP268" i="38"/>
  <c r="GS267" i="38"/>
  <c r="GR267" i="38"/>
  <c r="GQ267" i="38"/>
  <c r="GP267" i="38"/>
  <c r="GS266" i="38"/>
  <c r="GR266" i="38"/>
  <c r="GQ266" i="38"/>
  <c r="GP266" i="38"/>
  <c r="GS265" i="38"/>
  <c r="GS289" i="38" s="1"/>
  <c r="GR265" i="38"/>
  <c r="GR289" i="38" s="1"/>
  <c r="GQ265" i="38"/>
  <c r="GP265" i="38"/>
  <c r="GP289" i="38" s="1"/>
  <c r="GP262" i="38"/>
  <c r="GS261" i="38" s="1"/>
  <c r="GS287" i="39"/>
  <c r="GR287" i="39"/>
  <c r="GQ287" i="39"/>
  <c r="GP287" i="39"/>
  <c r="GS286" i="39"/>
  <c r="GR286" i="39"/>
  <c r="GQ286" i="39"/>
  <c r="GP286" i="39"/>
  <c r="GS285" i="39"/>
  <c r="GR285" i="39"/>
  <c r="GQ285" i="39"/>
  <c r="GP285" i="39"/>
  <c r="GS284" i="39"/>
  <c r="GR284" i="39"/>
  <c r="GQ284" i="39"/>
  <c r="GP284" i="39"/>
  <c r="GS283" i="39"/>
  <c r="GR283" i="39"/>
  <c r="GQ283" i="39"/>
  <c r="GP283" i="39"/>
  <c r="GS282" i="39"/>
  <c r="GR282" i="39"/>
  <c r="GQ282" i="39"/>
  <c r="GP282" i="39"/>
  <c r="GS281" i="39"/>
  <c r="GR281" i="39"/>
  <c r="GQ281" i="39"/>
  <c r="GP281" i="39"/>
  <c r="GS280" i="39"/>
  <c r="GR280" i="39"/>
  <c r="GQ280" i="39"/>
  <c r="GP280" i="39"/>
  <c r="GS279" i="39"/>
  <c r="GR279" i="39"/>
  <c r="GQ279" i="39"/>
  <c r="GP279" i="39"/>
  <c r="GS278" i="39"/>
  <c r="GR278" i="39"/>
  <c r="GQ278" i="39"/>
  <c r="GP278" i="39"/>
  <c r="GS277" i="39"/>
  <c r="GR277" i="39"/>
  <c r="GQ277" i="39"/>
  <c r="GP277" i="39"/>
  <c r="GS276" i="39"/>
  <c r="GR276" i="39"/>
  <c r="GQ276" i="39"/>
  <c r="GP276" i="39"/>
  <c r="GS275" i="39"/>
  <c r="GR275" i="39"/>
  <c r="GQ275" i="39"/>
  <c r="GP275" i="39"/>
  <c r="GS274" i="39"/>
  <c r="GR274" i="39"/>
  <c r="GQ274" i="39"/>
  <c r="GP274" i="39"/>
  <c r="GS273" i="39"/>
  <c r="GR273" i="39"/>
  <c r="GQ273" i="39"/>
  <c r="GP273" i="39"/>
  <c r="GS272" i="39"/>
  <c r="GR272" i="39"/>
  <c r="GQ272" i="39"/>
  <c r="GP272" i="39"/>
  <c r="GS271" i="39"/>
  <c r="GR271" i="39"/>
  <c r="GQ271" i="39"/>
  <c r="GP271" i="39"/>
  <c r="GS270" i="39"/>
  <c r="GR270" i="39"/>
  <c r="GQ270" i="39"/>
  <c r="GP270" i="39"/>
  <c r="GS269" i="39"/>
  <c r="GR269" i="39"/>
  <c r="GQ269" i="39"/>
  <c r="GP269" i="39"/>
  <c r="GS268" i="39"/>
  <c r="GR268" i="39"/>
  <c r="GQ268" i="39"/>
  <c r="GP268" i="39"/>
  <c r="GS267" i="39"/>
  <c r="GR267" i="39"/>
  <c r="GQ267" i="39"/>
  <c r="GP267" i="39"/>
  <c r="GS266" i="39"/>
  <c r="GR266" i="39"/>
  <c r="GQ266" i="39"/>
  <c r="GP266" i="39"/>
  <c r="GS265" i="39"/>
  <c r="GS289" i="39" s="1"/>
  <c r="GR265" i="39"/>
  <c r="GR289" i="39" s="1"/>
  <c r="GQ265" i="39"/>
  <c r="GQ289" i="39" s="1"/>
  <c r="GP265" i="39"/>
  <c r="GP289" i="39" s="1"/>
  <c r="GP262" i="39"/>
  <c r="GS261" i="39" s="1"/>
  <c r="GS287" i="19"/>
  <c r="GR287" i="19"/>
  <c r="GQ287" i="19"/>
  <c r="GP287" i="19"/>
  <c r="GS286" i="19"/>
  <c r="GR286" i="19"/>
  <c r="GQ286" i="19"/>
  <c r="GP286" i="19"/>
  <c r="GS285" i="19"/>
  <c r="GR285" i="19"/>
  <c r="GQ285" i="19"/>
  <c r="GP285" i="19"/>
  <c r="GS284" i="19"/>
  <c r="GR284" i="19"/>
  <c r="GQ284" i="19"/>
  <c r="GP284" i="19"/>
  <c r="GS283" i="19"/>
  <c r="GR283" i="19"/>
  <c r="GQ283" i="19"/>
  <c r="GP283" i="19"/>
  <c r="GS282" i="19"/>
  <c r="GR282" i="19"/>
  <c r="GQ282" i="19"/>
  <c r="GP282" i="19"/>
  <c r="GS281" i="19"/>
  <c r="GR281" i="19"/>
  <c r="GQ281" i="19"/>
  <c r="GP281" i="19"/>
  <c r="GS280" i="19"/>
  <c r="GR280" i="19"/>
  <c r="GQ280" i="19"/>
  <c r="GP280" i="19"/>
  <c r="GS279" i="19"/>
  <c r="GR279" i="19"/>
  <c r="GQ279" i="19"/>
  <c r="GP279" i="19"/>
  <c r="GS278" i="19"/>
  <c r="GR278" i="19"/>
  <c r="GQ278" i="19"/>
  <c r="GP278" i="19"/>
  <c r="GS277" i="19"/>
  <c r="GR277" i="19"/>
  <c r="GQ277" i="19"/>
  <c r="GP277" i="19"/>
  <c r="GS276" i="19"/>
  <c r="GR276" i="19"/>
  <c r="GQ276" i="19"/>
  <c r="GP276" i="19"/>
  <c r="GS275" i="19"/>
  <c r="GR275" i="19"/>
  <c r="GQ275" i="19"/>
  <c r="GP275" i="19"/>
  <c r="GS274" i="19"/>
  <c r="GR274" i="19"/>
  <c r="GQ274" i="19"/>
  <c r="GP274" i="19"/>
  <c r="GS273" i="19"/>
  <c r="GR273" i="19"/>
  <c r="GQ273" i="19"/>
  <c r="GP273" i="19"/>
  <c r="GS272" i="19"/>
  <c r="GR272" i="19"/>
  <c r="GQ272" i="19"/>
  <c r="GP272" i="19"/>
  <c r="GS271" i="19"/>
  <c r="GR271" i="19"/>
  <c r="GQ271" i="19"/>
  <c r="GP271" i="19"/>
  <c r="GS270" i="19"/>
  <c r="GR270" i="19"/>
  <c r="GQ270" i="19"/>
  <c r="GP270" i="19"/>
  <c r="GS269" i="19"/>
  <c r="GR269" i="19"/>
  <c r="GQ269" i="19"/>
  <c r="GP269" i="19"/>
  <c r="GS268" i="19"/>
  <c r="GR268" i="19"/>
  <c r="GQ268" i="19"/>
  <c r="GP268" i="19"/>
  <c r="GS267" i="19"/>
  <c r="GR267" i="19"/>
  <c r="GQ267" i="19"/>
  <c r="GP267" i="19"/>
  <c r="GS266" i="19"/>
  <c r="GR266" i="19"/>
  <c r="GQ266" i="19"/>
  <c r="GP266" i="19"/>
  <c r="GS265" i="19"/>
  <c r="GS289" i="19" s="1"/>
  <c r="GR265" i="19"/>
  <c r="GR289" i="19" s="1"/>
  <c r="GQ265" i="19"/>
  <c r="GQ289" i="19" s="1"/>
  <c r="GP265" i="19"/>
  <c r="GP289" i="19" s="1"/>
  <c r="GP262" i="19"/>
  <c r="GS261" i="19" s="1"/>
  <c r="GQ289" i="38" l="1"/>
  <c r="GU261" i="35"/>
  <c r="GS289" i="35"/>
  <c r="GP261" i="38"/>
  <c r="GQ261" i="38"/>
  <c r="GR261" i="38"/>
  <c r="GP261" i="39"/>
  <c r="GQ261" i="39"/>
  <c r="GR261" i="39"/>
  <c r="GQ261" i="19"/>
  <c r="GP261" i="19"/>
  <c r="GR261" i="19"/>
  <c r="GO287" i="35"/>
  <c r="GN287" i="35"/>
  <c r="GM287" i="35"/>
  <c r="GL287" i="35"/>
  <c r="GO286" i="35"/>
  <c r="GN286" i="35"/>
  <c r="GM286" i="35"/>
  <c r="GL286" i="35"/>
  <c r="GO285" i="35"/>
  <c r="GN285" i="35"/>
  <c r="GM285" i="35"/>
  <c r="GL285" i="35"/>
  <c r="GO284" i="35"/>
  <c r="GN284" i="35"/>
  <c r="GM284" i="35"/>
  <c r="GL284" i="35"/>
  <c r="GO283" i="35"/>
  <c r="GN283" i="35"/>
  <c r="GM283" i="35"/>
  <c r="GL283" i="35"/>
  <c r="GO282" i="35"/>
  <c r="GN282" i="35"/>
  <c r="GM282" i="35"/>
  <c r="GL282" i="35"/>
  <c r="GO281" i="35"/>
  <c r="GN281" i="35"/>
  <c r="GM281" i="35"/>
  <c r="GL281" i="35"/>
  <c r="GO280" i="35"/>
  <c r="GN280" i="35"/>
  <c r="GM280" i="35"/>
  <c r="GL280" i="35"/>
  <c r="GO279" i="35"/>
  <c r="GN279" i="35"/>
  <c r="GM279" i="35"/>
  <c r="GL279" i="35"/>
  <c r="GO278" i="35"/>
  <c r="GN278" i="35"/>
  <c r="GM278" i="35"/>
  <c r="GL278" i="35"/>
  <c r="GO277" i="35"/>
  <c r="GN277" i="35"/>
  <c r="GM277" i="35"/>
  <c r="GL277" i="35"/>
  <c r="GO276" i="35"/>
  <c r="GN276" i="35"/>
  <c r="GM276" i="35"/>
  <c r="GL276" i="35"/>
  <c r="GO275" i="35"/>
  <c r="GN275" i="35"/>
  <c r="GM275" i="35"/>
  <c r="GL275" i="35"/>
  <c r="GO274" i="35"/>
  <c r="GN274" i="35"/>
  <c r="GM274" i="35"/>
  <c r="GL274" i="35"/>
  <c r="GO273" i="35"/>
  <c r="GN273" i="35"/>
  <c r="GM273" i="35"/>
  <c r="GL273" i="35"/>
  <c r="GO272" i="35"/>
  <c r="GN272" i="35"/>
  <c r="GM272" i="35"/>
  <c r="GL272" i="35"/>
  <c r="GO271" i="35"/>
  <c r="GN271" i="35"/>
  <c r="GM271" i="35"/>
  <c r="GL271" i="35"/>
  <c r="GO270" i="35"/>
  <c r="GN270" i="35"/>
  <c r="GM270" i="35"/>
  <c r="GL270" i="35"/>
  <c r="GO269" i="35"/>
  <c r="GN269" i="35"/>
  <c r="GM269" i="35"/>
  <c r="GL269" i="35"/>
  <c r="GO268" i="35"/>
  <c r="GN268" i="35"/>
  <c r="GM268" i="35"/>
  <c r="GL268" i="35"/>
  <c r="GO267" i="35"/>
  <c r="GN267" i="35"/>
  <c r="GM267" i="35"/>
  <c r="GL267" i="35"/>
  <c r="GO266" i="35"/>
  <c r="GN266" i="35"/>
  <c r="GM266" i="35"/>
  <c r="GL266" i="35"/>
  <c r="GO265" i="35"/>
  <c r="GO289" i="35" s="1"/>
  <c r="GN265" i="35"/>
  <c r="GN289" i="35" s="1"/>
  <c r="GM265" i="35"/>
  <c r="GM289" i="35" s="1"/>
  <c r="GL265" i="35"/>
  <c r="GL262" i="35"/>
  <c r="GO261" i="35" s="1"/>
  <c r="GL287" i="38"/>
  <c r="GK287" i="38"/>
  <c r="GJ287" i="38"/>
  <c r="GI287" i="38"/>
  <c r="GL286" i="38"/>
  <c r="GK286" i="38"/>
  <c r="GJ286" i="38"/>
  <c r="GI286" i="38"/>
  <c r="GL285" i="38"/>
  <c r="GK285" i="38"/>
  <c r="GJ285" i="38"/>
  <c r="GI285" i="38"/>
  <c r="GL284" i="38"/>
  <c r="GK284" i="38"/>
  <c r="GJ284" i="38"/>
  <c r="GI284" i="38"/>
  <c r="GL283" i="38"/>
  <c r="GK283" i="38"/>
  <c r="GJ283" i="38"/>
  <c r="GI283" i="38"/>
  <c r="GL282" i="38"/>
  <c r="GK282" i="38"/>
  <c r="GJ282" i="38"/>
  <c r="GI282" i="38"/>
  <c r="GL281" i="38"/>
  <c r="GK281" i="38"/>
  <c r="GJ281" i="38"/>
  <c r="GI281" i="38"/>
  <c r="GL280" i="38"/>
  <c r="GK280" i="38"/>
  <c r="GJ280" i="38"/>
  <c r="GI280" i="38"/>
  <c r="GL279" i="38"/>
  <c r="GK279" i="38"/>
  <c r="GJ279" i="38"/>
  <c r="GI279" i="38"/>
  <c r="GL278" i="38"/>
  <c r="GK278" i="38"/>
  <c r="GJ278" i="38"/>
  <c r="GI278" i="38"/>
  <c r="GL277" i="38"/>
  <c r="GK277" i="38"/>
  <c r="GJ277" i="38"/>
  <c r="GI277" i="38"/>
  <c r="GL276" i="38"/>
  <c r="GK276" i="38"/>
  <c r="GJ276" i="38"/>
  <c r="GI276" i="38"/>
  <c r="GL275" i="38"/>
  <c r="GK275" i="38"/>
  <c r="GJ275" i="38"/>
  <c r="GI275" i="38"/>
  <c r="GL274" i="38"/>
  <c r="GK274" i="38"/>
  <c r="GJ274" i="38"/>
  <c r="GI274" i="38"/>
  <c r="GL273" i="38"/>
  <c r="GK273" i="38"/>
  <c r="GJ273" i="38"/>
  <c r="GI273" i="38"/>
  <c r="GL272" i="38"/>
  <c r="GK272" i="38"/>
  <c r="GJ272" i="38"/>
  <c r="GI272" i="38"/>
  <c r="GL271" i="38"/>
  <c r="GK271" i="38"/>
  <c r="GJ271" i="38"/>
  <c r="GI271" i="38"/>
  <c r="GL270" i="38"/>
  <c r="GK270" i="38"/>
  <c r="GJ270" i="38"/>
  <c r="GI270" i="38"/>
  <c r="GL269" i="38"/>
  <c r="GK269" i="38"/>
  <c r="GJ269" i="38"/>
  <c r="GI269" i="38"/>
  <c r="GL268" i="38"/>
  <c r="GK268" i="38"/>
  <c r="GJ268" i="38"/>
  <c r="GI268" i="38"/>
  <c r="GL267" i="38"/>
  <c r="GK267" i="38"/>
  <c r="GJ267" i="38"/>
  <c r="GI267" i="38"/>
  <c r="GL266" i="38"/>
  <c r="GK266" i="38"/>
  <c r="GJ266" i="38"/>
  <c r="GI266" i="38"/>
  <c r="GL265" i="38"/>
  <c r="GL289" i="38" s="1"/>
  <c r="GK265" i="38"/>
  <c r="GJ265" i="38"/>
  <c r="GJ289" i="38" s="1"/>
  <c r="GI265" i="38"/>
  <c r="GI289" i="38" s="1"/>
  <c r="GI262" i="38"/>
  <c r="GL261" i="38" s="1"/>
  <c r="GL287" i="39"/>
  <c r="GK287" i="39"/>
  <c r="GJ287" i="39"/>
  <c r="GI287" i="39"/>
  <c r="GL286" i="39"/>
  <c r="GK286" i="39"/>
  <c r="GJ286" i="39"/>
  <c r="GI286" i="39"/>
  <c r="GL285" i="39"/>
  <c r="GK285" i="39"/>
  <c r="GJ285" i="39"/>
  <c r="GI285" i="39"/>
  <c r="GL284" i="39"/>
  <c r="GK284" i="39"/>
  <c r="GJ284" i="39"/>
  <c r="GI284" i="39"/>
  <c r="GL283" i="39"/>
  <c r="GK283" i="39"/>
  <c r="GJ283" i="39"/>
  <c r="GI283" i="39"/>
  <c r="GL282" i="39"/>
  <c r="GK282" i="39"/>
  <c r="GJ282" i="39"/>
  <c r="GI282" i="39"/>
  <c r="GL281" i="39"/>
  <c r="GK281" i="39"/>
  <c r="GJ281" i="39"/>
  <c r="GI281" i="39"/>
  <c r="GL280" i="39"/>
  <c r="GK280" i="39"/>
  <c r="GJ280" i="39"/>
  <c r="GI280" i="39"/>
  <c r="GL279" i="39"/>
  <c r="GK279" i="39"/>
  <c r="GJ279" i="39"/>
  <c r="GI279" i="39"/>
  <c r="GL278" i="39"/>
  <c r="GK278" i="39"/>
  <c r="GJ278" i="39"/>
  <c r="GI278" i="39"/>
  <c r="GL277" i="39"/>
  <c r="GK277" i="39"/>
  <c r="GJ277" i="39"/>
  <c r="GI277" i="39"/>
  <c r="GL276" i="39"/>
  <c r="GK276" i="39"/>
  <c r="GJ276" i="39"/>
  <c r="GI276" i="39"/>
  <c r="GL275" i="39"/>
  <c r="GK275" i="39"/>
  <c r="GJ275" i="39"/>
  <c r="GI275" i="39"/>
  <c r="GL274" i="39"/>
  <c r="GK274" i="39"/>
  <c r="GJ274" i="39"/>
  <c r="GI274" i="39"/>
  <c r="GL273" i="39"/>
  <c r="GK273" i="39"/>
  <c r="GJ273" i="39"/>
  <c r="GI273" i="39"/>
  <c r="GL272" i="39"/>
  <c r="GK272" i="39"/>
  <c r="GJ272" i="39"/>
  <c r="GI272" i="39"/>
  <c r="GL271" i="39"/>
  <c r="GK271" i="39"/>
  <c r="GJ271" i="39"/>
  <c r="GI271" i="39"/>
  <c r="GL270" i="39"/>
  <c r="GK270" i="39"/>
  <c r="GJ270" i="39"/>
  <c r="GI270" i="39"/>
  <c r="GL269" i="39"/>
  <c r="GK269" i="39"/>
  <c r="GJ269" i="39"/>
  <c r="GI269" i="39"/>
  <c r="GL268" i="39"/>
  <c r="GK268" i="39"/>
  <c r="GJ268" i="39"/>
  <c r="GI268" i="39"/>
  <c r="GL267" i="39"/>
  <c r="GK267" i="39"/>
  <c r="GJ267" i="39"/>
  <c r="GI267" i="39"/>
  <c r="GL266" i="39"/>
  <c r="GK266" i="39"/>
  <c r="GJ266" i="39"/>
  <c r="GI266" i="39"/>
  <c r="GL265" i="39"/>
  <c r="GL289" i="39" s="1"/>
  <c r="GK265" i="39"/>
  <c r="GJ265" i="39"/>
  <c r="GJ289" i="39" s="1"/>
  <c r="GI265" i="39"/>
  <c r="GI289" i="39" s="1"/>
  <c r="GI262" i="39"/>
  <c r="GL261" i="39" s="1"/>
  <c r="GL287" i="19"/>
  <c r="GK287" i="19"/>
  <c r="GJ287" i="19"/>
  <c r="GI287" i="19"/>
  <c r="GL286" i="19"/>
  <c r="GK286" i="19"/>
  <c r="GJ286" i="19"/>
  <c r="GI286" i="19"/>
  <c r="GL285" i="19"/>
  <c r="GK285" i="19"/>
  <c r="GJ285" i="19"/>
  <c r="GI285" i="19"/>
  <c r="GL284" i="19"/>
  <c r="GK284" i="19"/>
  <c r="GJ284" i="19"/>
  <c r="GI284" i="19"/>
  <c r="GL283" i="19"/>
  <c r="GK283" i="19"/>
  <c r="GJ283" i="19"/>
  <c r="GI283" i="19"/>
  <c r="GL282" i="19"/>
  <c r="GK282" i="19"/>
  <c r="GJ282" i="19"/>
  <c r="GI282" i="19"/>
  <c r="GL281" i="19"/>
  <c r="GK281" i="19"/>
  <c r="GJ281" i="19"/>
  <c r="GI281" i="19"/>
  <c r="GL280" i="19"/>
  <c r="GK280" i="19"/>
  <c r="GJ280" i="19"/>
  <c r="GI280" i="19"/>
  <c r="GL279" i="19"/>
  <c r="GK279" i="19"/>
  <c r="GJ279" i="19"/>
  <c r="GI279" i="19"/>
  <c r="GL278" i="19"/>
  <c r="GK278" i="19"/>
  <c r="GJ278" i="19"/>
  <c r="GI278" i="19"/>
  <c r="GL277" i="19"/>
  <c r="GK277" i="19"/>
  <c r="GJ277" i="19"/>
  <c r="GI277" i="19"/>
  <c r="GL276" i="19"/>
  <c r="GK276" i="19"/>
  <c r="GJ276" i="19"/>
  <c r="GI276" i="19"/>
  <c r="GL275" i="19"/>
  <c r="GK275" i="19"/>
  <c r="GJ275" i="19"/>
  <c r="GI275" i="19"/>
  <c r="GL274" i="19"/>
  <c r="GK274" i="19"/>
  <c r="GJ274" i="19"/>
  <c r="GI274" i="19"/>
  <c r="GL273" i="19"/>
  <c r="GK273" i="19"/>
  <c r="GJ273" i="19"/>
  <c r="GI273" i="19"/>
  <c r="GL272" i="19"/>
  <c r="GK272" i="19"/>
  <c r="GJ272" i="19"/>
  <c r="GI272" i="19"/>
  <c r="GL271" i="19"/>
  <c r="GK271" i="19"/>
  <c r="GJ271" i="19"/>
  <c r="GI271" i="19"/>
  <c r="GL270" i="19"/>
  <c r="GK270" i="19"/>
  <c r="GJ270" i="19"/>
  <c r="GI270" i="19"/>
  <c r="GL269" i="19"/>
  <c r="GK269" i="19"/>
  <c r="GJ269" i="19"/>
  <c r="GI269" i="19"/>
  <c r="GL268" i="19"/>
  <c r="GK268" i="19"/>
  <c r="GJ268" i="19"/>
  <c r="GI268" i="19"/>
  <c r="GL267" i="19"/>
  <c r="GK267" i="19"/>
  <c r="GJ267" i="19"/>
  <c r="GI267" i="19"/>
  <c r="GL266" i="19"/>
  <c r="GK266" i="19"/>
  <c r="GJ266" i="19"/>
  <c r="GI266" i="19"/>
  <c r="GL265" i="19"/>
  <c r="GK265" i="19"/>
  <c r="GK289" i="19" s="1"/>
  <c r="GJ265" i="19"/>
  <c r="GJ289" i="19" s="1"/>
  <c r="GI265" i="19"/>
  <c r="GI262" i="19"/>
  <c r="GL261" i="19" s="1"/>
  <c r="GK289" i="39" l="1"/>
  <c r="GI289" i="19"/>
  <c r="GK289" i="38"/>
  <c r="GL289" i="19"/>
  <c r="GL289" i="35"/>
  <c r="GL261" i="35"/>
  <c r="GM261" i="35"/>
  <c r="GN261" i="35"/>
  <c r="GI261" i="38"/>
  <c r="GJ261" i="38"/>
  <c r="GK261" i="38"/>
  <c r="GI261" i="39"/>
  <c r="GJ261" i="39"/>
  <c r="GK261" i="39"/>
  <c r="GI261" i="19"/>
  <c r="GJ261" i="19"/>
  <c r="GK261" i="19"/>
  <c r="GH287" i="35"/>
  <c r="GG287" i="35"/>
  <c r="GF287" i="35"/>
  <c r="GE287" i="35"/>
  <c r="GH286" i="35"/>
  <c r="GG286" i="35"/>
  <c r="GF286" i="35"/>
  <c r="GE286" i="35"/>
  <c r="GH285" i="35"/>
  <c r="GG285" i="35"/>
  <c r="GF285" i="35"/>
  <c r="GE285" i="35"/>
  <c r="GH284" i="35"/>
  <c r="GG284" i="35"/>
  <c r="GF284" i="35"/>
  <c r="GE284" i="35"/>
  <c r="GH283" i="35"/>
  <c r="GG283" i="35"/>
  <c r="GF283" i="35"/>
  <c r="GE283" i="35"/>
  <c r="GH282" i="35"/>
  <c r="GG282" i="35"/>
  <c r="GF282" i="35"/>
  <c r="GE282" i="35"/>
  <c r="GH281" i="35"/>
  <c r="GG281" i="35"/>
  <c r="GF281" i="35"/>
  <c r="GE281" i="35"/>
  <c r="GH280" i="35"/>
  <c r="GG280" i="35"/>
  <c r="GF280" i="35"/>
  <c r="GE280" i="35"/>
  <c r="GH279" i="35"/>
  <c r="GG279" i="35"/>
  <c r="GF279" i="35"/>
  <c r="GE279" i="35"/>
  <c r="GH278" i="35"/>
  <c r="GG278" i="35"/>
  <c r="GF278" i="35"/>
  <c r="GE278" i="35"/>
  <c r="GH277" i="35"/>
  <c r="GG277" i="35"/>
  <c r="GF277" i="35"/>
  <c r="GE277" i="35"/>
  <c r="GH276" i="35"/>
  <c r="GG276" i="35"/>
  <c r="GF276" i="35"/>
  <c r="GE276" i="35"/>
  <c r="GH275" i="35"/>
  <c r="GG275" i="35"/>
  <c r="GF275" i="35"/>
  <c r="GE275" i="35"/>
  <c r="GH274" i="35"/>
  <c r="GG274" i="35"/>
  <c r="GF274" i="35"/>
  <c r="GE274" i="35"/>
  <c r="GH273" i="35"/>
  <c r="GG273" i="35"/>
  <c r="GF273" i="35"/>
  <c r="GE273" i="35"/>
  <c r="GH272" i="35"/>
  <c r="GG272" i="35"/>
  <c r="GF272" i="35"/>
  <c r="GE272" i="35"/>
  <c r="GH271" i="35"/>
  <c r="GG271" i="35"/>
  <c r="GF271" i="35"/>
  <c r="GE271" i="35"/>
  <c r="GH270" i="35"/>
  <c r="GG270" i="35"/>
  <c r="GF270" i="35"/>
  <c r="GE270" i="35"/>
  <c r="GH269" i="35"/>
  <c r="GG269" i="35"/>
  <c r="GF269" i="35"/>
  <c r="GE269" i="35"/>
  <c r="GH268" i="35"/>
  <c r="GG268" i="35"/>
  <c r="GF268" i="35"/>
  <c r="GE268" i="35"/>
  <c r="GH267" i="35"/>
  <c r="GG267" i="35"/>
  <c r="GF267" i="35"/>
  <c r="GE267" i="35"/>
  <c r="GH266" i="35"/>
  <c r="GG266" i="35"/>
  <c r="GF266" i="35"/>
  <c r="GE266" i="35"/>
  <c r="GH265" i="35"/>
  <c r="GH289" i="35" s="1"/>
  <c r="GG265" i="35"/>
  <c r="GF265" i="35"/>
  <c r="GF289" i="35" s="1"/>
  <c r="GE265" i="35"/>
  <c r="GE289" i="35" s="1"/>
  <c r="GE262" i="35"/>
  <c r="GH261" i="35" s="1"/>
  <c r="GE287" i="38"/>
  <c r="GD287" i="38"/>
  <c r="GC287" i="38"/>
  <c r="GB287" i="38"/>
  <c r="GE286" i="38"/>
  <c r="GD286" i="38"/>
  <c r="GC286" i="38"/>
  <c r="GB286" i="38"/>
  <c r="GE285" i="38"/>
  <c r="GD285" i="38"/>
  <c r="GC285" i="38"/>
  <c r="GB285" i="38"/>
  <c r="GE284" i="38"/>
  <c r="GD284" i="38"/>
  <c r="GC284" i="38"/>
  <c r="GB284" i="38"/>
  <c r="GE283" i="38"/>
  <c r="GD283" i="38"/>
  <c r="GC283" i="38"/>
  <c r="GB283" i="38"/>
  <c r="GE282" i="38"/>
  <c r="GD282" i="38"/>
  <c r="GC282" i="38"/>
  <c r="GB282" i="38"/>
  <c r="GE281" i="38"/>
  <c r="GD281" i="38"/>
  <c r="GC281" i="38"/>
  <c r="GB281" i="38"/>
  <c r="GE280" i="38"/>
  <c r="GD280" i="38"/>
  <c r="GC280" i="38"/>
  <c r="GB280" i="38"/>
  <c r="GE279" i="38"/>
  <c r="GD279" i="38"/>
  <c r="GC279" i="38"/>
  <c r="GB279" i="38"/>
  <c r="GE278" i="38"/>
  <c r="GD278" i="38"/>
  <c r="GC278" i="38"/>
  <c r="GB278" i="38"/>
  <c r="GE277" i="38"/>
  <c r="GD277" i="38"/>
  <c r="GC277" i="38"/>
  <c r="GB277" i="38"/>
  <c r="GE276" i="38"/>
  <c r="GD276" i="38"/>
  <c r="GC276" i="38"/>
  <c r="GB276" i="38"/>
  <c r="GE275" i="38"/>
  <c r="GD275" i="38"/>
  <c r="GC275" i="38"/>
  <c r="GB275" i="38"/>
  <c r="GE274" i="38"/>
  <c r="GD274" i="38"/>
  <c r="GC274" i="38"/>
  <c r="GB274" i="38"/>
  <c r="GE273" i="38"/>
  <c r="GD273" i="38"/>
  <c r="GC273" i="38"/>
  <c r="GB273" i="38"/>
  <c r="GE272" i="38"/>
  <c r="GD272" i="38"/>
  <c r="GC272" i="38"/>
  <c r="GB272" i="38"/>
  <c r="GE271" i="38"/>
  <c r="GD271" i="38"/>
  <c r="GC271" i="38"/>
  <c r="GB271" i="38"/>
  <c r="GE270" i="38"/>
  <c r="GD270" i="38"/>
  <c r="GC270" i="38"/>
  <c r="GB270" i="38"/>
  <c r="GE269" i="38"/>
  <c r="GD269" i="38"/>
  <c r="GC269" i="38"/>
  <c r="GB269" i="38"/>
  <c r="GE268" i="38"/>
  <c r="GD268" i="38"/>
  <c r="GC268" i="38"/>
  <c r="GB268" i="38"/>
  <c r="GE267" i="38"/>
  <c r="GD267" i="38"/>
  <c r="GC267" i="38"/>
  <c r="GB267" i="38"/>
  <c r="GE266" i="38"/>
  <c r="GD266" i="38"/>
  <c r="GC266" i="38"/>
  <c r="GB266" i="38"/>
  <c r="GE265" i="38"/>
  <c r="GD265" i="38"/>
  <c r="GD289" i="38" s="1"/>
  <c r="GC265" i="38"/>
  <c r="GC289" i="38" s="1"/>
  <c r="GB265" i="38"/>
  <c r="GB262" i="38"/>
  <c r="GE261" i="38" s="1"/>
  <c r="GE287" i="39"/>
  <c r="GD287" i="39"/>
  <c r="GC287" i="39"/>
  <c r="GB287" i="39"/>
  <c r="GE286" i="39"/>
  <c r="GD286" i="39"/>
  <c r="GC286" i="39"/>
  <c r="GB286" i="39"/>
  <c r="GE285" i="39"/>
  <c r="GD285" i="39"/>
  <c r="GC285" i="39"/>
  <c r="GB285" i="39"/>
  <c r="GE284" i="39"/>
  <c r="GD284" i="39"/>
  <c r="GC284" i="39"/>
  <c r="GB284" i="39"/>
  <c r="GE283" i="39"/>
  <c r="GD283" i="39"/>
  <c r="GC283" i="39"/>
  <c r="GB283" i="39"/>
  <c r="GE282" i="39"/>
  <c r="GD282" i="39"/>
  <c r="GC282" i="39"/>
  <c r="GB282" i="39"/>
  <c r="GE281" i="39"/>
  <c r="GD281" i="39"/>
  <c r="GC281" i="39"/>
  <c r="GB281" i="39"/>
  <c r="GE280" i="39"/>
  <c r="GD280" i="39"/>
  <c r="GC280" i="39"/>
  <c r="GB280" i="39"/>
  <c r="GE279" i="39"/>
  <c r="GD279" i="39"/>
  <c r="GC279" i="39"/>
  <c r="GB279" i="39"/>
  <c r="GE278" i="39"/>
  <c r="GD278" i="39"/>
  <c r="GC278" i="39"/>
  <c r="GB278" i="39"/>
  <c r="GE277" i="39"/>
  <c r="GD277" i="39"/>
  <c r="GC277" i="39"/>
  <c r="GB277" i="39"/>
  <c r="GE276" i="39"/>
  <c r="GD276" i="39"/>
  <c r="GC276" i="39"/>
  <c r="GB276" i="39"/>
  <c r="GE275" i="39"/>
  <c r="GD275" i="39"/>
  <c r="GC275" i="39"/>
  <c r="GB275" i="39"/>
  <c r="GE274" i="39"/>
  <c r="GD274" i="39"/>
  <c r="GC274" i="39"/>
  <c r="GB274" i="39"/>
  <c r="GE273" i="39"/>
  <c r="GD273" i="39"/>
  <c r="GC273" i="39"/>
  <c r="GB273" i="39"/>
  <c r="GE272" i="39"/>
  <c r="GD272" i="39"/>
  <c r="GC272" i="39"/>
  <c r="GB272" i="39"/>
  <c r="GE271" i="39"/>
  <c r="GD271" i="39"/>
  <c r="GC271" i="39"/>
  <c r="GB271" i="39"/>
  <c r="GE270" i="39"/>
  <c r="GD270" i="39"/>
  <c r="GC270" i="39"/>
  <c r="GB270" i="39"/>
  <c r="GE269" i="39"/>
  <c r="GD269" i="39"/>
  <c r="GC269" i="39"/>
  <c r="GB269" i="39"/>
  <c r="GE268" i="39"/>
  <c r="GD268" i="39"/>
  <c r="GC268" i="39"/>
  <c r="GB268" i="39"/>
  <c r="GE267" i="39"/>
  <c r="GD267" i="39"/>
  <c r="GC267" i="39"/>
  <c r="GB267" i="39"/>
  <c r="GE266" i="39"/>
  <c r="GD266" i="39"/>
  <c r="GC266" i="39"/>
  <c r="GB266" i="39"/>
  <c r="GE265" i="39"/>
  <c r="GE289" i="39" s="1"/>
  <c r="GD265" i="39"/>
  <c r="GD289" i="39" s="1"/>
  <c r="GC265" i="39"/>
  <c r="GC289" i="39" s="1"/>
  <c r="GB265" i="39"/>
  <c r="GB289" i="39" s="1"/>
  <c r="GB262" i="39"/>
  <c r="GE261" i="39" s="1"/>
  <c r="GE287" i="19"/>
  <c r="GD287" i="19"/>
  <c r="GC287" i="19"/>
  <c r="GB287" i="19"/>
  <c r="GE286" i="19"/>
  <c r="GD286" i="19"/>
  <c r="GC286" i="19"/>
  <c r="GB286" i="19"/>
  <c r="GE285" i="19"/>
  <c r="GD285" i="19"/>
  <c r="GC285" i="19"/>
  <c r="GB285" i="19"/>
  <c r="GE284" i="19"/>
  <c r="GD284" i="19"/>
  <c r="GC284" i="19"/>
  <c r="GB284" i="19"/>
  <c r="GE283" i="19"/>
  <c r="GD283" i="19"/>
  <c r="GC283" i="19"/>
  <c r="GB283" i="19"/>
  <c r="GE282" i="19"/>
  <c r="GD282" i="19"/>
  <c r="GC282" i="19"/>
  <c r="GB282" i="19"/>
  <c r="GE281" i="19"/>
  <c r="GD281" i="19"/>
  <c r="GC281" i="19"/>
  <c r="GB281" i="19"/>
  <c r="GE280" i="19"/>
  <c r="GD280" i="19"/>
  <c r="GC280" i="19"/>
  <c r="GB280" i="19"/>
  <c r="GE279" i="19"/>
  <c r="GD279" i="19"/>
  <c r="GC279" i="19"/>
  <c r="GB279" i="19"/>
  <c r="GE278" i="19"/>
  <c r="GD278" i="19"/>
  <c r="GC278" i="19"/>
  <c r="GB278" i="19"/>
  <c r="GE277" i="19"/>
  <c r="GD277" i="19"/>
  <c r="GC277" i="19"/>
  <c r="GB277" i="19"/>
  <c r="GE276" i="19"/>
  <c r="GD276" i="19"/>
  <c r="GC276" i="19"/>
  <c r="GB276" i="19"/>
  <c r="GE275" i="19"/>
  <c r="GD275" i="19"/>
  <c r="GC275" i="19"/>
  <c r="GB275" i="19"/>
  <c r="GE274" i="19"/>
  <c r="GD274" i="19"/>
  <c r="GC274" i="19"/>
  <c r="GB274" i="19"/>
  <c r="GE273" i="19"/>
  <c r="GD273" i="19"/>
  <c r="GC273" i="19"/>
  <c r="GB273" i="19"/>
  <c r="GE272" i="19"/>
  <c r="GD272" i="19"/>
  <c r="GC272" i="19"/>
  <c r="GB272" i="19"/>
  <c r="GE271" i="19"/>
  <c r="GD271" i="19"/>
  <c r="GC271" i="19"/>
  <c r="GB271" i="19"/>
  <c r="GE270" i="19"/>
  <c r="GD270" i="19"/>
  <c r="GC270" i="19"/>
  <c r="GB270" i="19"/>
  <c r="GE269" i="19"/>
  <c r="GD269" i="19"/>
  <c r="GC269" i="19"/>
  <c r="GB269" i="19"/>
  <c r="GE268" i="19"/>
  <c r="GD268" i="19"/>
  <c r="GC268" i="19"/>
  <c r="GB268" i="19"/>
  <c r="GE267" i="19"/>
  <c r="GD267" i="19"/>
  <c r="GC267" i="19"/>
  <c r="GB267" i="19"/>
  <c r="GE266" i="19"/>
  <c r="GD266" i="19"/>
  <c r="GC266" i="19"/>
  <c r="GB266" i="19"/>
  <c r="GE265" i="19"/>
  <c r="GE289" i="19" s="1"/>
  <c r="GD265" i="19"/>
  <c r="GD289" i="19" s="1"/>
  <c r="GC265" i="19"/>
  <c r="GB265" i="19"/>
  <c r="GB289" i="19" s="1"/>
  <c r="GB262" i="19"/>
  <c r="GB261" i="19" s="1"/>
  <c r="GB289" i="38" l="1"/>
  <c r="GC289" i="19"/>
  <c r="GE289" i="38"/>
  <c r="GG289" i="35"/>
  <c r="GC261" i="39"/>
  <c r="GD261" i="38"/>
  <c r="GG261" i="35"/>
  <c r="GB261" i="38"/>
  <c r="GE261" i="35"/>
  <c r="GB261" i="39"/>
  <c r="GC261" i="38"/>
  <c r="GF261" i="35"/>
  <c r="GD261" i="39"/>
  <c r="GC261" i="19"/>
  <c r="GD261" i="19"/>
  <c r="GE261" i="19"/>
  <c r="GA287" i="35"/>
  <c r="FZ287" i="35"/>
  <c r="FY287" i="35"/>
  <c r="FX287" i="35"/>
  <c r="GA286" i="35"/>
  <c r="FZ286" i="35"/>
  <c r="FY286" i="35"/>
  <c r="FX286" i="35"/>
  <c r="GA285" i="35"/>
  <c r="FZ285" i="35"/>
  <c r="FY285" i="35"/>
  <c r="FX285" i="35"/>
  <c r="GA284" i="35"/>
  <c r="FZ284" i="35"/>
  <c r="FY284" i="35"/>
  <c r="FX284" i="35"/>
  <c r="GA283" i="35"/>
  <c r="FZ283" i="35"/>
  <c r="FY283" i="35"/>
  <c r="FX283" i="35"/>
  <c r="GA282" i="35"/>
  <c r="FZ282" i="35"/>
  <c r="FY282" i="35"/>
  <c r="FX282" i="35"/>
  <c r="GA281" i="35"/>
  <c r="FZ281" i="35"/>
  <c r="FY281" i="35"/>
  <c r="FX281" i="35"/>
  <c r="GA280" i="35"/>
  <c r="FZ280" i="35"/>
  <c r="FY280" i="35"/>
  <c r="FX280" i="35"/>
  <c r="GA279" i="35"/>
  <c r="FZ279" i="35"/>
  <c r="FY279" i="35"/>
  <c r="FX279" i="35"/>
  <c r="GA278" i="35"/>
  <c r="FZ278" i="35"/>
  <c r="FY278" i="35"/>
  <c r="FX278" i="35"/>
  <c r="GA277" i="35"/>
  <c r="FZ277" i="35"/>
  <c r="FY277" i="35"/>
  <c r="FX277" i="35"/>
  <c r="GA276" i="35"/>
  <c r="FZ276" i="35"/>
  <c r="FY276" i="35"/>
  <c r="FX276" i="35"/>
  <c r="GA275" i="35"/>
  <c r="FZ275" i="35"/>
  <c r="FY275" i="35"/>
  <c r="FX275" i="35"/>
  <c r="GA274" i="35"/>
  <c r="FZ274" i="35"/>
  <c r="FY274" i="35"/>
  <c r="FX274" i="35"/>
  <c r="GA273" i="35"/>
  <c r="FZ273" i="35"/>
  <c r="FY273" i="35"/>
  <c r="FX273" i="35"/>
  <c r="GA272" i="35"/>
  <c r="FZ272" i="35"/>
  <c r="FY272" i="35"/>
  <c r="FX272" i="35"/>
  <c r="GA271" i="35"/>
  <c r="FZ271" i="35"/>
  <c r="FY271" i="35"/>
  <c r="FX271" i="35"/>
  <c r="GA270" i="35"/>
  <c r="FZ270" i="35"/>
  <c r="FY270" i="35"/>
  <c r="FX270" i="35"/>
  <c r="GA269" i="35"/>
  <c r="FZ269" i="35"/>
  <c r="FY269" i="35"/>
  <c r="FX269" i="35"/>
  <c r="GA268" i="35"/>
  <c r="FZ268" i="35"/>
  <c r="FY268" i="35"/>
  <c r="FX268" i="35"/>
  <c r="GA267" i="35"/>
  <c r="FZ267" i="35"/>
  <c r="FY267" i="35"/>
  <c r="FX267" i="35"/>
  <c r="GA266" i="35"/>
  <c r="FZ266" i="35"/>
  <c r="FY266" i="35"/>
  <c r="FX266" i="35"/>
  <c r="GA265" i="35"/>
  <c r="GA289" i="35" s="1"/>
  <c r="FZ265" i="35"/>
  <c r="FZ289" i="35" s="1"/>
  <c r="FY265" i="35"/>
  <c r="FY289" i="35" s="1"/>
  <c r="FX265" i="35"/>
  <c r="FX262" i="35"/>
  <c r="GA261" i="35" s="1"/>
  <c r="FX287" i="38"/>
  <c r="FW287" i="38"/>
  <c r="FV287" i="38"/>
  <c r="FU287" i="38"/>
  <c r="FX286" i="38"/>
  <c r="FW286" i="38"/>
  <c r="FV286" i="38"/>
  <c r="FU286" i="38"/>
  <c r="FX285" i="38"/>
  <c r="FW285" i="38"/>
  <c r="FV285" i="38"/>
  <c r="FU285" i="38"/>
  <c r="FX284" i="38"/>
  <c r="FW284" i="38"/>
  <c r="FV284" i="38"/>
  <c r="FU284" i="38"/>
  <c r="FX283" i="38"/>
  <c r="FW283" i="38"/>
  <c r="FV283" i="38"/>
  <c r="FU283" i="38"/>
  <c r="FX282" i="38"/>
  <c r="FW282" i="38"/>
  <c r="FV282" i="38"/>
  <c r="FU282" i="38"/>
  <c r="FX281" i="38"/>
  <c r="FW281" i="38"/>
  <c r="FV281" i="38"/>
  <c r="FU281" i="38"/>
  <c r="FX280" i="38"/>
  <c r="FW280" i="38"/>
  <c r="FV280" i="38"/>
  <c r="FU280" i="38"/>
  <c r="FX279" i="38"/>
  <c r="FW279" i="38"/>
  <c r="FV279" i="38"/>
  <c r="FU279" i="38"/>
  <c r="FX278" i="38"/>
  <c r="FW278" i="38"/>
  <c r="FV278" i="38"/>
  <c r="FU278" i="38"/>
  <c r="FX277" i="38"/>
  <c r="FW277" i="38"/>
  <c r="FV277" i="38"/>
  <c r="FU277" i="38"/>
  <c r="FX276" i="38"/>
  <c r="FW276" i="38"/>
  <c r="FV276" i="38"/>
  <c r="FU276" i="38"/>
  <c r="FX275" i="38"/>
  <c r="FW275" i="38"/>
  <c r="FV275" i="38"/>
  <c r="FU275" i="38"/>
  <c r="FX274" i="38"/>
  <c r="FW274" i="38"/>
  <c r="FV274" i="38"/>
  <c r="FU274" i="38"/>
  <c r="FX273" i="38"/>
  <c r="FW273" i="38"/>
  <c r="FV273" i="38"/>
  <c r="FU273" i="38"/>
  <c r="FX272" i="38"/>
  <c r="FW272" i="38"/>
  <c r="FV272" i="38"/>
  <c r="FU272" i="38"/>
  <c r="FX271" i="38"/>
  <c r="FW271" i="38"/>
  <c r="FV271" i="38"/>
  <c r="FU271" i="38"/>
  <c r="FX270" i="38"/>
  <c r="FW270" i="38"/>
  <c r="FV270" i="38"/>
  <c r="FU270" i="38"/>
  <c r="FX269" i="38"/>
  <c r="FW269" i="38"/>
  <c r="FV269" i="38"/>
  <c r="FU269" i="38"/>
  <c r="FX268" i="38"/>
  <c r="FW268" i="38"/>
  <c r="FV268" i="38"/>
  <c r="FU268" i="38"/>
  <c r="FX267" i="38"/>
  <c r="FW267" i="38"/>
  <c r="FV267" i="38"/>
  <c r="FU267" i="38"/>
  <c r="FX266" i="38"/>
  <c r="FW266" i="38"/>
  <c r="FV266" i="38"/>
  <c r="FU266" i="38"/>
  <c r="FX265" i="38"/>
  <c r="FX289" i="38" s="1"/>
  <c r="FW265" i="38"/>
  <c r="FW289" i="38" s="1"/>
  <c r="FV265" i="38"/>
  <c r="FU265" i="38"/>
  <c r="FU289" i="38" s="1"/>
  <c r="FU262" i="38"/>
  <c r="FX261" i="38" s="1"/>
  <c r="FX287" i="39"/>
  <c r="FW287" i="39"/>
  <c r="FV287" i="39"/>
  <c r="FU287" i="39"/>
  <c r="FX286" i="39"/>
  <c r="FW286" i="39"/>
  <c r="FV286" i="39"/>
  <c r="FU286" i="39"/>
  <c r="FX285" i="39"/>
  <c r="FW285" i="39"/>
  <c r="FV285" i="39"/>
  <c r="FU285" i="39"/>
  <c r="FX284" i="39"/>
  <c r="FW284" i="39"/>
  <c r="FV284" i="39"/>
  <c r="FU284" i="39"/>
  <c r="FX283" i="39"/>
  <c r="FW283" i="39"/>
  <c r="FV283" i="39"/>
  <c r="FU283" i="39"/>
  <c r="FX282" i="39"/>
  <c r="FW282" i="39"/>
  <c r="FV282" i="39"/>
  <c r="FU282" i="39"/>
  <c r="FX281" i="39"/>
  <c r="FW281" i="39"/>
  <c r="FV281" i="39"/>
  <c r="FU281" i="39"/>
  <c r="FX280" i="39"/>
  <c r="FW280" i="39"/>
  <c r="FV280" i="39"/>
  <c r="FU280" i="39"/>
  <c r="FX279" i="39"/>
  <c r="FW279" i="39"/>
  <c r="FV279" i="39"/>
  <c r="FU279" i="39"/>
  <c r="FX278" i="39"/>
  <c r="FW278" i="39"/>
  <c r="FV278" i="39"/>
  <c r="FU278" i="39"/>
  <c r="FX277" i="39"/>
  <c r="FW277" i="39"/>
  <c r="FV277" i="39"/>
  <c r="FU277" i="39"/>
  <c r="FX276" i="39"/>
  <c r="FW276" i="39"/>
  <c r="FV276" i="39"/>
  <c r="FU276" i="39"/>
  <c r="FX275" i="39"/>
  <c r="FW275" i="39"/>
  <c r="FV275" i="39"/>
  <c r="FU275" i="39"/>
  <c r="FX274" i="39"/>
  <c r="FW274" i="39"/>
  <c r="FV274" i="39"/>
  <c r="FU274" i="39"/>
  <c r="FX273" i="39"/>
  <c r="FW273" i="39"/>
  <c r="FV273" i="39"/>
  <c r="FU273" i="39"/>
  <c r="FX272" i="39"/>
  <c r="FW272" i="39"/>
  <c r="FV272" i="39"/>
  <c r="FU272" i="39"/>
  <c r="FX271" i="39"/>
  <c r="FW271" i="39"/>
  <c r="FV271" i="39"/>
  <c r="FU271" i="39"/>
  <c r="FX270" i="39"/>
  <c r="FW270" i="39"/>
  <c r="FV270" i="39"/>
  <c r="FU270" i="39"/>
  <c r="FX269" i="39"/>
  <c r="FW269" i="39"/>
  <c r="FV269" i="39"/>
  <c r="FU269" i="39"/>
  <c r="FX268" i="39"/>
  <c r="FW268" i="39"/>
  <c r="FV268" i="39"/>
  <c r="FU268" i="39"/>
  <c r="FX267" i="39"/>
  <c r="FW267" i="39"/>
  <c r="FV267" i="39"/>
  <c r="FU267" i="39"/>
  <c r="FX266" i="39"/>
  <c r="FW266" i="39"/>
  <c r="FV266" i="39"/>
  <c r="FU266" i="39"/>
  <c r="FX265" i="39"/>
  <c r="FX289" i="39" s="1"/>
  <c r="FW265" i="39"/>
  <c r="FW289" i="39" s="1"/>
  <c r="FV265" i="39"/>
  <c r="FV289" i="39" s="1"/>
  <c r="FU265" i="39"/>
  <c r="FU262" i="39"/>
  <c r="FX261" i="39" s="1"/>
  <c r="FX287" i="19"/>
  <c r="FW287" i="19"/>
  <c r="FV287" i="19"/>
  <c r="FU287" i="19"/>
  <c r="FX286" i="19"/>
  <c r="FW286" i="19"/>
  <c r="FV286" i="19"/>
  <c r="FU286" i="19"/>
  <c r="FX285" i="19"/>
  <c r="FW285" i="19"/>
  <c r="FV285" i="19"/>
  <c r="FU285" i="19"/>
  <c r="FX284" i="19"/>
  <c r="FW284" i="19"/>
  <c r="FV284" i="19"/>
  <c r="FU284" i="19"/>
  <c r="FX283" i="19"/>
  <c r="FW283" i="19"/>
  <c r="FV283" i="19"/>
  <c r="FU283" i="19"/>
  <c r="FX282" i="19"/>
  <c r="FW282" i="19"/>
  <c r="FV282" i="19"/>
  <c r="FU282" i="19"/>
  <c r="FX281" i="19"/>
  <c r="FW281" i="19"/>
  <c r="FV281" i="19"/>
  <c r="FU281" i="19"/>
  <c r="FX280" i="19"/>
  <c r="FW280" i="19"/>
  <c r="FV280" i="19"/>
  <c r="FU280" i="19"/>
  <c r="FX279" i="19"/>
  <c r="FW279" i="19"/>
  <c r="FV279" i="19"/>
  <c r="FU279" i="19"/>
  <c r="FX278" i="19"/>
  <c r="FW278" i="19"/>
  <c r="FV278" i="19"/>
  <c r="FU278" i="19"/>
  <c r="FX277" i="19"/>
  <c r="FW277" i="19"/>
  <c r="FV277" i="19"/>
  <c r="FU277" i="19"/>
  <c r="FX276" i="19"/>
  <c r="FW276" i="19"/>
  <c r="FV276" i="19"/>
  <c r="FU276" i="19"/>
  <c r="FX275" i="19"/>
  <c r="FW275" i="19"/>
  <c r="FV275" i="19"/>
  <c r="FU275" i="19"/>
  <c r="FX274" i="19"/>
  <c r="FW274" i="19"/>
  <c r="FV274" i="19"/>
  <c r="FU274" i="19"/>
  <c r="FX273" i="19"/>
  <c r="FW273" i="19"/>
  <c r="FV273" i="19"/>
  <c r="FU273" i="19"/>
  <c r="FX272" i="19"/>
  <c r="FW272" i="19"/>
  <c r="FV272" i="19"/>
  <c r="FU272" i="19"/>
  <c r="FX271" i="19"/>
  <c r="FW271" i="19"/>
  <c r="FV271" i="19"/>
  <c r="FU271" i="19"/>
  <c r="FX270" i="19"/>
  <c r="FW270" i="19"/>
  <c r="FV270" i="19"/>
  <c r="FU270" i="19"/>
  <c r="FX269" i="19"/>
  <c r="FW269" i="19"/>
  <c r="FV269" i="19"/>
  <c r="FU269" i="19"/>
  <c r="FX268" i="19"/>
  <c r="FW268" i="19"/>
  <c r="FV268" i="19"/>
  <c r="FU268" i="19"/>
  <c r="FX267" i="19"/>
  <c r="FW267" i="19"/>
  <c r="FV267" i="19"/>
  <c r="FU267" i="19"/>
  <c r="FX266" i="19"/>
  <c r="FW266" i="19"/>
  <c r="FV266" i="19"/>
  <c r="FU266" i="19"/>
  <c r="FX265" i="19"/>
  <c r="FX289" i="19" s="1"/>
  <c r="FW265" i="19"/>
  <c r="FW289" i="19" s="1"/>
  <c r="FV265" i="19"/>
  <c r="FU265" i="19"/>
  <c r="FU262" i="19"/>
  <c r="FX261" i="19" s="1"/>
  <c r="FV289" i="38" l="1"/>
  <c r="FX289" i="35"/>
  <c r="FV289" i="19"/>
  <c r="FU289" i="39"/>
  <c r="FU289" i="19"/>
  <c r="FX261" i="35"/>
  <c r="FY261" i="35"/>
  <c r="FZ261" i="35"/>
  <c r="FU261" i="38"/>
  <c r="FV261" i="38"/>
  <c r="FW261" i="38"/>
  <c r="FV261" i="39"/>
  <c r="FU261" i="39"/>
  <c r="FW261" i="39"/>
  <c r="FU261" i="19"/>
  <c r="FW261" i="19"/>
  <c r="FV261" i="19"/>
  <c r="FT287" i="35"/>
  <c r="FS287" i="35"/>
  <c r="FR287" i="35"/>
  <c r="FQ287" i="35"/>
  <c r="FT286" i="35"/>
  <c r="FS286" i="35"/>
  <c r="FR286" i="35"/>
  <c r="FQ286" i="35"/>
  <c r="FT285" i="35"/>
  <c r="FS285" i="35"/>
  <c r="FR285" i="35"/>
  <c r="FQ285" i="35"/>
  <c r="FT284" i="35"/>
  <c r="FS284" i="35"/>
  <c r="FR284" i="35"/>
  <c r="FQ284" i="35"/>
  <c r="FT283" i="35"/>
  <c r="FS283" i="35"/>
  <c r="FR283" i="35"/>
  <c r="FQ283" i="35"/>
  <c r="FT282" i="35"/>
  <c r="FS282" i="35"/>
  <c r="FR282" i="35"/>
  <c r="FQ282" i="35"/>
  <c r="FT281" i="35"/>
  <c r="FS281" i="35"/>
  <c r="FR281" i="35"/>
  <c r="FQ281" i="35"/>
  <c r="FT280" i="35"/>
  <c r="FS280" i="35"/>
  <c r="FR280" i="35"/>
  <c r="FQ280" i="35"/>
  <c r="FT279" i="35"/>
  <c r="FS279" i="35"/>
  <c r="FR279" i="35"/>
  <c r="FQ279" i="35"/>
  <c r="FT278" i="35"/>
  <c r="FS278" i="35"/>
  <c r="FR278" i="35"/>
  <c r="FQ278" i="35"/>
  <c r="FT277" i="35"/>
  <c r="FS277" i="35"/>
  <c r="FR277" i="35"/>
  <c r="FQ277" i="35"/>
  <c r="FT276" i="35"/>
  <c r="FS276" i="35"/>
  <c r="FR276" i="35"/>
  <c r="FQ276" i="35"/>
  <c r="FT275" i="35"/>
  <c r="FS275" i="35"/>
  <c r="FR275" i="35"/>
  <c r="FQ275" i="35"/>
  <c r="FT274" i="35"/>
  <c r="FS274" i="35"/>
  <c r="FR274" i="35"/>
  <c r="FQ274" i="35"/>
  <c r="FT273" i="35"/>
  <c r="FS273" i="35"/>
  <c r="FR273" i="35"/>
  <c r="FQ273" i="35"/>
  <c r="FT272" i="35"/>
  <c r="FS272" i="35"/>
  <c r="FR272" i="35"/>
  <c r="FQ272" i="35"/>
  <c r="FT271" i="35"/>
  <c r="FS271" i="35"/>
  <c r="FR271" i="35"/>
  <c r="FQ271" i="35"/>
  <c r="FT270" i="35"/>
  <c r="FS270" i="35"/>
  <c r="FR270" i="35"/>
  <c r="FQ270" i="35"/>
  <c r="FT269" i="35"/>
  <c r="FS269" i="35"/>
  <c r="FR269" i="35"/>
  <c r="FQ269" i="35"/>
  <c r="FT268" i="35"/>
  <c r="FS268" i="35"/>
  <c r="FR268" i="35"/>
  <c r="FQ268" i="35"/>
  <c r="FT267" i="35"/>
  <c r="FS267" i="35"/>
  <c r="FR267" i="35"/>
  <c r="FQ267" i="35"/>
  <c r="FT266" i="35"/>
  <c r="FS266" i="35"/>
  <c r="FR266" i="35"/>
  <c r="FQ266" i="35"/>
  <c r="FT265" i="35"/>
  <c r="FT289" i="35" s="1"/>
  <c r="FS265" i="35"/>
  <c r="FS289" i="35" s="1"/>
  <c r="FR265" i="35"/>
  <c r="FQ265" i="35"/>
  <c r="FQ289" i="35" s="1"/>
  <c r="FQ262" i="35"/>
  <c r="FT261" i="35" s="1"/>
  <c r="FQ287" i="38"/>
  <c r="FP287" i="38"/>
  <c r="FO287" i="38"/>
  <c r="FN287" i="38"/>
  <c r="FQ286" i="38"/>
  <c r="FP286" i="38"/>
  <c r="FO286" i="38"/>
  <c r="FN286" i="38"/>
  <c r="FQ285" i="38"/>
  <c r="FP285" i="38"/>
  <c r="FO285" i="38"/>
  <c r="FN285" i="38"/>
  <c r="FQ284" i="38"/>
  <c r="FP284" i="38"/>
  <c r="FO284" i="38"/>
  <c r="FN284" i="38"/>
  <c r="FQ283" i="38"/>
  <c r="FP283" i="38"/>
  <c r="FO283" i="38"/>
  <c r="FN283" i="38"/>
  <c r="FQ282" i="38"/>
  <c r="FP282" i="38"/>
  <c r="FO282" i="38"/>
  <c r="FN282" i="38"/>
  <c r="FQ281" i="38"/>
  <c r="FP281" i="38"/>
  <c r="FO281" i="38"/>
  <c r="FN281" i="38"/>
  <c r="FQ280" i="38"/>
  <c r="FP280" i="38"/>
  <c r="FO280" i="38"/>
  <c r="FN280" i="38"/>
  <c r="FQ279" i="38"/>
  <c r="FP279" i="38"/>
  <c r="FO279" i="38"/>
  <c r="FN279" i="38"/>
  <c r="FQ278" i="38"/>
  <c r="FP278" i="38"/>
  <c r="FO278" i="38"/>
  <c r="FN278" i="38"/>
  <c r="FQ277" i="38"/>
  <c r="FP277" i="38"/>
  <c r="FO277" i="38"/>
  <c r="FN277" i="38"/>
  <c r="FQ276" i="38"/>
  <c r="FP276" i="38"/>
  <c r="FO276" i="38"/>
  <c r="FN276" i="38"/>
  <c r="FQ275" i="38"/>
  <c r="FP275" i="38"/>
  <c r="FO275" i="38"/>
  <c r="FN275" i="38"/>
  <c r="FQ274" i="38"/>
  <c r="FP274" i="38"/>
  <c r="FO274" i="38"/>
  <c r="FN274" i="38"/>
  <c r="FQ273" i="38"/>
  <c r="FP273" i="38"/>
  <c r="FO273" i="38"/>
  <c r="FN273" i="38"/>
  <c r="FQ272" i="38"/>
  <c r="FP272" i="38"/>
  <c r="FO272" i="38"/>
  <c r="FN272" i="38"/>
  <c r="FQ271" i="38"/>
  <c r="FP271" i="38"/>
  <c r="FO271" i="38"/>
  <c r="FN271" i="38"/>
  <c r="FQ270" i="38"/>
  <c r="FP270" i="38"/>
  <c r="FO270" i="38"/>
  <c r="FN270" i="38"/>
  <c r="FQ269" i="38"/>
  <c r="FP269" i="38"/>
  <c r="FO269" i="38"/>
  <c r="FN269" i="38"/>
  <c r="FQ268" i="38"/>
  <c r="FP268" i="38"/>
  <c r="FO268" i="38"/>
  <c r="FN268" i="38"/>
  <c r="FQ267" i="38"/>
  <c r="FP267" i="38"/>
  <c r="FO267" i="38"/>
  <c r="FN267" i="38"/>
  <c r="FQ266" i="38"/>
  <c r="FP266" i="38"/>
  <c r="FO266" i="38"/>
  <c r="FN266" i="38"/>
  <c r="FQ265" i="38"/>
  <c r="FQ289" i="38" s="1"/>
  <c r="FP265" i="38"/>
  <c r="FP289" i="38" s="1"/>
  <c r="FO265" i="38"/>
  <c r="FN265" i="38"/>
  <c r="FN289" i="38" s="1"/>
  <c r="FN262" i="38"/>
  <c r="FQ261" i="38" s="1"/>
  <c r="FQ287" i="39"/>
  <c r="FP287" i="39"/>
  <c r="FO287" i="39"/>
  <c r="FN287" i="39"/>
  <c r="FQ286" i="39"/>
  <c r="FP286" i="39"/>
  <c r="FO286" i="39"/>
  <c r="FN286" i="39"/>
  <c r="FQ285" i="39"/>
  <c r="FP285" i="39"/>
  <c r="FO285" i="39"/>
  <c r="FN285" i="39"/>
  <c r="FQ284" i="39"/>
  <c r="FP284" i="39"/>
  <c r="FO284" i="39"/>
  <c r="FN284" i="39"/>
  <c r="FQ283" i="39"/>
  <c r="FP283" i="39"/>
  <c r="FO283" i="39"/>
  <c r="FN283" i="39"/>
  <c r="FQ282" i="39"/>
  <c r="FP282" i="39"/>
  <c r="FO282" i="39"/>
  <c r="FN282" i="39"/>
  <c r="FQ281" i="39"/>
  <c r="FP281" i="39"/>
  <c r="FO281" i="39"/>
  <c r="FN281" i="39"/>
  <c r="FQ280" i="39"/>
  <c r="FP280" i="39"/>
  <c r="FO280" i="39"/>
  <c r="FN280" i="39"/>
  <c r="FQ279" i="39"/>
  <c r="FP279" i="39"/>
  <c r="FO279" i="39"/>
  <c r="FN279" i="39"/>
  <c r="FQ278" i="39"/>
  <c r="FP278" i="39"/>
  <c r="FO278" i="39"/>
  <c r="FN278" i="39"/>
  <c r="FQ277" i="39"/>
  <c r="FP277" i="39"/>
  <c r="FO277" i="39"/>
  <c r="FN277" i="39"/>
  <c r="FQ276" i="39"/>
  <c r="FP276" i="39"/>
  <c r="FO276" i="39"/>
  <c r="FN276" i="39"/>
  <c r="FQ275" i="39"/>
  <c r="FP275" i="39"/>
  <c r="FO275" i="39"/>
  <c r="FN275" i="39"/>
  <c r="FQ274" i="39"/>
  <c r="FP274" i="39"/>
  <c r="FO274" i="39"/>
  <c r="FN274" i="39"/>
  <c r="FQ273" i="39"/>
  <c r="FP273" i="39"/>
  <c r="FO273" i="39"/>
  <c r="FN273" i="39"/>
  <c r="FQ272" i="39"/>
  <c r="FP272" i="39"/>
  <c r="FO272" i="39"/>
  <c r="FN272" i="39"/>
  <c r="FQ271" i="39"/>
  <c r="FP271" i="39"/>
  <c r="FO271" i="39"/>
  <c r="FN271" i="39"/>
  <c r="FQ270" i="39"/>
  <c r="FP270" i="39"/>
  <c r="FO270" i="39"/>
  <c r="FN270" i="39"/>
  <c r="FQ269" i="39"/>
  <c r="FP269" i="39"/>
  <c r="FO269" i="39"/>
  <c r="FN269" i="39"/>
  <c r="FQ268" i="39"/>
  <c r="FP268" i="39"/>
  <c r="FO268" i="39"/>
  <c r="FN268" i="39"/>
  <c r="FQ267" i="39"/>
  <c r="FP267" i="39"/>
  <c r="FO267" i="39"/>
  <c r="FN267" i="39"/>
  <c r="FQ266" i="39"/>
  <c r="FP266" i="39"/>
  <c r="FO266" i="39"/>
  <c r="FN266" i="39"/>
  <c r="FQ265" i="39"/>
  <c r="FP265" i="39"/>
  <c r="FP289" i="39" s="1"/>
  <c r="FO265" i="39"/>
  <c r="FN265" i="39"/>
  <c r="FN289" i="39" s="1"/>
  <c r="FN262" i="39"/>
  <c r="FQ261" i="39" s="1"/>
  <c r="FQ287" i="19"/>
  <c r="FP287" i="19"/>
  <c r="FO287" i="19"/>
  <c r="FN287" i="19"/>
  <c r="FQ286" i="19"/>
  <c r="FP286" i="19"/>
  <c r="FO286" i="19"/>
  <c r="FN286" i="19"/>
  <c r="FQ285" i="19"/>
  <c r="FP285" i="19"/>
  <c r="FO285" i="19"/>
  <c r="FN285" i="19"/>
  <c r="FQ284" i="19"/>
  <c r="FP284" i="19"/>
  <c r="FO284" i="19"/>
  <c r="FN284" i="19"/>
  <c r="FQ283" i="19"/>
  <c r="FP283" i="19"/>
  <c r="FO283" i="19"/>
  <c r="FN283" i="19"/>
  <c r="FQ282" i="19"/>
  <c r="FP282" i="19"/>
  <c r="FO282" i="19"/>
  <c r="FN282" i="19"/>
  <c r="FQ281" i="19"/>
  <c r="FP281" i="19"/>
  <c r="FO281" i="19"/>
  <c r="FN281" i="19"/>
  <c r="FQ280" i="19"/>
  <c r="FP280" i="19"/>
  <c r="FO280" i="19"/>
  <c r="FN280" i="19"/>
  <c r="FQ279" i="19"/>
  <c r="FP279" i="19"/>
  <c r="FO279" i="19"/>
  <c r="FN279" i="19"/>
  <c r="FQ278" i="19"/>
  <c r="FP278" i="19"/>
  <c r="FO278" i="19"/>
  <c r="FN278" i="19"/>
  <c r="FQ277" i="19"/>
  <c r="FP277" i="19"/>
  <c r="FO277" i="19"/>
  <c r="FN277" i="19"/>
  <c r="FQ276" i="19"/>
  <c r="FP276" i="19"/>
  <c r="FO276" i="19"/>
  <c r="FN276" i="19"/>
  <c r="FQ275" i="19"/>
  <c r="FP275" i="19"/>
  <c r="FO275" i="19"/>
  <c r="FN275" i="19"/>
  <c r="FQ274" i="19"/>
  <c r="FP274" i="19"/>
  <c r="FO274" i="19"/>
  <c r="FN274" i="19"/>
  <c r="FQ273" i="19"/>
  <c r="FP273" i="19"/>
  <c r="FO273" i="19"/>
  <c r="FN273" i="19"/>
  <c r="FQ272" i="19"/>
  <c r="FP272" i="19"/>
  <c r="FO272" i="19"/>
  <c r="FN272" i="19"/>
  <c r="FQ271" i="19"/>
  <c r="FP271" i="19"/>
  <c r="FO271" i="19"/>
  <c r="FN271" i="19"/>
  <c r="FQ270" i="19"/>
  <c r="FP270" i="19"/>
  <c r="FO270" i="19"/>
  <c r="FN270" i="19"/>
  <c r="FQ269" i="19"/>
  <c r="FP269" i="19"/>
  <c r="FO269" i="19"/>
  <c r="FN269" i="19"/>
  <c r="FQ268" i="19"/>
  <c r="FP268" i="19"/>
  <c r="FO268" i="19"/>
  <c r="FN268" i="19"/>
  <c r="FQ267" i="19"/>
  <c r="FP267" i="19"/>
  <c r="FO267" i="19"/>
  <c r="FN267" i="19"/>
  <c r="FQ266" i="19"/>
  <c r="FP266" i="19"/>
  <c r="FO266" i="19"/>
  <c r="FN266" i="19"/>
  <c r="FQ265" i="19"/>
  <c r="FP265" i="19"/>
  <c r="FP289" i="19" s="1"/>
  <c r="FO265" i="19"/>
  <c r="FN265" i="19"/>
  <c r="FN289" i="19" s="1"/>
  <c r="FN262" i="19"/>
  <c r="FP261" i="19" s="1"/>
  <c r="FR289" i="35" l="1"/>
  <c r="FO289" i="19"/>
  <c r="FO289" i="39"/>
  <c r="FQ289" i="19"/>
  <c r="FO289" i="38"/>
  <c r="FQ289" i="39"/>
  <c r="FN261" i="38"/>
  <c r="FQ261" i="35"/>
  <c r="FS261" i="35"/>
  <c r="FR261" i="35"/>
  <c r="FO261" i="38"/>
  <c r="FP261" i="38"/>
  <c r="FN261" i="39"/>
  <c r="FO261" i="39"/>
  <c r="FP261" i="39"/>
  <c r="FO261" i="19"/>
  <c r="FQ261" i="19"/>
  <c r="FN261" i="19"/>
  <c r="FG262" i="19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L265" i="35"/>
  <c r="FL289" i="35" s="1"/>
  <c r="FK265" i="35"/>
  <c r="FK289" i="35" s="1"/>
  <c r="FJ265" i="35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G265" i="38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I265" i="39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I265" i="19"/>
  <c r="FH265" i="19"/>
  <c r="FH289" i="19" s="1"/>
  <c r="FG265" i="19"/>
  <c r="FJ261" i="19"/>
  <c r="FJ289" i="39" l="1"/>
  <c r="FG289" i="38"/>
  <c r="FJ289" i="35"/>
  <c r="FI289" i="39"/>
  <c r="FJ289" i="19"/>
  <c r="FH289" i="38"/>
  <c r="FG289" i="19"/>
  <c r="FI289" i="19"/>
  <c r="FM289" i="35"/>
  <c r="FL261" i="35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A265" i="38"/>
  <c r="FA289" i="38" s="1"/>
  <c r="EZ265" i="38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EZ265" i="19"/>
  <c r="EZ289" i="19" s="1"/>
  <c r="FC261" i="19"/>
  <c r="EZ289" i="39" l="1"/>
  <c r="FB289" i="38"/>
  <c r="FA289" i="19"/>
  <c r="EZ289" i="38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U265" i="38"/>
  <c r="ET265" i="38"/>
  <c r="ET289" i="38" s="1"/>
  <c r="ES265" i="38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S265" i="39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T265" i="19"/>
  <c r="ES265" i="19"/>
  <c r="EX289" i="35" l="1"/>
  <c r="EU289" i="19"/>
  <c r="ET289" i="39"/>
  <c r="EV289" i="38"/>
  <c r="ES289" i="39"/>
  <c r="ES289" i="38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O265" i="35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N265" i="38"/>
  <c r="EM265" i="38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N289" i="19" l="1"/>
  <c r="EO289" i="35"/>
  <c r="EM289" i="38"/>
  <c r="EP289" i="35"/>
  <c r="EO289" i="38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G265" i="39"/>
  <c r="EF265" i="39"/>
  <c r="EF289" i="39" s="1"/>
  <c r="EE265" i="39"/>
  <c r="EH261" i="39"/>
  <c r="EE289" i="19" l="1"/>
  <c r="EH289" i="39"/>
  <c r="EK289" i="35"/>
  <c r="EG289" i="19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Y265" i="38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EB289" i="35" l="1"/>
  <c r="DZ289" i="38"/>
  <c r="DY289" i="39"/>
  <c r="DY289" i="38"/>
  <c r="EA289" i="19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T265" i="35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R265" i="39"/>
  <c r="DQ265" i="39"/>
  <c r="DU289" i="35" l="1"/>
  <c r="DT289" i="35"/>
  <c r="DS289" i="39"/>
  <c r="DR289" i="38"/>
  <c r="DQ289" i="39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L265" i="19"/>
  <c r="DK265" i="19"/>
  <c r="DJ265" i="19"/>
  <c r="DL289" i="19" l="1"/>
  <c r="DM289" i="19"/>
  <c r="DM289" i="39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I261" i="35"/>
  <c r="DF289" i="35" l="1"/>
  <c r="DF289" i="38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X289" i="38" l="1"/>
  <c r="DA289" i="35"/>
  <c r="CY289" i="35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P265" i="39"/>
  <c r="CO265" i="39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T265" i="35"/>
  <c r="CS265" i="35"/>
  <c r="CR265" i="35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Q289" i="39" l="1"/>
  <c r="CO289" i="39"/>
  <c r="CU289" i="35"/>
  <c r="CQ289" i="38"/>
  <c r="CR289" i="35"/>
  <c r="CP289" i="19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AR289" i="19" l="1"/>
  <c r="AZ289" i="19"/>
  <c r="AR261" i="38"/>
  <c r="AT261" i="38"/>
  <c r="BF289" i="19"/>
  <c r="AT289" i="19"/>
  <c r="AD289" i="19"/>
  <c r="J289" i="19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<sst xmlns="http://schemas.openxmlformats.org/spreadsheetml/2006/main" count="35066" uniqueCount="392">
  <si>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</si>
  <si>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</si>
  <si>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</si>
  <si>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</si>
  <si>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</si>
  <si>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</si>
  <si>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</si>
  <si>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</si>
  <si>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</si>
  <si>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</si>
  <si>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</si>
  <si>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</si>
  <si>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</si>
  <si>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</si>
  <si>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</si>
  <si>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</si>
  <si>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</si>
  <si>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</si>
  <si>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</si>
  <si>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</si>
  <si>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</si>
  <si>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</si>
  <si>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</si>
  <si>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</si>
  <si>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</si>
  <si>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</si>
  <si>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</si>
  <si>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</si>
  <si>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</si>
  <si>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</si>
  <si>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</si>
  <si>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</si>
  <si>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</si>
  <si>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</si>
  <si>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</si>
  <si>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</si>
  <si>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</si>
  <si>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</si>
  <si>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</si>
  <si>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</si>
  <si>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</si>
  <si>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</si>
  <si>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</si>
  <si>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</si>
  <si>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</si>
  <si>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</si>
  <si>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</si>
  <si>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</si>
  <si>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</si>
  <si>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</si>
  <si>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</si>
  <si>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</si>
  <si>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</si>
  <si>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</si>
  <si>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</si>
  <si>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</si>
  <si>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</si>
  <si>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</si>
  <si>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</si>
  <si>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</si>
  <si>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</si>
  <si>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</si>
  <si>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</si>
  <si>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</si>
  <si>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</si>
  <si>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</si>
  <si>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</si>
  <si>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</si>
  <si>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</si>
  <si>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</si>
  <si>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</si>
  <si>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</si>
  <si>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</si>
  <si>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</si>
  <si>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</si>
  <si>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</si>
  <si>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</si>
  <si>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</si>
  <si>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</si>
  <si>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</si>
  <si>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</si>
  <si>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</si>
  <si>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</si>
  <si>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</si>
  <si>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</si>
  <si>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</si>
  <si>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</si>
  <si>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</si>
  <si>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</si>
  <si>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</si>
  <si>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</si>
  <si>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</si>
  <si>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</si>
  <si>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</si>
  <si>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</si>
  <si>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</si>
  <si>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</si>
  <si>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</si>
  <si>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</si>
  <si>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</si>
  <si>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</si>
  <si>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</si>
  <si>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</si>
  <si>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</si>
  <si>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</si>
  <si>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</si>
  <si>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</si>
  <si>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</si>
  <si>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</si>
  <si>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</si>
  <si>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</si>
  <si>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</si>
  <si>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</si>
  <si>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</si>
  <si>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</si>
  <si>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</si>
  <si>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</si>
  <si>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</si>
  <si>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</si>
  <si>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</si>
  <si>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</si>
  <si>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</si>
  <si>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</si>
  <si>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</si>
  <si>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</si>
  <si>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</si>
  <si>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</si>
  <si>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</si>
  <si>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</si>
  <si>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</si>
  <si>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</si>
  <si>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</si>
  <si>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</si>
  <si>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</si>
  <si>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</si>
  <si>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</si>
  <si>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</si>
  <si>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</si>
  <si>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</si>
  <si>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</si>
  <si>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</si>
  <si>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</si>
  <si>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</si>
  <si>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</si>
  <si>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</si>
  <si>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</si>
  <si>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</si>
  <si>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</si>
  <si>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</si>
  <si>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</si>
  <si>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</si>
  <si>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</si>
  <si>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</si>
  <si>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</si>
  <si>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</si>
  <si>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</si>
  <si>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</si>
  <si>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</si>
  <si>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</si>
  <si>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</si>
  <si>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</si>
  <si>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</si>
  <si>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</si>
  <si>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</si>
  <si>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</si>
  <si>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</si>
  <si>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</si>
  <si>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</si>
  <si>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</si>
  <si>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</si>
  <si>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</si>
  <si>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</si>
  <si>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</si>
  <si>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</si>
  <si>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</si>
  <si>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</si>
  <si>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</si>
  <si>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</si>
  <si>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</si>
  <si>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</si>
  <si>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</si>
  <si>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</si>
  <si>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</si>
  <si>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</si>
  <si>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</si>
  <si>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</si>
  <si>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</si>
  <si>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</si>
  <si>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</si>
  <si>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</si>
  <si>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</si>
  <si>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</si>
  <si>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</si>
  <si>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</si>
  <si>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</si>
  <si>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</si>
  <si>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</si>
  <si>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</si>
  <si>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</si>
  <si>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</si>
  <si>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</si>
  <si>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</si>
  <si>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</si>
  <si>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</si>
  <si>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</si>
  <si>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</si>
  <si>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</si>
  <si>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</si>
  <si>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</si>
  <si>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</si>
  <si>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</si>
  <si>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</si>
  <si>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</si>
  <si>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</si>
  <si>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</si>
  <si>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</si>
  <si>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</si>
  <si>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</si>
  <si>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</si>
  <si>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</si>
  <si>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</si>
  <si>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</si>
  <si>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</si>
  <si>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</si>
  <si>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</si>
  <si>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</si>
  <si>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</si>
  <si>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</si>
  <si>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</si>
  <si>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</si>
  <si>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</si>
  <si>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</si>
  <si>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</si>
  <si>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</si>
  <si>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</si>
  <si>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</si>
  <si>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</si>
  <si>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</si>
  <si>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</si>
  <si>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</si>
  <si>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</si>
  <si>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</si>
  <si>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</si>
  <si>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</si>
  <si>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</si>
  <si>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</si>
  <si>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</si>
  <si>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</si>
  <si>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</si>
  <si>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</si>
  <si>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</si>
  <si>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</si>
  <si>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</si>
  <si>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</si>
  <si>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</si>
  <si>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</si>
  <si>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</si>
  <si>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</si>
  <si>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</si>
  <si>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</si>
  <si>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</si>
  <si>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</si>
  <si>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</si>
  <si>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</si>
  <si>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</si>
  <si>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</si>
  <si>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</si>
  <si>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</si>
  <si>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</si>
  <si>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</si>
  <si>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</si>
  <si>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</si>
  <si>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</si>
  <si>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</si>
  <si>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</si>
  <si>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</si>
  <si>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</si>
  <si>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</si>
  <si>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</si>
  <si>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</si>
  <si>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</si>
  <si>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</si>
  <si>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</si>
  <si>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</si>
  <si>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</si>
  <si>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</si>
  <si>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</si>
  <si>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</si>
  <si>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</si>
  <si>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</si>
  <si>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</si>
  <si>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</si>
  <si>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</si>
  <si>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</si>
  <si>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</si>
  <si>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</si>
  <si>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</si>
  <si>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</si>
  <si>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</si>
  <si>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</si>
  <si>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</si>
  <si>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</si>
  <si>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</si>
  <si>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</si>
  <si>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</si>
  <si>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</si>
  <si>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</si>
  <si>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</si>
  <si>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</si>
  <si>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</si>
  <si>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</si>
  <si>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</si>
  <si>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</si>
  <si>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</si>
  <si>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</si>
  <si>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</si>
  <si>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</si>
  <si>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</si>
  <si>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</si>
  <si>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</si>
  <si>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</si>
  <si>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</si>
  <si>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</si>
  <si>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</si>
  <si>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</si>
  <si>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</si>
  <si>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</si>
  <si>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</si>
  <si>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</si>
  <si>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</si>
  <si>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</si>
  <si>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</si>
  <si>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</si>
  <si>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</si>
  <si>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</si>
  <si>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</si>
  <si>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</si>
  <si>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</si>
  <si>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</si>
  <si>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</si>
  <si>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</si>
  <si>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</si>
  <si>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</si>
  <si>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</si>
  <si>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</si>
  <si>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</si>
  <si>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</si>
  <si>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</si>
  <si>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</si>
  <si>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</si>
  <si>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</si>
  <si>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</si>
  <si>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</si>
  <si>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</si>
  <si>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</si>
  <si>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</si>
  <si>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</si>
  <si>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</si>
  <si>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</si>
  <si>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</si>
  <si>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</si>
  <si>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</si>
  <si>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</si>
  <si>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</si>
  <si>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</si>
  <si>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</si>
  <si>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</si>
  <si>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</si>
  <si>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</si>
  <si>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</si>
  <si>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</si>
  <si>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</si>
  <si>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</si>
  <si>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</si>
  <si>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</si>
  <si>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</si>
  <si>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</si>
  <si>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>MES = JUNIO 19\Total MES</t>
  </si>
  <si>
    <t>s360mapa - t453m13 - 17/07/2019 10:20:46</t>
  </si>
  <si>
    <t>MES = JULIO 19\Total MES</t>
  </si>
  <si>
    <t>S360MAPA - T453M13 - 22/08/2019 10:33:46</t>
  </si>
  <si>
    <t>MES = AGOSTO 19\Total MES</t>
  </si>
  <si>
    <t>S360MAPA - T453M13 - 19/09/2019 9:53:27</t>
  </si>
  <si>
    <t>MES = SEPTIEMBRE 19\Total MES</t>
  </si>
  <si>
    <t>s360mapa - t453m13 - 18/10/2019 13:18:06</t>
  </si>
  <si>
    <t>MES = OCTUBRE 19\Total MES</t>
  </si>
  <si>
    <t>s360mapa - t453m13 - 19/11/2019 09:12:50</t>
  </si>
  <si>
    <t>MES = NOVIEMBRE 19\Total MES</t>
  </si>
  <si>
    <t>S360MAPA - T453M13 - 11/12/2019 11:32:18</t>
  </si>
  <si>
    <t>MES = DICIEMBRE 19\Total MES</t>
  </si>
  <si>
    <t>S360MAPA - T453M13 - 27/01/2020 08:25:23</t>
  </si>
  <si>
    <t>• El tramo con mayor concentración de compras de leche líquida en diciembre 2019 oscila entre los 0,55 y los 0,60 €/litro, cuenta con una proporción del 38,1%. 
Discount así como el supermercado y autoservicio son los canales que más contribuyen a dicha concentración, inclusive superando el total España con una cuota del 47,8% para el discount y del 39,3% para los segundos. Por su parte, el hipermercado también concentra la mayor parte de sus ventas en este tramo (27,3%).
El intervalo de precio de los 0,75-0,80 €/litro, acumula un 16,6% y es el segundo por orden de importancia y acumulación de compras. Discount es el responsable directo, tiene una concentración del 23,5% de las compras en dicho tramo. Hipermercado y supermercado por su parte, tienen el 16,8% y 14,7% de sus compras concentradas en dicho tramo.
• Leche entera reúne el 41,4% de sus ventas en el intervalo de precios de 0,55-0,60 €/litro. Los tres canales acumulan la mayor proporción de compras en dicho tramo, sin embargo, es el discount quien contribuye en mayor medida, acumula el 48,0% de sus compras en dicho tramo, superando la cifra total de España al igual que supermercado (45,0%). El hipermercado acumula el 27,9% de sus litros en dicho tramo. 
Destaca con el 15,7% de proporción de compras de leche entera el tramo que oscila entre los 0,75-0,80 €/litro. En este caso es el discount el canal que más aporta a esta concentración con un 30,2%, mientras que para hipermercado y supermercado representa el segundo tramo más importante (17,0% y 11,9% respectivamente).
• La leche desnatada acumula el mayor volumen de compras en el rango de los 0,55-0,60 €/litro, alcanzando el 34,7%. Los tres canales registran sus mayores cuotas en este intervalo de precio. Ordenadas de menor a mayor, encontramos la del hipermercado con un 20,8%, la del supermercado con un 34,5%, y el discount con un 49,6%, siendo esta última como tal responsable de la concentración a nivel tota España. 
El segundo intervalo con mayor concentración de compras es el que oscila entre los 0,70-0,75 €/litro con un 24,6%. Es el supermercado el canal que más contribuy pues su participación en dicho tramo es del 29,3%, quedando los demás con cuotas tambien muy altas es decir este tramo es el segundo para ambas plataformas pero con una participación por debajo del 24,6% del total España. 
• Respecto al tipo de leche semidesnatada, la mayor parte de las compras se mantienen entre los 0,55 y los 0,60 €/litro, la cuota alcanzada es del 38,2%. Es el canal discount quien contribuye en mayor medida, acumula el 46,9% de sus litros en este intervalo de precios. El hipermercado y el supermercado tambien concentran su mayor proporción de compras en dicho intervalo de precio (30,2% y 38,6% respectivamente). 
El siguiente rango de precio que tiene mayor concentración de volumen es el que oscila entre los 0,75-0,80 €/litro con un porcentaje del 20,3% sobre el total. En este tramo el discount  acumula 1 de cada 5 litros vendidos (22,1%), tambien es muy significativo el peso que tienen los supermercados con una concentración del 20,6% de su volumen. El hipermercado cuentan con una cuota algo menor (16,5%).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</si>
</sst>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7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FEBRERO 19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0.44</c:v>
                </c:pt>
                <c:pt idx="1">
                  <c:v>0.12</c:v>
                </c:pt>
                <c:pt idx="2">
                  <c:v>0.52</c:v>
                </c:pt>
                <c:pt idx="3">
                  <c:v>2.2799999999999998</c:v>
                </c:pt>
                <c:pt idx="4">
                  <c:v>35.909999999999997</c:v>
                </c:pt>
                <c:pt idx="5">
                  <c:v>6.55</c:v>
                </c:pt>
                <c:pt idx="6">
                  <c:v>5.48</c:v>
                </c:pt>
                <c:pt idx="7">
                  <c:v>11.8</c:v>
                </c:pt>
                <c:pt idx="8">
                  <c:v>16.239999999999998</c:v>
                </c:pt>
                <c:pt idx="9">
                  <c:v>4.03</c:v>
                </c:pt>
                <c:pt idx="10">
                  <c:v>6.85</c:v>
                </c:pt>
                <c:pt idx="11">
                  <c:v>1.96</c:v>
                </c:pt>
                <c:pt idx="12">
                  <c:v>1.76</c:v>
                </c:pt>
                <c:pt idx="13">
                  <c:v>1.1399999999999999</c:v>
                </c:pt>
                <c:pt idx="14">
                  <c:v>1.01</c:v>
                </c:pt>
                <c:pt idx="15">
                  <c:v>0.42</c:v>
                </c:pt>
                <c:pt idx="16">
                  <c:v>0.71</c:v>
                </c:pt>
                <c:pt idx="17">
                  <c:v>0.12</c:v>
                </c:pt>
                <c:pt idx="18">
                  <c:v>1.46</c:v>
                </c:pt>
                <c:pt idx="19">
                  <c:v>0.18</c:v>
                </c:pt>
                <c:pt idx="20">
                  <c:v>0.46</c:v>
                </c:pt>
                <c:pt idx="21">
                  <c:v>0.06</c:v>
                </c:pt>
                <c:pt idx="22">
                  <c:v>0.4900000000000001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MARZO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0.13</c:v>
                </c:pt>
                <c:pt idx="1">
                  <c:v>0.03</c:v>
                </c:pt>
                <c:pt idx="2">
                  <c:v>0.56000000000000005</c:v>
                </c:pt>
                <c:pt idx="3">
                  <c:v>2.09</c:v>
                </c:pt>
                <c:pt idx="4">
                  <c:v>36.53</c:v>
                </c:pt>
                <c:pt idx="5">
                  <c:v>6.45</c:v>
                </c:pt>
                <c:pt idx="6">
                  <c:v>4.96</c:v>
                </c:pt>
                <c:pt idx="7">
                  <c:v>12.07</c:v>
                </c:pt>
                <c:pt idx="8">
                  <c:v>16.05</c:v>
                </c:pt>
                <c:pt idx="9">
                  <c:v>4.37</c:v>
                </c:pt>
                <c:pt idx="10">
                  <c:v>6.9</c:v>
                </c:pt>
                <c:pt idx="11">
                  <c:v>2.19</c:v>
                </c:pt>
                <c:pt idx="12">
                  <c:v>1.7</c:v>
                </c:pt>
                <c:pt idx="13">
                  <c:v>0.93</c:v>
                </c:pt>
                <c:pt idx="14">
                  <c:v>1.08</c:v>
                </c:pt>
                <c:pt idx="15">
                  <c:v>0.48</c:v>
                </c:pt>
                <c:pt idx="16">
                  <c:v>0.66</c:v>
                </c:pt>
                <c:pt idx="17">
                  <c:v>0.19</c:v>
                </c:pt>
                <c:pt idx="18">
                  <c:v>1.55</c:v>
                </c:pt>
                <c:pt idx="19">
                  <c:v>0.11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0.57000000000000006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ABRIL 19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0.18</c:v>
                </c:pt>
                <c:pt idx="1">
                  <c:v>0.06</c:v>
                </c:pt>
                <c:pt idx="2">
                  <c:v>0.68</c:v>
                </c:pt>
                <c:pt idx="3">
                  <c:v>2.36</c:v>
                </c:pt>
                <c:pt idx="4">
                  <c:v>35.75</c:v>
                </c:pt>
                <c:pt idx="5">
                  <c:v>6.51</c:v>
                </c:pt>
                <c:pt idx="6">
                  <c:v>5.48</c:v>
                </c:pt>
                <c:pt idx="7">
                  <c:v>11.94</c:v>
                </c:pt>
                <c:pt idx="8">
                  <c:v>16.66</c:v>
                </c:pt>
                <c:pt idx="9">
                  <c:v>3.89</c:v>
                </c:pt>
                <c:pt idx="10">
                  <c:v>6.39</c:v>
                </c:pt>
                <c:pt idx="11">
                  <c:v>2.54</c:v>
                </c:pt>
                <c:pt idx="12">
                  <c:v>1.69</c:v>
                </c:pt>
                <c:pt idx="13">
                  <c:v>0.88</c:v>
                </c:pt>
                <c:pt idx="14">
                  <c:v>1.24</c:v>
                </c:pt>
                <c:pt idx="15">
                  <c:v>0.46</c:v>
                </c:pt>
                <c:pt idx="16">
                  <c:v>0.73</c:v>
                </c:pt>
                <c:pt idx="17">
                  <c:v>0.11</c:v>
                </c:pt>
                <c:pt idx="18">
                  <c:v>1.41</c:v>
                </c:pt>
                <c:pt idx="19">
                  <c:v>0.09</c:v>
                </c:pt>
                <c:pt idx="20">
                  <c:v>0.33</c:v>
                </c:pt>
                <c:pt idx="21">
                  <c:v>0.06</c:v>
                </c:pt>
                <c:pt idx="22">
                  <c:v>0.56000000000000005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MAYO 19\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0.39</c:v>
                </c:pt>
                <c:pt idx="1">
                  <c:v>0.05</c:v>
                </c:pt>
                <c:pt idx="2">
                  <c:v>0.52</c:v>
                </c:pt>
                <c:pt idx="3">
                  <c:v>2.64</c:v>
                </c:pt>
                <c:pt idx="4">
                  <c:v>35.85</c:v>
                </c:pt>
                <c:pt idx="5">
                  <c:v>6.08</c:v>
                </c:pt>
                <c:pt idx="6">
                  <c:v>5.82</c:v>
                </c:pt>
                <c:pt idx="7">
                  <c:v>11.15</c:v>
                </c:pt>
                <c:pt idx="8">
                  <c:v>16.82</c:v>
                </c:pt>
                <c:pt idx="9">
                  <c:v>4.3899999999999997</c:v>
                </c:pt>
                <c:pt idx="10">
                  <c:v>6.03</c:v>
                </c:pt>
                <c:pt idx="11">
                  <c:v>2.29</c:v>
                </c:pt>
                <c:pt idx="12">
                  <c:v>1.55</c:v>
                </c:pt>
                <c:pt idx="13">
                  <c:v>0.85</c:v>
                </c:pt>
                <c:pt idx="14">
                  <c:v>0.86</c:v>
                </c:pt>
                <c:pt idx="15">
                  <c:v>0.78</c:v>
                </c:pt>
                <c:pt idx="16">
                  <c:v>0.86</c:v>
                </c:pt>
                <c:pt idx="17">
                  <c:v>0.21</c:v>
                </c:pt>
                <c:pt idx="18">
                  <c:v>1.55</c:v>
                </c:pt>
                <c:pt idx="19">
                  <c:v>0.17</c:v>
                </c:pt>
                <c:pt idx="20">
                  <c:v>0.36</c:v>
                </c:pt>
                <c:pt idx="21">
                  <c:v>0.11</c:v>
                </c:pt>
                <c:pt idx="22">
                  <c:v>0.64000000000000012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JUNIO 1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0.35000000000000003</c:v>
                </c:pt>
                <c:pt idx="1">
                  <c:v>7.0000000000000007E-2</c:v>
                </c:pt>
                <c:pt idx="2">
                  <c:v>0.6</c:v>
                </c:pt>
                <c:pt idx="3">
                  <c:v>2.57</c:v>
                </c:pt>
                <c:pt idx="4">
                  <c:v>35.24</c:v>
                </c:pt>
                <c:pt idx="5">
                  <c:v>6.02</c:v>
                </c:pt>
                <c:pt idx="6">
                  <c:v>6.17</c:v>
                </c:pt>
                <c:pt idx="7">
                  <c:v>12.34</c:v>
                </c:pt>
                <c:pt idx="8">
                  <c:v>15.2</c:v>
                </c:pt>
                <c:pt idx="9">
                  <c:v>4.1500000000000004</c:v>
                </c:pt>
                <c:pt idx="10">
                  <c:v>6.8</c:v>
                </c:pt>
                <c:pt idx="11">
                  <c:v>2.23</c:v>
                </c:pt>
                <c:pt idx="12">
                  <c:v>1.73</c:v>
                </c:pt>
                <c:pt idx="13">
                  <c:v>0.89</c:v>
                </c:pt>
                <c:pt idx="14">
                  <c:v>0.89</c:v>
                </c:pt>
                <c:pt idx="15">
                  <c:v>0.9</c:v>
                </c:pt>
                <c:pt idx="16">
                  <c:v>0.93</c:v>
                </c:pt>
                <c:pt idx="17">
                  <c:v>0.2</c:v>
                </c:pt>
                <c:pt idx="18">
                  <c:v>1.29</c:v>
                </c:pt>
                <c:pt idx="19">
                  <c:v>0.22</c:v>
                </c:pt>
                <c:pt idx="20">
                  <c:v>0.52</c:v>
                </c:pt>
                <c:pt idx="21">
                  <c:v>0.03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JULIO 19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0.14000000000000001</c:v>
                </c:pt>
                <c:pt idx="1">
                  <c:v>0.09</c:v>
                </c:pt>
                <c:pt idx="2">
                  <c:v>0.53</c:v>
                </c:pt>
                <c:pt idx="3">
                  <c:v>2.65</c:v>
                </c:pt>
                <c:pt idx="4">
                  <c:v>35.64</c:v>
                </c:pt>
                <c:pt idx="5">
                  <c:v>6.5</c:v>
                </c:pt>
                <c:pt idx="6">
                  <c:v>6.06</c:v>
                </c:pt>
                <c:pt idx="7">
                  <c:v>10.95</c:v>
                </c:pt>
                <c:pt idx="8">
                  <c:v>16.010000000000002</c:v>
                </c:pt>
                <c:pt idx="9">
                  <c:v>4.17</c:v>
                </c:pt>
                <c:pt idx="10">
                  <c:v>6.7</c:v>
                </c:pt>
                <c:pt idx="11">
                  <c:v>2.54</c:v>
                </c:pt>
                <c:pt idx="12">
                  <c:v>1.74</c:v>
                </c:pt>
                <c:pt idx="13">
                  <c:v>1.01</c:v>
                </c:pt>
                <c:pt idx="14">
                  <c:v>1</c:v>
                </c:pt>
                <c:pt idx="15">
                  <c:v>0.73</c:v>
                </c:pt>
                <c:pt idx="16">
                  <c:v>0.6</c:v>
                </c:pt>
                <c:pt idx="17">
                  <c:v>0.28999999999999998</c:v>
                </c:pt>
                <c:pt idx="18">
                  <c:v>1.39</c:v>
                </c:pt>
                <c:pt idx="19">
                  <c:v>0.28999999999999998</c:v>
                </c:pt>
                <c:pt idx="20">
                  <c:v>0.35</c:v>
                </c:pt>
                <c:pt idx="21">
                  <c:v>0.09</c:v>
                </c:pt>
                <c:pt idx="22">
                  <c:v>0.54000000000000015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AGOSTO 1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0.16</c:v>
                </c:pt>
                <c:pt idx="1">
                  <c:v>0.11</c:v>
                </c:pt>
                <c:pt idx="2">
                  <c:v>0.44</c:v>
                </c:pt>
                <c:pt idx="3">
                  <c:v>2.84</c:v>
                </c:pt>
                <c:pt idx="4">
                  <c:v>35.29</c:v>
                </c:pt>
                <c:pt idx="5">
                  <c:v>6.02</c:v>
                </c:pt>
                <c:pt idx="6">
                  <c:v>6.73</c:v>
                </c:pt>
                <c:pt idx="7">
                  <c:v>10.9</c:v>
                </c:pt>
                <c:pt idx="8">
                  <c:v>15.81</c:v>
                </c:pt>
                <c:pt idx="9">
                  <c:v>3.76</c:v>
                </c:pt>
                <c:pt idx="10">
                  <c:v>6.69</c:v>
                </c:pt>
                <c:pt idx="11">
                  <c:v>2.74</c:v>
                </c:pt>
                <c:pt idx="12">
                  <c:v>1.72</c:v>
                </c:pt>
                <c:pt idx="13">
                  <c:v>1.1299999999999999</c:v>
                </c:pt>
                <c:pt idx="14">
                  <c:v>0.99</c:v>
                </c:pt>
                <c:pt idx="15">
                  <c:v>1</c:v>
                </c:pt>
                <c:pt idx="16">
                  <c:v>0.63</c:v>
                </c:pt>
                <c:pt idx="17">
                  <c:v>0.24</c:v>
                </c:pt>
                <c:pt idx="18">
                  <c:v>1.44</c:v>
                </c:pt>
                <c:pt idx="19">
                  <c:v>0.24</c:v>
                </c:pt>
                <c:pt idx="20">
                  <c:v>0.28999999999999998</c:v>
                </c:pt>
                <c:pt idx="21">
                  <c:v>0.13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SEPTIEMBR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0.2</c:v>
                </c:pt>
                <c:pt idx="1">
                  <c:v>0.18</c:v>
                </c:pt>
                <c:pt idx="2">
                  <c:v>0.56000000000000005</c:v>
                </c:pt>
                <c:pt idx="3">
                  <c:v>2.4300000000000002</c:v>
                </c:pt>
                <c:pt idx="4">
                  <c:v>35.979999999999997</c:v>
                </c:pt>
                <c:pt idx="5">
                  <c:v>5.65</c:v>
                </c:pt>
                <c:pt idx="6">
                  <c:v>6.15</c:v>
                </c:pt>
                <c:pt idx="7">
                  <c:v>11.59</c:v>
                </c:pt>
                <c:pt idx="8">
                  <c:v>15.17</c:v>
                </c:pt>
                <c:pt idx="9">
                  <c:v>4.8</c:v>
                </c:pt>
                <c:pt idx="10">
                  <c:v>6.93</c:v>
                </c:pt>
                <c:pt idx="11">
                  <c:v>2.34</c:v>
                </c:pt>
                <c:pt idx="12">
                  <c:v>1.32</c:v>
                </c:pt>
                <c:pt idx="13">
                  <c:v>0.93</c:v>
                </c:pt>
                <c:pt idx="14">
                  <c:v>0.9</c:v>
                </c:pt>
                <c:pt idx="15">
                  <c:v>1.19</c:v>
                </c:pt>
                <c:pt idx="16">
                  <c:v>0.79</c:v>
                </c:pt>
                <c:pt idx="17">
                  <c:v>0.35</c:v>
                </c:pt>
                <c:pt idx="18">
                  <c:v>1.27</c:v>
                </c:pt>
                <c:pt idx="19">
                  <c:v>0.14000000000000001</c:v>
                </c:pt>
                <c:pt idx="20">
                  <c:v>0.32</c:v>
                </c:pt>
                <c:pt idx="21">
                  <c:v>0.14000000000000001</c:v>
                </c:pt>
                <c:pt idx="22">
                  <c:v>0.63000000000000023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OCTUBRE 19\To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0.15</c:v>
                </c:pt>
                <c:pt idx="1">
                  <c:v>0.18</c:v>
                </c:pt>
                <c:pt idx="2">
                  <c:v>0.74</c:v>
                </c:pt>
                <c:pt idx="3">
                  <c:v>2.0699999999999998</c:v>
                </c:pt>
                <c:pt idx="4">
                  <c:v>35.96</c:v>
                </c:pt>
                <c:pt idx="5">
                  <c:v>5.13</c:v>
                </c:pt>
                <c:pt idx="6">
                  <c:v>5.47</c:v>
                </c:pt>
                <c:pt idx="7">
                  <c:v>13.1</c:v>
                </c:pt>
                <c:pt idx="8">
                  <c:v>16.34</c:v>
                </c:pt>
                <c:pt idx="9">
                  <c:v>3.61</c:v>
                </c:pt>
                <c:pt idx="10">
                  <c:v>6.74</c:v>
                </c:pt>
                <c:pt idx="11">
                  <c:v>2.48</c:v>
                </c:pt>
                <c:pt idx="12">
                  <c:v>1.66</c:v>
                </c:pt>
                <c:pt idx="13">
                  <c:v>0.9</c:v>
                </c:pt>
                <c:pt idx="14">
                  <c:v>0.91</c:v>
                </c:pt>
                <c:pt idx="15">
                  <c:v>1.0900000000000001</c:v>
                </c:pt>
                <c:pt idx="16">
                  <c:v>0.81</c:v>
                </c:pt>
                <c:pt idx="17">
                  <c:v>0.35</c:v>
                </c:pt>
                <c:pt idx="18">
                  <c:v>0.92</c:v>
                </c:pt>
                <c:pt idx="19">
                  <c:v>0.2</c:v>
                </c:pt>
                <c:pt idx="20">
                  <c:v>0.37</c:v>
                </c:pt>
                <c:pt idx="21">
                  <c:v>0.15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NOVIEMBRE 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0.06</c:v>
                </c:pt>
                <c:pt idx="1">
                  <c:v>0.19</c:v>
                </c:pt>
                <c:pt idx="2">
                  <c:v>0.61</c:v>
                </c:pt>
                <c:pt idx="3">
                  <c:v>1.92</c:v>
                </c:pt>
                <c:pt idx="4">
                  <c:v>35.76</c:v>
                </c:pt>
                <c:pt idx="5">
                  <c:v>5.51</c:v>
                </c:pt>
                <c:pt idx="6">
                  <c:v>5.14</c:v>
                </c:pt>
                <c:pt idx="7">
                  <c:v>13.03</c:v>
                </c:pt>
                <c:pt idx="8">
                  <c:v>16.010000000000002</c:v>
                </c:pt>
                <c:pt idx="9">
                  <c:v>4.95</c:v>
                </c:pt>
                <c:pt idx="10">
                  <c:v>6.67</c:v>
                </c:pt>
                <c:pt idx="11">
                  <c:v>2.87</c:v>
                </c:pt>
                <c:pt idx="12">
                  <c:v>1.44</c:v>
                </c:pt>
                <c:pt idx="13">
                  <c:v>0.73</c:v>
                </c:pt>
                <c:pt idx="14">
                  <c:v>0.83</c:v>
                </c:pt>
                <c:pt idx="15">
                  <c:v>0.83</c:v>
                </c:pt>
                <c:pt idx="16">
                  <c:v>0.81</c:v>
                </c:pt>
                <c:pt idx="17">
                  <c:v>0.21</c:v>
                </c:pt>
                <c:pt idx="18">
                  <c:v>1.1200000000000001</c:v>
                </c:pt>
                <c:pt idx="19">
                  <c:v>0.16</c:v>
                </c:pt>
                <c:pt idx="20">
                  <c:v>0.38</c:v>
                </c:pt>
                <c:pt idx="21">
                  <c:v>0.12</c:v>
                </c:pt>
                <c:pt idx="22">
                  <c:v>0.65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DICIEMBRE 19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8.9999999999999983E-2</c:v>
                </c:pt>
                <c:pt idx="1">
                  <c:v>0.1</c:v>
                </c:pt>
                <c:pt idx="2">
                  <c:v>0.59</c:v>
                </c:pt>
                <c:pt idx="3">
                  <c:v>2.2400000000000002</c:v>
                </c:pt>
                <c:pt idx="4">
                  <c:v>38.119999999999997</c:v>
                </c:pt>
                <c:pt idx="5">
                  <c:v>3.26</c:v>
                </c:pt>
                <c:pt idx="6">
                  <c:v>4.8099999999999996</c:v>
                </c:pt>
                <c:pt idx="7">
                  <c:v>12.77</c:v>
                </c:pt>
                <c:pt idx="8">
                  <c:v>16.559999999999999</c:v>
                </c:pt>
                <c:pt idx="9">
                  <c:v>4.57</c:v>
                </c:pt>
                <c:pt idx="10">
                  <c:v>6.29</c:v>
                </c:pt>
                <c:pt idx="11">
                  <c:v>2.68</c:v>
                </c:pt>
                <c:pt idx="12">
                  <c:v>1.64</c:v>
                </c:pt>
                <c:pt idx="13">
                  <c:v>0.66</c:v>
                </c:pt>
                <c:pt idx="14">
                  <c:v>1.1599999999999999</c:v>
                </c:pt>
                <c:pt idx="15">
                  <c:v>1.05</c:v>
                </c:pt>
                <c:pt idx="16">
                  <c:v>0.86</c:v>
                </c:pt>
                <c:pt idx="17">
                  <c:v>0.19</c:v>
                </c:pt>
                <c:pt idx="18">
                  <c:v>1.2</c:v>
                </c:pt>
                <c:pt idx="19">
                  <c:v>0.27</c:v>
                </c:pt>
                <c:pt idx="20">
                  <c:v>0.27</c:v>
                </c:pt>
                <c:pt idx="21">
                  <c:v>0.12</c:v>
                </c:pt>
                <c:pt idx="22">
                  <c:v>0.4800000000000002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1140776"/>
        <c:axId val="401143912"/>
      </c:lineChart>
      <c:catAx>
        <c:axId val="4011407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1143912"/>
        <c:crosses val="autoZero"/>
        <c:auto val="1"/>
        <c:lblAlgn val="ctr"/>
        <c:lblOffset val="100"/>
        <c:noMultiLvlLbl val="0"/>
      </c:catAx>
      <c:valAx>
        <c:axId val="401143912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4011407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Diciembre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34636</xdr:colOff>
      <xdr:row>27</xdr:row>
      <xdr:rowOff>173182</xdr:rowOff>
    </xdr:from>
    <xdr:to>
      <xdr:col>3</xdr:col>
      <xdr:colOff>231860</xdr:colOff>
      <xdr:row>31</xdr:row>
      <xdr:rowOff>41491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6" y="5316682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15486</xdr:colOff>
      <xdr:row>6</xdr:row>
      <xdr:rowOff>21205</xdr:rowOff>
    </xdr:from>
    <xdr:to>
      <xdr:col>14</xdr:col>
      <xdr:colOff>159768</xdr:colOff>
      <xdr:row>36</xdr:row>
      <xdr:rowOff>121426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/>
  </sheetViews>
  <sheetFormatPr baseColWidth="10" defaultColWidth="11.42578125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  <pageSetUpPr fitToPage="1"/>
  </sheetPr>
  <dimension ref="A1:O69"/>
  <sheetViews>
    <sheetView showGridLines="0" showRowColHeaders="0" zoomScale="110" zoomScaleNormal="110" workbookViewId="0">
      <selection activeCell="R42" sqref="R42"/>
    </sheetView>
  </sheetViews>
  <sheetFormatPr baseColWidth="10" defaultColWidth="11.42578125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39" spans="2:15" ht="15.75" x14ac:dyDescent="0.25">
      <c r="B39" s="36" t="s">
        <v>323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2:15" ht="6" customHeight="1" x14ac:dyDescent="0.2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</row>
    <row r="41" spans="2:15" ht="48" customHeight="1" x14ac:dyDescent="0.25">
      <c r="B41" s="59" t="s">
        <v>391</v>
      </c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1"/>
      <c r="O41" s="34"/>
    </row>
    <row r="42" spans="2:15" ht="24.95" customHeight="1" x14ac:dyDescent="0.25">
      <c r="B42" s="62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4"/>
      <c r="O42" s="34"/>
    </row>
    <row r="43" spans="2:15" ht="24.95" customHeight="1" x14ac:dyDescent="0.25">
      <c r="B43" s="62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4"/>
      <c r="O43" s="34"/>
    </row>
    <row r="44" spans="2:15" ht="24.95" customHeight="1" x14ac:dyDescent="0.25">
      <c r="B44" s="62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4"/>
      <c r="O44" s="34"/>
    </row>
    <row r="45" spans="2:15" ht="24.95" customHeight="1" x14ac:dyDescent="0.25">
      <c r="B45" s="62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4"/>
      <c r="O45" s="34"/>
    </row>
    <row r="46" spans="2:15" ht="24.95" customHeight="1" x14ac:dyDescent="0.25">
      <c r="B46" s="62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4"/>
      <c r="O46" s="34"/>
    </row>
    <row r="47" spans="2:15" ht="24.95" customHeight="1" x14ac:dyDescent="0.25">
      <c r="B47" s="62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4"/>
      <c r="O47" s="34"/>
    </row>
    <row r="48" spans="2:15" ht="24.95" customHeight="1" x14ac:dyDescent="0.25">
      <c r="B48" s="62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4"/>
      <c r="O48" s="34"/>
    </row>
    <row r="49" spans="2:15" ht="24.95" customHeight="1" x14ac:dyDescent="0.25">
      <c r="B49" s="62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4"/>
      <c r="O49" s="34"/>
    </row>
    <row r="50" spans="2:15" ht="24.95" customHeight="1" x14ac:dyDescent="0.25">
      <c r="B50" s="62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4"/>
      <c r="O50" s="34"/>
    </row>
    <row r="51" spans="2:15" ht="24.95" customHeight="1" x14ac:dyDescent="0.25">
      <c r="B51" s="62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4"/>
      <c r="O51" s="34"/>
    </row>
    <row r="52" spans="2:15" ht="24.95" customHeight="1" x14ac:dyDescent="0.25">
      <c r="B52" s="62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4"/>
      <c r="O52" s="34"/>
    </row>
    <row r="53" spans="2:15" ht="24.95" customHeight="1" x14ac:dyDescent="0.25">
      <c r="B53" s="65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7"/>
      <c r="O53" s="34"/>
    </row>
    <row r="54" spans="2:15" ht="15" customHeight="1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3:15" x14ac:dyDescent="0.2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3:15" x14ac:dyDescent="0.25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3:15" x14ac:dyDescent="0.25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3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3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</sheetData>
  <mergeCells count="1">
    <mergeCell ref="B41:N53"/>
  </mergeCells>
  <pageMargins left="0.25" right="0.25" top="0.75" bottom="0.75" header="0.3" footer="0.3"/>
  <pageSetup paperSize="9" scale="5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ZD291"/>
  <sheetViews>
    <sheetView showGridLines="0" topLeftCell="GP1" zoomScale="70" zoomScaleNormal="70" workbookViewId="0">
      <selection activeCell="HD289" sqref="HD289"/>
    </sheetView>
  </sheetViews>
  <sheetFormatPr baseColWidth="10" defaultColWidth="11.42578125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183" max="183" width="18.7109375" style="34" customWidth="1"/>
    <col min="184" max="184" width="9.7109375" style="34" bestFit="1" customWidth="1"/>
    <col min="185" max="185" width="16.28515625" style="34" bestFit="1" customWidth="1"/>
    <col min="186" max="186" width="13.5703125" style="34" bestFit="1" customWidth="1"/>
    <col min="187" max="187" width="11.140625" style="34" bestFit="1" customWidth="1"/>
    <col min="190" max="190" width="35.28515625" style="34" bestFit="1" customWidth="1"/>
    <col min="191" max="191" width="23.570312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7" max="197" width="45.7109375" bestFit="1" customWidth="1"/>
    <col min="204" max="204" width="61.140625" bestFit="1" customWidth="1"/>
    <col min="211" max="211" width="61.140625" style="57" bestFit="1" customWidth="1"/>
    <col min="212" max="215" width="11.42578125" style="57"/>
    <col min="680" max="680" width="11.42578125" style="27"/>
  </cols>
  <sheetData>
    <row r="1" spans="1:680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  <c r="ZD1" s="29"/>
    </row>
    <row r="2" spans="1:680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  <c r="FM2" s="34" t="s">
        <v>280</v>
      </c>
      <c r="FN2" s="34"/>
      <c r="FO2" s="34"/>
      <c r="FP2" s="34"/>
      <c r="FQ2" s="34"/>
      <c r="FT2" s="34" t="s">
        <v>280</v>
      </c>
      <c r="FU2" s="34"/>
      <c r="FV2" s="34"/>
      <c r="FW2" s="34"/>
      <c r="FX2" s="34"/>
      <c r="GA2" s="34" t="s">
        <v>280</v>
      </c>
      <c r="GH2" s="34" t="s">
        <v>280</v>
      </c>
      <c r="GO2" s="49" t="s">
        <v>280</v>
      </c>
      <c r="GP2" s="49"/>
      <c r="GQ2" s="49"/>
      <c r="GR2" s="49"/>
      <c r="GS2" s="49"/>
      <c r="GV2" s="51" t="s">
        <v>280</v>
      </c>
      <c r="GW2" s="51"/>
      <c r="GX2" s="51"/>
      <c r="GY2" s="51"/>
      <c r="GZ2" s="51"/>
      <c r="HC2" s="57" t="s">
        <v>280</v>
      </c>
    </row>
    <row r="3" spans="1:680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  <c r="FM3" s="34" t="s">
        <v>0</v>
      </c>
      <c r="FN3" s="34"/>
      <c r="FO3" s="34"/>
      <c r="FP3" s="34"/>
      <c r="FQ3" s="34"/>
      <c r="FT3" s="34" t="s">
        <v>0</v>
      </c>
      <c r="FU3" s="34"/>
      <c r="FV3" s="34"/>
      <c r="FW3" s="34"/>
      <c r="FX3" s="34"/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  <c r="GV3" s="51" t="s">
        <v>0</v>
      </c>
      <c r="GW3" s="51"/>
      <c r="GX3" s="51"/>
      <c r="GY3" s="51"/>
      <c r="GZ3" s="51"/>
      <c r="HC3" s="57" t="s">
        <v>0</v>
      </c>
    </row>
    <row r="4" spans="1:680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  <c r="FM4" s="35" t="s">
        <v>377</v>
      </c>
      <c r="FN4" s="34"/>
      <c r="FO4" s="34"/>
      <c r="FP4" s="34"/>
      <c r="FQ4" s="34"/>
      <c r="FT4" s="35" t="s">
        <v>379</v>
      </c>
      <c r="FU4" s="34"/>
      <c r="FV4" s="34"/>
      <c r="FW4" s="34"/>
      <c r="FX4" s="34"/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  <c r="GV4" s="52" t="s">
        <v>387</v>
      </c>
      <c r="GW4" s="51"/>
      <c r="GX4" s="51"/>
      <c r="GY4" s="51"/>
      <c r="GZ4" s="51"/>
      <c r="HC4" s="58" t="s">
        <v>389</v>
      </c>
    </row>
    <row r="5" spans="1:680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  <c r="GV5" s="51" t="s">
        <v>388</v>
      </c>
      <c r="GW5" s="51" t="s">
        <v>1</v>
      </c>
      <c r="GX5" s="51" t="s">
        <v>2</v>
      </c>
      <c r="GY5" s="51" t="s">
        <v>3</v>
      </c>
      <c r="GZ5" s="51" t="s">
        <v>4</v>
      </c>
      <c r="HC5" s="57" t="s">
        <v>390</v>
      </c>
      <c r="HD5" s="57" t="s">
        <v>1</v>
      </c>
      <c r="HE5" s="57" t="s">
        <v>2</v>
      </c>
      <c r="HF5" s="57" t="s">
        <v>3</v>
      </c>
      <c r="HG5" s="57" t="s">
        <v>4</v>
      </c>
    </row>
    <row r="6" spans="1:680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  <c r="GV6" s="51" t="s">
        <v>5</v>
      </c>
      <c r="GW6" s="51">
        <v>100</v>
      </c>
      <c r="GX6" s="51">
        <v>100</v>
      </c>
      <c r="GY6" s="51">
        <v>100</v>
      </c>
      <c r="GZ6" s="51">
        <v>100</v>
      </c>
      <c r="HC6" s="57" t="s">
        <v>5</v>
      </c>
      <c r="HD6" s="57">
        <v>100</v>
      </c>
      <c r="HE6" s="57">
        <v>100</v>
      </c>
      <c r="HF6" s="57">
        <v>100</v>
      </c>
      <c r="HG6" s="57">
        <v>100</v>
      </c>
    </row>
    <row r="7" spans="1:680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  <c r="FM7" s="34" t="s">
        <v>6</v>
      </c>
      <c r="FN7" s="34">
        <v>0.25</v>
      </c>
      <c r="FO7" s="34">
        <v>0.4</v>
      </c>
      <c r="FP7" s="34">
        <v>0.25</v>
      </c>
      <c r="FQ7" s="34">
        <v>0.03</v>
      </c>
      <c r="FT7" s="34" t="s">
        <v>6</v>
      </c>
      <c r="FU7" s="34">
        <v>0.04</v>
      </c>
      <c r="FV7" s="34">
        <v>0.15</v>
      </c>
      <c r="FW7" s="34">
        <v>0</v>
      </c>
      <c r="FX7" s="34">
        <v>0.05</v>
      </c>
      <c r="GA7" s="34" t="s">
        <v>6</v>
      </c>
      <c r="GB7" s="34">
        <v>0.03</v>
      </c>
      <c r="GC7" s="34">
        <v>7.0000000000000007E-2</v>
      </c>
      <c r="GD7" s="34">
        <v>0.02</v>
      </c>
      <c r="GE7" s="34">
        <v>0.04</v>
      </c>
      <c r="GH7" s="34" t="s">
        <v>6</v>
      </c>
      <c r="GI7" s="34">
        <v>0.03</v>
      </c>
      <c r="GJ7" s="34">
        <v>0.08</v>
      </c>
      <c r="GK7" s="34">
        <v>0.02</v>
      </c>
      <c r="GL7" s="34">
        <v>0.03</v>
      </c>
      <c r="GO7" s="49" t="s">
        <v>6</v>
      </c>
      <c r="GP7" s="49">
        <v>0.05</v>
      </c>
      <c r="GQ7" s="49">
        <v>0.12</v>
      </c>
      <c r="GR7" s="49">
        <v>0.04</v>
      </c>
      <c r="GS7" s="49">
        <v>0.01</v>
      </c>
      <c r="GV7" s="51" t="s">
        <v>6</v>
      </c>
      <c r="GW7" s="51">
        <v>0.02</v>
      </c>
      <c r="GX7" s="51">
        <v>0.09</v>
      </c>
      <c r="GY7" s="51">
        <v>0.01</v>
      </c>
      <c r="GZ7" s="51">
        <v>0</v>
      </c>
      <c r="HC7" s="57" t="s">
        <v>6</v>
      </c>
      <c r="HD7" s="57">
        <v>0.04</v>
      </c>
      <c r="HE7" s="57">
        <v>0.1</v>
      </c>
      <c r="HF7" s="57">
        <v>0.03</v>
      </c>
      <c r="HG7" s="57">
        <v>0.05</v>
      </c>
    </row>
    <row r="8" spans="1:680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  <c r="FM8" s="34" t="s">
        <v>7</v>
      </c>
      <c r="FN8" s="34">
        <v>0.05</v>
      </c>
      <c r="FO8" s="34">
        <v>0.06</v>
      </c>
      <c r="FP8" s="34">
        <v>0.05</v>
      </c>
      <c r="FQ8" s="34">
        <v>0</v>
      </c>
      <c r="FT8" s="34" t="s">
        <v>7</v>
      </c>
      <c r="FU8" s="34">
        <v>7.0000000000000007E-2</v>
      </c>
      <c r="FV8" s="34">
        <v>0.15</v>
      </c>
      <c r="FW8" s="34">
        <v>0.06</v>
      </c>
      <c r="FX8" s="34">
        <v>0.05</v>
      </c>
      <c r="GA8" s="34" t="s">
        <v>7</v>
      </c>
      <c r="GB8" s="34">
        <v>0.04</v>
      </c>
      <c r="GC8" s="34">
        <v>0.04</v>
      </c>
      <c r="GD8" s="34">
        <v>0.05</v>
      </c>
      <c r="GE8" s="34">
        <v>0</v>
      </c>
      <c r="GH8" s="34" t="s">
        <v>7</v>
      </c>
      <c r="GI8" s="34">
        <v>0.11</v>
      </c>
      <c r="GJ8" s="34">
        <v>0.45</v>
      </c>
      <c r="GK8" s="34">
        <v>0.02</v>
      </c>
      <c r="GL8" s="34">
        <v>0.12</v>
      </c>
      <c r="GO8" s="49" t="s">
        <v>7</v>
      </c>
      <c r="GP8" s="49">
        <v>0.04</v>
      </c>
      <c r="GQ8" s="49">
        <v>0.12</v>
      </c>
      <c r="GR8" s="49">
        <v>0.01</v>
      </c>
      <c r="GS8" s="49">
        <v>0.06</v>
      </c>
      <c r="GV8" s="51" t="s">
        <v>7</v>
      </c>
      <c r="GW8" s="51">
        <v>0.02</v>
      </c>
      <c r="GX8" s="51">
        <v>0.06</v>
      </c>
      <c r="GY8" s="51">
        <v>0.01</v>
      </c>
      <c r="GZ8" s="51">
        <v>0.05</v>
      </c>
      <c r="HC8" s="57" t="s">
        <v>7</v>
      </c>
      <c r="HD8" s="57">
        <v>0.02</v>
      </c>
      <c r="HE8" s="57">
        <v>0.05</v>
      </c>
      <c r="HF8" s="57">
        <v>0.02</v>
      </c>
      <c r="HG8" s="57">
        <v>0</v>
      </c>
    </row>
    <row r="9" spans="1:680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  <c r="FM9" s="34" t="s">
        <v>8</v>
      </c>
      <c r="FN9" s="34">
        <v>0.01</v>
      </c>
      <c r="FO9" s="34">
        <v>0.04</v>
      </c>
      <c r="FP9" s="34">
        <v>0.01</v>
      </c>
      <c r="FQ9" s="34">
        <v>0</v>
      </c>
      <c r="FT9" s="34" t="s">
        <v>8</v>
      </c>
      <c r="FU9" s="34">
        <v>0.01</v>
      </c>
      <c r="FV9" s="34">
        <v>0</v>
      </c>
      <c r="FW9" s="34">
        <v>0.01</v>
      </c>
      <c r="FX9" s="34">
        <v>0</v>
      </c>
      <c r="GA9" s="34" t="s">
        <v>8</v>
      </c>
      <c r="GB9" s="34">
        <v>0.01</v>
      </c>
      <c r="GC9" s="34">
        <v>0.04</v>
      </c>
      <c r="GD9" s="34">
        <v>0.01</v>
      </c>
      <c r="GE9" s="34">
        <v>0</v>
      </c>
      <c r="GH9" s="34" t="s">
        <v>8</v>
      </c>
      <c r="GI9" s="34">
        <v>0.03</v>
      </c>
      <c r="GJ9" s="34">
        <v>0.16</v>
      </c>
      <c r="GK9" s="34">
        <v>0.01</v>
      </c>
      <c r="GL9" s="34">
        <v>0</v>
      </c>
      <c r="GO9" s="49" t="s">
        <v>8</v>
      </c>
      <c r="GP9" s="49">
        <v>0.01</v>
      </c>
      <c r="GQ9" s="49">
        <v>0.01</v>
      </c>
      <c r="GR9" s="49">
        <v>0</v>
      </c>
      <c r="GS9" s="49">
        <v>0</v>
      </c>
      <c r="GV9" s="51" t="s">
        <v>8</v>
      </c>
      <c r="GW9" s="51">
        <v>0</v>
      </c>
      <c r="GX9" s="51">
        <v>0</v>
      </c>
      <c r="GY9" s="51">
        <v>0</v>
      </c>
      <c r="GZ9" s="51">
        <v>0</v>
      </c>
      <c r="HC9" s="57" t="s">
        <v>8</v>
      </c>
      <c r="HD9" s="57">
        <v>0.01</v>
      </c>
      <c r="HE9" s="57">
        <v>0.01</v>
      </c>
      <c r="HF9" s="57">
        <v>0.02</v>
      </c>
      <c r="HG9" s="57">
        <v>0</v>
      </c>
    </row>
    <row r="10" spans="1:680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0.01</v>
      </c>
      <c r="FO10" s="34">
        <v>0</v>
      </c>
      <c r="FP10" s="34">
        <v>0</v>
      </c>
      <c r="FQ10" s="34">
        <v>0.05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0.01</v>
      </c>
      <c r="GS10" s="49">
        <v>0</v>
      </c>
      <c r="GV10" s="51" t="s">
        <v>9</v>
      </c>
      <c r="GW10" s="51">
        <v>0</v>
      </c>
      <c r="GX10" s="51">
        <v>0</v>
      </c>
      <c r="GY10" s="51">
        <v>0</v>
      </c>
      <c r="GZ10" s="51">
        <v>0</v>
      </c>
      <c r="HC10" s="57" t="s">
        <v>9</v>
      </c>
      <c r="HD10" s="57">
        <v>0</v>
      </c>
      <c r="HE10" s="57">
        <v>0</v>
      </c>
      <c r="HF10" s="57">
        <v>0.01</v>
      </c>
      <c r="HG10" s="57">
        <v>0</v>
      </c>
    </row>
    <row r="11" spans="1:680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0.01</v>
      </c>
      <c r="FV11" s="34">
        <v>0</v>
      </c>
      <c r="FW11" s="34">
        <v>0.01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0.01</v>
      </c>
      <c r="GQ11" s="49">
        <v>0</v>
      </c>
      <c r="GR11" s="49">
        <v>0</v>
      </c>
      <c r="GS11" s="49">
        <v>0</v>
      </c>
      <c r="GV11" s="51" t="s">
        <v>10</v>
      </c>
      <c r="GW11" s="51">
        <v>0</v>
      </c>
      <c r="GX11" s="51">
        <v>0</v>
      </c>
      <c r="GY11" s="51">
        <v>0</v>
      </c>
      <c r="GZ11" s="51">
        <v>0</v>
      </c>
      <c r="HC11" s="57" t="s">
        <v>10</v>
      </c>
      <c r="HD11" s="57">
        <v>0.01</v>
      </c>
      <c r="HE11" s="57">
        <v>0</v>
      </c>
      <c r="HF11" s="57">
        <v>0</v>
      </c>
      <c r="HG11" s="57">
        <v>0.04</v>
      </c>
    </row>
    <row r="12" spans="1:680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0.02</v>
      </c>
      <c r="FO12" s="34">
        <v>0</v>
      </c>
      <c r="FP12" s="34">
        <v>0.03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0.01</v>
      </c>
      <c r="GJ12" s="34">
        <v>0</v>
      </c>
      <c r="GK12" s="34">
        <v>0.02</v>
      </c>
      <c r="GL12" s="34">
        <v>0</v>
      </c>
      <c r="GO12" s="49" t="s">
        <v>11</v>
      </c>
      <c r="GP12" s="49">
        <v>0.02</v>
      </c>
      <c r="GQ12" s="49">
        <v>0</v>
      </c>
      <c r="GR12" s="49">
        <v>0.01</v>
      </c>
      <c r="GS12" s="49">
        <v>0.03</v>
      </c>
      <c r="GV12" s="51" t="s">
        <v>11</v>
      </c>
      <c r="GW12" s="51">
        <v>0.02</v>
      </c>
      <c r="GX12" s="51">
        <v>0.09</v>
      </c>
      <c r="GY12" s="51">
        <v>0</v>
      </c>
      <c r="GZ12" s="51">
        <v>0</v>
      </c>
      <c r="HC12" s="57" t="s">
        <v>11</v>
      </c>
      <c r="HD12" s="57">
        <v>0</v>
      </c>
      <c r="HE12" s="57">
        <v>0</v>
      </c>
      <c r="HF12" s="57">
        <v>0</v>
      </c>
      <c r="HG12" s="57">
        <v>0</v>
      </c>
    </row>
    <row r="13" spans="1:680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  <c r="FM13" s="34" t="s">
        <v>12</v>
      </c>
      <c r="FN13" s="34">
        <v>0.01</v>
      </c>
      <c r="FO13" s="34">
        <v>0.02</v>
      </c>
      <c r="FP13" s="34">
        <v>0</v>
      </c>
      <c r="FQ13" s="34">
        <v>0.02</v>
      </c>
      <c r="FT13" s="34" t="s">
        <v>12</v>
      </c>
      <c r="FU13" s="34">
        <v>0.01</v>
      </c>
      <c r="FV13" s="34">
        <v>0.04</v>
      </c>
      <c r="FW13" s="34">
        <v>0.01</v>
      </c>
      <c r="FX13" s="34">
        <v>0</v>
      </c>
      <c r="GA13" s="34" t="s">
        <v>12</v>
      </c>
      <c r="GB13" s="34">
        <v>0.08</v>
      </c>
      <c r="GC13" s="34">
        <v>0.41</v>
      </c>
      <c r="GD13" s="34">
        <v>0.04</v>
      </c>
      <c r="GE13" s="34">
        <v>0</v>
      </c>
      <c r="GH13" s="34" t="s">
        <v>12</v>
      </c>
      <c r="GI13" s="34">
        <v>0.02</v>
      </c>
      <c r="GJ13" s="34">
        <v>0</v>
      </c>
      <c r="GK13" s="34">
        <v>0.01</v>
      </c>
      <c r="GL13" s="34">
        <v>0.09</v>
      </c>
      <c r="GO13" s="49" t="s">
        <v>12</v>
      </c>
      <c r="GP13" s="49">
        <v>0.01</v>
      </c>
      <c r="GQ13" s="49">
        <v>0</v>
      </c>
      <c r="GR13" s="49">
        <v>0</v>
      </c>
      <c r="GS13" s="49">
        <v>0</v>
      </c>
      <c r="GV13" s="51" t="s">
        <v>12</v>
      </c>
      <c r="GW13" s="51">
        <v>0</v>
      </c>
      <c r="GX13" s="51">
        <v>0</v>
      </c>
      <c r="GY13" s="51">
        <v>0</v>
      </c>
      <c r="GZ13" s="51">
        <v>0</v>
      </c>
      <c r="HC13" s="57" t="s">
        <v>12</v>
      </c>
      <c r="HD13" s="57">
        <v>0.01</v>
      </c>
      <c r="HE13" s="57">
        <v>0</v>
      </c>
      <c r="HF13" s="57">
        <v>0.01</v>
      </c>
      <c r="HG13" s="57">
        <v>0.02</v>
      </c>
    </row>
    <row r="14" spans="1:680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  <c r="FM14" s="34" t="s">
        <v>13</v>
      </c>
      <c r="FN14" s="34">
        <v>7.0000000000000007E-2</v>
      </c>
      <c r="FO14" s="34">
        <v>0</v>
      </c>
      <c r="FP14" s="34">
        <v>0.01</v>
      </c>
      <c r="FQ14" s="34">
        <v>0.1</v>
      </c>
      <c r="FT14" s="34" t="s">
        <v>13</v>
      </c>
      <c r="FU14" s="34">
        <v>0.09</v>
      </c>
      <c r="FV14" s="34">
        <v>0.12</v>
      </c>
      <c r="FW14" s="34">
        <v>0.02</v>
      </c>
      <c r="FX14" s="34">
        <v>0</v>
      </c>
      <c r="GA14" s="34" t="s">
        <v>13</v>
      </c>
      <c r="GB14" s="34">
        <v>0.11</v>
      </c>
      <c r="GC14" s="34">
        <v>0.15</v>
      </c>
      <c r="GD14" s="34">
        <v>0.1</v>
      </c>
      <c r="GE14" s="34">
        <v>0.03</v>
      </c>
      <c r="GH14" s="34" t="s">
        <v>13</v>
      </c>
      <c r="GI14" s="34">
        <v>0.18</v>
      </c>
      <c r="GJ14" s="34">
        <v>0</v>
      </c>
      <c r="GK14" s="34">
        <v>0.04</v>
      </c>
      <c r="GL14" s="34">
        <v>0.04</v>
      </c>
      <c r="GO14" s="49" t="s">
        <v>13</v>
      </c>
      <c r="GP14" s="49">
        <v>0.18</v>
      </c>
      <c r="GQ14" s="49">
        <v>0</v>
      </c>
      <c r="GR14" s="49">
        <v>0.02</v>
      </c>
      <c r="GS14" s="49">
        <v>0.02</v>
      </c>
      <c r="GV14" s="51" t="s">
        <v>13</v>
      </c>
      <c r="GW14" s="51">
        <v>0.19</v>
      </c>
      <c r="GX14" s="51">
        <v>0.02</v>
      </c>
      <c r="GY14" s="51">
        <v>0.06</v>
      </c>
      <c r="GZ14" s="51">
        <v>0.04</v>
      </c>
      <c r="HC14" s="57" t="s">
        <v>13</v>
      </c>
      <c r="HD14" s="57">
        <v>0.1</v>
      </c>
      <c r="HE14" s="57">
        <v>7.0000000000000007E-2</v>
      </c>
      <c r="HF14" s="57">
        <v>0.01</v>
      </c>
      <c r="HG14" s="57">
        <v>7.0000000000000007E-2</v>
      </c>
    </row>
    <row r="15" spans="1:680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  <c r="FM15" s="34" t="s">
        <v>14</v>
      </c>
      <c r="FN15" s="34">
        <v>0.6</v>
      </c>
      <c r="FO15" s="34">
        <v>0.3</v>
      </c>
      <c r="FP15" s="34">
        <v>0.46</v>
      </c>
      <c r="FQ15" s="34">
        <v>0.78</v>
      </c>
      <c r="FT15" s="34" t="s">
        <v>14</v>
      </c>
      <c r="FU15" s="34">
        <v>0.53</v>
      </c>
      <c r="FV15" s="34">
        <v>0.48</v>
      </c>
      <c r="FW15" s="34">
        <v>0.3</v>
      </c>
      <c r="FX15" s="34">
        <v>0.67</v>
      </c>
      <c r="GA15" s="34" t="s">
        <v>14</v>
      </c>
      <c r="GB15" s="34">
        <v>0.44</v>
      </c>
      <c r="GC15" s="34">
        <v>0.3</v>
      </c>
      <c r="GD15" s="34">
        <v>0.28999999999999998</v>
      </c>
      <c r="GE15" s="34">
        <v>0.36</v>
      </c>
      <c r="GH15" s="34" t="s">
        <v>14</v>
      </c>
      <c r="GI15" s="34">
        <v>0.56000000000000005</v>
      </c>
      <c r="GJ15" s="34">
        <v>0.54</v>
      </c>
      <c r="GK15" s="34">
        <v>0.3</v>
      </c>
      <c r="GL15" s="34">
        <v>0.44</v>
      </c>
      <c r="GO15" s="49" t="s">
        <v>14</v>
      </c>
      <c r="GP15" s="49">
        <v>0.74</v>
      </c>
      <c r="GQ15" s="49">
        <v>2.17</v>
      </c>
      <c r="GR15" s="49">
        <v>0.34</v>
      </c>
      <c r="GS15" s="49">
        <v>0.44</v>
      </c>
      <c r="GV15" s="51" t="s">
        <v>14</v>
      </c>
      <c r="GW15" s="51">
        <v>0.61</v>
      </c>
      <c r="GX15" s="51">
        <v>0.44</v>
      </c>
      <c r="GY15" s="51">
        <v>0.28999999999999998</v>
      </c>
      <c r="GZ15" s="51">
        <v>0.59</v>
      </c>
      <c r="HC15" s="57" t="s">
        <v>14</v>
      </c>
      <c r="HD15" s="57">
        <v>0.59</v>
      </c>
      <c r="HE15" s="57">
        <v>1.48</v>
      </c>
      <c r="HF15" s="57">
        <v>0.16</v>
      </c>
      <c r="HG15" s="57">
        <v>0.43</v>
      </c>
    </row>
    <row r="16" spans="1:680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  <c r="FM16" s="34" t="s">
        <v>15</v>
      </c>
      <c r="FN16" s="34">
        <v>2.57</v>
      </c>
      <c r="FO16" s="34">
        <v>6.42</v>
      </c>
      <c r="FP16" s="34">
        <v>2.11</v>
      </c>
      <c r="FQ16" s="34">
        <v>0.73</v>
      </c>
      <c r="FT16" s="34" t="s">
        <v>15</v>
      </c>
      <c r="FU16" s="34">
        <v>2.65</v>
      </c>
      <c r="FV16" s="34">
        <v>7.5</v>
      </c>
      <c r="FW16" s="34">
        <v>1.9</v>
      </c>
      <c r="FX16" s="34">
        <v>0.85</v>
      </c>
      <c r="GA16" s="34" t="s">
        <v>15</v>
      </c>
      <c r="GB16" s="34">
        <v>2.84</v>
      </c>
      <c r="GC16" s="34">
        <v>8.41</v>
      </c>
      <c r="GD16" s="34">
        <v>1.88</v>
      </c>
      <c r="GE16" s="34">
        <v>0.8</v>
      </c>
      <c r="GH16" s="34" t="s">
        <v>15</v>
      </c>
      <c r="GI16" s="34">
        <v>2.4300000000000002</v>
      </c>
      <c r="GJ16" s="34">
        <v>6.91</v>
      </c>
      <c r="GK16" s="34">
        <v>1.57</v>
      </c>
      <c r="GL16" s="34">
        <v>1</v>
      </c>
      <c r="GO16" s="49" t="s">
        <v>15</v>
      </c>
      <c r="GP16" s="49">
        <v>2.0699999999999998</v>
      </c>
      <c r="GQ16" s="49">
        <v>6.09</v>
      </c>
      <c r="GR16" s="49">
        <v>1.52</v>
      </c>
      <c r="GS16" s="49">
        <v>0.65</v>
      </c>
      <c r="GV16" s="51" t="s">
        <v>15</v>
      </c>
      <c r="GW16" s="51">
        <v>1.92</v>
      </c>
      <c r="GX16" s="51">
        <v>5.58</v>
      </c>
      <c r="GY16" s="51">
        <v>1.42</v>
      </c>
      <c r="GZ16" s="51">
        <v>0.8</v>
      </c>
      <c r="HC16" s="57" t="s">
        <v>15</v>
      </c>
      <c r="HD16" s="57">
        <v>2.2400000000000002</v>
      </c>
      <c r="HE16" s="57">
        <v>5.43</v>
      </c>
      <c r="HF16" s="57">
        <v>1.47</v>
      </c>
      <c r="HG16" s="57">
        <v>1.0900000000000001</v>
      </c>
    </row>
    <row r="17" spans="1:215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  <c r="FM17" s="34" t="s">
        <v>16</v>
      </c>
      <c r="FN17" s="34">
        <v>35.24</v>
      </c>
      <c r="FO17" s="34">
        <v>26.6</v>
      </c>
      <c r="FP17" s="34">
        <v>38.81</v>
      </c>
      <c r="FQ17" s="34">
        <v>34.51</v>
      </c>
      <c r="FT17" s="34" t="s">
        <v>16</v>
      </c>
      <c r="FU17" s="34">
        <v>35.64</v>
      </c>
      <c r="FV17" s="34">
        <v>25.12</v>
      </c>
      <c r="FW17" s="34">
        <v>39.799999999999997</v>
      </c>
      <c r="FX17" s="34">
        <v>35.340000000000003</v>
      </c>
      <c r="GA17" s="34" t="s">
        <v>16</v>
      </c>
      <c r="GB17" s="34">
        <v>35.29</v>
      </c>
      <c r="GC17" s="34">
        <v>25.51</v>
      </c>
      <c r="GD17" s="34">
        <v>39.07</v>
      </c>
      <c r="GE17" s="34">
        <v>35.1</v>
      </c>
      <c r="GH17" s="34" t="s">
        <v>16</v>
      </c>
      <c r="GI17" s="34">
        <v>35.979999999999997</v>
      </c>
      <c r="GJ17" s="34">
        <v>25.79</v>
      </c>
      <c r="GK17" s="34">
        <v>40.07</v>
      </c>
      <c r="GL17" s="34">
        <v>35.76</v>
      </c>
      <c r="GO17" s="49" t="s">
        <v>16</v>
      </c>
      <c r="GP17" s="49">
        <v>35.96</v>
      </c>
      <c r="GQ17" s="49">
        <v>25.19</v>
      </c>
      <c r="GR17" s="49">
        <v>39.83</v>
      </c>
      <c r="GS17" s="49">
        <v>36.630000000000003</v>
      </c>
      <c r="GV17" s="51" t="s">
        <v>16</v>
      </c>
      <c r="GW17" s="51">
        <v>35.76</v>
      </c>
      <c r="GX17" s="51">
        <v>27.53</v>
      </c>
      <c r="GY17" s="51">
        <v>38.99</v>
      </c>
      <c r="GZ17" s="51">
        <v>35.94</v>
      </c>
      <c r="HC17" s="57" t="s">
        <v>16</v>
      </c>
      <c r="HD17" s="57">
        <v>38.119999999999997</v>
      </c>
      <c r="HE17" s="57">
        <v>27.25</v>
      </c>
      <c r="HF17" s="57">
        <v>39.26</v>
      </c>
      <c r="HG17" s="57">
        <v>47.76</v>
      </c>
    </row>
    <row r="18" spans="1:215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  <c r="FM18" s="34" t="s">
        <v>17</v>
      </c>
      <c r="FN18" s="34">
        <v>6.02</v>
      </c>
      <c r="FO18" s="34">
        <v>5.05</v>
      </c>
      <c r="FP18" s="34">
        <v>2.82</v>
      </c>
      <c r="FQ18" s="34">
        <v>18.05</v>
      </c>
      <c r="FT18" s="34" t="s">
        <v>17</v>
      </c>
      <c r="FU18" s="34">
        <v>6.5</v>
      </c>
      <c r="FV18" s="34">
        <v>7.25</v>
      </c>
      <c r="FW18" s="34">
        <v>3.23</v>
      </c>
      <c r="FX18" s="34">
        <v>17.18</v>
      </c>
      <c r="GA18" s="34" t="s">
        <v>17</v>
      </c>
      <c r="GB18" s="34">
        <v>6.02</v>
      </c>
      <c r="GC18" s="34">
        <v>6.51</v>
      </c>
      <c r="GD18" s="34">
        <v>2.93</v>
      </c>
      <c r="GE18" s="34">
        <v>16.149999999999999</v>
      </c>
      <c r="GH18" s="34" t="s">
        <v>17</v>
      </c>
      <c r="GI18" s="34">
        <v>5.65</v>
      </c>
      <c r="GJ18" s="34">
        <v>5.47</v>
      </c>
      <c r="GK18" s="34">
        <v>2.71</v>
      </c>
      <c r="GL18" s="34">
        <v>15.45</v>
      </c>
      <c r="GO18" s="49" t="s">
        <v>17</v>
      </c>
      <c r="GP18" s="49">
        <v>5.13</v>
      </c>
      <c r="GQ18" s="49">
        <v>2.69</v>
      </c>
      <c r="GR18" s="49">
        <v>2.61</v>
      </c>
      <c r="GS18" s="49">
        <v>14.58</v>
      </c>
      <c r="GV18" s="51" t="s">
        <v>17</v>
      </c>
      <c r="GW18" s="51">
        <v>5.51</v>
      </c>
      <c r="GX18" s="51">
        <v>3.44</v>
      </c>
      <c r="GY18" s="51">
        <v>3.13</v>
      </c>
      <c r="GZ18" s="51">
        <v>15.11</v>
      </c>
      <c r="HC18" s="57" t="s">
        <v>17</v>
      </c>
      <c r="HD18" s="57">
        <v>3.26</v>
      </c>
      <c r="HE18" s="57">
        <v>4.1100000000000003</v>
      </c>
      <c r="HF18" s="57">
        <v>2.72</v>
      </c>
      <c r="HG18" s="57">
        <v>4.4000000000000004</v>
      </c>
    </row>
    <row r="19" spans="1:215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  <c r="FM19" s="34" t="s">
        <v>18</v>
      </c>
      <c r="FN19" s="34">
        <v>6.17</v>
      </c>
      <c r="FO19" s="34">
        <v>8.7799999999999994</v>
      </c>
      <c r="FP19" s="34">
        <v>6.4</v>
      </c>
      <c r="FQ19" s="34">
        <v>2.61</v>
      </c>
      <c r="FT19" s="34" t="s">
        <v>18</v>
      </c>
      <c r="FU19" s="34">
        <v>6.06</v>
      </c>
      <c r="FV19" s="34">
        <v>9.06</v>
      </c>
      <c r="FW19" s="34">
        <v>6.22</v>
      </c>
      <c r="FX19" s="34">
        <v>1.74</v>
      </c>
      <c r="GA19" s="34" t="s">
        <v>18</v>
      </c>
      <c r="GB19" s="34">
        <v>6.73</v>
      </c>
      <c r="GC19" s="34">
        <v>8.3699999999999992</v>
      </c>
      <c r="GD19" s="34">
        <v>7.47</v>
      </c>
      <c r="GE19" s="34">
        <v>2.0099999999999998</v>
      </c>
      <c r="GH19" s="34" t="s">
        <v>18</v>
      </c>
      <c r="GI19" s="34">
        <v>6.15</v>
      </c>
      <c r="GJ19" s="34">
        <v>11.47</v>
      </c>
      <c r="GK19" s="34">
        <v>6.02</v>
      </c>
      <c r="GL19" s="34">
        <v>2.15</v>
      </c>
      <c r="GO19" s="49" t="s">
        <v>18</v>
      </c>
      <c r="GP19" s="49">
        <v>5.47</v>
      </c>
      <c r="GQ19" s="49">
        <v>10.11</v>
      </c>
      <c r="GR19" s="49">
        <v>5.38</v>
      </c>
      <c r="GS19" s="49">
        <v>1.67</v>
      </c>
      <c r="GV19" s="51" t="s">
        <v>18</v>
      </c>
      <c r="GW19" s="51">
        <v>5.14</v>
      </c>
      <c r="GX19" s="51">
        <v>10.47</v>
      </c>
      <c r="GY19" s="51">
        <v>4.6100000000000003</v>
      </c>
      <c r="GZ19" s="51">
        <v>1.94</v>
      </c>
      <c r="HC19" s="57" t="s">
        <v>18</v>
      </c>
      <c r="HD19" s="57">
        <v>4.8099999999999996</v>
      </c>
      <c r="HE19" s="57">
        <v>8.68</v>
      </c>
      <c r="HF19" s="57">
        <v>4.8</v>
      </c>
      <c r="HG19" s="57">
        <v>1.29</v>
      </c>
    </row>
    <row r="20" spans="1:215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  <c r="FM20" s="34" t="s">
        <v>19</v>
      </c>
      <c r="FN20" s="34">
        <v>12.34</v>
      </c>
      <c r="FO20" s="34">
        <v>8.73</v>
      </c>
      <c r="FP20" s="34">
        <v>13.53</v>
      </c>
      <c r="FQ20" s="34">
        <v>12.05</v>
      </c>
      <c r="FT20" s="34" t="s">
        <v>19</v>
      </c>
      <c r="FU20" s="34">
        <v>10.95</v>
      </c>
      <c r="FV20" s="34">
        <v>5.88</v>
      </c>
      <c r="FW20" s="34">
        <v>12.37</v>
      </c>
      <c r="FX20" s="34">
        <v>10.91</v>
      </c>
      <c r="GA20" s="34" t="s">
        <v>19</v>
      </c>
      <c r="GB20" s="34">
        <v>10.9</v>
      </c>
      <c r="GC20" s="34">
        <v>5.17</v>
      </c>
      <c r="GD20" s="34">
        <v>12.09</v>
      </c>
      <c r="GE20" s="34">
        <v>12.41</v>
      </c>
      <c r="GH20" s="34" t="s">
        <v>19</v>
      </c>
      <c r="GI20" s="34">
        <v>11.59</v>
      </c>
      <c r="GJ20" s="34">
        <v>5.24</v>
      </c>
      <c r="GK20" s="34">
        <v>12.91</v>
      </c>
      <c r="GL20" s="34">
        <v>12.79</v>
      </c>
      <c r="GO20" s="49" t="s">
        <v>19</v>
      </c>
      <c r="GP20" s="49">
        <v>13.1</v>
      </c>
      <c r="GQ20" s="49">
        <v>7.71</v>
      </c>
      <c r="GR20" s="49">
        <v>14.5</v>
      </c>
      <c r="GS20" s="49">
        <v>13.14</v>
      </c>
      <c r="GV20" s="51" t="s">
        <v>19</v>
      </c>
      <c r="GW20" s="51">
        <v>13.03</v>
      </c>
      <c r="GX20" s="51">
        <v>7.36</v>
      </c>
      <c r="GY20" s="51">
        <v>14.82</v>
      </c>
      <c r="GZ20" s="51">
        <v>12</v>
      </c>
      <c r="HC20" s="57" t="s">
        <v>19</v>
      </c>
      <c r="HD20" s="57">
        <v>12.77</v>
      </c>
      <c r="HE20" s="57">
        <v>8</v>
      </c>
      <c r="HF20" s="57">
        <v>14.96</v>
      </c>
      <c r="HG20" s="57">
        <v>10.220000000000001</v>
      </c>
    </row>
    <row r="21" spans="1:215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  <c r="FM21" s="34" t="s">
        <v>20</v>
      </c>
      <c r="FN21" s="34">
        <v>15.2</v>
      </c>
      <c r="FO21" s="34">
        <v>12.93</v>
      </c>
      <c r="FP21" s="34">
        <v>14.42</v>
      </c>
      <c r="FQ21" s="34">
        <v>20.12</v>
      </c>
      <c r="FT21" s="34" t="s">
        <v>20</v>
      </c>
      <c r="FU21" s="34">
        <v>16.010000000000002</v>
      </c>
      <c r="FV21" s="34">
        <v>13.78</v>
      </c>
      <c r="FW21" s="34">
        <v>15.42</v>
      </c>
      <c r="FX21" s="34">
        <v>21.58</v>
      </c>
      <c r="GA21" s="34" t="s">
        <v>20</v>
      </c>
      <c r="GB21" s="34">
        <v>15.81</v>
      </c>
      <c r="GC21" s="34">
        <v>12.9</v>
      </c>
      <c r="GD21" s="34">
        <v>14.69</v>
      </c>
      <c r="GE21" s="34">
        <v>22.15</v>
      </c>
      <c r="GH21" s="34" t="s">
        <v>20</v>
      </c>
      <c r="GI21" s="34">
        <v>15.17</v>
      </c>
      <c r="GJ21" s="34">
        <v>13.06</v>
      </c>
      <c r="GK21" s="34">
        <v>14</v>
      </c>
      <c r="GL21" s="34">
        <v>21.65</v>
      </c>
      <c r="GO21" s="49" t="s">
        <v>20</v>
      </c>
      <c r="GP21" s="49">
        <v>16.34</v>
      </c>
      <c r="GQ21" s="49">
        <v>15.98</v>
      </c>
      <c r="GR21" s="49">
        <v>14.89</v>
      </c>
      <c r="GS21" s="49">
        <v>21.83</v>
      </c>
      <c r="GV21" s="51" t="s">
        <v>20</v>
      </c>
      <c r="GW21" s="51">
        <v>16.010000000000002</v>
      </c>
      <c r="GX21" s="51">
        <v>15.41</v>
      </c>
      <c r="GY21" s="51">
        <v>14.54</v>
      </c>
      <c r="GZ21" s="51">
        <v>22.34</v>
      </c>
      <c r="HC21" s="57" t="s">
        <v>20</v>
      </c>
      <c r="HD21" s="57">
        <v>16.559999999999999</v>
      </c>
      <c r="HE21" s="57">
        <v>16.75</v>
      </c>
      <c r="HF21" s="57">
        <v>14.74</v>
      </c>
      <c r="HG21" s="57">
        <v>23.54</v>
      </c>
    </row>
    <row r="22" spans="1:215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  <c r="FM22" s="34" t="s">
        <v>21</v>
      </c>
      <c r="FN22" s="34">
        <v>4.1500000000000004</v>
      </c>
      <c r="FO22" s="34">
        <v>4.1399999999999997</v>
      </c>
      <c r="FP22" s="34">
        <v>4.5599999999999996</v>
      </c>
      <c r="FQ22" s="34">
        <v>2.13</v>
      </c>
      <c r="FT22" s="34" t="s">
        <v>21</v>
      </c>
      <c r="FU22" s="34">
        <v>4.17</v>
      </c>
      <c r="FV22" s="34">
        <v>3.61</v>
      </c>
      <c r="FW22" s="34">
        <v>4.58</v>
      </c>
      <c r="FX22" s="34">
        <v>2.25</v>
      </c>
      <c r="GA22" s="34" t="s">
        <v>21</v>
      </c>
      <c r="GB22" s="34">
        <v>3.76</v>
      </c>
      <c r="GC22" s="34">
        <v>3.45</v>
      </c>
      <c r="GD22" s="34">
        <v>4.13</v>
      </c>
      <c r="GE22" s="34">
        <v>2.0499999999999998</v>
      </c>
      <c r="GH22" s="34" t="s">
        <v>21</v>
      </c>
      <c r="GI22" s="34">
        <v>4.8</v>
      </c>
      <c r="GJ22" s="34">
        <v>3.49</v>
      </c>
      <c r="GK22" s="34">
        <v>5.5</v>
      </c>
      <c r="GL22" s="34">
        <v>2.21</v>
      </c>
      <c r="GO22" s="49" t="s">
        <v>21</v>
      </c>
      <c r="GP22" s="49">
        <v>3.61</v>
      </c>
      <c r="GQ22" s="49">
        <v>3.66</v>
      </c>
      <c r="GR22" s="49">
        <v>3.71</v>
      </c>
      <c r="GS22" s="49">
        <v>2.29</v>
      </c>
      <c r="GV22" s="51" t="s">
        <v>21</v>
      </c>
      <c r="GW22" s="51">
        <v>4.95</v>
      </c>
      <c r="GX22" s="51">
        <v>3.77</v>
      </c>
      <c r="GY22" s="51">
        <v>5.32</v>
      </c>
      <c r="GZ22" s="51">
        <v>3.18</v>
      </c>
      <c r="HC22" s="57" t="s">
        <v>21</v>
      </c>
      <c r="HD22" s="57">
        <v>4.57</v>
      </c>
      <c r="HE22" s="57">
        <v>3.03</v>
      </c>
      <c r="HF22" s="57">
        <v>5.03</v>
      </c>
      <c r="HG22" s="57">
        <v>3.37</v>
      </c>
    </row>
    <row r="23" spans="1:215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  <c r="FM23" s="34" t="s">
        <v>22</v>
      </c>
      <c r="FN23" s="34">
        <v>6.8</v>
      </c>
      <c r="FO23" s="34">
        <v>9.16</v>
      </c>
      <c r="FP23" s="34">
        <v>6.93</v>
      </c>
      <c r="FQ23" s="34">
        <v>3.25</v>
      </c>
      <c r="FT23" s="34" t="s">
        <v>22</v>
      </c>
      <c r="FU23" s="34">
        <v>6.7</v>
      </c>
      <c r="FV23" s="34">
        <v>8.6999999999999993</v>
      </c>
      <c r="FW23" s="34">
        <v>6.7</v>
      </c>
      <c r="FX23" s="34">
        <v>3.67</v>
      </c>
      <c r="GA23" s="34" t="s">
        <v>22</v>
      </c>
      <c r="GB23" s="34">
        <v>6.69</v>
      </c>
      <c r="GC23" s="34">
        <v>9.0399999999999991</v>
      </c>
      <c r="GD23" s="34">
        <v>7.1</v>
      </c>
      <c r="GE23" s="34">
        <v>2.4500000000000002</v>
      </c>
      <c r="GH23" s="34" t="s">
        <v>22</v>
      </c>
      <c r="GI23" s="34">
        <v>6.93</v>
      </c>
      <c r="GJ23" s="34">
        <v>11.22</v>
      </c>
      <c r="GK23" s="34">
        <v>7.14</v>
      </c>
      <c r="GL23" s="34">
        <v>2.79</v>
      </c>
      <c r="GO23" s="49" t="s">
        <v>22</v>
      </c>
      <c r="GP23" s="49">
        <v>6.74</v>
      </c>
      <c r="GQ23" s="49">
        <v>8.51</v>
      </c>
      <c r="GR23" s="49">
        <v>7.33</v>
      </c>
      <c r="GS23" s="49">
        <v>2.66</v>
      </c>
      <c r="GV23" s="51" t="s">
        <v>22</v>
      </c>
      <c r="GW23" s="51">
        <v>6.67</v>
      </c>
      <c r="GX23" s="51">
        <v>9.5399999999999991</v>
      </c>
      <c r="GY23" s="51">
        <v>7.14</v>
      </c>
      <c r="GZ23" s="51">
        <v>2.5299999999999998</v>
      </c>
      <c r="HC23" s="57" t="s">
        <v>22</v>
      </c>
      <c r="HD23" s="57">
        <v>6.29</v>
      </c>
      <c r="HE23" s="57">
        <v>8.1999999999999993</v>
      </c>
      <c r="HF23" s="57">
        <v>6.74</v>
      </c>
      <c r="HG23" s="57">
        <v>2.37</v>
      </c>
    </row>
    <row r="24" spans="1:215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  <c r="FM24" s="34" t="s">
        <v>23</v>
      </c>
      <c r="FN24" s="34">
        <v>2.23</v>
      </c>
      <c r="FO24" s="34">
        <v>3.36</v>
      </c>
      <c r="FP24" s="34">
        <v>1.97</v>
      </c>
      <c r="FQ24" s="34">
        <v>2.17</v>
      </c>
      <c r="FT24" s="34" t="s">
        <v>23</v>
      </c>
      <c r="FU24" s="34">
        <v>2.54</v>
      </c>
      <c r="FV24" s="34">
        <v>3.8</v>
      </c>
      <c r="FW24" s="34">
        <v>2.0299999999999998</v>
      </c>
      <c r="FX24" s="34">
        <v>3.11</v>
      </c>
      <c r="GA24" s="34" t="s">
        <v>23</v>
      </c>
      <c r="GB24" s="34">
        <v>2.74</v>
      </c>
      <c r="GC24" s="34">
        <v>3.75</v>
      </c>
      <c r="GD24" s="34">
        <v>2.41</v>
      </c>
      <c r="GE24" s="34">
        <v>3.18</v>
      </c>
      <c r="GH24" s="34" t="s">
        <v>23</v>
      </c>
      <c r="GI24" s="34">
        <v>2.34</v>
      </c>
      <c r="GJ24" s="34">
        <v>3.47</v>
      </c>
      <c r="GK24" s="34">
        <v>1.92</v>
      </c>
      <c r="GL24" s="34">
        <v>2.74</v>
      </c>
      <c r="GO24" s="49" t="s">
        <v>23</v>
      </c>
      <c r="GP24" s="49">
        <v>2.48</v>
      </c>
      <c r="GQ24" s="49">
        <v>3.16</v>
      </c>
      <c r="GR24" s="49">
        <v>2.21</v>
      </c>
      <c r="GS24" s="49">
        <v>2.98</v>
      </c>
      <c r="GV24" s="51" t="s">
        <v>23</v>
      </c>
      <c r="GW24" s="51">
        <v>2.87</v>
      </c>
      <c r="GX24" s="51">
        <v>3.77</v>
      </c>
      <c r="GY24" s="51">
        <v>2.93</v>
      </c>
      <c r="GZ24" s="51">
        <v>2.41</v>
      </c>
      <c r="HC24" s="57" t="s">
        <v>23</v>
      </c>
      <c r="HD24" s="57">
        <v>2.68</v>
      </c>
      <c r="HE24" s="57">
        <v>3.75</v>
      </c>
      <c r="HF24" s="57">
        <v>2.5</v>
      </c>
      <c r="HG24" s="57">
        <v>2.54</v>
      </c>
    </row>
    <row r="25" spans="1:215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  <c r="FM25" s="34" t="s">
        <v>24</v>
      </c>
      <c r="FN25" s="34">
        <v>1.73</v>
      </c>
      <c r="FO25" s="34">
        <v>3.95</v>
      </c>
      <c r="FP25" s="34">
        <v>1.2</v>
      </c>
      <c r="FQ25" s="34">
        <v>1.31</v>
      </c>
      <c r="FT25" s="34" t="s">
        <v>24</v>
      </c>
      <c r="FU25" s="34">
        <v>1.74</v>
      </c>
      <c r="FV25" s="34">
        <v>3.8</v>
      </c>
      <c r="FW25" s="34">
        <v>1.23</v>
      </c>
      <c r="FX25" s="34">
        <v>0.95</v>
      </c>
      <c r="GA25" s="34" t="s">
        <v>24</v>
      </c>
      <c r="GB25" s="34">
        <v>1.72</v>
      </c>
      <c r="GC25" s="34">
        <v>5.27</v>
      </c>
      <c r="GD25" s="34">
        <v>0.98</v>
      </c>
      <c r="GE25" s="34">
        <v>1</v>
      </c>
      <c r="GH25" s="34" t="s">
        <v>24</v>
      </c>
      <c r="GI25" s="34">
        <v>1.32</v>
      </c>
      <c r="GJ25" s="34">
        <v>3.03</v>
      </c>
      <c r="GK25" s="34">
        <v>0.96</v>
      </c>
      <c r="GL25" s="34">
        <v>0.84</v>
      </c>
      <c r="GO25" s="49" t="s">
        <v>24</v>
      </c>
      <c r="GP25" s="49">
        <v>1.66</v>
      </c>
      <c r="GQ25" s="49">
        <v>3.65</v>
      </c>
      <c r="GR25" s="49">
        <v>1.23</v>
      </c>
      <c r="GS25" s="49">
        <v>1.1299999999999999</v>
      </c>
      <c r="GV25" s="51" t="s">
        <v>24</v>
      </c>
      <c r="GW25" s="51">
        <v>1.44</v>
      </c>
      <c r="GX25" s="51">
        <v>3.47</v>
      </c>
      <c r="GY25" s="51">
        <v>0.82</v>
      </c>
      <c r="GZ25" s="51">
        <v>1.33</v>
      </c>
      <c r="HC25" s="57" t="s">
        <v>24</v>
      </c>
      <c r="HD25" s="57">
        <v>1.64</v>
      </c>
      <c r="HE25" s="57">
        <v>3.66</v>
      </c>
      <c r="HF25" s="57">
        <v>1.21</v>
      </c>
      <c r="HG25" s="57">
        <v>1.03</v>
      </c>
    </row>
    <row r="26" spans="1:215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  <c r="FM26" s="34" t="s">
        <v>25</v>
      </c>
      <c r="FN26" s="34">
        <v>0.89</v>
      </c>
      <c r="FO26" s="34">
        <v>1.48</v>
      </c>
      <c r="FP26" s="34">
        <v>0.82</v>
      </c>
      <c r="FQ26" s="34">
        <v>0.06</v>
      </c>
      <c r="FT26" s="34" t="s">
        <v>25</v>
      </c>
      <c r="FU26" s="34">
        <v>1.01</v>
      </c>
      <c r="FV26" s="34">
        <v>1.71</v>
      </c>
      <c r="FW26" s="34">
        <v>0.8</v>
      </c>
      <c r="FX26" s="34">
        <v>0.43</v>
      </c>
      <c r="GA26" s="34" t="s">
        <v>25</v>
      </c>
      <c r="GB26" s="34">
        <v>1.1299999999999999</v>
      </c>
      <c r="GC26" s="34">
        <v>1.81</v>
      </c>
      <c r="GD26" s="34">
        <v>0.95</v>
      </c>
      <c r="GE26" s="34">
        <v>0.42</v>
      </c>
      <c r="GH26" s="34" t="s">
        <v>25</v>
      </c>
      <c r="GI26" s="34">
        <v>0.93</v>
      </c>
      <c r="GJ26" s="34">
        <v>1.39</v>
      </c>
      <c r="GK26" s="34">
        <v>0.71</v>
      </c>
      <c r="GL26" s="34">
        <v>0.37</v>
      </c>
      <c r="GO26" s="49" t="s">
        <v>25</v>
      </c>
      <c r="GP26" s="49">
        <v>0.9</v>
      </c>
      <c r="GQ26" s="49">
        <v>1.6</v>
      </c>
      <c r="GR26" s="49">
        <v>0.79</v>
      </c>
      <c r="GS26" s="49">
        <v>0.63</v>
      </c>
      <c r="GV26" s="51" t="s">
        <v>25</v>
      </c>
      <c r="GW26" s="51">
        <v>0.73</v>
      </c>
      <c r="GX26" s="51">
        <v>0.83</v>
      </c>
      <c r="GY26" s="51">
        <v>0.56999999999999995</v>
      </c>
      <c r="GZ26" s="51">
        <v>0.52</v>
      </c>
      <c r="HC26" s="57" t="s">
        <v>25</v>
      </c>
      <c r="HD26" s="57">
        <v>0.66</v>
      </c>
      <c r="HE26" s="57">
        <v>0.73</v>
      </c>
      <c r="HF26" s="57">
        <v>0.6</v>
      </c>
      <c r="HG26" s="57">
        <v>0.31</v>
      </c>
    </row>
    <row r="27" spans="1:215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  <c r="FM27" s="34" t="s">
        <v>26</v>
      </c>
      <c r="FN27" s="34">
        <v>0.89</v>
      </c>
      <c r="FO27" s="34">
        <v>2.6</v>
      </c>
      <c r="FP27" s="34">
        <v>0.44</v>
      </c>
      <c r="FQ27" s="34">
        <v>0.59</v>
      </c>
      <c r="FT27" s="34" t="s">
        <v>26</v>
      </c>
      <c r="FU27" s="34">
        <v>1</v>
      </c>
      <c r="FV27" s="34">
        <v>2.02</v>
      </c>
      <c r="FW27" s="34">
        <v>0.88</v>
      </c>
      <c r="FX27" s="34">
        <v>0.4</v>
      </c>
      <c r="GA27" s="34" t="s">
        <v>26</v>
      </c>
      <c r="GB27" s="34">
        <v>0.99</v>
      </c>
      <c r="GC27" s="34">
        <v>2.2999999999999998</v>
      </c>
      <c r="GD27" s="34">
        <v>0.88</v>
      </c>
      <c r="GE27" s="34">
        <v>0.3</v>
      </c>
      <c r="GH27" s="34" t="s">
        <v>26</v>
      </c>
      <c r="GI27" s="34">
        <v>0.9</v>
      </c>
      <c r="GJ27" s="34">
        <v>1.99</v>
      </c>
      <c r="GK27" s="34">
        <v>0.7</v>
      </c>
      <c r="GL27" s="34">
        <v>0.61</v>
      </c>
      <c r="GO27" s="49" t="s">
        <v>26</v>
      </c>
      <c r="GP27" s="49">
        <v>0.91</v>
      </c>
      <c r="GQ27" s="49">
        <v>2.04</v>
      </c>
      <c r="GR27" s="49">
        <v>0.65</v>
      </c>
      <c r="GS27" s="49">
        <v>0.57999999999999996</v>
      </c>
      <c r="GV27" s="51" t="s">
        <v>26</v>
      </c>
      <c r="GW27" s="51">
        <v>0.83</v>
      </c>
      <c r="GX27" s="51">
        <v>1.97</v>
      </c>
      <c r="GY27" s="51">
        <v>0.7</v>
      </c>
      <c r="GZ27" s="51">
        <v>0.24</v>
      </c>
      <c r="HC27" s="57" t="s">
        <v>26</v>
      </c>
      <c r="HD27" s="57">
        <v>1.1599999999999999</v>
      </c>
      <c r="HE27" s="57">
        <v>2.11</v>
      </c>
      <c r="HF27" s="57">
        <v>0.96</v>
      </c>
      <c r="HG27" s="57">
        <v>0.71</v>
      </c>
    </row>
    <row r="28" spans="1:215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  <c r="FM28" s="34" t="s">
        <v>27</v>
      </c>
      <c r="FN28" s="34">
        <v>0.9</v>
      </c>
      <c r="FO28" s="34">
        <v>1.25</v>
      </c>
      <c r="FP28" s="34">
        <v>0.99</v>
      </c>
      <c r="FQ28" s="34">
        <v>0.16</v>
      </c>
      <c r="FT28" s="34" t="s">
        <v>27</v>
      </c>
      <c r="FU28" s="34">
        <v>0.73</v>
      </c>
      <c r="FV28" s="34">
        <v>1.1000000000000001</v>
      </c>
      <c r="FW28" s="34">
        <v>0.82</v>
      </c>
      <c r="FX28" s="34">
        <v>0.15</v>
      </c>
      <c r="GA28" s="34" t="s">
        <v>27</v>
      </c>
      <c r="GB28" s="34">
        <v>1</v>
      </c>
      <c r="GC28" s="34">
        <v>1.35</v>
      </c>
      <c r="GD28" s="34">
        <v>1.07</v>
      </c>
      <c r="GE28" s="34">
        <v>0.47</v>
      </c>
      <c r="GH28" s="34" t="s">
        <v>27</v>
      </c>
      <c r="GI28" s="34">
        <v>1.19</v>
      </c>
      <c r="GJ28" s="34">
        <v>1.36</v>
      </c>
      <c r="GK28" s="34">
        <v>1.48</v>
      </c>
      <c r="GL28" s="34">
        <v>7.0000000000000007E-2</v>
      </c>
      <c r="GO28" s="49" t="s">
        <v>27</v>
      </c>
      <c r="GP28" s="49">
        <v>1.0900000000000001</v>
      </c>
      <c r="GQ28" s="49">
        <v>1.02</v>
      </c>
      <c r="GR28" s="49">
        <v>1.43</v>
      </c>
      <c r="GS28" s="49">
        <v>7.0000000000000007E-2</v>
      </c>
      <c r="GV28" s="51" t="s">
        <v>27</v>
      </c>
      <c r="GW28" s="51">
        <v>0.83</v>
      </c>
      <c r="GX28" s="51">
        <v>0.71</v>
      </c>
      <c r="GY28" s="51">
        <v>1.08</v>
      </c>
      <c r="GZ28" s="51">
        <v>7.0000000000000007E-2</v>
      </c>
      <c r="HC28" s="57" t="s">
        <v>27</v>
      </c>
      <c r="HD28" s="57">
        <v>1.05</v>
      </c>
      <c r="HE28" s="57">
        <v>0.84</v>
      </c>
      <c r="HF28" s="57">
        <v>1.3</v>
      </c>
      <c r="HG28" s="57">
        <v>0.05</v>
      </c>
    </row>
    <row r="29" spans="1:215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  <c r="FM29" s="34" t="s">
        <v>28</v>
      </c>
      <c r="FN29" s="34">
        <v>0.93</v>
      </c>
      <c r="FO29" s="34">
        <v>1.74</v>
      </c>
      <c r="FP29" s="34">
        <v>0.92</v>
      </c>
      <c r="FQ29" s="34">
        <v>0.26</v>
      </c>
      <c r="FT29" s="34" t="s">
        <v>28</v>
      </c>
      <c r="FU29" s="34">
        <v>0.6</v>
      </c>
      <c r="FV29" s="34">
        <v>0.73</v>
      </c>
      <c r="FW29" s="34">
        <v>0.67</v>
      </c>
      <c r="FX29" s="34">
        <v>0.12</v>
      </c>
      <c r="GA29" s="34" t="s">
        <v>28</v>
      </c>
      <c r="GB29" s="34">
        <v>0.63</v>
      </c>
      <c r="GC29" s="34">
        <v>1.1200000000000001</v>
      </c>
      <c r="GD29" s="34">
        <v>0.66</v>
      </c>
      <c r="GE29" s="34">
        <v>0.13</v>
      </c>
      <c r="GH29" s="34" t="s">
        <v>28</v>
      </c>
      <c r="GI29" s="34">
        <v>0.79</v>
      </c>
      <c r="GJ29" s="34">
        <v>1.08</v>
      </c>
      <c r="GK29" s="34">
        <v>0.85</v>
      </c>
      <c r="GL29" s="34">
        <v>0.2</v>
      </c>
      <c r="GO29" s="49" t="s">
        <v>28</v>
      </c>
      <c r="GP29" s="49">
        <v>0.81</v>
      </c>
      <c r="GQ29" s="49">
        <v>1.71</v>
      </c>
      <c r="GR29" s="49">
        <v>0.75</v>
      </c>
      <c r="GS29" s="49">
        <v>0.23</v>
      </c>
      <c r="GV29" s="51" t="s">
        <v>28</v>
      </c>
      <c r="GW29" s="51">
        <v>0.81</v>
      </c>
      <c r="GX29" s="51">
        <v>1.39</v>
      </c>
      <c r="GY29" s="51">
        <v>0.78</v>
      </c>
      <c r="GZ29" s="51">
        <v>0.38</v>
      </c>
      <c r="HC29" s="57" t="s">
        <v>28</v>
      </c>
      <c r="HD29" s="57">
        <v>0.86</v>
      </c>
      <c r="HE29" s="57">
        <v>1.56</v>
      </c>
      <c r="HF29" s="57">
        <v>0.82</v>
      </c>
      <c r="HG29" s="57">
        <v>0.28999999999999998</v>
      </c>
    </row>
    <row r="30" spans="1:215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  <c r="FM30" s="34" t="s">
        <v>29</v>
      </c>
      <c r="FN30" s="34">
        <v>0.2</v>
      </c>
      <c r="FO30" s="34">
        <v>0.31</v>
      </c>
      <c r="FP30" s="34">
        <v>0.12</v>
      </c>
      <c r="FQ30" s="34">
        <v>0.44</v>
      </c>
      <c r="FT30" s="34" t="s">
        <v>29</v>
      </c>
      <c r="FU30" s="34">
        <v>0.28999999999999998</v>
      </c>
      <c r="FV30" s="34">
        <v>0.44</v>
      </c>
      <c r="FW30" s="34">
        <v>0.26</v>
      </c>
      <c r="FX30" s="34">
        <v>0.05</v>
      </c>
      <c r="GA30" s="34" t="s">
        <v>29</v>
      </c>
      <c r="GB30" s="34">
        <v>0.24</v>
      </c>
      <c r="GC30" s="34">
        <v>0.42</v>
      </c>
      <c r="GD30" s="34">
        <v>0.17</v>
      </c>
      <c r="GE30" s="34">
        <v>0.33</v>
      </c>
      <c r="GH30" s="34" t="s">
        <v>29</v>
      </c>
      <c r="GI30" s="34">
        <v>0.35</v>
      </c>
      <c r="GJ30" s="34">
        <v>0.46</v>
      </c>
      <c r="GK30" s="34">
        <v>0.37</v>
      </c>
      <c r="GL30" s="34">
        <v>0.08</v>
      </c>
      <c r="GO30" s="49" t="s">
        <v>29</v>
      </c>
      <c r="GP30" s="49">
        <v>0.35</v>
      </c>
      <c r="GQ30" s="49">
        <v>0.3</v>
      </c>
      <c r="GR30" s="49">
        <v>0.35</v>
      </c>
      <c r="GS30" s="49">
        <v>0.15</v>
      </c>
      <c r="GV30" s="51" t="s">
        <v>29</v>
      </c>
      <c r="GW30" s="51">
        <v>0.21</v>
      </c>
      <c r="GX30" s="51">
        <v>0.16</v>
      </c>
      <c r="GY30" s="51">
        <v>0.13</v>
      </c>
      <c r="GZ30" s="51">
        <v>0.23</v>
      </c>
      <c r="HC30" s="57" t="s">
        <v>29</v>
      </c>
      <c r="HD30" s="57">
        <v>0.19</v>
      </c>
      <c r="HE30" s="57">
        <v>0.37</v>
      </c>
      <c r="HF30" s="57">
        <v>0.15</v>
      </c>
      <c r="HG30" s="57">
        <v>0.2</v>
      </c>
    </row>
    <row r="31" spans="1:215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  <c r="FM31" s="34" t="s">
        <v>30</v>
      </c>
      <c r="FN31" s="34">
        <v>1.29</v>
      </c>
      <c r="FO31" s="34">
        <v>1.02</v>
      </c>
      <c r="FP31" s="34">
        <v>1.67</v>
      </c>
      <c r="FQ31" s="34">
        <v>0.17</v>
      </c>
      <c r="FT31" s="34" t="s">
        <v>30</v>
      </c>
      <c r="FU31" s="34">
        <v>1.39</v>
      </c>
      <c r="FV31" s="34">
        <v>1.93</v>
      </c>
      <c r="FW31" s="34">
        <v>1.7</v>
      </c>
      <c r="FX31" s="34">
        <v>0.02</v>
      </c>
      <c r="GA31" s="34" t="s">
        <v>30</v>
      </c>
      <c r="GB31" s="34">
        <v>1.44</v>
      </c>
      <c r="GC31" s="34">
        <v>1.54</v>
      </c>
      <c r="GD31" s="34">
        <v>1.74</v>
      </c>
      <c r="GE31" s="34">
        <v>0.39</v>
      </c>
      <c r="GH31" s="34" t="s">
        <v>30</v>
      </c>
      <c r="GI31" s="34">
        <v>1.27</v>
      </c>
      <c r="GJ31" s="34">
        <v>1.63</v>
      </c>
      <c r="GK31" s="34">
        <v>1.47</v>
      </c>
      <c r="GL31" s="34">
        <v>0.16</v>
      </c>
      <c r="GO31" s="49" t="s">
        <v>30</v>
      </c>
      <c r="GP31" s="49">
        <v>0.92</v>
      </c>
      <c r="GQ31" s="49">
        <v>0.81</v>
      </c>
      <c r="GR31" s="49">
        <v>1.2</v>
      </c>
      <c r="GS31" s="49">
        <v>0.02</v>
      </c>
      <c r="GV31" s="51" t="s">
        <v>30</v>
      </c>
      <c r="GW31" s="51">
        <v>1.1200000000000001</v>
      </c>
      <c r="GX31" s="51">
        <v>1.1200000000000001</v>
      </c>
      <c r="GY31" s="51">
        <v>1.38</v>
      </c>
      <c r="GZ31" s="51">
        <v>0.08</v>
      </c>
      <c r="HC31" s="57" t="s">
        <v>30</v>
      </c>
      <c r="HD31" s="57">
        <v>1.2</v>
      </c>
      <c r="HE31" s="57">
        <v>1.23</v>
      </c>
      <c r="HF31" s="57">
        <v>1.49</v>
      </c>
      <c r="HG31" s="57">
        <v>0</v>
      </c>
    </row>
    <row r="32" spans="1:215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  <c r="FM32" s="34" t="s">
        <v>31</v>
      </c>
      <c r="FN32" s="34">
        <v>0.22</v>
      </c>
      <c r="FO32" s="34">
        <v>0.23</v>
      </c>
      <c r="FP32" s="34">
        <v>0.24</v>
      </c>
      <c r="FQ32" s="34">
        <v>0.11</v>
      </c>
      <c r="FT32" s="34" t="s">
        <v>31</v>
      </c>
      <c r="FU32" s="34">
        <v>0.28999999999999998</v>
      </c>
      <c r="FV32" s="34">
        <v>1.1000000000000001</v>
      </c>
      <c r="FW32" s="34">
        <v>0.17</v>
      </c>
      <c r="FX32" s="34">
        <v>7.0000000000000007E-2</v>
      </c>
      <c r="GA32" s="34" t="s">
        <v>31</v>
      </c>
      <c r="GB32" s="34">
        <v>0.24</v>
      </c>
      <c r="GC32" s="34">
        <v>0.82</v>
      </c>
      <c r="GD32" s="34">
        <v>0.15</v>
      </c>
      <c r="GE32" s="34">
        <v>0.05</v>
      </c>
      <c r="GH32" s="34" t="s">
        <v>31</v>
      </c>
      <c r="GI32" s="34">
        <v>0.14000000000000001</v>
      </c>
      <c r="GJ32" s="34">
        <v>0.37</v>
      </c>
      <c r="GK32" s="34">
        <v>0.14000000000000001</v>
      </c>
      <c r="GL32" s="34">
        <v>0</v>
      </c>
      <c r="GO32" s="49" t="s">
        <v>31</v>
      </c>
      <c r="GP32" s="49">
        <v>0.2</v>
      </c>
      <c r="GQ32" s="49">
        <v>0.69</v>
      </c>
      <c r="GR32" s="49">
        <v>0.13</v>
      </c>
      <c r="GS32" s="49">
        <v>0.01</v>
      </c>
      <c r="GV32" s="51" t="s">
        <v>31</v>
      </c>
      <c r="GW32" s="51">
        <v>0.16</v>
      </c>
      <c r="GX32" s="51">
        <v>0.62</v>
      </c>
      <c r="GY32" s="51">
        <v>0.1</v>
      </c>
      <c r="GZ32" s="51">
        <v>0</v>
      </c>
      <c r="HC32" s="57" t="s">
        <v>31</v>
      </c>
      <c r="HD32" s="57">
        <v>0.27</v>
      </c>
      <c r="HE32" s="57">
        <v>0.59</v>
      </c>
      <c r="HF32" s="57">
        <v>0.26</v>
      </c>
      <c r="HG32" s="57">
        <v>0.05</v>
      </c>
    </row>
    <row r="33" spans="1:215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  <c r="FM33" s="34" t="s">
        <v>32</v>
      </c>
      <c r="FN33" s="34">
        <v>0.52</v>
      </c>
      <c r="FO33" s="34">
        <v>0.37</v>
      </c>
      <c r="FP33" s="34">
        <v>0.65</v>
      </c>
      <c r="FQ33" s="34">
        <v>0.15</v>
      </c>
      <c r="FT33" s="34" t="s">
        <v>32</v>
      </c>
      <c r="FU33" s="34">
        <v>0.35</v>
      </c>
      <c r="FV33" s="34">
        <v>0.47</v>
      </c>
      <c r="FW33" s="34">
        <v>0.35</v>
      </c>
      <c r="FX33" s="34">
        <v>0.15</v>
      </c>
      <c r="GA33" s="34" t="s">
        <v>32</v>
      </c>
      <c r="GB33" s="34">
        <v>0.28999999999999998</v>
      </c>
      <c r="GC33" s="34">
        <v>0.19</v>
      </c>
      <c r="GD33" s="34">
        <v>0.35</v>
      </c>
      <c r="GE33" s="34">
        <v>0.05</v>
      </c>
      <c r="GH33" s="34" t="s">
        <v>32</v>
      </c>
      <c r="GI33" s="34">
        <v>0.32</v>
      </c>
      <c r="GJ33" s="34">
        <v>0.42</v>
      </c>
      <c r="GK33" s="34">
        <v>0.33</v>
      </c>
      <c r="GL33" s="34">
        <v>0.03</v>
      </c>
      <c r="GO33" s="49" t="s">
        <v>32</v>
      </c>
      <c r="GP33" s="49">
        <v>0.37</v>
      </c>
      <c r="GQ33" s="49">
        <v>0.75</v>
      </c>
      <c r="GR33" s="49">
        <v>0.36</v>
      </c>
      <c r="GS33" s="49">
        <v>0.06</v>
      </c>
      <c r="GV33" s="51" t="s">
        <v>32</v>
      </c>
      <c r="GW33" s="51">
        <v>0.38</v>
      </c>
      <c r="GX33" s="51">
        <v>0.54</v>
      </c>
      <c r="GY33" s="51">
        <v>0.4</v>
      </c>
      <c r="GZ33" s="51">
        <v>0.08</v>
      </c>
      <c r="HC33" s="57" t="s">
        <v>32</v>
      </c>
      <c r="HD33" s="57">
        <v>0.27</v>
      </c>
      <c r="HE33" s="57">
        <v>0.31</v>
      </c>
      <c r="HF33" s="57">
        <v>0.28999999999999998</v>
      </c>
      <c r="HG33" s="57">
        <v>0.08</v>
      </c>
    </row>
    <row r="34" spans="1:215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  <c r="FM34" s="34" t="s">
        <v>33</v>
      </c>
      <c r="FN34" s="34">
        <v>0.03</v>
      </c>
      <c r="FO34" s="34">
        <v>0.06</v>
      </c>
      <c r="FP34" s="34">
        <v>0.03</v>
      </c>
      <c r="FQ34" s="34">
        <v>0</v>
      </c>
      <c r="FT34" s="34" t="s">
        <v>33</v>
      </c>
      <c r="FU34" s="34">
        <v>0.09</v>
      </c>
      <c r="FV34" s="34">
        <v>0.03</v>
      </c>
      <c r="FW34" s="34">
        <v>0.1</v>
      </c>
      <c r="FX34" s="34">
        <v>7.0000000000000007E-2</v>
      </c>
      <c r="GA34" s="34" t="s">
        <v>33</v>
      </c>
      <c r="GB34" s="34">
        <v>0.13</v>
      </c>
      <c r="GC34" s="34">
        <v>0.22</v>
      </c>
      <c r="GD34" s="34">
        <v>0.13</v>
      </c>
      <c r="GE34" s="34">
        <v>0</v>
      </c>
      <c r="GH34" s="34" t="s">
        <v>33</v>
      </c>
      <c r="GI34" s="34">
        <v>0.14000000000000001</v>
      </c>
      <c r="GJ34" s="34">
        <v>0.15</v>
      </c>
      <c r="GK34" s="34">
        <v>0.12</v>
      </c>
      <c r="GL34" s="34">
        <v>0.09</v>
      </c>
      <c r="GO34" s="49" t="s">
        <v>33</v>
      </c>
      <c r="GP34" s="49">
        <v>0.15</v>
      </c>
      <c r="GQ34" s="49">
        <v>0.34</v>
      </c>
      <c r="GR34" s="49">
        <v>0.14000000000000001</v>
      </c>
      <c r="GS34" s="49">
        <v>0.03</v>
      </c>
      <c r="GV34" s="51" t="s">
        <v>33</v>
      </c>
      <c r="GW34" s="51">
        <v>0.12</v>
      </c>
      <c r="GX34" s="51">
        <v>0.26</v>
      </c>
      <c r="GY34" s="51">
        <v>0.11</v>
      </c>
      <c r="GZ34" s="51">
        <v>0.02</v>
      </c>
      <c r="HC34" s="57" t="s">
        <v>33</v>
      </c>
      <c r="HD34" s="57">
        <v>0.12</v>
      </c>
      <c r="HE34" s="57">
        <v>0.33</v>
      </c>
      <c r="HF34" s="57">
        <v>0.09</v>
      </c>
      <c r="HG34" s="57">
        <v>0.02</v>
      </c>
    </row>
    <row r="35" spans="1:215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  <c r="FM35" s="34" t="s">
        <v>34</v>
      </c>
      <c r="FN35" s="34">
        <v>0.03</v>
      </c>
      <c r="FO35" s="34">
        <v>0.02</v>
      </c>
      <c r="FP35" s="34">
        <v>0.02</v>
      </c>
      <c r="FQ35" s="34">
        <v>0</v>
      </c>
      <c r="FT35" s="34" t="s">
        <v>34</v>
      </c>
      <c r="FU35" s="34">
        <v>0.09</v>
      </c>
      <c r="FV35" s="34">
        <v>0.06</v>
      </c>
      <c r="FW35" s="34">
        <v>0.03</v>
      </c>
      <c r="FX35" s="34">
        <v>0.13</v>
      </c>
      <c r="GA35" s="34" t="s">
        <v>34</v>
      </c>
      <c r="GB35" s="34">
        <v>0.14000000000000001</v>
      </c>
      <c r="GC35" s="34">
        <v>0.1</v>
      </c>
      <c r="GD35" s="34">
        <v>0.17</v>
      </c>
      <c r="GE35" s="34">
        <v>0.08</v>
      </c>
      <c r="GH35" s="34" t="s">
        <v>34</v>
      </c>
      <c r="GI35" s="34">
        <v>7.0000000000000007E-2</v>
      </c>
      <c r="GJ35" s="34">
        <v>0.15</v>
      </c>
      <c r="GK35" s="34">
        <v>0.06</v>
      </c>
      <c r="GL35" s="34">
        <v>0.05</v>
      </c>
      <c r="GO35" s="49" t="s">
        <v>34</v>
      </c>
      <c r="GP35" s="49">
        <v>0.09</v>
      </c>
      <c r="GQ35" s="49">
        <v>0.17</v>
      </c>
      <c r="GR35" s="49">
        <v>0.09</v>
      </c>
      <c r="GS35" s="49">
        <v>0</v>
      </c>
      <c r="GV35" s="51" t="s">
        <v>34</v>
      </c>
      <c r="GW35" s="51">
        <v>0.04</v>
      </c>
      <c r="GX35" s="51">
        <v>0.03</v>
      </c>
      <c r="GY35" s="51">
        <v>0.02</v>
      </c>
      <c r="GZ35" s="51">
        <v>0.04</v>
      </c>
      <c r="HC35" s="57" t="s">
        <v>34</v>
      </c>
      <c r="HD35" s="57">
        <v>0.05</v>
      </c>
      <c r="HE35" s="57">
        <v>0.18</v>
      </c>
      <c r="HF35" s="57">
        <v>0.02</v>
      </c>
      <c r="HG35" s="57">
        <v>0.04</v>
      </c>
    </row>
    <row r="36" spans="1:215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  <c r="FM36" s="34" t="s">
        <v>35</v>
      </c>
      <c r="FN36" s="34">
        <v>0.09</v>
      </c>
      <c r="FO36" s="34">
        <v>0.12</v>
      </c>
      <c r="FP36" s="34">
        <v>0.09</v>
      </c>
      <c r="FQ36" s="34">
        <v>0</v>
      </c>
      <c r="FT36" s="34" t="s">
        <v>35</v>
      </c>
      <c r="FU36" s="34">
        <v>0.04</v>
      </c>
      <c r="FV36" s="34">
        <v>0.08</v>
      </c>
      <c r="FW36" s="34">
        <v>0.03</v>
      </c>
      <c r="FX36" s="34">
        <v>0</v>
      </c>
      <c r="GA36" s="34" t="s">
        <v>35</v>
      </c>
      <c r="GB36" s="34">
        <v>0.08</v>
      </c>
      <c r="GC36" s="34">
        <v>0.04</v>
      </c>
      <c r="GD36" s="34">
        <v>0.1</v>
      </c>
      <c r="GE36" s="34">
        <v>0</v>
      </c>
      <c r="GH36" s="34" t="s">
        <v>35</v>
      </c>
      <c r="GI36" s="34">
        <v>0.08</v>
      </c>
      <c r="GJ36" s="34">
        <v>0.32</v>
      </c>
      <c r="GK36" s="34">
        <v>0.03</v>
      </c>
      <c r="GL36" s="34">
        <v>0</v>
      </c>
      <c r="GO36" s="49" t="s">
        <v>35</v>
      </c>
      <c r="GP36" s="49">
        <v>0.05</v>
      </c>
      <c r="GQ36" s="49">
        <v>0.22</v>
      </c>
      <c r="GR36" s="49">
        <v>0.03</v>
      </c>
      <c r="GS36" s="49">
        <v>0</v>
      </c>
      <c r="GV36" s="51" t="s">
        <v>35</v>
      </c>
      <c r="GW36" s="51">
        <v>0.11</v>
      </c>
      <c r="GX36" s="51">
        <v>0.4</v>
      </c>
      <c r="GY36" s="51">
        <v>0.09</v>
      </c>
      <c r="GZ36" s="51">
        <v>0</v>
      </c>
      <c r="HC36" s="57" t="s">
        <v>35</v>
      </c>
      <c r="HD36" s="57">
        <v>0.02</v>
      </c>
      <c r="HE36" s="57">
        <v>7.0000000000000007E-2</v>
      </c>
      <c r="HF36" s="57">
        <v>0.02</v>
      </c>
      <c r="HG36" s="57">
        <v>0</v>
      </c>
    </row>
    <row r="37" spans="1:215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  <c r="FM37" s="34" t="s">
        <v>36</v>
      </c>
      <c r="FN37" s="34">
        <v>0.11</v>
      </c>
      <c r="FO37" s="34">
        <v>0.05</v>
      </c>
      <c r="FP37" s="34">
        <v>0.15</v>
      </c>
      <c r="FQ37" s="34">
        <v>0</v>
      </c>
      <c r="FT37" s="34" t="s">
        <v>36</v>
      </c>
      <c r="FU37" s="34">
        <v>0.1</v>
      </c>
      <c r="FV37" s="34">
        <v>0.2</v>
      </c>
      <c r="FW37" s="34">
        <v>0.11</v>
      </c>
      <c r="FX37" s="34">
        <v>0</v>
      </c>
      <c r="GA37" s="34" t="s">
        <v>36</v>
      </c>
      <c r="GB37" s="34">
        <v>0.12</v>
      </c>
      <c r="GC37" s="34">
        <v>0.15</v>
      </c>
      <c r="GD37" s="34">
        <v>0.14000000000000001</v>
      </c>
      <c r="GE37" s="34">
        <v>0</v>
      </c>
      <c r="GH37" s="34" t="s">
        <v>36</v>
      </c>
      <c r="GI37" s="34">
        <v>0.14000000000000001</v>
      </c>
      <c r="GJ37" s="34">
        <v>0</v>
      </c>
      <c r="GK37" s="34">
        <v>0.22</v>
      </c>
      <c r="GL37" s="34">
        <v>0</v>
      </c>
      <c r="GO37" s="49" t="s">
        <v>36</v>
      </c>
      <c r="GP37" s="49">
        <v>0.1</v>
      </c>
      <c r="GQ37" s="49">
        <v>0.22</v>
      </c>
      <c r="GR37" s="49">
        <v>0.09</v>
      </c>
      <c r="GS37" s="49">
        <v>0</v>
      </c>
      <c r="GV37" s="51" t="s">
        <v>36</v>
      </c>
      <c r="GW37" s="51">
        <v>0.08</v>
      </c>
      <c r="GX37" s="51">
        <v>0.14000000000000001</v>
      </c>
      <c r="GY37" s="51">
        <v>0.1</v>
      </c>
      <c r="GZ37" s="51">
        <v>0</v>
      </c>
      <c r="HC37" s="57" t="s">
        <v>36</v>
      </c>
      <c r="HD37" s="57">
        <v>0.1</v>
      </c>
      <c r="HE37" s="57">
        <v>0.38</v>
      </c>
      <c r="HF37" s="57">
        <v>7.0000000000000007E-2</v>
      </c>
      <c r="HG37" s="57">
        <v>0</v>
      </c>
    </row>
    <row r="38" spans="1:215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0.01</v>
      </c>
      <c r="FQ38" s="34">
        <v>0</v>
      </c>
      <c r="FT38" s="34" t="s">
        <v>37</v>
      </c>
      <c r="FU38" s="34">
        <v>0.01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0.01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0.01</v>
      </c>
      <c r="GQ38" s="49">
        <v>7.0000000000000007E-2</v>
      </c>
      <c r="GR38" s="49">
        <v>0</v>
      </c>
      <c r="GS38" s="49">
        <v>0</v>
      </c>
      <c r="GV38" s="51" t="s">
        <v>37</v>
      </c>
      <c r="GW38" s="51">
        <v>0</v>
      </c>
      <c r="GX38" s="51">
        <v>0</v>
      </c>
      <c r="GY38" s="51">
        <v>0</v>
      </c>
      <c r="GZ38" s="51">
        <v>0</v>
      </c>
      <c r="HC38" s="57" t="s">
        <v>37</v>
      </c>
      <c r="HD38" s="57">
        <v>0</v>
      </c>
      <c r="HE38" s="57">
        <v>0</v>
      </c>
      <c r="HF38" s="57">
        <v>0</v>
      </c>
      <c r="HG38" s="57">
        <v>0</v>
      </c>
    </row>
    <row r="39" spans="1:215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  <c r="FM39" s="34" t="s">
        <v>38</v>
      </c>
      <c r="FN39" s="34">
        <v>0.1</v>
      </c>
      <c r="FO39" s="34">
        <v>0.16</v>
      </c>
      <c r="FP39" s="34">
        <v>0.06</v>
      </c>
      <c r="FQ39" s="34">
        <v>0.08</v>
      </c>
      <c r="FT39" s="34" t="s">
        <v>38</v>
      </c>
      <c r="FU39" s="34">
        <v>0.1</v>
      </c>
      <c r="FV39" s="34">
        <v>0.06</v>
      </c>
      <c r="FW39" s="34">
        <v>0.1</v>
      </c>
      <c r="FX39" s="34">
        <v>0.02</v>
      </c>
      <c r="GA39" s="34" t="s">
        <v>38</v>
      </c>
      <c r="GB39" s="34">
        <v>0.11</v>
      </c>
      <c r="GC39" s="34">
        <v>0.1</v>
      </c>
      <c r="GD39" s="34">
        <v>0.09</v>
      </c>
      <c r="GE39" s="34">
        <v>0</v>
      </c>
      <c r="GH39" s="34" t="s">
        <v>38</v>
      </c>
      <c r="GI39" s="34">
        <v>0.11</v>
      </c>
      <c r="GJ39" s="34">
        <v>0.13</v>
      </c>
      <c r="GK39" s="34">
        <v>0.09</v>
      </c>
      <c r="GL39" s="34">
        <v>0.01</v>
      </c>
      <c r="GO39" s="49" t="s">
        <v>38</v>
      </c>
      <c r="GP39" s="49">
        <v>0.16</v>
      </c>
      <c r="GQ39" s="49">
        <v>0.19</v>
      </c>
      <c r="GR39" s="49">
        <v>0.13</v>
      </c>
      <c r="GS39" s="49">
        <v>0.08</v>
      </c>
      <c r="GV39" s="51" t="s">
        <v>38</v>
      </c>
      <c r="GW39" s="51">
        <v>0.11</v>
      </c>
      <c r="GX39" s="51">
        <v>0.19</v>
      </c>
      <c r="GY39" s="51">
        <v>0.13</v>
      </c>
      <c r="GZ39" s="51">
        <v>0.02</v>
      </c>
      <c r="HC39" s="57" t="s">
        <v>38</v>
      </c>
      <c r="HD39" s="57">
        <v>0.11</v>
      </c>
      <c r="HE39" s="57">
        <v>0.12</v>
      </c>
      <c r="HF39" s="57">
        <v>0.14000000000000001</v>
      </c>
      <c r="HG39" s="57">
        <v>0</v>
      </c>
    </row>
    <row r="40" spans="1:215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  <c r="FM40" s="34" t="s">
        <v>39</v>
      </c>
      <c r="FN40" s="34">
        <v>0.01</v>
      </c>
      <c r="FO40" s="34">
        <v>0.02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0.01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  <c r="GV40" s="51" t="s">
        <v>39</v>
      </c>
      <c r="GW40" s="51">
        <v>0</v>
      </c>
      <c r="GX40" s="51">
        <v>0</v>
      </c>
      <c r="GY40" s="51">
        <v>0</v>
      </c>
      <c r="GZ40" s="51">
        <v>0</v>
      </c>
      <c r="HC40" s="57" t="s">
        <v>39</v>
      </c>
      <c r="HD40" s="57">
        <v>0.02</v>
      </c>
      <c r="HE40" s="57">
        <v>0.11</v>
      </c>
      <c r="HF40" s="57">
        <v>0</v>
      </c>
      <c r="HG40" s="57">
        <v>0</v>
      </c>
    </row>
    <row r="41" spans="1:215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  <c r="FM41" s="34" t="s">
        <v>40</v>
      </c>
      <c r="FN41" s="34">
        <v>0.03</v>
      </c>
      <c r="FO41" s="34">
        <v>0.02</v>
      </c>
      <c r="FP41" s="34">
        <v>0.04</v>
      </c>
      <c r="FQ41" s="34">
        <v>0</v>
      </c>
      <c r="FT41" s="34" t="s">
        <v>40</v>
      </c>
      <c r="FU41" s="34">
        <v>0.01</v>
      </c>
      <c r="FV41" s="34">
        <v>0.02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0.03</v>
      </c>
      <c r="GE41" s="34">
        <v>0</v>
      </c>
      <c r="GH41" s="34" t="s">
        <v>40</v>
      </c>
      <c r="GI41" s="34">
        <v>0.02</v>
      </c>
      <c r="GJ41" s="34">
        <v>0</v>
      </c>
      <c r="GK41" s="34">
        <v>0.02</v>
      </c>
      <c r="GL41" s="34">
        <v>0</v>
      </c>
      <c r="GO41" s="49" t="s">
        <v>40</v>
      </c>
      <c r="GP41" s="49">
        <v>0.02</v>
      </c>
      <c r="GQ41" s="49">
        <v>0</v>
      </c>
      <c r="GR41" s="49">
        <v>0.03</v>
      </c>
      <c r="GS41" s="49">
        <v>0</v>
      </c>
      <c r="GV41" s="51" t="s">
        <v>40</v>
      </c>
      <c r="GW41" s="51">
        <v>0.01</v>
      </c>
      <c r="GX41" s="51">
        <v>0.02</v>
      </c>
      <c r="GY41" s="51">
        <v>0</v>
      </c>
      <c r="GZ41" s="51">
        <v>0</v>
      </c>
      <c r="HC41" s="57" t="s">
        <v>40</v>
      </c>
      <c r="HD41" s="57">
        <v>0.01</v>
      </c>
      <c r="HE41" s="57">
        <v>0</v>
      </c>
      <c r="HF41" s="57">
        <v>0.02</v>
      </c>
      <c r="HG41" s="57">
        <v>0</v>
      </c>
    </row>
    <row r="42" spans="1:215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  <c r="FM42" s="34" t="s">
        <v>41</v>
      </c>
      <c r="FN42" s="34">
        <v>0.03</v>
      </c>
      <c r="FO42" s="34">
        <v>0.03</v>
      </c>
      <c r="FP42" s="34">
        <v>0.02</v>
      </c>
      <c r="FQ42" s="34">
        <v>0</v>
      </c>
      <c r="FT42" s="34" t="s">
        <v>41</v>
      </c>
      <c r="FU42" s="34">
        <v>0.01</v>
      </c>
      <c r="FV42" s="34">
        <v>0</v>
      </c>
      <c r="FW42" s="34">
        <v>0.01</v>
      </c>
      <c r="FX42" s="34">
        <v>0</v>
      </c>
      <c r="GA42" s="34" t="s">
        <v>41</v>
      </c>
      <c r="GB42" s="34">
        <v>0</v>
      </c>
      <c r="GC42" s="34">
        <v>0.03</v>
      </c>
      <c r="GD42" s="34">
        <v>0</v>
      </c>
      <c r="GE42" s="34">
        <v>0</v>
      </c>
      <c r="GH42" s="34" t="s">
        <v>41</v>
      </c>
      <c r="GI42" s="34">
        <v>0.02</v>
      </c>
      <c r="GJ42" s="34">
        <v>0</v>
      </c>
      <c r="GK42" s="34">
        <v>0.03</v>
      </c>
      <c r="GL42" s="34">
        <v>0</v>
      </c>
      <c r="GO42" s="49" t="s">
        <v>41</v>
      </c>
      <c r="GP42" s="49">
        <v>0.01</v>
      </c>
      <c r="GQ42" s="49">
        <v>0</v>
      </c>
      <c r="GR42" s="49">
        <v>0.01</v>
      </c>
      <c r="GS42" s="49">
        <v>0</v>
      </c>
      <c r="GV42" s="51" t="s">
        <v>41</v>
      </c>
      <c r="GW42" s="51">
        <v>0.01</v>
      </c>
      <c r="GX42" s="51">
        <v>0.01</v>
      </c>
      <c r="GY42" s="51">
        <v>0.01</v>
      </c>
      <c r="GZ42" s="51">
        <v>0</v>
      </c>
      <c r="HC42" s="57" t="s">
        <v>41</v>
      </c>
      <c r="HD42" s="57">
        <v>0.01</v>
      </c>
      <c r="HE42" s="57">
        <v>0.02</v>
      </c>
      <c r="HF42" s="57">
        <v>0.01</v>
      </c>
      <c r="HG42" s="57">
        <v>0</v>
      </c>
    </row>
    <row r="43" spans="1:215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  <c r="FM43" s="34" t="s">
        <v>42</v>
      </c>
      <c r="FN43" s="34">
        <v>0.04</v>
      </c>
      <c r="FO43" s="34">
        <v>0.17</v>
      </c>
      <c r="FP43" s="34">
        <v>0.03</v>
      </c>
      <c r="FQ43" s="34">
        <v>0</v>
      </c>
      <c r="FT43" s="34" t="s">
        <v>42</v>
      </c>
      <c r="FU43" s="34">
        <v>0.02</v>
      </c>
      <c r="FV43" s="34">
        <v>0.18</v>
      </c>
      <c r="FW43" s="34">
        <v>0</v>
      </c>
      <c r="FX43" s="34">
        <v>0</v>
      </c>
      <c r="GA43" s="34" t="s">
        <v>42</v>
      </c>
      <c r="GB43" s="34">
        <v>0.03</v>
      </c>
      <c r="GC43" s="34">
        <v>0.21</v>
      </c>
      <c r="GD43" s="34">
        <v>0</v>
      </c>
      <c r="GE43" s="34">
        <v>0</v>
      </c>
      <c r="GH43" s="34" t="s">
        <v>42</v>
      </c>
      <c r="GI43" s="34">
        <v>0.03</v>
      </c>
      <c r="GJ43" s="34">
        <v>0.12</v>
      </c>
      <c r="GK43" s="34">
        <v>0.01</v>
      </c>
      <c r="GL43" s="34">
        <v>0.01</v>
      </c>
      <c r="GO43" s="49" t="s">
        <v>42</v>
      </c>
      <c r="GP43" s="49">
        <v>0.06</v>
      </c>
      <c r="GQ43" s="49">
        <v>0.23</v>
      </c>
      <c r="GR43" s="49">
        <v>0.02</v>
      </c>
      <c r="GS43" s="49">
        <v>0</v>
      </c>
      <c r="GV43" s="51" t="s">
        <v>42</v>
      </c>
      <c r="GW43" s="51">
        <v>0.04</v>
      </c>
      <c r="GX43" s="51">
        <v>0.13</v>
      </c>
      <c r="GY43" s="51">
        <v>0.02</v>
      </c>
      <c r="GZ43" s="51">
        <v>0</v>
      </c>
      <c r="HC43" s="57" t="s">
        <v>42</v>
      </c>
      <c r="HD43" s="57">
        <v>0.02</v>
      </c>
      <c r="HE43" s="57">
        <v>0.1</v>
      </c>
      <c r="HF43" s="57">
        <v>0</v>
      </c>
      <c r="HG43" s="57">
        <v>0</v>
      </c>
    </row>
    <row r="44" spans="1:215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  <c r="FM44" s="34" t="s">
        <v>43</v>
      </c>
      <c r="FN44" s="34">
        <v>0.01</v>
      </c>
      <c r="FO44" s="34">
        <v>0</v>
      </c>
      <c r="FP44" s="34">
        <v>0.02</v>
      </c>
      <c r="FQ44" s="34">
        <v>0</v>
      </c>
      <c r="FT44" s="34" t="s">
        <v>43</v>
      </c>
      <c r="FU44" s="34">
        <v>0.01</v>
      </c>
      <c r="FV44" s="34">
        <v>0.05</v>
      </c>
      <c r="FW44" s="34">
        <v>0</v>
      </c>
      <c r="FX44" s="34">
        <v>0</v>
      </c>
      <c r="GA44" s="34" t="s">
        <v>43</v>
      </c>
      <c r="GB44" s="34">
        <v>0.04</v>
      </c>
      <c r="GC44" s="34">
        <v>0.06</v>
      </c>
      <c r="GD44" s="34">
        <v>0.05</v>
      </c>
      <c r="GE44" s="34">
        <v>0</v>
      </c>
      <c r="GH44" s="34" t="s">
        <v>43</v>
      </c>
      <c r="GI44" s="34">
        <v>0</v>
      </c>
      <c r="GJ44" s="34">
        <v>0.03</v>
      </c>
      <c r="GK44" s="34">
        <v>0</v>
      </c>
      <c r="GL44" s="34">
        <v>0</v>
      </c>
      <c r="GO44" s="49" t="s">
        <v>43</v>
      </c>
      <c r="GP44" s="49">
        <v>0.03</v>
      </c>
      <c r="GQ44" s="49">
        <v>0.25</v>
      </c>
      <c r="GR44" s="49">
        <v>0</v>
      </c>
      <c r="GS44" s="49">
        <v>0</v>
      </c>
      <c r="GV44" s="51" t="s">
        <v>43</v>
      </c>
      <c r="GW44" s="51">
        <v>0</v>
      </c>
      <c r="GX44" s="51">
        <v>0.03</v>
      </c>
      <c r="GY44" s="51">
        <v>0</v>
      </c>
      <c r="GZ44" s="51">
        <v>0</v>
      </c>
      <c r="HC44" s="57" t="s">
        <v>43</v>
      </c>
      <c r="HD44" s="57">
        <v>0</v>
      </c>
      <c r="HE44" s="57">
        <v>0</v>
      </c>
      <c r="HF44" s="57">
        <v>0</v>
      </c>
      <c r="HG44" s="57">
        <v>0</v>
      </c>
    </row>
    <row r="45" spans="1:215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  <c r="FM45" s="34" t="s">
        <v>44</v>
      </c>
      <c r="FN45" s="34">
        <v>7.0000000000000007E-2</v>
      </c>
      <c r="FO45" s="34">
        <v>0.09</v>
      </c>
      <c r="FP45" s="34">
        <v>0.06</v>
      </c>
      <c r="FQ45" s="34">
        <v>0.04</v>
      </c>
      <c r="FT45" s="34" t="s">
        <v>44</v>
      </c>
      <c r="FU45" s="34">
        <v>0.04</v>
      </c>
      <c r="FV45" s="34">
        <v>0.11</v>
      </c>
      <c r="FW45" s="34">
        <v>0.02</v>
      </c>
      <c r="FX45" s="34">
        <v>0.04</v>
      </c>
      <c r="GA45" s="34" t="s">
        <v>44</v>
      </c>
      <c r="GB45" s="34">
        <v>7.0000000000000007E-2</v>
      </c>
      <c r="GC45" s="34">
        <v>0.12</v>
      </c>
      <c r="GD45" s="34">
        <v>0.03</v>
      </c>
      <c r="GE45" s="34">
        <v>0</v>
      </c>
      <c r="GH45" s="34" t="s">
        <v>44</v>
      </c>
      <c r="GI45" s="34">
        <v>0.05</v>
      </c>
      <c r="GJ45" s="34">
        <v>0</v>
      </c>
      <c r="GK45" s="34">
        <v>0.04</v>
      </c>
      <c r="GL45" s="34">
        <v>0.02</v>
      </c>
      <c r="GO45" s="49" t="s">
        <v>44</v>
      </c>
      <c r="GP45" s="49">
        <v>0.01</v>
      </c>
      <c r="GQ45" s="49">
        <v>0.03</v>
      </c>
      <c r="GR45" s="49">
        <v>0.01</v>
      </c>
      <c r="GS45" s="49">
        <v>0</v>
      </c>
      <c r="GV45" s="51" t="s">
        <v>44</v>
      </c>
      <c r="GW45" s="51">
        <v>0.05</v>
      </c>
      <c r="GX45" s="51">
        <v>0.06</v>
      </c>
      <c r="GY45" s="51">
        <v>0.05</v>
      </c>
      <c r="GZ45" s="51">
        <v>0.04</v>
      </c>
      <c r="HC45" s="57" t="s">
        <v>44</v>
      </c>
      <c r="HD45" s="57">
        <v>0.03</v>
      </c>
      <c r="HE45" s="57">
        <v>0.02</v>
      </c>
      <c r="HF45" s="57">
        <v>0.04</v>
      </c>
      <c r="HG45" s="57">
        <v>0</v>
      </c>
    </row>
    <row r="46" spans="1:215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  <c r="FM46" s="34" t="s">
        <v>45</v>
      </c>
      <c r="FN46" s="34">
        <v>0.02</v>
      </c>
      <c r="FO46" s="34">
        <v>0</v>
      </c>
      <c r="FP46" s="34">
        <v>0</v>
      </c>
      <c r="FQ46" s="34">
        <v>0</v>
      </c>
      <c r="FT46" s="34" t="s">
        <v>45</v>
      </c>
      <c r="FU46" s="34">
        <v>0.02</v>
      </c>
      <c r="FV46" s="34">
        <v>0</v>
      </c>
      <c r="FW46" s="34">
        <v>0</v>
      </c>
      <c r="FX46" s="34">
        <v>0</v>
      </c>
      <c r="GA46" s="34" t="s">
        <v>45</v>
      </c>
      <c r="GB46" s="34">
        <v>0.03</v>
      </c>
      <c r="GC46" s="34">
        <v>0</v>
      </c>
      <c r="GD46" s="34">
        <v>0</v>
      </c>
      <c r="GE46" s="34">
        <v>0</v>
      </c>
      <c r="GH46" s="34" t="s">
        <v>45</v>
      </c>
      <c r="GI46" s="34">
        <v>0.02</v>
      </c>
      <c r="GJ46" s="34">
        <v>0</v>
      </c>
      <c r="GK46" s="34">
        <v>0.01</v>
      </c>
      <c r="GL46" s="34">
        <v>0</v>
      </c>
      <c r="GO46" s="49" t="s">
        <v>45</v>
      </c>
      <c r="GP46" s="49">
        <v>0.02</v>
      </c>
      <c r="GQ46" s="49">
        <v>0</v>
      </c>
      <c r="GR46" s="49">
        <v>0.01</v>
      </c>
      <c r="GS46" s="49">
        <v>0</v>
      </c>
      <c r="GV46" s="51" t="s">
        <v>45</v>
      </c>
      <c r="GW46" s="51">
        <v>0.04</v>
      </c>
      <c r="GX46" s="51">
        <v>0.02</v>
      </c>
      <c r="GY46" s="51">
        <v>0.04</v>
      </c>
      <c r="GZ46" s="51">
        <v>0</v>
      </c>
      <c r="HC46" s="57" t="s">
        <v>45</v>
      </c>
      <c r="HD46" s="57">
        <v>0.01</v>
      </c>
      <c r="HE46" s="57">
        <v>0</v>
      </c>
      <c r="HF46" s="57">
        <v>0</v>
      </c>
      <c r="HG46" s="57">
        <v>0</v>
      </c>
    </row>
    <row r="47" spans="1:215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0.04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0.01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0.03</v>
      </c>
      <c r="GR47" s="49">
        <v>0</v>
      </c>
      <c r="GS47" s="49">
        <v>0</v>
      </c>
      <c r="GV47" s="51" t="s">
        <v>46</v>
      </c>
      <c r="GW47" s="51">
        <v>0</v>
      </c>
      <c r="GX47" s="51">
        <v>0</v>
      </c>
      <c r="GY47" s="51">
        <v>0</v>
      </c>
      <c r="GZ47" s="51">
        <v>0</v>
      </c>
      <c r="HC47" s="57" t="s">
        <v>46</v>
      </c>
      <c r="HD47" s="57">
        <v>0</v>
      </c>
      <c r="HE47" s="57">
        <v>0</v>
      </c>
      <c r="HF47" s="57">
        <v>0</v>
      </c>
      <c r="HG47" s="57">
        <v>0</v>
      </c>
    </row>
    <row r="48" spans="1:215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  <c r="GV48" s="51" t="s">
        <v>47</v>
      </c>
      <c r="GW48" s="51">
        <v>0</v>
      </c>
      <c r="GX48" s="51">
        <v>0</v>
      </c>
      <c r="GY48" s="51">
        <v>0</v>
      </c>
      <c r="GZ48" s="51">
        <v>0</v>
      </c>
      <c r="HC48" s="57" t="s">
        <v>47</v>
      </c>
      <c r="HD48" s="57">
        <v>0</v>
      </c>
      <c r="HE48" s="57">
        <v>0</v>
      </c>
      <c r="HF48" s="57">
        <v>0</v>
      </c>
      <c r="HG48" s="57">
        <v>0</v>
      </c>
    </row>
    <row r="49" spans="1:215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0.01</v>
      </c>
      <c r="FQ49" s="34">
        <v>0</v>
      </c>
      <c r="FT49" s="34" t="s">
        <v>48</v>
      </c>
      <c r="FU49" s="34">
        <v>0</v>
      </c>
      <c r="FV49" s="34">
        <v>0.03</v>
      </c>
      <c r="FW49" s="34">
        <v>0</v>
      </c>
      <c r="FX49" s="34">
        <v>0</v>
      </c>
      <c r="GA49" s="34" t="s">
        <v>48</v>
      </c>
      <c r="GB49" s="34">
        <v>0</v>
      </c>
      <c r="GC49" s="34">
        <v>0.02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  <c r="GV49" s="51" t="s">
        <v>48</v>
      </c>
      <c r="GW49" s="51">
        <v>0</v>
      </c>
      <c r="GX49" s="51">
        <v>0</v>
      </c>
      <c r="GY49" s="51">
        <v>0</v>
      </c>
      <c r="GZ49" s="51">
        <v>0</v>
      </c>
      <c r="HC49" s="57" t="s">
        <v>48</v>
      </c>
      <c r="HD49" s="57">
        <v>0</v>
      </c>
      <c r="HE49" s="57">
        <v>0</v>
      </c>
      <c r="HF49" s="57">
        <v>0</v>
      </c>
      <c r="HG49" s="57">
        <v>0</v>
      </c>
    </row>
    <row r="50" spans="1:215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0.02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  <c r="GV50" s="51" t="s">
        <v>49</v>
      </c>
      <c r="GW50" s="51">
        <v>0</v>
      </c>
      <c r="GX50" s="51">
        <v>0</v>
      </c>
      <c r="GY50" s="51">
        <v>0</v>
      </c>
      <c r="GZ50" s="51">
        <v>0</v>
      </c>
      <c r="HC50" s="57" t="s">
        <v>49</v>
      </c>
      <c r="HD50" s="57">
        <v>0</v>
      </c>
      <c r="HE50" s="57">
        <v>0</v>
      </c>
      <c r="HF50" s="57">
        <v>0</v>
      </c>
      <c r="HG50" s="57">
        <v>0</v>
      </c>
    </row>
    <row r="51" spans="1:215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  <c r="GV51" s="51" t="s">
        <v>50</v>
      </c>
      <c r="GW51" s="51">
        <v>0</v>
      </c>
      <c r="GX51" s="51">
        <v>0</v>
      </c>
      <c r="GY51" s="51">
        <v>0</v>
      </c>
      <c r="GZ51" s="51">
        <v>0</v>
      </c>
      <c r="HC51" s="57" t="s">
        <v>50</v>
      </c>
      <c r="HD51" s="57">
        <v>0</v>
      </c>
      <c r="HE51" s="57">
        <v>0</v>
      </c>
      <c r="HF51" s="57">
        <v>0</v>
      </c>
      <c r="HG51" s="57">
        <v>0</v>
      </c>
    </row>
    <row r="52" spans="1:215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  <c r="GV52" s="51" t="s">
        <v>51</v>
      </c>
      <c r="GW52" s="51">
        <v>0.01</v>
      </c>
      <c r="GX52" s="51">
        <v>0</v>
      </c>
      <c r="GY52" s="51">
        <v>0.01</v>
      </c>
      <c r="GZ52" s="51">
        <v>0</v>
      </c>
      <c r="HC52" s="57" t="s">
        <v>51</v>
      </c>
      <c r="HD52" s="57">
        <v>0</v>
      </c>
      <c r="HE52" s="57">
        <v>0</v>
      </c>
      <c r="HF52" s="57">
        <v>0</v>
      </c>
      <c r="HG52" s="57">
        <v>0</v>
      </c>
    </row>
    <row r="53" spans="1:215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  <c r="GV53" s="51" t="s">
        <v>52</v>
      </c>
      <c r="GW53" s="51">
        <v>0</v>
      </c>
      <c r="GX53" s="51">
        <v>0</v>
      </c>
      <c r="GY53" s="51">
        <v>0</v>
      </c>
      <c r="GZ53" s="51">
        <v>0</v>
      </c>
      <c r="HC53" s="57" t="s">
        <v>52</v>
      </c>
      <c r="HD53" s="57">
        <v>0</v>
      </c>
      <c r="HE53" s="57">
        <v>0</v>
      </c>
      <c r="HF53" s="57">
        <v>0</v>
      </c>
      <c r="HG53" s="57">
        <v>0</v>
      </c>
    </row>
    <row r="54" spans="1:215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  <c r="FM54" s="34" t="s">
        <v>53</v>
      </c>
      <c r="FN54" s="34">
        <v>0.02</v>
      </c>
      <c r="FO54" s="34">
        <v>0</v>
      </c>
      <c r="FP54" s="34">
        <v>0</v>
      </c>
      <c r="FQ54" s="34">
        <v>0</v>
      </c>
      <c r="FT54" s="34" t="s">
        <v>53</v>
      </c>
      <c r="FU54" s="34">
        <v>0.02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0.02</v>
      </c>
      <c r="GJ54" s="34">
        <v>0</v>
      </c>
      <c r="GK54" s="34">
        <v>0</v>
      </c>
      <c r="GL54" s="34">
        <v>0</v>
      </c>
      <c r="GO54" s="49" t="s">
        <v>53</v>
      </c>
      <c r="GP54" s="49">
        <v>0.01</v>
      </c>
      <c r="GQ54" s="49">
        <v>0</v>
      </c>
      <c r="GR54" s="49">
        <v>0.01</v>
      </c>
      <c r="GS54" s="49">
        <v>0</v>
      </c>
      <c r="GV54" s="51" t="s">
        <v>53</v>
      </c>
      <c r="GW54" s="51">
        <v>0.01</v>
      </c>
      <c r="GX54" s="51">
        <v>0</v>
      </c>
      <c r="GY54" s="51">
        <v>0</v>
      </c>
      <c r="GZ54" s="51">
        <v>0</v>
      </c>
      <c r="HC54" s="57" t="s">
        <v>53</v>
      </c>
      <c r="HD54" s="57">
        <v>0</v>
      </c>
      <c r="HE54" s="57">
        <v>0</v>
      </c>
      <c r="HF54" s="57">
        <v>0</v>
      </c>
      <c r="HG54" s="57">
        <v>0</v>
      </c>
    </row>
    <row r="55" spans="1:215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  <c r="GV55" s="51" t="s">
        <v>54</v>
      </c>
      <c r="GW55" s="51">
        <v>0</v>
      </c>
      <c r="GX55" s="51">
        <v>0</v>
      </c>
      <c r="GY55" s="51">
        <v>0</v>
      </c>
      <c r="GZ55" s="51">
        <v>0</v>
      </c>
      <c r="HC55" s="57" t="s">
        <v>54</v>
      </c>
      <c r="HD55" s="57">
        <v>0</v>
      </c>
      <c r="HE55" s="57">
        <v>0</v>
      </c>
      <c r="HF55" s="57">
        <v>0</v>
      </c>
      <c r="HG55" s="57">
        <v>0</v>
      </c>
    </row>
    <row r="56" spans="1:215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  <c r="FM56" s="34" t="s">
        <v>55</v>
      </c>
      <c r="FN56" s="34">
        <v>0.01</v>
      </c>
      <c r="FO56" s="34">
        <v>0</v>
      </c>
      <c r="FP56" s="34">
        <v>0.01</v>
      </c>
      <c r="FQ56" s="34">
        <v>0</v>
      </c>
      <c r="FT56" s="34" t="s">
        <v>55</v>
      </c>
      <c r="FU56" s="34">
        <v>0.01</v>
      </c>
      <c r="FV56" s="34">
        <v>0.03</v>
      </c>
      <c r="FW56" s="34">
        <v>0.01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0.01</v>
      </c>
      <c r="GL56" s="34">
        <v>0</v>
      </c>
      <c r="GO56" s="49" t="s">
        <v>55</v>
      </c>
      <c r="GP56" s="49">
        <v>0.02</v>
      </c>
      <c r="GQ56" s="49">
        <v>0</v>
      </c>
      <c r="GR56" s="49">
        <v>0.03</v>
      </c>
      <c r="GS56" s="49">
        <v>0</v>
      </c>
      <c r="GV56" s="51" t="s">
        <v>55</v>
      </c>
      <c r="GW56" s="51">
        <v>0</v>
      </c>
      <c r="GX56" s="51">
        <v>0</v>
      </c>
      <c r="GY56" s="51">
        <v>0</v>
      </c>
      <c r="GZ56" s="51">
        <v>0</v>
      </c>
      <c r="HC56" s="57" t="s">
        <v>55</v>
      </c>
      <c r="HD56" s="57">
        <v>0.01</v>
      </c>
      <c r="HE56" s="57">
        <v>0</v>
      </c>
      <c r="HF56" s="57">
        <v>0.01</v>
      </c>
      <c r="HG56" s="57">
        <v>0</v>
      </c>
    </row>
    <row r="57" spans="1:215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  <c r="GV57" s="51" t="s">
        <v>56</v>
      </c>
      <c r="GW57" s="51">
        <v>0</v>
      </c>
      <c r="GX57" s="51">
        <v>0</v>
      </c>
      <c r="GY57" s="51">
        <v>0</v>
      </c>
      <c r="GZ57" s="51">
        <v>0</v>
      </c>
      <c r="HC57" s="57" t="s">
        <v>56</v>
      </c>
      <c r="HD57" s="57">
        <v>0</v>
      </c>
      <c r="HE57" s="57">
        <v>0</v>
      </c>
      <c r="HF57" s="57">
        <v>0</v>
      </c>
      <c r="HG57" s="57">
        <v>0</v>
      </c>
    </row>
    <row r="58" spans="1:215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  <c r="GV58" s="51" t="s">
        <v>57</v>
      </c>
      <c r="GW58" s="51">
        <v>0</v>
      </c>
      <c r="GX58" s="51">
        <v>0</v>
      </c>
      <c r="GY58" s="51">
        <v>0</v>
      </c>
      <c r="GZ58" s="51">
        <v>0</v>
      </c>
      <c r="HC58" s="57" t="s">
        <v>57</v>
      </c>
      <c r="HD58" s="57">
        <v>0</v>
      </c>
      <c r="HE58" s="57">
        <v>0</v>
      </c>
      <c r="HF58" s="57">
        <v>0</v>
      </c>
      <c r="HG58" s="57">
        <v>0</v>
      </c>
    </row>
    <row r="59" spans="1:215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0.01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  <c r="GV59" s="51" t="s">
        <v>58</v>
      </c>
      <c r="GW59" s="51">
        <v>0</v>
      </c>
      <c r="GX59" s="51">
        <v>0</v>
      </c>
      <c r="GY59" s="51">
        <v>0</v>
      </c>
      <c r="GZ59" s="51">
        <v>0</v>
      </c>
      <c r="HC59" s="57" t="s">
        <v>58</v>
      </c>
      <c r="HD59" s="57">
        <v>0</v>
      </c>
      <c r="HE59" s="57">
        <v>0</v>
      </c>
      <c r="HF59" s="57">
        <v>0</v>
      </c>
      <c r="HG59" s="57">
        <v>0</v>
      </c>
    </row>
    <row r="60" spans="1:215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0.01</v>
      </c>
      <c r="FO60" s="34">
        <v>0</v>
      </c>
      <c r="FP60" s="34">
        <v>0.02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  <c r="GV60" s="51" t="s">
        <v>59</v>
      </c>
      <c r="GW60" s="51">
        <v>0</v>
      </c>
      <c r="GX60" s="51">
        <v>0</v>
      </c>
      <c r="GY60" s="51">
        <v>0</v>
      </c>
      <c r="GZ60" s="51">
        <v>0</v>
      </c>
      <c r="HC60" s="57" t="s">
        <v>59</v>
      </c>
      <c r="HD60" s="57">
        <v>0</v>
      </c>
      <c r="HE60" s="57">
        <v>0</v>
      </c>
      <c r="HF60" s="57">
        <v>0</v>
      </c>
      <c r="HG60" s="57">
        <v>0</v>
      </c>
    </row>
    <row r="61" spans="1:215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0.01</v>
      </c>
      <c r="GJ61" s="34">
        <v>0</v>
      </c>
      <c r="GK61" s="34">
        <v>0.01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  <c r="GV61" s="51" t="s">
        <v>60</v>
      </c>
      <c r="GW61" s="51">
        <v>0</v>
      </c>
      <c r="GX61" s="51">
        <v>0</v>
      </c>
      <c r="GY61" s="51">
        <v>0</v>
      </c>
      <c r="GZ61" s="51">
        <v>0</v>
      </c>
      <c r="HC61" s="57" t="s">
        <v>60</v>
      </c>
      <c r="HD61" s="57">
        <v>0</v>
      </c>
      <c r="HE61" s="57">
        <v>0</v>
      </c>
      <c r="HF61" s="57">
        <v>0</v>
      </c>
      <c r="HG61" s="57">
        <v>0</v>
      </c>
    </row>
    <row r="62" spans="1:215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  <c r="GV62" s="51" t="s">
        <v>61</v>
      </c>
      <c r="GW62" s="51">
        <v>0</v>
      </c>
      <c r="GX62" s="51">
        <v>0</v>
      </c>
      <c r="GY62" s="51">
        <v>0</v>
      </c>
      <c r="GZ62" s="51">
        <v>0</v>
      </c>
      <c r="HC62" s="57" t="s">
        <v>61</v>
      </c>
      <c r="HD62" s="57">
        <v>0</v>
      </c>
      <c r="HE62" s="57">
        <v>0</v>
      </c>
      <c r="HF62" s="57">
        <v>0</v>
      </c>
      <c r="HG62" s="57">
        <v>0</v>
      </c>
    </row>
    <row r="63" spans="1:215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  <c r="GV63" s="51" t="s">
        <v>62</v>
      </c>
      <c r="GW63" s="51">
        <v>0</v>
      </c>
      <c r="GX63" s="51">
        <v>0</v>
      </c>
      <c r="GY63" s="51">
        <v>0</v>
      </c>
      <c r="GZ63" s="51">
        <v>0</v>
      </c>
      <c r="HC63" s="57" t="s">
        <v>62</v>
      </c>
      <c r="HD63" s="57">
        <v>0</v>
      </c>
      <c r="HE63" s="57">
        <v>0</v>
      </c>
      <c r="HF63" s="57">
        <v>0</v>
      </c>
      <c r="HG63" s="57">
        <v>0</v>
      </c>
    </row>
    <row r="64" spans="1:215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  <c r="GV64" s="51" t="s">
        <v>63</v>
      </c>
      <c r="GW64" s="51">
        <v>0</v>
      </c>
      <c r="GX64" s="51">
        <v>0</v>
      </c>
      <c r="GY64" s="51">
        <v>0</v>
      </c>
      <c r="GZ64" s="51">
        <v>0</v>
      </c>
      <c r="HC64" s="57" t="s">
        <v>63</v>
      </c>
      <c r="HD64" s="57">
        <v>0</v>
      </c>
      <c r="HE64" s="57">
        <v>0</v>
      </c>
      <c r="HF64" s="57">
        <v>0</v>
      </c>
      <c r="HG64" s="57">
        <v>0</v>
      </c>
    </row>
    <row r="65" spans="1:215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0.03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  <c r="GV65" s="51" t="s">
        <v>64</v>
      </c>
      <c r="GW65" s="51">
        <v>0</v>
      </c>
      <c r="GX65" s="51">
        <v>0</v>
      </c>
      <c r="GY65" s="51">
        <v>0</v>
      </c>
      <c r="GZ65" s="51">
        <v>0</v>
      </c>
      <c r="HC65" s="57" t="s">
        <v>64</v>
      </c>
      <c r="HD65" s="57">
        <v>0</v>
      </c>
      <c r="HE65" s="57">
        <v>0</v>
      </c>
      <c r="HF65" s="57">
        <v>0</v>
      </c>
      <c r="HG65" s="57">
        <v>0</v>
      </c>
    </row>
    <row r="66" spans="1:215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  <c r="GV66" s="51" t="s">
        <v>65</v>
      </c>
      <c r="GW66" s="51">
        <v>0</v>
      </c>
      <c r="GX66" s="51">
        <v>0</v>
      </c>
      <c r="GY66" s="51">
        <v>0</v>
      </c>
      <c r="GZ66" s="51">
        <v>0</v>
      </c>
      <c r="HC66" s="57" t="s">
        <v>65</v>
      </c>
      <c r="HD66" s="57">
        <v>0</v>
      </c>
      <c r="HE66" s="57">
        <v>0</v>
      </c>
      <c r="HF66" s="57">
        <v>0</v>
      </c>
      <c r="HG66" s="57">
        <v>0</v>
      </c>
    </row>
    <row r="67" spans="1:215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  <c r="GV67" s="51" t="s">
        <v>66</v>
      </c>
      <c r="GW67" s="51">
        <v>0</v>
      </c>
      <c r="GX67" s="51">
        <v>0</v>
      </c>
      <c r="GY67" s="51">
        <v>0</v>
      </c>
      <c r="GZ67" s="51">
        <v>0</v>
      </c>
      <c r="HC67" s="57" t="s">
        <v>66</v>
      </c>
      <c r="HD67" s="57">
        <v>0</v>
      </c>
      <c r="HE67" s="57">
        <v>0</v>
      </c>
      <c r="HF67" s="57">
        <v>0</v>
      </c>
      <c r="HG67" s="57">
        <v>0</v>
      </c>
    </row>
    <row r="68" spans="1:215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  <c r="GV68" s="51" t="s">
        <v>67</v>
      </c>
      <c r="GW68" s="51">
        <v>0</v>
      </c>
      <c r="GX68" s="51">
        <v>0</v>
      </c>
      <c r="GY68" s="51">
        <v>0</v>
      </c>
      <c r="GZ68" s="51">
        <v>0</v>
      </c>
      <c r="HC68" s="57" t="s">
        <v>67</v>
      </c>
      <c r="HD68" s="57">
        <v>0</v>
      </c>
      <c r="HE68" s="57">
        <v>0</v>
      </c>
      <c r="HF68" s="57">
        <v>0</v>
      </c>
      <c r="HG68" s="57">
        <v>0</v>
      </c>
    </row>
    <row r="69" spans="1:215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  <c r="GV69" s="51" t="s">
        <v>68</v>
      </c>
      <c r="GW69" s="51">
        <v>0</v>
      </c>
      <c r="GX69" s="51">
        <v>0.01</v>
      </c>
      <c r="GY69" s="51">
        <v>0</v>
      </c>
      <c r="GZ69" s="51">
        <v>0</v>
      </c>
      <c r="HC69" s="57" t="s">
        <v>68</v>
      </c>
      <c r="HD69" s="57">
        <v>0.02</v>
      </c>
      <c r="HE69" s="57">
        <v>0.08</v>
      </c>
      <c r="HF69" s="57">
        <v>0.01</v>
      </c>
      <c r="HG69" s="57">
        <v>0</v>
      </c>
    </row>
    <row r="70" spans="1:215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  <c r="GV70" s="51" t="s">
        <v>69</v>
      </c>
      <c r="GW70" s="51">
        <v>0</v>
      </c>
      <c r="GX70" s="51">
        <v>0</v>
      </c>
      <c r="GY70" s="51">
        <v>0</v>
      </c>
      <c r="GZ70" s="51">
        <v>0</v>
      </c>
      <c r="HC70" s="57" t="s">
        <v>69</v>
      </c>
      <c r="HD70" s="57">
        <v>0</v>
      </c>
      <c r="HE70" s="57">
        <v>0</v>
      </c>
      <c r="HF70" s="57">
        <v>0</v>
      </c>
      <c r="HG70" s="57">
        <v>0</v>
      </c>
    </row>
    <row r="71" spans="1:215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  <c r="GV71" s="51" t="s">
        <v>70</v>
      </c>
      <c r="GW71" s="51">
        <v>0</v>
      </c>
      <c r="GX71" s="51">
        <v>0</v>
      </c>
      <c r="GY71" s="51">
        <v>0</v>
      </c>
      <c r="GZ71" s="51">
        <v>0</v>
      </c>
      <c r="HC71" s="57" t="s">
        <v>70</v>
      </c>
      <c r="HD71" s="57">
        <v>0</v>
      </c>
      <c r="HE71" s="57">
        <v>0</v>
      </c>
      <c r="HF71" s="57">
        <v>0</v>
      </c>
      <c r="HG71" s="57">
        <v>0</v>
      </c>
    </row>
    <row r="72" spans="1:215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  <c r="FM72" s="34" t="s">
        <v>71</v>
      </c>
      <c r="FN72" s="34">
        <v>0</v>
      </c>
      <c r="FO72" s="34">
        <v>0.03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  <c r="GV72" s="51" t="s">
        <v>71</v>
      </c>
      <c r="GW72" s="51">
        <v>0</v>
      </c>
      <c r="GX72" s="51">
        <v>0.01</v>
      </c>
      <c r="GY72" s="51">
        <v>0</v>
      </c>
      <c r="GZ72" s="51">
        <v>0</v>
      </c>
      <c r="HC72" s="57" t="s">
        <v>71</v>
      </c>
      <c r="HD72" s="57">
        <v>0</v>
      </c>
      <c r="HE72" s="57">
        <v>0</v>
      </c>
      <c r="HF72" s="57">
        <v>0</v>
      </c>
      <c r="HG72" s="57">
        <v>0</v>
      </c>
    </row>
    <row r="73" spans="1:215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  <c r="GV73" s="51" t="s">
        <v>72</v>
      </c>
      <c r="GW73" s="51">
        <v>0</v>
      </c>
      <c r="GX73" s="51">
        <v>0</v>
      </c>
      <c r="GY73" s="51">
        <v>0</v>
      </c>
      <c r="GZ73" s="51">
        <v>0</v>
      </c>
      <c r="HC73" s="57" t="s">
        <v>72</v>
      </c>
      <c r="HD73" s="57">
        <v>0</v>
      </c>
      <c r="HE73" s="57">
        <v>0</v>
      </c>
      <c r="HF73" s="57">
        <v>0</v>
      </c>
      <c r="HG73" s="57">
        <v>0</v>
      </c>
    </row>
    <row r="74" spans="1:215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0.01</v>
      </c>
      <c r="FO74" s="34">
        <v>0</v>
      </c>
      <c r="FP74" s="34">
        <v>0</v>
      </c>
      <c r="FQ74" s="34">
        <v>0.06</v>
      </c>
      <c r="FT74" s="34" t="s">
        <v>73</v>
      </c>
      <c r="FU74" s="34">
        <v>0.01</v>
      </c>
      <c r="FV74" s="34">
        <v>0</v>
      </c>
      <c r="FW74" s="34">
        <v>0.01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0.01</v>
      </c>
      <c r="GJ74" s="34">
        <v>0</v>
      </c>
      <c r="GK74" s="34">
        <v>0.01</v>
      </c>
      <c r="GL74" s="34">
        <v>0.04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  <c r="GV74" s="51" t="s">
        <v>73</v>
      </c>
      <c r="GW74" s="51">
        <v>0.02</v>
      </c>
      <c r="GX74" s="51">
        <v>0</v>
      </c>
      <c r="GY74" s="51">
        <v>0.03</v>
      </c>
      <c r="GZ74" s="51">
        <v>0</v>
      </c>
      <c r="HC74" s="57" t="s">
        <v>73</v>
      </c>
      <c r="HD74" s="57">
        <v>0</v>
      </c>
      <c r="HE74" s="57">
        <v>0</v>
      </c>
      <c r="HF74" s="57">
        <v>0</v>
      </c>
      <c r="HG74" s="57">
        <v>0</v>
      </c>
    </row>
    <row r="75" spans="1:215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0.02</v>
      </c>
      <c r="GJ75" s="34">
        <v>0</v>
      </c>
      <c r="GK75" s="34">
        <v>0</v>
      </c>
      <c r="GL75" s="34">
        <v>0.12</v>
      </c>
      <c r="GO75" s="49" t="s">
        <v>74</v>
      </c>
      <c r="GP75" s="49">
        <v>0.01</v>
      </c>
      <c r="GQ75" s="49">
        <v>0</v>
      </c>
      <c r="GR75" s="49">
        <v>0.01</v>
      </c>
      <c r="GS75" s="49">
        <v>0</v>
      </c>
      <c r="GV75" s="51" t="s">
        <v>74</v>
      </c>
      <c r="GW75" s="51">
        <v>0</v>
      </c>
      <c r="GX75" s="51">
        <v>0</v>
      </c>
      <c r="GY75" s="51">
        <v>0</v>
      </c>
      <c r="GZ75" s="51">
        <v>0</v>
      </c>
      <c r="HC75" s="57" t="s">
        <v>74</v>
      </c>
      <c r="HD75" s="57">
        <v>0</v>
      </c>
      <c r="HE75" s="57">
        <v>0</v>
      </c>
      <c r="HF75" s="57">
        <v>0</v>
      </c>
      <c r="HG75" s="57">
        <v>0</v>
      </c>
    </row>
    <row r="76" spans="1:215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  <c r="FM76" s="34" t="s">
        <v>75</v>
      </c>
      <c r="FN76" s="34">
        <v>0.01</v>
      </c>
      <c r="FO76" s="34">
        <v>0</v>
      </c>
      <c r="FP76" s="34">
        <v>0.02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0.01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  <c r="GV76" s="51" t="s">
        <v>75</v>
      </c>
      <c r="GW76" s="51">
        <v>0.02</v>
      </c>
      <c r="GX76" s="51">
        <v>0</v>
      </c>
      <c r="GY76" s="51">
        <v>0.03</v>
      </c>
      <c r="GZ76" s="51">
        <v>0</v>
      </c>
      <c r="HC76" s="57" t="s">
        <v>75</v>
      </c>
      <c r="HD76" s="57">
        <v>0</v>
      </c>
      <c r="HE76" s="57">
        <v>0</v>
      </c>
      <c r="HF76" s="57">
        <v>0</v>
      </c>
      <c r="HG76" s="57">
        <v>0</v>
      </c>
    </row>
    <row r="77" spans="1:215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  <c r="GV77" s="51" t="s">
        <v>76</v>
      </c>
      <c r="GW77" s="51">
        <v>0</v>
      </c>
      <c r="GX77" s="51">
        <v>0</v>
      </c>
      <c r="GY77" s="51">
        <v>0</v>
      </c>
      <c r="GZ77" s="51">
        <v>0</v>
      </c>
      <c r="HC77" s="57" t="s">
        <v>76</v>
      </c>
      <c r="HD77" s="57">
        <v>0</v>
      </c>
      <c r="HE77" s="57">
        <v>0</v>
      </c>
      <c r="HF77" s="57">
        <v>0</v>
      </c>
      <c r="HG77" s="57">
        <v>0</v>
      </c>
    </row>
    <row r="78" spans="1:215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  <c r="FM78" s="34" t="s">
        <v>77</v>
      </c>
      <c r="FN78" s="34">
        <v>0.01</v>
      </c>
      <c r="FO78" s="34">
        <v>0.05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  <c r="GV78" s="51" t="s">
        <v>77</v>
      </c>
      <c r="GW78" s="51">
        <v>0</v>
      </c>
      <c r="GX78" s="51">
        <v>0</v>
      </c>
      <c r="GY78" s="51">
        <v>0</v>
      </c>
      <c r="GZ78" s="51">
        <v>0</v>
      </c>
      <c r="HC78" s="57" t="s">
        <v>77</v>
      </c>
      <c r="HD78" s="57">
        <v>0</v>
      </c>
      <c r="HE78" s="57">
        <v>0</v>
      </c>
      <c r="HF78" s="57">
        <v>0</v>
      </c>
      <c r="HG78" s="57">
        <v>0</v>
      </c>
    </row>
    <row r="79" spans="1:215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</v>
      </c>
      <c r="GQ79" s="49">
        <v>0</v>
      </c>
      <c r="GR79" s="49">
        <v>0</v>
      </c>
      <c r="GS79" s="49">
        <v>0</v>
      </c>
      <c r="GV79" s="51" t="s">
        <v>78</v>
      </c>
      <c r="GW79" s="51">
        <v>0</v>
      </c>
      <c r="GX79" s="51">
        <v>0</v>
      </c>
      <c r="GY79" s="51">
        <v>0</v>
      </c>
      <c r="GZ79" s="51">
        <v>0</v>
      </c>
      <c r="HC79" s="57" t="s">
        <v>78</v>
      </c>
      <c r="HD79" s="57">
        <v>0</v>
      </c>
      <c r="HE79" s="57">
        <v>0</v>
      </c>
      <c r="HF79" s="57">
        <v>0</v>
      </c>
      <c r="HG79" s="57">
        <v>0</v>
      </c>
    </row>
    <row r="80" spans="1:215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0.01</v>
      </c>
      <c r="GQ80" s="49">
        <v>0</v>
      </c>
      <c r="GR80" s="49">
        <v>0.02</v>
      </c>
      <c r="GS80" s="49">
        <v>0</v>
      </c>
      <c r="GV80" s="51" t="s">
        <v>79</v>
      </c>
      <c r="GW80" s="51">
        <v>0</v>
      </c>
      <c r="GX80" s="51">
        <v>0</v>
      </c>
      <c r="GY80" s="51">
        <v>0</v>
      </c>
      <c r="GZ80" s="51">
        <v>0</v>
      </c>
      <c r="HC80" s="57" t="s">
        <v>79</v>
      </c>
      <c r="HD80" s="57">
        <v>0</v>
      </c>
      <c r="HE80" s="57">
        <v>0</v>
      </c>
      <c r="HF80" s="57">
        <v>0</v>
      </c>
      <c r="HG80" s="57">
        <v>0</v>
      </c>
    </row>
    <row r="81" spans="1:215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  <c r="GV81" s="51" t="s">
        <v>80</v>
      </c>
      <c r="GW81" s="51">
        <v>0</v>
      </c>
      <c r="GX81" s="51">
        <v>0</v>
      </c>
      <c r="GY81" s="51">
        <v>0</v>
      </c>
      <c r="GZ81" s="51">
        <v>0</v>
      </c>
      <c r="HC81" s="57" t="s">
        <v>80</v>
      </c>
      <c r="HD81" s="57">
        <v>0</v>
      </c>
      <c r="HE81" s="57">
        <v>0</v>
      </c>
      <c r="HF81" s="57">
        <v>0</v>
      </c>
      <c r="HG81" s="57">
        <v>0</v>
      </c>
    </row>
    <row r="82" spans="1:215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  <c r="GV82" s="51" t="s">
        <v>81</v>
      </c>
      <c r="GW82" s="51">
        <v>0</v>
      </c>
      <c r="GX82" s="51">
        <v>0</v>
      </c>
      <c r="GY82" s="51">
        <v>0</v>
      </c>
      <c r="GZ82" s="51">
        <v>0</v>
      </c>
      <c r="HC82" s="57" t="s">
        <v>81</v>
      </c>
      <c r="HD82" s="57">
        <v>0</v>
      </c>
      <c r="HE82" s="57">
        <v>0</v>
      </c>
      <c r="HF82" s="57">
        <v>0</v>
      </c>
      <c r="HG82" s="57">
        <v>0</v>
      </c>
    </row>
    <row r="83" spans="1:215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0.02</v>
      </c>
      <c r="GQ83" s="49">
        <v>0.14000000000000001</v>
      </c>
      <c r="GR83" s="49">
        <v>0</v>
      </c>
      <c r="GS83" s="49">
        <v>0</v>
      </c>
      <c r="GV83" s="51" t="s">
        <v>82</v>
      </c>
      <c r="GW83" s="51">
        <v>0.01</v>
      </c>
      <c r="GX83" s="51">
        <v>0.06</v>
      </c>
      <c r="GY83" s="51">
        <v>0</v>
      </c>
      <c r="GZ83" s="51">
        <v>0</v>
      </c>
      <c r="HC83" s="57" t="s">
        <v>82</v>
      </c>
      <c r="HD83" s="57">
        <v>0.02</v>
      </c>
      <c r="HE83" s="57">
        <v>0.13</v>
      </c>
      <c r="HF83" s="57">
        <v>0</v>
      </c>
      <c r="HG83" s="57">
        <v>0</v>
      </c>
    </row>
    <row r="84" spans="1:215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  <c r="GV84" s="51" t="s">
        <v>83</v>
      </c>
      <c r="GW84" s="51">
        <v>0</v>
      </c>
      <c r="GX84" s="51">
        <v>0</v>
      </c>
      <c r="GY84" s="51">
        <v>0</v>
      </c>
      <c r="GZ84" s="51">
        <v>0</v>
      </c>
      <c r="HC84" s="57" t="s">
        <v>83</v>
      </c>
      <c r="HD84" s="57">
        <v>0</v>
      </c>
      <c r="HE84" s="57">
        <v>0</v>
      </c>
      <c r="HF84" s="57">
        <v>0</v>
      </c>
      <c r="HG84" s="57">
        <v>0</v>
      </c>
    </row>
    <row r="85" spans="1:215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0.01</v>
      </c>
      <c r="FV85" s="34">
        <v>7.0000000000000007E-2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0.01</v>
      </c>
      <c r="GQ85" s="49">
        <v>0</v>
      </c>
      <c r="GR85" s="49">
        <v>0.02</v>
      </c>
      <c r="GS85" s="49">
        <v>0</v>
      </c>
      <c r="GV85" s="51" t="s">
        <v>84</v>
      </c>
      <c r="GW85" s="51">
        <v>0</v>
      </c>
      <c r="GX85" s="51">
        <v>0</v>
      </c>
      <c r="GY85" s="51">
        <v>0</v>
      </c>
      <c r="GZ85" s="51">
        <v>0</v>
      </c>
      <c r="HC85" s="57" t="s">
        <v>84</v>
      </c>
      <c r="HD85" s="57">
        <v>0</v>
      </c>
      <c r="HE85" s="57">
        <v>0</v>
      </c>
      <c r="HF85" s="57">
        <v>0</v>
      </c>
      <c r="HG85" s="57">
        <v>0</v>
      </c>
    </row>
    <row r="86" spans="1:215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  <c r="GV86" s="51" t="s">
        <v>85</v>
      </c>
      <c r="GW86" s="51">
        <v>0</v>
      </c>
      <c r="GX86" s="51">
        <v>0</v>
      </c>
      <c r="GY86" s="51">
        <v>0</v>
      </c>
      <c r="GZ86" s="51">
        <v>0</v>
      </c>
      <c r="HC86" s="57" t="s">
        <v>85</v>
      </c>
      <c r="HD86" s="57">
        <v>0</v>
      </c>
      <c r="HE86" s="57">
        <v>0</v>
      </c>
      <c r="HF86" s="57">
        <v>0</v>
      </c>
      <c r="HG86" s="57">
        <v>0</v>
      </c>
    </row>
    <row r="87" spans="1:215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  <c r="GV87" s="51" t="s">
        <v>86</v>
      </c>
      <c r="GW87" s="51">
        <v>0</v>
      </c>
      <c r="GX87" s="51">
        <v>0</v>
      </c>
      <c r="GY87" s="51">
        <v>0</v>
      </c>
      <c r="GZ87" s="51">
        <v>0</v>
      </c>
      <c r="HC87" s="57" t="s">
        <v>86</v>
      </c>
      <c r="HD87" s="57">
        <v>0</v>
      </c>
      <c r="HE87" s="57">
        <v>0</v>
      </c>
      <c r="HF87" s="57">
        <v>0</v>
      </c>
      <c r="HG87" s="57">
        <v>0</v>
      </c>
    </row>
    <row r="88" spans="1:215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0.01</v>
      </c>
      <c r="GJ88" s="34">
        <v>0</v>
      </c>
      <c r="GK88" s="34">
        <v>0.01</v>
      </c>
      <c r="GL88" s="34">
        <v>0</v>
      </c>
      <c r="GO88" s="49" t="s">
        <v>87</v>
      </c>
      <c r="GP88" s="49">
        <v>0</v>
      </c>
      <c r="GQ88" s="49">
        <v>0</v>
      </c>
      <c r="GR88" s="49">
        <v>0.01</v>
      </c>
      <c r="GS88" s="49">
        <v>0</v>
      </c>
      <c r="GV88" s="51" t="s">
        <v>87</v>
      </c>
      <c r="GW88" s="51">
        <v>0</v>
      </c>
      <c r="GX88" s="51">
        <v>0</v>
      </c>
      <c r="GY88" s="51">
        <v>0.01</v>
      </c>
      <c r="GZ88" s="51">
        <v>0</v>
      </c>
      <c r="HC88" s="57" t="s">
        <v>87</v>
      </c>
      <c r="HD88" s="57">
        <v>0.01</v>
      </c>
      <c r="HE88" s="57">
        <v>0</v>
      </c>
      <c r="HF88" s="57">
        <v>0.01</v>
      </c>
      <c r="HG88" s="57">
        <v>0</v>
      </c>
    </row>
    <row r="89" spans="1:215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0.04</v>
      </c>
      <c r="FO89" s="34">
        <v>0.23</v>
      </c>
      <c r="FP89" s="34">
        <v>0.01</v>
      </c>
      <c r="FQ89" s="34">
        <v>0</v>
      </c>
      <c r="FT89" s="34" t="s">
        <v>88</v>
      </c>
      <c r="FU89" s="34">
        <v>0.02</v>
      </c>
      <c r="FV89" s="34">
        <v>7.0000000000000007E-2</v>
      </c>
      <c r="FW89" s="34">
        <v>0.02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  <c r="GV89" s="51" t="s">
        <v>88</v>
      </c>
      <c r="GW89" s="51">
        <v>0.01</v>
      </c>
      <c r="GX89" s="51">
        <v>0.08</v>
      </c>
      <c r="GY89" s="51">
        <v>0</v>
      </c>
      <c r="GZ89" s="51">
        <v>0</v>
      </c>
      <c r="HC89" s="57" t="s">
        <v>88</v>
      </c>
      <c r="HD89" s="57">
        <v>0.01</v>
      </c>
      <c r="HE89" s="57">
        <v>0.06</v>
      </c>
      <c r="HF89" s="57">
        <v>0</v>
      </c>
      <c r="HG89" s="57">
        <v>0</v>
      </c>
    </row>
    <row r="90" spans="1:215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  <c r="FM90" s="34" t="s">
        <v>89</v>
      </c>
      <c r="FN90" s="34">
        <v>0.01</v>
      </c>
      <c r="FO90" s="34">
        <v>0</v>
      </c>
      <c r="FP90" s="34">
        <v>0.01</v>
      </c>
      <c r="FQ90" s="34">
        <v>0</v>
      </c>
      <c r="FT90" s="34" t="s">
        <v>89</v>
      </c>
      <c r="FU90" s="34">
        <v>0</v>
      </c>
      <c r="FV90" s="34">
        <v>0</v>
      </c>
      <c r="FW90" s="34">
        <v>0.01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0.02</v>
      </c>
      <c r="GJ90" s="34">
        <v>0</v>
      </c>
      <c r="GK90" s="34">
        <v>0.04</v>
      </c>
      <c r="GL90" s="34">
        <v>0</v>
      </c>
      <c r="GO90" s="49" t="s">
        <v>89</v>
      </c>
      <c r="GP90" s="49">
        <v>0.02</v>
      </c>
      <c r="GQ90" s="49">
        <v>0</v>
      </c>
      <c r="GR90" s="49">
        <v>0.03</v>
      </c>
      <c r="GS90" s="49">
        <v>0</v>
      </c>
      <c r="GV90" s="51" t="s">
        <v>89</v>
      </c>
      <c r="GW90" s="51">
        <v>0.03</v>
      </c>
      <c r="GX90" s="51">
        <v>0.08</v>
      </c>
      <c r="GY90" s="51">
        <v>0.03</v>
      </c>
      <c r="GZ90" s="51">
        <v>0</v>
      </c>
      <c r="HC90" s="57" t="s">
        <v>89</v>
      </c>
      <c r="HD90" s="57">
        <v>0</v>
      </c>
      <c r="HE90" s="57">
        <v>0</v>
      </c>
      <c r="HF90" s="57">
        <v>0</v>
      </c>
      <c r="HG90" s="57">
        <v>0</v>
      </c>
    </row>
    <row r="91" spans="1:215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  <c r="GV91" s="51" t="s">
        <v>90</v>
      </c>
      <c r="GW91" s="51">
        <v>0</v>
      </c>
      <c r="GX91" s="51">
        <v>0</v>
      </c>
      <c r="GY91" s="51">
        <v>0</v>
      </c>
      <c r="GZ91" s="51">
        <v>0</v>
      </c>
      <c r="HC91" s="57" t="s">
        <v>90</v>
      </c>
      <c r="HD91" s="57">
        <v>0</v>
      </c>
      <c r="HE91" s="57">
        <v>0</v>
      </c>
      <c r="HF91" s="57">
        <v>0</v>
      </c>
      <c r="HG91" s="57">
        <v>0</v>
      </c>
    </row>
    <row r="92" spans="1:215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  <c r="GV92" s="51" t="s">
        <v>91</v>
      </c>
      <c r="GW92" s="51">
        <v>0</v>
      </c>
      <c r="GX92" s="51">
        <v>0</v>
      </c>
      <c r="GY92" s="51">
        <v>0</v>
      </c>
      <c r="GZ92" s="51">
        <v>0</v>
      </c>
      <c r="HC92" s="57" t="s">
        <v>91</v>
      </c>
      <c r="HD92" s="57">
        <v>0</v>
      </c>
      <c r="HE92" s="57">
        <v>0</v>
      </c>
      <c r="HF92" s="57">
        <v>0</v>
      </c>
      <c r="HG92" s="57">
        <v>0</v>
      </c>
    </row>
    <row r="93" spans="1:215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0.01</v>
      </c>
      <c r="FV93" s="34">
        <v>0.04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0.01</v>
      </c>
      <c r="GQ93" s="49">
        <v>0.03</v>
      </c>
      <c r="GR93" s="49">
        <v>0</v>
      </c>
      <c r="GS93" s="49">
        <v>0</v>
      </c>
      <c r="GV93" s="51" t="s">
        <v>92</v>
      </c>
      <c r="GW93" s="51">
        <v>0</v>
      </c>
      <c r="GX93" s="51">
        <v>0</v>
      </c>
      <c r="GY93" s="51">
        <v>0</v>
      </c>
      <c r="GZ93" s="51">
        <v>0</v>
      </c>
      <c r="HC93" s="57" t="s">
        <v>92</v>
      </c>
      <c r="HD93" s="57">
        <v>0.02</v>
      </c>
      <c r="HE93" s="57">
        <v>7.0000000000000007E-2</v>
      </c>
      <c r="HF93" s="57">
        <v>0.02</v>
      </c>
      <c r="HG93" s="57">
        <v>0</v>
      </c>
    </row>
    <row r="94" spans="1:215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0.02</v>
      </c>
      <c r="GO94" s="49" t="s">
        <v>93</v>
      </c>
      <c r="GP94" s="49">
        <v>0.01</v>
      </c>
      <c r="GQ94" s="49">
        <v>0</v>
      </c>
      <c r="GR94" s="49">
        <v>0</v>
      </c>
      <c r="GS94" s="49">
        <v>0.02</v>
      </c>
      <c r="GV94" s="51" t="s">
        <v>93</v>
      </c>
      <c r="GW94" s="51">
        <v>0.01</v>
      </c>
      <c r="GX94" s="51">
        <v>0.03</v>
      </c>
      <c r="GY94" s="51">
        <v>0</v>
      </c>
      <c r="GZ94" s="51">
        <v>0.02</v>
      </c>
      <c r="HC94" s="57" t="s">
        <v>93</v>
      </c>
      <c r="HD94" s="57">
        <v>0</v>
      </c>
      <c r="HE94" s="57">
        <v>0</v>
      </c>
      <c r="HF94" s="57">
        <v>0</v>
      </c>
      <c r="HG94" s="57">
        <v>0</v>
      </c>
    </row>
    <row r="95" spans="1:215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  <c r="GV95" s="51" t="s">
        <v>94</v>
      </c>
      <c r="GW95" s="51">
        <v>0.02</v>
      </c>
      <c r="GX95" s="51">
        <v>0</v>
      </c>
      <c r="GY95" s="51">
        <v>0.03</v>
      </c>
      <c r="GZ95" s="51">
        <v>0</v>
      </c>
      <c r="HC95" s="57" t="s">
        <v>94</v>
      </c>
      <c r="HD95" s="57">
        <v>0</v>
      </c>
      <c r="HE95" s="57">
        <v>0</v>
      </c>
      <c r="HF95" s="57">
        <v>0</v>
      </c>
      <c r="HG95" s="57">
        <v>0</v>
      </c>
    </row>
    <row r="96" spans="1:215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0.01</v>
      </c>
      <c r="FX96" s="34">
        <v>0</v>
      </c>
      <c r="GA96" s="34" t="s">
        <v>95</v>
      </c>
      <c r="GB96" s="34">
        <v>0.01</v>
      </c>
      <c r="GC96" s="34">
        <v>0</v>
      </c>
      <c r="GD96" s="34">
        <v>0</v>
      </c>
      <c r="GE96" s="34">
        <v>7.0000000000000007E-2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  <c r="GV96" s="51" t="s">
        <v>95</v>
      </c>
      <c r="GW96" s="51">
        <v>0</v>
      </c>
      <c r="GX96" s="51">
        <v>0</v>
      </c>
      <c r="GY96" s="51">
        <v>0</v>
      </c>
      <c r="GZ96" s="51">
        <v>0</v>
      </c>
      <c r="HC96" s="57" t="s">
        <v>95</v>
      </c>
      <c r="HD96" s="57">
        <v>0.01</v>
      </c>
      <c r="HE96" s="57">
        <v>0.02</v>
      </c>
      <c r="HF96" s="57">
        <v>0</v>
      </c>
      <c r="HG96" s="57">
        <v>0.03</v>
      </c>
    </row>
    <row r="97" spans="1:215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0.01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  <c r="GV97" s="51" t="s">
        <v>96</v>
      </c>
      <c r="GW97" s="51">
        <v>0</v>
      </c>
      <c r="GX97" s="51">
        <v>0</v>
      </c>
      <c r="GY97" s="51">
        <v>0</v>
      </c>
      <c r="GZ97" s="51">
        <v>0</v>
      </c>
      <c r="HC97" s="57" t="s">
        <v>96</v>
      </c>
      <c r="HD97" s="57">
        <v>0</v>
      </c>
      <c r="HE97" s="57">
        <v>0</v>
      </c>
      <c r="HF97" s="57">
        <v>0</v>
      </c>
      <c r="HG97" s="57">
        <v>0</v>
      </c>
    </row>
    <row r="98" spans="1:215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0.03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  <c r="GV98" s="51" t="s">
        <v>97</v>
      </c>
      <c r="GW98" s="51">
        <v>0</v>
      </c>
      <c r="GX98" s="51">
        <v>0</v>
      </c>
      <c r="GY98" s="51">
        <v>0</v>
      </c>
      <c r="GZ98" s="51">
        <v>0</v>
      </c>
      <c r="HC98" s="57" t="s">
        <v>97</v>
      </c>
      <c r="HD98" s="57">
        <v>0</v>
      </c>
      <c r="HE98" s="57">
        <v>0</v>
      </c>
      <c r="HF98" s="57">
        <v>0</v>
      </c>
      <c r="HG98" s="57">
        <v>0</v>
      </c>
    </row>
    <row r="99" spans="1:215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  <c r="GV99" s="51" t="s">
        <v>98</v>
      </c>
      <c r="GW99" s="51">
        <v>0</v>
      </c>
      <c r="GX99" s="51">
        <v>0</v>
      </c>
      <c r="GY99" s="51">
        <v>0</v>
      </c>
      <c r="GZ99" s="51">
        <v>0</v>
      </c>
      <c r="HC99" s="57" t="s">
        <v>98</v>
      </c>
      <c r="HD99" s="57">
        <v>0</v>
      </c>
      <c r="HE99" s="57">
        <v>0</v>
      </c>
      <c r="HF99" s="57">
        <v>0</v>
      </c>
      <c r="HG99" s="57">
        <v>0</v>
      </c>
    </row>
    <row r="100" spans="1:215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  <c r="GV100" s="51" t="s">
        <v>99</v>
      </c>
      <c r="GW100" s="51">
        <v>0</v>
      </c>
      <c r="GX100" s="51">
        <v>0</v>
      </c>
      <c r="GY100" s="51">
        <v>0</v>
      </c>
      <c r="GZ100" s="51">
        <v>0</v>
      </c>
      <c r="HC100" s="57" t="s">
        <v>99</v>
      </c>
      <c r="HD100" s="57">
        <v>0</v>
      </c>
      <c r="HE100" s="57">
        <v>0</v>
      </c>
      <c r="HF100" s="57">
        <v>0</v>
      </c>
      <c r="HG100" s="57">
        <v>0</v>
      </c>
    </row>
    <row r="101" spans="1:215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  <c r="GV101" s="51" t="s">
        <v>100</v>
      </c>
      <c r="GW101" s="51">
        <v>0</v>
      </c>
      <c r="GX101" s="51">
        <v>0</v>
      </c>
      <c r="GY101" s="51">
        <v>0</v>
      </c>
      <c r="GZ101" s="51">
        <v>0</v>
      </c>
      <c r="HC101" s="57" t="s">
        <v>100</v>
      </c>
      <c r="HD101" s="57">
        <v>0</v>
      </c>
      <c r="HE101" s="57">
        <v>0</v>
      </c>
      <c r="HF101" s="57">
        <v>0</v>
      </c>
      <c r="HG101" s="57">
        <v>0</v>
      </c>
    </row>
    <row r="102" spans="1:215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  <c r="GV102" s="51" t="s">
        <v>101</v>
      </c>
      <c r="GW102" s="51">
        <v>0</v>
      </c>
      <c r="GX102" s="51">
        <v>0</v>
      </c>
      <c r="GY102" s="51">
        <v>0</v>
      </c>
      <c r="GZ102" s="51">
        <v>0</v>
      </c>
      <c r="HC102" s="57" t="s">
        <v>101</v>
      </c>
      <c r="HD102" s="57">
        <v>0</v>
      </c>
      <c r="HE102" s="57">
        <v>0</v>
      </c>
      <c r="HF102" s="57">
        <v>0</v>
      </c>
      <c r="HG102" s="57">
        <v>0</v>
      </c>
    </row>
    <row r="103" spans="1:215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  <c r="GV103" s="51" t="s">
        <v>102</v>
      </c>
      <c r="GW103" s="51">
        <v>0</v>
      </c>
      <c r="GX103" s="51">
        <v>0</v>
      </c>
      <c r="GY103" s="51">
        <v>0</v>
      </c>
      <c r="GZ103" s="51">
        <v>0</v>
      </c>
      <c r="HC103" s="57" t="s">
        <v>102</v>
      </c>
      <c r="HD103" s="57">
        <v>0</v>
      </c>
      <c r="HE103" s="57">
        <v>0</v>
      </c>
      <c r="HF103" s="57">
        <v>0</v>
      </c>
      <c r="HG103" s="57">
        <v>0</v>
      </c>
    </row>
    <row r="104" spans="1:215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  <c r="GV104" s="51" t="s">
        <v>103</v>
      </c>
      <c r="GW104" s="51">
        <v>0</v>
      </c>
      <c r="GX104" s="51">
        <v>0</v>
      </c>
      <c r="GY104" s="51">
        <v>0</v>
      </c>
      <c r="GZ104" s="51">
        <v>0</v>
      </c>
      <c r="HC104" s="57" t="s">
        <v>103</v>
      </c>
      <c r="HD104" s="57">
        <v>0</v>
      </c>
      <c r="HE104" s="57">
        <v>0</v>
      </c>
      <c r="HF104" s="57">
        <v>0</v>
      </c>
      <c r="HG104" s="57">
        <v>0</v>
      </c>
    </row>
    <row r="105" spans="1:215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  <c r="GV105" s="51" t="s">
        <v>104</v>
      </c>
      <c r="GW105" s="51">
        <v>0</v>
      </c>
      <c r="GX105" s="51">
        <v>0</v>
      </c>
      <c r="GY105" s="51">
        <v>0</v>
      </c>
      <c r="GZ105" s="51">
        <v>0</v>
      </c>
      <c r="HC105" s="57" t="s">
        <v>104</v>
      </c>
      <c r="HD105" s="57">
        <v>0</v>
      </c>
      <c r="HE105" s="57">
        <v>0</v>
      </c>
      <c r="HF105" s="57">
        <v>0</v>
      </c>
      <c r="HG105" s="57">
        <v>0</v>
      </c>
    </row>
    <row r="106" spans="1:215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  <c r="GV106" s="51" t="s">
        <v>105</v>
      </c>
      <c r="GW106" s="51">
        <v>0</v>
      </c>
      <c r="GX106" s="51">
        <v>0</v>
      </c>
      <c r="GY106" s="51">
        <v>0</v>
      </c>
      <c r="GZ106" s="51">
        <v>0</v>
      </c>
      <c r="HC106" s="57" t="s">
        <v>105</v>
      </c>
      <c r="HD106" s="57">
        <v>0</v>
      </c>
      <c r="HE106" s="57">
        <v>0</v>
      </c>
      <c r="HF106" s="57">
        <v>0</v>
      </c>
      <c r="HG106" s="57">
        <v>0</v>
      </c>
    </row>
    <row r="107" spans="1:215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  <c r="GV107" s="51" t="s">
        <v>106</v>
      </c>
      <c r="GW107" s="51">
        <v>0</v>
      </c>
      <c r="GX107" s="51">
        <v>0</v>
      </c>
      <c r="GY107" s="51">
        <v>0</v>
      </c>
      <c r="GZ107" s="51">
        <v>0</v>
      </c>
      <c r="HC107" s="57" t="s">
        <v>106</v>
      </c>
      <c r="HD107" s="57">
        <v>0</v>
      </c>
      <c r="HE107" s="57">
        <v>0</v>
      </c>
      <c r="HF107" s="57">
        <v>0</v>
      </c>
      <c r="HG107" s="57">
        <v>0</v>
      </c>
    </row>
    <row r="108" spans="1:215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  <c r="GV108" s="51" t="s">
        <v>107</v>
      </c>
      <c r="GW108" s="51">
        <v>0</v>
      </c>
      <c r="GX108" s="51">
        <v>0</v>
      </c>
      <c r="GY108" s="51">
        <v>0</v>
      </c>
      <c r="GZ108" s="51">
        <v>0</v>
      </c>
      <c r="HC108" s="57" t="s">
        <v>107</v>
      </c>
      <c r="HD108" s="57">
        <v>0</v>
      </c>
      <c r="HE108" s="57">
        <v>0</v>
      </c>
      <c r="HF108" s="57">
        <v>0</v>
      </c>
      <c r="HG108" s="57">
        <v>0</v>
      </c>
    </row>
    <row r="109" spans="1:215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  <c r="GV109" s="51" t="s">
        <v>108</v>
      </c>
      <c r="GW109" s="51">
        <v>0</v>
      </c>
      <c r="GX109" s="51">
        <v>0</v>
      </c>
      <c r="GY109" s="51">
        <v>0</v>
      </c>
      <c r="GZ109" s="51">
        <v>0</v>
      </c>
      <c r="HC109" s="57" t="s">
        <v>108</v>
      </c>
      <c r="HD109" s="57">
        <v>0</v>
      </c>
      <c r="HE109" s="57">
        <v>0</v>
      </c>
      <c r="HF109" s="57">
        <v>0</v>
      </c>
      <c r="HG109" s="57">
        <v>0</v>
      </c>
    </row>
    <row r="110" spans="1:215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  <c r="GV110" s="51" t="s">
        <v>109</v>
      </c>
      <c r="GW110" s="51">
        <v>0</v>
      </c>
      <c r="GX110" s="51">
        <v>0</v>
      </c>
      <c r="GY110" s="51">
        <v>0</v>
      </c>
      <c r="GZ110" s="51">
        <v>0</v>
      </c>
      <c r="HC110" s="57" t="s">
        <v>109</v>
      </c>
      <c r="HD110" s="57">
        <v>0</v>
      </c>
      <c r="HE110" s="57">
        <v>0</v>
      </c>
      <c r="HF110" s="57">
        <v>0</v>
      </c>
      <c r="HG110" s="57">
        <v>0</v>
      </c>
    </row>
    <row r="111" spans="1:215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  <c r="GV111" s="51" t="s">
        <v>110</v>
      </c>
      <c r="GW111" s="51">
        <v>0</v>
      </c>
      <c r="GX111" s="51">
        <v>0</v>
      </c>
      <c r="GY111" s="51">
        <v>0</v>
      </c>
      <c r="GZ111" s="51">
        <v>0</v>
      </c>
      <c r="HC111" s="57" t="s">
        <v>110</v>
      </c>
      <c r="HD111" s="57">
        <v>0</v>
      </c>
      <c r="HE111" s="57">
        <v>0</v>
      </c>
      <c r="HF111" s="57">
        <v>0</v>
      </c>
      <c r="HG111" s="57">
        <v>0</v>
      </c>
    </row>
    <row r="112" spans="1:215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  <c r="GV112" s="51" t="s">
        <v>111</v>
      </c>
      <c r="GW112" s="51">
        <v>0</v>
      </c>
      <c r="GX112" s="51">
        <v>0</v>
      </c>
      <c r="GY112" s="51">
        <v>0</v>
      </c>
      <c r="GZ112" s="51">
        <v>0</v>
      </c>
      <c r="HC112" s="57" t="s">
        <v>111</v>
      </c>
      <c r="HD112" s="57">
        <v>0</v>
      </c>
      <c r="HE112" s="57">
        <v>0</v>
      </c>
      <c r="HF112" s="57">
        <v>0</v>
      </c>
      <c r="HG112" s="57">
        <v>0</v>
      </c>
    </row>
    <row r="113" spans="1:215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  <c r="GV113" s="51" t="s">
        <v>112</v>
      </c>
      <c r="GW113" s="51">
        <v>0</v>
      </c>
      <c r="GX113" s="51">
        <v>0</v>
      </c>
      <c r="GY113" s="51">
        <v>0</v>
      </c>
      <c r="GZ113" s="51">
        <v>0</v>
      </c>
      <c r="HC113" s="57" t="s">
        <v>112</v>
      </c>
      <c r="HD113" s="57">
        <v>0</v>
      </c>
      <c r="HE113" s="57">
        <v>0</v>
      </c>
      <c r="HF113" s="57">
        <v>0</v>
      </c>
      <c r="HG113" s="57">
        <v>0</v>
      </c>
    </row>
    <row r="114" spans="1:215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  <c r="GV114" s="51" t="s">
        <v>113</v>
      </c>
      <c r="GW114" s="51">
        <v>0</v>
      </c>
      <c r="GX114" s="51">
        <v>0</v>
      </c>
      <c r="GY114" s="51">
        <v>0</v>
      </c>
      <c r="GZ114" s="51">
        <v>0</v>
      </c>
      <c r="HC114" s="57" t="s">
        <v>113</v>
      </c>
      <c r="HD114" s="57">
        <v>0</v>
      </c>
      <c r="HE114" s="57">
        <v>0</v>
      </c>
      <c r="HF114" s="57">
        <v>0</v>
      </c>
      <c r="HG114" s="57">
        <v>0</v>
      </c>
    </row>
    <row r="115" spans="1:215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  <c r="GV115" s="51" t="s">
        <v>114</v>
      </c>
      <c r="GW115" s="51">
        <v>0</v>
      </c>
      <c r="GX115" s="51">
        <v>0</v>
      </c>
      <c r="GY115" s="51">
        <v>0</v>
      </c>
      <c r="GZ115" s="51">
        <v>0</v>
      </c>
      <c r="HC115" s="57" t="s">
        <v>114</v>
      </c>
      <c r="HD115" s="57">
        <v>0</v>
      </c>
      <c r="HE115" s="57">
        <v>0</v>
      </c>
      <c r="HF115" s="57">
        <v>0</v>
      </c>
      <c r="HG115" s="57">
        <v>0</v>
      </c>
    </row>
    <row r="116" spans="1:215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  <c r="GV116" s="51" t="s">
        <v>115</v>
      </c>
      <c r="GW116" s="51">
        <v>0</v>
      </c>
      <c r="GX116" s="51">
        <v>0</v>
      </c>
      <c r="GY116" s="51">
        <v>0</v>
      </c>
      <c r="GZ116" s="51">
        <v>0</v>
      </c>
      <c r="HC116" s="57" t="s">
        <v>115</v>
      </c>
      <c r="HD116" s="57">
        <v>0</v>
      </c>
      <c r="HE116" s="57">
        <v>0</v>
      </c>
      <c r="HF116" s="57">
        <v>0</v>
      </c>
      <c r="HG116" s="57">
        <v>0</v>
      </c>
    </row>
    <row r="117" spans="1:215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  <c r="GV117" s="51" t="s">
        <v>116</v>
      </c>
      <c r="GW117" s="51">
        <v>0</v>
      </c>
      <c r="GX117" s="51">
        <v>0</v>
      </c>
      <c r="GY117" s="51">
        <v>0</v>
      </c>
      <c r="GZ117" s="51">
        <v>0</v>
      </c>
      <c r="HC117" s="57" t="s">
        <v>116</v>
      </c>
      <c r="HD117" s="57">
        <v>0</v>
      </c>
      <c r="HE117" s="57">
        <v>0</v>
      </c>
      <c r="HF117" s="57">
        <v>0</v>
      </c>
      <c r="HG117" s="57">
        <v>0</v>
      </c>
    </row>
    <row r="118" spans="1:215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  <c r="GV118" s="51" t="s">
        <v>117</v>
      </c>
      <c r="GW118" s="51">
        <v>0</v>
      </c>
      <c r="GX118" s="51">
        <v>0</v>
      </c>
      <c r="GY118" s="51">
        <v>0</v>
      </c>
      <c r="GZ118" s="51">
        <v>0</v>
      </c>
      <c r="HC118" s="57" t="s">
        <v>117</v>
      </c>
      <c r="HD118" s="57">
        <v>0</v>
      </c>
      <c r="HE118" s="57">
        <v>0</v>
      </c>
      <c r="HF118" s="57">
        <v>0</v>
      </c>
      <c r="HG118" s="57">
        <v>0</v>
      </c>
    </row>
    <row r="119" spans="1:215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  <c r="GV119" s="51" t="s">
        <v>118</v>
      </c>
      <c r="GW119" s="51">
        <v>0</v>
      </c>
      <c r="GX119" s="51">
        <v>0</v>
      </c>
      <c r="GY119" s="51">
        <v>0</v>
      </c>
      <c r="GZ119" s="51">
        <v>0</v>
      </c>
      <c r="HC119" s="57" t="s">
        <v>118</v>
      </c>
      <c r="HD119" s="57">
        <v>0</v>
      </c>
      <c r="HE119" s="57">
        <v>0</v>
      </c>
      <c r="HF119" s="57">
        <v>0</v>
      </c>
      <c r="HG119" s="57">
        <v>0</v>
      </c>
    </row>
    <row r="120" spans="1:215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  <c r="GV120" s="51" t="s">
        <v>119</v>
      </c>
      <c r="GW120" s="51">
        <v>0</v>
      </c>
      <c r="GX120" s="51">
        <v>0</v>
      </c>
      <c r="GY120" s="51">
        <v>0</v>
      </c>
      <c r="GZ120" s="51">
        <v>0</v>
      </c>
      <c r="HC120" s="57" t="s">
        <v>119</v>
      </c>
      <c r="HD120" s="57">
        <v>0</v>
      </c>
      <c r="HE120" s="57">
        <v>0</v>
      </c>
      <c r="HF120" s="57">
        <v>0</v>
      </c>
      <c r="HG120" s="57">
        <v>0</v>
      </c>
    </row>
    <row r="121" spans="1:215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  <c r="GV121" s="51" t="s">
        <v>120</v>
      </c>
      <c r="GW121" s="51">
        <v>0</v>
      </c>
      <c r="GX121" s="51">
        <v>0</v>
      </c>
      <c r="GY121" s="51">
        <v>0</v>
      </c>
      <c r="GZ121" s="51">
        <v>0</v>
      </c>
      <c r="HC121" s="57" t="s">
        <v>120</v>
      </c>
      <c r="HD121" s="57">
        <v>0</v>
      </c>
      <c r="HE121" s="57">
        <v>0</v>
      </c>
      <c r="HF121" s="57">
        <v>0</v>
      </c>
      <c r="HG121" s="57">
        <v>0</v>
      </c>
    </row>
    <row r="122" spans="1:215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  <c r="GV122" s="51" t="s">
        <v>121</v>
      </c>
      <c r="GW122" s="51">
        <v>0</v>
      </c>
      <c r="GX122" s="51">
        <v>0</v>
      </c>
      <c r="GY122" s="51">
        <v>0</v>
      </c>
      <c r="GZ122" s="51">
        <v>0</v>
      </c>
      <c r="HC122" s="57" t="s">
        <v>121</v>
      </c>
      <c r="HD122" s="57">
        <v>0</v>
      </c>
      <c r="HE122" s="57">
        <v>0</v>
      </c>
      <c r="HF122" s="57">
        <v>0</v>
      </c>
      <c r="HG122" s="57">
        <v>0</v>
      </c>
    </row>
    <row r="123" spans="1:215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  <c r="GV123" s="51" t="s">
        <v>122</v>
      </c>
      <c r="GW123" s="51">
        <v>0</v>
      </c>
      <c r="GX123" s="51">
        <v>0</v>
      </c>
      <c r="GY123" s="51">
        <v>0</v>
      </c>
      <c r="GZ123" s="51">
        <v>0</v>
      </c>
      <c r="HC123" s="57" t="s">
        <v>122</v>
      </c>
      <c r="HD123" s="57">
        <v>0</v>
      </c>
      <c r="HE123" s="57">
        <v>0</v>
      </c>
      <c r="HF123" s="57">
        <v>0</v>
      </c>
      <c r="HG123" s="57">
        <v>0</v>
      </c>
    </row>
    <row r="124" spans="1:215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  <c r="GV124" s="51" t="s">
        <v>123</v>
      </c>
      <c r="GW124" s="51">
        <v>0</v>
      </c>
      <c r="GX124" s="51">
        <v>0</v>
      </c>
      <c r="GY124" s="51">
        <v>0</v>
      </c>
      <c r="GZ124" s="51">
        <v>0</v>
      </c>
      <c r="HC124" s="57" t="s">
        <v>123</v>
      </c>
      <c r="HD124" s="57">
        <v>0</v>
      </c>
      <c r="HE124" s="57">
        <v>0</v>
      </c>
      <c r="HF124" s="57">
        <v>0</v>
      </c>
      <c r="HG124" s="57">
        <v>0</v>
      </c>
    </row>
    <row r="125" spans="1:215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  <c r="GV125" s="51" t="s">
        <v>124</v>
      </c>
      <c r="GW125" s="51">
        <v>0</v>
      </c>
      <c r="GX125" s="51">
        <v>0</v>
      </c>
      <c r="GY125" s="51">
        <v>0</v>
      </c>
      <c r="GZ125" s="51">
        <v>0</v>
      </c>
      <c r="HC125" s="57" t="s">
        <v>124</v>
      </c>
      <c r="HD125" s="57">
        <v>0</v>
      </c>
      <c r="HE125" s="57">
        <v>0</v>
      </c>
      <c r="HF125" s="57">
        <v>0</v>
      </c>
      <c r="HG125" s="57">
        <v>0</v>
      </c>
    </row>
    <row r="126" spans="1:215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  <c r="GV126" s="51" t="s">
        <v>125</v>
      </c>
      <c r="GW126" s="51">
        <v>0</v>
      </c>
      <c r="GX126" s="51">
        <v>0</v>
      </c>
      <c r="GY126" s="51">
        <v>0</v>
      </c>
      <c r="GZ126" s="51">
        <v>0</v>
      </c>
      <c r="HC126" s="57" t="s">
        <v>125</v>
      </c>
      <c r="HD126" s="57">
        <v>0</v>
      </c>
      <c r="HE126" s="57">
        <v>0</v>
      </c>
      <c r="HF126" s="57">
        <v>0</v>
      </c>
      <c r="HG126" s="57">
        <v>0</v>
      </c>
    </row>
    <row r="127" spans="1:215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  <c r="GV127" s="51" t="s">
        <v>126</v>
      </c>
      <c r="GW127" s="51">
        <v>0</v>
      </c>
      <c r="GX127" s="51">
        <v>0</v>
      </c>
      <c r="GY127" s="51">
        <v>0</v>
      </c>
      <c r="GZ127" s="51">
        <v>0</v>
      </c>
      <c r="HC127" s="57" t="s">
        <v>126</v>
      </c>
      <c r="HD127" s="57">
        <v>0</v>
      </c>
      <c r="HE127" s="57">
        <v>0</v>
      </c>
      <c r="HF127" s="57">
        <v>0</v>
      </c>
      <c r="HG127" s="57">
        <v>0</v>
      </c>
    </row>
    <row r="128" spans="1:215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  <c r="GV128" s="51" t="s">
        <v>127</v>
      </c>
      <c r="GW128" s="51">
        <v>0</v>
      </c>
      <c r="GX128" s="51">
        <v>0</v>
      </c>
      <c r="GY128" s="51">
        <v>0</v>
      </c>
      <c r="GZ128" s="51">
        <v>0</v>
      </c>
      <c r="HC128" s="57" t="s">
        <v>127</v>
      </c>
      <c r="HD128" s="57">
        <v>0</v>
      </c>
      <c r="HE128" s="57">
        <v>0</v>
      </c>
      <c r="HF128" s="57">
        <v>0</v>
      </c>
      <c r="HG128" s="57">
        <v>0</v>
      </c>
    </row>
    <row r="129" spans="1:215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  <c r="GV129" s="51" t="s">
        <v>128</v>
      </c>
      <c r="GW129" s="51">
        <v>0</v>
      </c>
      <c r="GX129" s="51">
        <v>0</v>
      </c>
      <c r="GY129" s="51">
        <v>0</v>
      </c>
      <c r="GZ129" s="51">
        <v>0</v>
      </c>
      <c r="HC129" s="57" t="s">
        <v>128</v>
      </c>
      <c r="HD129" s="57">
        <v>0</v>
      </c>
      <c r="HE129" s="57">
        <v>0</v>
      </c>
      <c r="HF129" s="57">
        <v>0</v>
      </c>
      <c r="HG129" s="57">
        <v>0</v>
      </c>
    </row>
    <row r="130" spans="1:215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  <c r="GV130" s="51" t="s">
        <v>129</v>
      </c>
      <c r="GW130" s="51">
        <v>0</v>
      </c>
      <c r="GX130" s="51">
        <v>0</v>
      </c>
      <c r="GY130" s="51">
        <v>0</v>
      </c>
      <c r="GZ130" s="51">
        <v>0</v>
      </c>
      <c r="HC130" s="57" t="s">
        <v>129</v>
      </c>
      <c r="HD130" s="57">
        <v>0</v>
      </c>
      <c r="HE130" s="57">
        <v>0</v>
      </c>
      <c r="HF130" s="57">
        <v>0</v>
      </c>
      <c r="HG130" s="57">
        <v>0</v>
      </c>
    </row>
    <row r="131" spans="1:215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  <c r="GV131" s="51" t="s">
        <v>130</v>
      </c>
      <c r="GW131" s="51">
        <v>0</v>
      </c>
      <c r="GX131" s="51">
        <v>0</v>
      </c>
      <c r="GY131" s="51">
        <v>0</v>
      </c>
      <c r="GZ131" s="51">
        <v>0</v>
      </c>
      <c r="HC131" s="57" t="s">
        <v>130</v>
      </c>
      <c r="HD131" s="57">
        <v>0</v>
      </c>
      <c r="HE131" s="57">
        <v>0</v>
      </c>
      <c r="HF131" s="57">
        <v>0</v>
      </c>
      <c r="HG131" s="57">
        <v>0</v>
      </c>
    </row>
    <row r="132" spans="1:215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  <c r="GV132" s="51" t="s">
        <v>131</v>
      </c>
      <c r="GW132" s="51">
        <v>0</v>
      </c>
      <c r="GX132" s="51">
        <v>0</v>
      </c>
      <c r="GY132" s="51">
        <v>0</v>
      </c>
      <c r="GZ132" s="51">
        <v>0</v>
      </c>
      <c r="HC132" s="57" t="s">
        <v>131</v>
      </c>
      <c r="HD132" s="57">
        <v>0</v>
      </c>
      <c r="HE132" s="57">
        <v>0</v>
      </c>
      <c r="HF132" s="57">
        <v>0</v>
      </c>
      <c r="HG132" s="57">
        <v>0</v>
      </c>
    </row>
    <row r="133" spans="1:215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  <c r="GV133" s="51" t="s">
        <v>132</v>
      </c>
      <c r="GW133" s="51">
        <v>0</v>
      </c>
      <c r="GX133" s="51">
        <v>0</v>
      </c>
      <c r="GY133" s="51">
        <v>0</v>
      </c>
      <c r="GZ133" s="51">
        <v>0</v>
      </c>
      <c r="HC133" s="57" t="s">
        <v>132</v>
      </c>
      <c r="HD133" s="57">
        <v>0</v>
      </c>
      <c r="HE133" s="57">
        <v>0</v>
      </c>
      <c r="HF133" s="57">
        <v>0</v>
      </c>
      <c r="HG133" s="57">
        <v>0</v>
      </c>
    </row>
    <row r="134" spans="1:215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  <c r="GV134" s="51" t="s">
        <v>133</v>
      </c>
      <c r="GW134" s="51">
        <v>0</v>
      </c>
      <c r="GX134" s="51">
        <v>0</v>
      </c>
      <c r="GY134" s="51">
        <v>0</v>
      </c>
      <c r="GZ134" s="51">
        <v>0</v>
      </c>
      <c r="HC134" s="57" t="s">
        <v>133</v>
      </c>
      <c r="HD134" s="57">
        <v>0</v>
      </c>
      <c r="HE134" s="57">
        <v>0</v>
      </c>
      <c r="HF134" s="57">
        <v>0</v>
      </c>
      <c r="HG134" s="57">
        <v>0</v>
      </c>
    </row>
    <row r="135" spans="1:215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  <c r="GV135" s="51" t="s">
        <v>134</v>
      </c>
      <c r="GW135" s="51">
        <v>0</v>
      </c>
      <c r="GX135" s="51">
        <v>0</v>
      </c>
      <c r="GY135" s="51">
        <v>0</v>
      </c>
      <c r="GZ135" s="51">
        <v>0</v>
      </c>
      <c r="HC135" s="57" t="s">
        <v>134</v>
      </c>
      <c r="HD135" s="57">
        <v>0</v>
      </c>
      <c r="HE135" s="57">
        <v>0</v>
      </c>
      <c r="HF135" s="57">
        <v>0</v>
      </c>
      <c r="HG135" s="57">
        <v>0</v>
      </c>
    </row>
    <row r="136" spans="1:215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  <c r="GV136" s="51" t="s">
        <v>135</v>
      </c>
      <c r="GW136" s="51">
        <v>0</v>
      </c>
      <c r="GX136" s="51">
        <v>0</v>
      </c>
      <c r="GY136" s="51">
        <v>0</v>
      </c>
      <c r="GZ136" s="51">
        <v>0</v>
      </c>
      <c r="HC136" s="57" t="s">
        <v>135</v>
      </c>
      <c r="HD136" s="57">
        <v>0</v>
      </c>
      <c r="HE136" s="57">
        <v>0</v>
      </c>
      <c r="HF136" s="57">
        <v>0</v>
      </c>
      <c r="HG136" s="57">
        <v>0</v>
      </c>
    </row>
    <row r="137" spans="1:215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  <c r="GV137" s="51" t="s">
        <v>136</v>
      </c>
      <c r="GW137" s="51">
        <v>0</v>
      </c>
      <c r="GX137" s="51">
        <v>0</v>
      </c>
      <c r="GY137" s="51">
        <v>0</v>
      </c>
      <c r="GZ137" s="51">
        <v>0</v>
      </c>
      <c r="HC137" s="57" t="s">
        <v>136</v>
      </c>
      <c r="HD137" s="57">
        <v>0</v>
      </c>
      <c r="HE137" s="57">
        <v>0</v>
      </c>
      <c r="HF137" s="57">
        <v>0</v>
      </c>
      <c r="HG137" s="57">
        <v>0</v>
      </c>
    </row>
    <row r="138" spans="1:215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  <c r="GV138" s="51" t="s">
        <v>137</v>
      </c>
      <c r="GW138" s="51">
        <v>0</v>
      </c>
      <c r="GX138" s="51">
        <v>0</v>
      </c>
      <c r="GY138" s="51">
        <v>0</v>
      </c>
      <c r="GZ138" s="51">
        <v>0</v>
      </c>
      <c r="HC138" s="57" t="s">
        <v>137</v>
      </c>
      <c r="HD138" s="57">
        <v>0</v>
      </c>
      <c r="HE138" s="57">
        <v>0</v>
      </c>
      <c r="HF138" s="57">
        <v>0</v>
      </c>
      <c r="HG138" s="57">
        <v>0</v>
      </c>
    </row>
    <row r="139" spans="1:215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  <c r="GV139" s="51" t="s">
        <v>138</v>
      </c>
      <c r="GW139" s="51">
        <v>0</v>
      </c>
      <c r="GX139" s="51">
        <v>0</v>
      </c>
      <c r="GY139" s="51">
        <v>0</v>
      </c>
      <c r="GZ139" s="51">
        <v>0</v>
      </c>
      <c r="HC139" s="57" t="s">
        <v>138</v>
      </c>
      <c r="HD139" s="57">
        <v>0</v>
      </c>
      <c r="HE139" s="57">
        <v>0</v>
      </c>
      <c r="HF139" s="57">
        <v>0</v>
      </c>
      <c r="HG139" s="57">
        <v>0</v>
      </c>
    </row>
    <row r="140" spans="1:215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  <c r="GV140" s="51" t="s">
        <v>139</v>
      </c>
      <c r="GW140" s="51">
        <v>0</v>
      </c>
      <c r="GX140" s="51">
        <v>0</v>
      </c>
      <c r="GY140" s="51">
        <v>0</v>
      </c>
      <c r="GZ140" s="51">
        <v>0</v>
      </c>
      <c r="HC140" s="57" t="s">
        <v>139</v>
      </c>
      <c r="HD140" s="57">
        <v>0</v>
      </c>
      <c r="HE140" s="57">
        <v>0</v>
      </c>
      <c r="HF140" s="57">
        <v>0</v>
      </c>
      <c r="HG140" s="57">
        <v>0</v>
      </c>
    </row>
    <row r="141" spans="1:215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  <c r="GV141" s="51" t="s">
        <v>140</v>
      </c>
      <c r="GW141" s="51">
        <v>0</v>
      </c>
      <c r="GX141" s="51">
        <v>0</v>
      </c>
      <c r="GY141" s="51">
        <v>0</v>
      </c>
      <c r="GZ141" s="51">
        <v>0</v>
      </c>
      <c r="HC141" s="57" t="s">
        <v>140</v>
      </c>
      <c r="HD141" s="57">
        <v>0</v>
      </c>
      <c r="HE141" s="57">
        <v>0</v>
      </c>
      <c r="HF141" s="57">
        <v>0</v>
      </c>
      <c r="HG141" s="57">
        <v>0</v>
      </c>
    </row>
    <row r="142" spans="1:215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  <c r="GV142" s="51" t="s">
        <v>141</v>
      </c>
      <c r="GW142" s="51">
        <v>0</v>
      </c>
      <c r="GX142" s="51">
        <v>0</v>
      </c>
      <c r="GY142" s="51">
        <v>0</v>
      </c>
      <c r="GZ142" s="51">
        <v>0</v>
      </c>
      <c r="HC142" s="57" t="s">
        <v>141</v>
      </c>
      <c r="HD142" s="57">
        <v>0</v>
      </c>
      <c r="HE142" s="57">
        <v>0</v>
      </c>
      <c r="HF142" s="57">
        <v>0</v>
      </c>
      <c r="HG142" s="57">
        <v>0</v>
      </c>
    </row>
    <row r="143" spans="1:215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  <c r="GV143" s="51" t="s">
        <v>142</v>
      </c>
      <c r="GW143" s="51">
        <v>0</v>
      </c>
      <c r="GX143" s="51">
        <v>0</v>
      </c>
      <c r="GY143" s="51">
        <v>0</v>
      </c>
      <c r="GZ143" s="51">
        <v>0</v>
      </c>
      <c r="HC143" s="57" t="s">
        <v>142</v>
      </c>
      <c r="HD143" s="57">
        <v>0</v>
      </c>
      <c r="HE143" s="57">
        <v>0</v>
      </c>
      <c r="HF143" s="57">
        <v>0</v>
      </c>
      <c r="HG143" s="57">
        <v>0</v>
      </c>
    </row>
    <row r="144" spans="1:215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  <c r="GV144" s="51" t="s">
        <v>143</v>
      </c>
      <c r="GW144" s="51">
        <v>0</v>
      </c>
      <c r="GX144" s="51">
        <v>0</v>
      </c>
      <c r="GY144" s="51">
        <v>0</v>
      </c>
      <c r="GZ144" s="51">
        <v>0</v>
      </c>
      <c r="HC144" s="57" t="s">
        <v>143</v>
      </c>
      <c r="HD144" s="57">
        <v>0</v>
      </c>
      <c r="HE144" s="57">
        <v>0</v>
      </c>
      <c r="HF144" s="57">
        <v>0</v>
      </c>
      <c r="HG144" s="57">
        <v>0</v>
      </c>
    </row>
    <row r="145" spans="1:215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  <c r="GV145" s="51" t="s">
        <v>144</v>
      </c>
      <c r="GW145" s="51">
        <v>0</v>
      </c>
      <c r="GX145" s="51">
        <v>0</v>
      </c>
      <c r="GY145" s="51">
        <v>0</v>
      </c>
      <c r="GZ145" s="51">
        <v>0</v>
      </c>
      <c r="HC145" s="57" t="s">
        <v>144</v>
      </c>
      <c r="HD145" s="57">
        <v>0</v>
      </c>
      <c r="HE145" s="57">
        <v>0</v>
      </c>
      <c r="HF145" s="57">
        <v>0</v>
      </c>
      <c r="HG145" s="57">
        <v>0</v>
      </c>
    </row>
    <row r="146" spans="1:215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  <c r="GV146" s="51" t="s">
        <v>145</v>
      </c>
      <c r="GW146" s="51">
        <v>0</v>
      </c>
      <c r="GX146" s="51">
        <v>0</v>
      </c>
      <c r="GY146" s="51">
        <v>0</v>
      </c>
      <c r="GZ146" s="51">
        <v>0</v>
      </c>
      <c r="HC146" s="57" t="s">
        <v>145</v>
      </c>
      <c r="HD146" s="57">
        <v>0</v>
      </c>
      <c r="HE146" s="57">
        <v>0</v>
      </c>
      <c r="HF146" s="57">
        <v>0</v>
      </c>
      <c r="HG146" s="57">
        <v>0</v>
      </c>
    </row>
    <row r="147" spans="1:215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  <c r="GV147" s="51" t="s">
        <v>146</v>
      </c>
      <c r="GW147" s="51">
        <v>0</v>
      </c>
      <c r="GX147" s="51">
        <v>0</v>
      </c>
      <c r="GY147" s="51">
        <v>0</v>
      </c>
      <c r="GZ147" s="51">
        <v>0</v>
      </c>
      <c r="HC147" s="57" t="s">
        <v>146</v>
      </c>
      <c r="HD147" s="57">
        <v>0</v>
      </c>
      <c r="HE147" s="57">
        <v>0</v>
      </c>
      <c r="HF147" s="57">
        <v>0</v>
      </c>
      <c r="HG147" s="57">
        <v>0</v>
      </c>
    </row>
    <row r="148" spans="1:215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  <c r="GV148" s="51" t="s">
        <v>147</v>
      </c>
      <c r="GW148" s="51">
        <v>0</v>
      </c>
      <c r="GX148" s="51">
        <v>0</v>
      </c>
      <c r="GY148" s="51">
        <v>0</v>
      </c>
      <c r="GZ148" s="51">
        <v>0</v>
      </c>
      <c r="HC148" s="57" t="s">
        <v>147</v>
      </c>
      <c r="HD148" s="57">
        <v>0</v>
      </c>
      <c r="HE148" s="57">
        <v>0</v>
      </c>
      <c r="HF148" s="57">
        <v>0</v>
      </c>
      <c r="HG148" s="57">
        <v>0</v>
      </c>
    </row>
    <row r="149" spans="1:215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  <c r="GV149" s="51" t="s">
        <v>148</v>
      </c>
      <c r="GW149" s="51">
        <v>0</v>
      </c>
      <c r="GX149" s="51">
        <v>0</v>
      </c>
      <c r="GY149" s="51">
        <v>0</v>
      </c>
      <c r="GZ149" s="51">
        <v>0</v>
      </c>
      <c r="HC149" s="57" t="s">
        <v>148</v>
      </c>
      <c r="HD149" s="57">
        <v>0</v>
      </c>
      <c r="HE149" s="57">
        <v>0</v>
      </c>
      <c r="HF149" s="57">
        <v>0</v>
      </c>
      <c r="HG149" s="57">
        <v>0</v>
      </c>
    </row>
    <row r="150" spans="1:215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  <c r="GV150" s="51" t="s">
        <v>149</v>
      </c>
      <c r="GW150" s="51">
        <v>0</v>
      </c>
      <c r="GX150" s="51">
        <v>0</v>
      </c>
      <c r="GY150" s="51">
        <v>0</v>
      </c>
      <c r="GZ150" s="51">
        <v>0</v>
      </c>
      <c r="HC150" s="57" t="s">
        <v>149</v>
      </c>
      <c r="HD150" s="57">
        <v>0</v>
      </c>
      <c r="HE150" s="57">
        <v>0</v>
      </c>
      <c r="HF150" s="57">
        <v>0</v>
      </c>
      <c r="HG150" s="57">
        <v>0</v>
      </c>
    </row>
    <row r="151" spans="1:215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  <c r="GV151" s="51" t="s">
        <v>150</v>
      </c>
      <c r="GW151" s="51">
        <v>0</v>
      </c>
      <c r="GX151" s="51">
        <v>0</v>
      </c>
      <c r="GY151" s="51">
        <v>0</v>
      </c>
      <c r="GZ151" s="51">
        <v>0</v>
      </c>
      <c r="HC151" s="57" t="s">
        <v>150</v>
      </c>
      <c r="HD151" s="57">
        <v>0</v>
      </c>
      <c r="HE151" s="57">
        <v>0</v>
      </c>
      <c r="HF151" s="57">
        <v>0</v>
      </c>
      <c r="HG151" s="57">
        <v>0</v>
      </c>
    </row>
    <row r="152" spans="1:215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  <c r="GV152" s="51" t="s">
        <v>151</v>
      </c>
      <c r="GW152" s="51">
        <v>0</v>
      </c>
      <c r="GX152" s="51">
        <v>0</v>
      </c>
      <c r="GY152" s="51">
        <v>0</v>
      </c>
      <c r="GZ152" s="51">
        <v>0</v>
      </c>
      <c r="HC152" s="57" t="s">
        <v>151</v>
      </c>
      <c r="HD152" s="57">
        <v>0</v>
      </c>
      <c r="HE152" s="57">
        <v>0</v>
      </c>
      <c r="HF152" s="57">
        <v>0</v>
      </c>
      <c r="HG152" s="57">
        <v>0</v>
      </c>
    </row>
    <row r="153" spans="1:215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  <c r="GV153" s="51" t="s">
        <v>152</v>
      </c>
      <c r="GW153" s="51">
        <v>0</v>
      </c>
      <c r="GX153" s="51">
        <v>0</v>
      </c>
      <c r="GY153" s="51">
        <v>0</v>
      </c>
      <c r="GZ153" s="51">
        <v>0</v>
      </c>
      <c r="HC153" s="57" t="s">
        <v>152</v>
      </c>
      <c r="HD153" s="57">
        <v>0</v>
      </c>
      <c r="HE153" s="57">
        <v>0</v>
      </c>
      <c r="HF153" s="57">
        <v>0</v>
      </c>
      <c r="HG153" s="57">
        <v>0</v>
      </c>
    </row>
    <row r="154" spans="1:215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  <c r="GV154" s="51" t="s">
        <v>153</v>
      </c>
      <c r="GW154" s="51">
        <v>0</v>
      </c>
      <c r="GX154" s="51">
        <v>0</v>
      </c>
      <c r="GY154" s="51">
        <v>0</v>
      </c>
      <c r="GZ154" s="51">
        <v>0</v>
      </c>
      <c r="HC154" s="57" t="s">
        <v>153</v>
      </c>
      <c r="HD154" s="57">
        <v>0</v>
      </c>
      <c r="HE154" s="57">
        <v>0</v>
      </c>
      <c r="HF154" s="57">
        <v>0</v>
      </c>
      <c r="HG154" s="57">
        <v>0</v>
      </c>
    </row>
    <row r="155" spans="1:215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  <c r="GV155" s="51" t="s">
        <v>154</v>
      </c>
      <c r="GW155" s="51">
        <v>0</v>
      </c>
      <c r="GX155" s="51">
        <v>0</v>
      </c>
      <c r="GY155" s="51">
        <v>0</v>
      </c>
      <c r="GZ155" s="51">
        <v>0</v>
      </c>
      <c r="HC155" s="57" t="s">
        <v>154</v>
      </c>
      <c r="HD155" s="57">
        <v>0</v>
      </c>
      <c r="HE155" s="57">
        <v>0</v>
      </c>
      <c r="HF155" s="57">
        <v>0</v>
      </c>
      <c r="HG155" s="57">
        <v>0</v>
      </c>
    </row>
    <row r="156" spans="1:215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  <c r="GV156" s="51" t="s">
        <v>155</v>
      </c>
      <c r="GW156" s="51">
        <v>0</v>
      </c>
      <c r="GX156" s="51">
        <v>0</v>
      </c>
      <c r="GY156" s="51">
        <v>0</v>
      </c>
      <c r="GZ156" s="51">
        <v>0</v>
      </c>
      <c r="HC156" s="57" t="s">
        <v>155</v>
      </c>
      <c r="HD156" s="57">
        <v>0</v>
      </c>
      <c r="HE156" s="57">
        <v>0</v>
      </c>
      <c r="HF156" s="57">
        <v>0</v>
      </c>
      <c r="HG156" s="57">
        <v>0</v>
      </c>
    </row>
    <row r="157" spans="1:215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  <c r="GV157" s="51" t="s">
        <v>156</v>
      </c>
      <c r="GW157" s="51">
        <v>0</v>
      </c>
      <c r="GX157" s="51">
        <v>0</v>
      </c>
      <c r="GY157" s="51">
        <v>0</v>
      </c>
      <c r="GZ157" s="51">
        <v>0</v>
      </c>
      <c r="HC157" s="57" t="s">
        <v>156</v>
      </c>
      <c r="HD157" s="57">
        <v>0</v>
      </c>
      <c r="HE157" s="57">
        <v>0</v>
      </c>
      <c r="HF157" s="57">
        <v>0</v>
      </c>
      <c r="HG157" s="57">
        <v>0</v>
      </c>
    </row>
    <row r="158" spans="1:215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  <c r="GV158" s="51" t="s">
        <v>157</v>
      </c>
      <c r="GW158" s="51">
        <v>0</v>
      </c>
      <c r="GX158" s="51">
        <v>0</v>
      </c>
      <c r="GY158" s="51">
        <v>0</v>
      </c>
      <c r="GZ158" s="51">
        <v>0</v>
      </c>
      <c r="HC158" s="57" t="s">
        <v>157</v>
      </c>
      <c r="HD158" s="57">
        <v>0</v>
      </c>
      <c r="HE158" s="57">
        <v>0</v>
      </c>
      <c r="HF158" s="57">
        <v>0</v>
      </c>
      <c r="HG158" s="57">
        <v>0</v>
      </c>
    </row>
    <row r="159" spans="1:215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  <c r="GV159" s="51" t="s">
        <v>158</v>
      </c>
      <c r="GW159" s="51">
        <v>0</v>
      </c>
      <c r="GX159" s="51">
        <v>0</v>
      </c>
      <c r="GY159" s="51">
        <v>0</v>
      </c>
      <c r="GZ159" s="51">
        <v>0</v>
      </c>
      <c r="HC159" s="57" t="s">
        <v>158</v>
      </c>
      <c r="HD159" s="57">
        <v>0</v>
      </c>
      <c r="HE159" s="57">
        <v>0</v>
      </c>
      <c r="HF159" s="57">
        <v>0</v>
      </c>
      <c r="HG159" s="57">
        <v>0</v>
      </c>
    </row>
    <row r="160" spans="1:215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  <c r="GV160" s="51" t="s">
        <v>159</v>
      </c>
      <c r="GW160" s="51">
        <v>0</v>
      </c>
      <c r="GX160" s="51">
        <v>0</v>
      </c>
      <c r="GY160" s="51">
        <v>0</v>
      </c>
      <c r="GZ160" s="51">
        <v>0</v>
      </c>
      <c r="HC160" s="57" t="s">
        <v>159</v>
      </c>
      <c r="HD160" s="57">
        <v>0</v>
      </c>
      <c r="HE160" s="57">
        <v>0</v>
      </c>
      <c r="HF160" s="57">
        <v>0</v>
      </c>
      <c r="HG160" s="57">
        <v>0</v>
      </c>
    </row>
    <row r="161" spans="1:215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  <c r="GV161" s="51" t="s">
        <v>160</v>
      </c>
      <c r="GW161" s="51">
        <v>0</v>
      </c>
      <c r="GX161" s="51">
        <v>0</v>
      </c>
      <c r="GY161" s="51">
        <v>0</v>
      </c>
      <c r="GZ161" s="51">
        <v>0</v>
      </c>
      <c r="HC161" s="57" t="s">
        <v>160</v>
      </c>
      <c r="HD161" s="57">
        <v>0</v>
      </c>
      <c r="HE161" s="57">
        <v>0</v>
      </c>
      <c r="HF161" s="57">
        <v>0</v>
      </c>
      <c r="HG161" s="57">
        <v>0</v>
      </c>
    </row>
    <row r="162" spans="1:215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  <c r="GV162" s="51" t="s">
        <v>161</v>
      </c>
      <c r="GW162" s="51">
        <v>0</v>
      </c>
      <c r="GX162" s="51">
        <v>0</v>
      </c>
      <c r="GY162" s="51">
        <v>0</v>
      </c>
      <c r="GZ162" s="51">
        <v>0</v>
      </c>
      <c r="HC162" s="57" t="s">
        <v>161</v>
      </c>
      <c r="HD162" s="57">
        <v>0</v>
      </c>
      <c r="HE162" s="57">
        <v>0</v>
      </c>
      <c r="HF162" s="57">
        <v>0</v>
      </c>
      <c r="HG162" s="57">
        <v>0</v>
      </c>
    </row>
    <row r="163" spans="1:215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  <c r="GV163" s="51" t="s">
        <v>162</v>
      </c>
      <c r="GW163" s="51">
        <v>0</v>
      </c>
      <c r="GX163" s="51">
        <v>0</v>
      </c>
      <c r="GY163" s="51">
        <v>0</v>
      </c>
      <c r="GZ163" s="51">
        <v>0</v>
      </c>
      <c r="HC163" s="57" t="s">
        <v>162</v>
      </c>
      <c r="HD163" s="57">
        <v>0</v>
      </c>
      <c r="HE163" s="57">
        <v>0</v>
      </c>
      <c r="HF163" s="57">
        <v>0</v>
      </c>
      <c r="HG163" s="57">
        <v>0</v>
      </c>
    </row>
    <row r="164" spans="1:215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  <c r="GV164" s="51" t="s">
        <v>163</v>
      </c>
      <c r="GW164" s="51">
        <v>0</v>
      </c>
      <c r="GX164" s="51">
        <v>0</v>
      </c>
      <c r="GY164" s="51">
        <v>0</v>
      </c>
      <c r="GZ164" s="51">
        <v>0</v>
      </c>
      <c r="HC164" s="57" t="s">
        <v>163</v>
      </c>
      <c r="HD164" s="57">
        <v>0</v>
      </c>
      <c r="HE164" s="57">
        <v>0</v>
      </c>
      <c r="HF164" s="57">
        <v>0</v>
      </c>
      <c r="HG164" s="57">
        <v>0</v>
      </c>
    </row>
    <row r="165" spans="1:215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  <c r="GV165" s="51" t="s">
        <v>164</v>
      </c>
      <c r="GW165" s="51">
        <v>0</v>
      </c>
      <c r="GX165" s="51">
        <v>0</v>
      </c>
      <c r="GY165" s="51">
        <v>0</v>
      </c>
      <c r="GZ165" s="51">
        <v>0</v>
      </c>
      <c r="HC165" s="57" t="s">
        <v>164</v>
      </c>
      <c r="HD165" s="57">
        <v>0</v>
      </c>
      <c r="HE165" s="57">
        <v>0</v>
      </c>
      <c r="HF165" s="57">
        <v>0</v>
      </c>
      <c r="HG165" s="57">
        <v>0</v>
      </c>
    </row>
    <row r="166" spans="1:215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  <c r="GV166" s="51" t="s">
        <v>165</v>
      </c>
      <c r="GW166" s="51">
        <v>0</v>
      </c>
      <c r="GX166" s="51">
        <v>0</v>
      </c>
      <c r="GY166" s="51">
        <v>0</v>
      </c>
      <c r="GZ166" s="51">
        <v>0</v>
      </c>
      <c r="HC166" s="57" t="s">
        <v>165</v>
      </c>
      <c r="HD166" s="57">
        <v>0</v>
      </c>
      <c r="HE166" s="57">
        <v>0</v>
      </c>
      <c r="HF166" s="57">
        <v>0</v>
      </c>
      <c r="HG166" s="57">
        <v>0</v>
      </c>
    </row>
    <row r="167" spans="1:215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  <c r="GV167" s="51" t="s">
        <v>166</v>
      </c>
      <c r="GW167" s="51">
        <v>0</v>
      </c>
      <c r="GX167" s="51">
        <v>0</v>
      </c>
      <c r="GY167" s="51">
        <v>0</v>
      </c>
      <c r="GZ167" s="51">
        <v>0</v>
      </c>
      <c r="HC167" s="57" t="s">
        <v>166</v>
      </c>
      <c r="HD167" s="57">
        <v>0</v>
      </c>
      <c r="HE167" s="57">
        <v>0</v>
      </c>
      <c r="HF167" s="57">
        <v>0</v>
      </c>
      <c r="HG167" s="57">
        <v>0</v>
      </c>
    </row>
    <row r="168" spans="1:215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  <c r="GV168" s="51" t="s">
        <v>167</v>
      </c>
      <c r="GW168" s="51">
        <v>0</v>
      </c>
      <c r="GX168" s="51">
        <v>0</v>
      </c>
      <c r="GY168" s="51">
        <v>0</v>
      </c>
      <c r="GZ168" s="51">
        <v>0</v>
      </c>
      <c r="HC168" s="57" t="s">
        <v>167</v>
      </c>
      <c r="HD168" s="57">
        <v>0</v>
      </c>
      <c r="HE168" s="57">
        <v>0</v>
      </c>
      <c r="HF168" s="57">
        <v>0</v>
      </c>
      <c r="HG168" s="57">
        <v>0</v>
      </c>
    </row>
    <row r="169" spans="1:215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  <c r="GV169" s="51" t="s">
        <v>168</v>
      </c>
      <c r="GW169" s="51">
        <v>0</v>
      </c>
      <c r="GX169" s="51">
        <v>0</v>
      </c>
      <c r="GY169" s="51">
        <v>0</v>
      </c>
      <c r="GZ169" s="51">
        <v>0</v>
      </c>
      <c r="HC169" s="57" t="s">
        <v>168</v>
      </c>
      <c r="HD169" s="57">
        <v>0</v>
      </c>
      <c r="HE169" s="57">
        <v>0</v>
      </c>
      <c r="HF169" s="57">
        <v>0</v>
      </c>
      <c r="HG169" s="57">
        <v>0</v>
      </c>
    </row>
    <row r="170" spans="1:215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  <c r="GV170" s="51" t="s">
        <v>169</v>
      </c>
      <c r="GW170" s="51">
        <v>0</v>
      </c>
      <c r="GX170" s="51">
        <v>0</v>
      </c>
      <c r="GY170" s="51">
        <v>0.01</v>
      </c>
      <c r="GZ170" s="51">
        <v>0</v>
      </c>
      <c r="HC170" s="57" t="s">
        <v>169</v>
      </c>
      <c r="HD170" s="57">
        <v>0</v>
      </c>
      <c r="HE170" s="57">
        <v>0</v>
      </c>
      <c r="HF170" s="57">
        <v>0</v>
      </c>
      <c r="HG170" s="57">
        <v>0</v>
      </c>
    </row>
    <row r="171" spans="1:215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  <c r="GV171" s="51" t="s">
        <v>170</v>
      </c>
      <c r="GW171" s="51">
        <v>0</v>
      </c>
      <c r="GX171" s="51">
        <v>0</v>
      </c>
      <c r="GY171" s="51">
        <v>0</v>
      </c>
      <c r="GZ171" s="51">
        <v>0</v>
      </c>
      <c r="HC171" s="57" t="s">
        <v>170</v>
      </c>
      <c r="HD171" s="57">
        <v>0</v>
      </c>
      <c r="HE171" s="57">
        <v>0</v>
      </c>
      <c r="HF171" s="57">
        <v>0</v>
      </c>
      <c r="HG171" s="57">
        <v>0</v>
      </c>
    </row>
    <row r="172" spans="1:215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  <c r="GV172" s="51" t="s">
        <v>171</v>
      </c>
      <c r="GW172" s="51">
        <v>0</v>
      </c>
      <c r="GX172" s="51">
        <v>0</v>
      </c>
      <c r="GY172" s="51">
        <v>0</v>
      </c>
      <c r="GZ172" s="51">
        <v>0</v>
      </c>
      <c r="HC172" s="57" t="s">
        <v>171</v>
      </c>
      <c r="HD172" s="57">
        <v>0</v>
      </c>
      <c r="HE172" s="57">
        <v>0</v>
      </c>
      <c r="HF172" s="57">
        <v>0</v>
      </c>
      <c r="HG172" s="57">
        <v>0</v>
      </c>
    </row>
    <row r="173" spans="1:215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  <c r="GV173" s="51" t="s">
        <v>172</v>
      </c>
      <c r="GW173" s="51">
        <v>0</v>
      </c>
      <c r="GX173" s="51">
        <v>0</v>
      </c>
      <c r="GY173" s="51">
        <v>0</v>
      </c>
      <c r="GZ173" s="51">
        <v>0</v>
      </c>
      <c r="HC173" s="57" t="s">
        <v>172</v>
      </c>
      <c r="HD173" s="57">
        <v>0</v>
      </c>
      <c r="HE173" s="57">
        <v>0</v>
      </c>
      <c r="HF173" s="57">
        <v>0</v>
      </c>
      <c r="HG173" s="57">
        <v>0</v>
      </c>
    </row>
    <row r="174" spans="1:215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  <c r="GV174" s="51" t="s">
        <v>173</v>
      </c>
      <c r="GW174" s="51">
        <v>0</v>
      </c>
      <c r="GX174" s="51">
        <v>0</v>
      </c>
      <c r="GY174" s="51">
        <v>0</v>
      </c>
      <c r="GZ174" s="51">
        <v>0</v>
      </c>
      <c r="HC174" s="57" t="s">
        <v>173</v>
      </c>
      <c r="HD174" s="57">
        <v>0</v>
      </c>
      <c r="HE174" s="57">
        <v>0</v>
      </c>
      <c r="HF174" s="57">
        <v>0</v>
      </c>
      <c r="HG174" s="57">
        <v>0</v>
      </c>
    </row>
    <row r="175" spans="1:215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  <c r="GV175" s="51" t="s">
        <v>174</v>
      </c>
      <c r="GW175" s="51">
        <v>0</v>
      </c>
      <c r="GX175" s="51">
        <v>0</v>
      </c>
      <c r="GY175" s="51">
        <v>0</v>
      </c>
      <c r="GZ175" s="51">
        <v>0</v>
      </c>
      <c r="HC175" s="57" t="s">
        <v>174</v>
      </c>
      <c r="HD175" s="57">
        <v>0</v>
      </c>
      <c r="HE175" s="57">
        <v>0</v>
      </c>
      <c r="HF175" s="57">
        <v>0</v>
      </c>
      <c r="HG175" s="57">
        <v>0</v>
      </c>
    </row>
    <row r="176" spans="1:215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  <c r="GV176" s="51" t="s">
        <v>175</v>
      </c>
      <c r="GW176" s="51">
        <v>0</v>
      </c>
      <c r="GX176" s="51">
        <v>0</v>
      </c>
      <c r="GY176" s="51">
        <v>0</v>
      </c>
      <c r="GZ176" s="51">
        <v>0</v>
      </c>
      <c r="HC176" s="57" t="s">
        <v>175</v>
      </c>
      <c r="HD176" s="57">
        <v>0</v>
      </c>
      <c r="HE176" s="57">
        <v>0</v>
      </c>
      <c r="HF176" s="57">
        <v>0</v>
      </c>
      <c r="HG176" s="57">
        <v>0</v>
      </c>
    </row>
    <row r="177" spans="1:215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  <c r="GV177" s="51" t="s">
        <v>176</v>
      </c>
      <c r="GW177" s="51">
        <v>0</v>
      </c>
      <c r="GX177" s="51">
        <v>0</v>
      </c>
      <c r="GY177" s="51">
        <v>0</v>
      </c>
      <c r="GZ177" s="51">
        <v>0</v>
      </c>
      <c r="HC177" s="57" t="s">
        <v>176</v>
      </c>
      <c r="HD177" s="57">
        <v>0</v>
      </c>
      <c r="HE177" s="57">
        <v>0</v>
      </c>
      <c r="HF177" s="57">
        <v>0</v>
      </c>
      <c r="HG177" s="57">
        <v>0</v>
      </c>
    </row>
    <row r="178" spans="1:215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  <c r="GV178" s="51" t="s">
        <v>177</v>
      </c>
      <c r="GW178" s="51">
        <v>0</v>
      </c>
      <c r="GX178" s="51">
        <v>0</v>
      </c>
      <c r="GY178" s="51">
        <v>0</v>
      </c>
      <c r="GZ178" s="51">
        <v>0</v>
      </c>
      <c r="HC178" s="57" t="s">
        <v>177</v>
      </c>
      <c r="HD178" s="57">
        <v>0</v>
      </c>
      <c r="HE178" s="57">
        <v>0</v>
      </c>
      <c r="HF178" s="57">
        <v>0</v>
      </c>
      <c r="HG178" s="57">
        <v>0</v>
      </c>
    </row>
    <row r="179" spans="1:215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  <c r="GV179" s="51" t="s">
        <v>178</v>
      </c>
      <c r="GW179" s="51">
        <v>0</v>
      </c>
      <c r="GX179" s="51">
        <v>0</v>
      </c>
      <c r="GY179" s="51">
        <v>0</v>
      </c>
      <c r="GZ179" s="51">
        <v>0</v>
      </c>
      <c r="HC179" s="57" t="s">
        <v>178</v>
      </c>
      <c r="HD179" s="57">
        <v>0</v>
      </c>
      <c r="HE179" s="57">
        <v>0</v>
      </c>
      <c r="HF179" s="57">
        <v>0</v>
      </c>
      <c r="HG179" s="57">
        <v>0</v>
      </c>
    </row>
    <row r="180" spans="1:215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  <c r="GV180" s="51" t="s">
        <v>179</v>
      </c>
      <c r="GW180" s="51">
        <v>0</v>
      </c>
      <c r="GX180" s="51">
        <v>0</v>
      </c>
      <c r="GY180" s="51">
        <v>0</v>
      </c>
      <c r="GZ180" s="51">
        <v>0</v>
      </c>
      <c r="HC180" s="57" t="s">
        <v>179</v>
      </c>
      <c r="HD180" s="57">
        <v>0</v>
      </c>
      <c r="HE180" s="57">
        <v>0</v>
      </c>
      <c r="HF180" s="57">
        <v>0</v>
      </c>
      <c r="HG180" s="57">
        <v>0</v>
      </c>
    </row>
    <row r="181" spans="1:215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  <c r="GV181" s="51" t="s">
        <v>180</v>
      </c>
      <c r="GW181" s="51">
        <v>0</v>
      </c>
      <c r="GX181" s="51">
        <v>0</v>
      </c>
      <c r="GY181" s="51">
        <v>0</v>
      </c>
      <c r="GZ181" s="51">
        <v>0</v>
      </c>
      <c r="HC181" s="57" t="s">
        <v>180</v>
      </c>
      <c r="HD181" s="57">
        <v>0</v>
      </c>
      <c r="HE181" s="57">
        <v>0</v>
      </c>
      <c r="HF181" s="57">
        <v>0</v>
      </c>
      <c r="HG181" s="57">
        <v>0</v>
      </c>
    </row>
    <row r="182" spans="1:215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  <c r="GV182" s="51" t="s">
        <v>181</v>
      </c>
      <c r="GW182" s="51">
        <v>0</v>
      </c>
      <c r="GX182" s="51">
        <v>0</v>
      </c>
      <c r="GY182" s="51">
        <v>0</v>
      </c>
      <c r="GZ182" s="51">
        <v>0</v>
      </c>
      <c r="HC182" s="57" t="s">
        <v>181</v>
      </c>
      <c r="HD182" s="57">
        <v>0</v>
      </c>
      <c r="HE182" s="57">
        <v>0</v>
      </c>
      <c r="HF182" s="57">
        <v>0</v>
      </c>
      <c r="HG182" s="57">
        <v>0</v>
      </c>
    </row>
    <row r="183" spans="1:215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  <c r="GV183" s="51" t="s">
        <v>182</v>
      </c>
      <c r="GW183" s="51">
        <v>0</v>
      </c>
      <c r="GX183" s="51">
        <v>0</v>
      </c>
      <c r="GY183" s="51">
        <v>0</v>
      </c>
      <c r="GZ183" s="51">
        <v>0</v>
      </c>
      <c r="HC183" s="57" t="s">
        <v>182</v>
      </c>
      <c r="HD183" s="57">
        <v>0</v>
      </c>
      <c r="HE183" s="57">
        <v>0</v>
      </c>
      <c r="HF183" s="57">
        <v>0</v>
      </c>
      <c r="HG183" s="57">
        <v>0</v>
      </c>
    </row>
    <row r="184" spans="1:215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  <c r="GV184" s="51" t="s">
        <v>183</v>
      </c>
      <c r="GW184" s="51">
        <v>0</v>
      </c>
      <c r="GX184" s="51">
        <v>0</v>
      </c>
      <c r="GY184" s="51">
        <v>0</v>
      </c>
      <c r="GZ184" s="51">
        <v>0</v>
      </c>
      <c r="HC184" s="57" t="s">
        <v>183</v>
      </c>
      <c r="HD184" s="57">
        <v>0</v>
      </c>
      <c r="HE184" s="57">
        <v>0</v>
      </c>
      <c r="HF184" s="57">
        <v>0</v>
      </c>
      <c r="HG184" s="57">
        <v>0</v>
      </c>
    </row>
    <row r="185" spans="1:215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  <c r="GV185" s="51" t="s">
        <v>184</v>
      </c>
      <c r="GW185" s="51">
        <v>0</v>
      </c>
      <c r="GX185" s="51">
        <v>0</v>
      </c>
      <c r="GY185" s="51">
        <v>0</v>
      </c>
      <c r="GZ185" s="51">
        <v>0</v>
      </c>
      <c r="HC185" s="57" t="s">
        <v>184</v>
      </c>
      <c r="HD185" s="57">
        <v>0</v>
      </c>
      <c r="HE185" s="57">
        <v>0</v>
      </c>
      <c r="HF185" s="57">
        <v>0</v>
      </c>
      <c r="HG185" s="57">
        <v>0</v>
      </c>
    </row>
    <row r="186" spans="1:215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  <c r="GV186" s="51" t="s">
        <v>185</v>
      </c>
      <c r="GW186" s="51">
        <v>0</v>
      </c>
      <c r="GX186" s="51">
        <v>0</v>
      </c>
      <c r="GY186" s="51">
        <v>0</v>
      </c>
      <c r="GZ186" s="51">
        <v>0</v>
      </c>
      <c r="HC186" s="57" t="s">
        <v>185</v>
      </c>
      <c r="HD186" s="57">
        <v>0</v>
      </c>
      <c r="HE186" s="57">
        <v>0</v>
      </c>
      <c r="HF186" s="57">
        <v>0</v>
      </c>
      <c r="HG186" s="57">
        <v>0</v>
      </c>
    </row>
    <row r="187" spans="1:215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  <c r="GV187" s="51" t="s">
        <v>186</v>
      </c>
      <c r="GW187" s="51">
        <v>0</v>
      </c>
      <c r="GX187" s="51">
        <v>0</v>
      </c>
      <c r="GY187" s="51">
        <v>0</v>
      </c>
      <c r="GZ187" s="51">
        <v>0</v>
      </c>
      <c r="HC187" s="57" t="s">
        <v>186</v>
      </c>
      <c r="HD187" s="57">
        <v>0</v>
      </c>
      <c r="HE187" s="57">
        <v>0</v>
      </c>
      <c r="HF187" s="57">
        <v>0</v>
      </c>
      <c r="HG187" s="57">
        <v>0</v>
      </c>
    </row>
    <row r="188" spans="1:215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  <c r="GV188" s="51" t="s">
        <v>187</v>
      </c>
      <c r="GW188" s="51">
        <v>0</v>
      </c>
      <c r="GX188" s="51">
        <v>0</v>
      </c>
      <c r="GY188" s="51">
        <v>0</v>
      </c>
      <c r="GZ188" s="51">
        <v>0</v>
      </c>
      <c r="HC188" s="57" t="s">
        <v>187</v>
      </c>
      <c r="HD188" s="57">
        <v>0</v>
      </c>
      <c r="HE188" s="57">
        <v>0</v>
      </c>
      <c r="HF188" s="57">
        <v>0</v>
      </c>
      <c r="HG188" s="57">
        <v>0</v>
      </c>
    </row>
    <row r="189" spans="1:215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  <c r="GV189" s="51" t="s">
        <v>188</v>
      </c>
      <c r="GW189" s="51">
        <v>0</v>
      </c>
      <c r="GX189" s="51">
        <v>0</v>
      </c>
      <c r="GY189" s="51">
        <v>0</v>
      </c>
      <c r="GZ189" s="51">
        <v>0</v>
      </c>
      <c r="HC189" s="57" t="s">
        <v>188</v>
      </c>
      <c r="HD189" s="57">
        <v>0</v>
      </c>
      <c r="HE189" s="57">
        <v>0</v>
      </c>
      <c r="HF189" s="57">
        <v>0</v>
      </c>
      <c r="HG189" s="57">
        <v>0</v>
      </c>
    </row>
    <row r="190" spans="1:215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  <c r="GV190" s="51" t="s">
        <v>189</v>
      </c>
      <c r="GW190" s="51">
        <v>0</v>
      </c>
      <c r="GX190" s="51">
        <v>0</v>
      </c>
      <c r="GY190" s="51">
        <v>0</v>
      </c>
      <c r="GZ190" s="51">
        <v>0</v>
      </c>
      <c r="HC190" s="57" t="s">
        <v>189</v>
      </c>
      <c r="HD190" s="57">
        <v>0</v>
      </c>
      <c r="HE190" s="57">
        <v>0</v>
      </c>
      <c r="HF190" s="57">
        <v>0</v>
      </c>
      <c r="HG190" s="57">
        <v>0</v>
      </c>
    </row>
    <row r="191" spans="1:215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  <c r="GV191" s="51" t="s">
        <v>190</v>
      </c>
      <c r="GW191" s="51">
        <v>0</v>
      </c>
      <c r="GX191" s="51">
        <v>0</v>
      </c>
      <c r="GY191" s="51">
        <v>0</v>
      </c>
      <c r="GZ191" s="51">
        <v>0</v>
      </c>
      <c r="HC191" s="57" t="s">
        <v>190</v>
      </c>
      <c r="HD191" s="57">
        <v>0</v>
      </c>
      <c r="HE191" s="57">
        <v>0</v>
      </c>
      <c r="HF191" s="57">
        <v>0</v>
      </c>
      <c r="HG191" s="57">
        <v>0</v>
      </c>
    </row>
    <row r="192" spans="1:215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  <c r="GV192" s="51" t="s">
        <v>191</v>
      </c>
      <c r="GW192" s="51">
        <v>0</v>
      </c>
      <c r="GX192" s="51">
        <v>0</v>
      </c>
      <c r="GY192" s="51">
        <v>0</v>
      </c>
      <c r="GZ192" s="51">
        <v>0</v>
      </c>
      <c r="HC192" s="57" t="s">
        <v>191</v>
      </c>
      <c r="HD192" s="57">
        <v>0</v>
      </c>
      <c r="HE192" s="57">
        <v>0</v>
      </c>
      <c r="HF192" s="57">
        <v>0</v>
      </c>
      <c r="HG192" s="57">
        <v>0</v>
      </c>
    </row>
    <row r="193" spans="1:215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  <c r="GV193" s="51" t="s">
        <v>192</v>
      </c>
      <c r="GW193" s="51">
        <v>0</v>
      </c>
      <c r="GX193" s="51">
        <v>0</v>
      </c>
      <c r="GY193" s="51">
        <v>0</v>
      </c>
      <c r="GZ193" s="51">
        <v>0</v>
      </c>
      <c r="HC193" s="57" t="s">
        <v>192</v>
      </c>
      <c r="HD193" s="57">
        <v>0</v>
      </c>
      <c r="HE193" s="57">
        <v>0</v>
      </c>
      <c r="HF193" s="57">
        <v>0</v>
      </c>
      <c r="HG193" s="57">
        <v>0</v>
      </c>
    </row>
    <row r="194" spans="1:215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  <c r="GV194" s="51" t="s">
        <v>193</v>
      </c>
      <c r="GW194" s="51">
        <v>0</v>
      </c>
      <c r="GX194" s="51">
        <v>0</v>
      </c>
      <c r="GY194" s="51">
        <v>0</v>
      </c>
      <c r="GZ194" s="51">
        <v>0</v>
      </c>
      <c r="HC194" s="57" t="s">
        <v>193</v>
      </c>
      <c r="HD194" s="57">
        <v>0</v>
      </c>
      <c r="HE194" s="57">
        <v>0</v>
      </c>
      <c r="HF194" s="57">
        <v>0</v>
      </c>
      <c r="HG194" s="57">
        <v>0</v>
      </c>
    </row>
    <row r="195" spans="1:215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  <c r="GV195" s="51" t="s">
        <v>194</v>
      </c>
      <c r="GW195" s="51">
        <v>0</v>
      </c>
      <c r="GX195" s="51">
        <v>0</v>
      </c>
      <c r="GY195" s="51">
        <v>0</v>
      </c>
      <c r="GZ195" s="51">
        <v>0</v>
      </c>
      <c r="HC195" s="57" t="s">
        <v>194</v>
      </c>
      <c r="HD195" s="57">
        <v>0</v>
      </c>
      <c r="HE195" s="57">
        <v>0</v>
      </c>
      <c r="HF195" s="57">
        <v>0</v>
      </c>
      <c r="HG195" s="57">
        <v>0</v>
      </c>
    </row>
    <row r="196" spans="1:215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  <c r="GV196" s="51" t="s">
        <v>195</v>
      </c>
      <c r="GW196" s="51">
        <v>0</v>
      </c>
      <c r="GX196" s="51">
        <v>0</v>
      </c>
      <c r="GY196" s="51">
        <v>0</v>
      </c>
      <c r="GZ196" s="51">
        <v>0</v>
      </c>
      <c r="HC196" s="57" t="s">
        <v>195</v>
      </c>
      <c r="HD196" s="57">
        <v>0</v>
      </c>
      <c r="HE196" s="57">
        <v>0</v>
      </c>
      <c r="HF196" s="57">
        <v>0</v>
      </c>
      <c r="HG196" s="57">
        <v>0</v>
      </c>
    </row>
    <row r="197" spans="1:215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  <c r="GV197" s="51" t="s">
        <v>196</v>
      </c>
      <c r="GW197" s="51">
        <v>0</v>
      </c>
      <c r="GX197" s="51">
        <v>0</v>
      </c>
      <c r="GY197" s="51">
        <v>0</v>
      </c>
      <c r="GZ197" s="51">
        <v>0</v>
      </c>
      <c r="HC197" s="57" t="s">
        <v>196</v>
      </c>
      <c r="HD197" s="57">
        <v>0</v>
      </c>
      <c r="HE197" s="57">
        <v>0</v>
      </c>
      <c r="HF197" s="57">
        <v>0</v>
      </c>
      <c r="HG197" s="57">
        <v>0</v>
      </c>
    </row>
    <row r="198" spans="1:215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  <c r="GV198" s="51" t="s">
        <v>197</v>
      </c>
      <c r="GW198" s="51">
        <v>0</v>
      </c>
      <c r="GX198" s="51">
        <v>0</v>
      </c>
      <c r="GY198" s="51">
        <v>0</v>
      </c>
      <c r="GZ198" s="51">
        <v>0</v>
      </c>
      <c r="HC198" s="57" t="s">
        <v>197</v>
      </c>
      <c r="HD198" s="57">
        <v>0</v>
      </c>
      <c r="HE198" s="57">
        <v>0</v>
      </c>
      <c r="HF198" s="57">
        <v>0</v>
      </c>
      <c r="HG198" s="57">
        <v>0</v>
      </c>
    </row>
    <row r="199" spans="1:215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  <c r="GV199" s="51" t="s">
        <v>198</v>
      </c>
      <c r="GW199" s="51">
        <v>0</v>
      </c>
      <c r="GX199" s="51">
        <v>0</v>
      </c>
      <c r="GY199" s="51">
        <v>0</v>
      </c>
      <c r="GZ199" s="51">
        <v>0</v>
      </c>
      <c r="HC199" s="57" t="s">
        <v>198</v>
      </c>
      <c r="HD199" s="57">
        <v>0</v>
      </c>
      <c r="HE199" s="57">
        <v>0</v>
      </c>
      <c r="HF199" s="57">
        <v>0</v>
      </c>
      <c r="HG199" s="57">
        <v>0</v>
      </c>
    </row>
    <row r="200" spans="1:215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  <c r="GV200" s="51" t="s">
        <v>199</v>
      </c>
      <c r="GW200" s="51">
        <v>0</v>
      </c>
      <c r="GX200" s="51">
        <v>0</v>
      </c>
      <c r="GY200" s="51">
        <v>0</v>
      </c>
      <c r="GZ200" s="51">
        <v>0</v>
      </c>
      <c r="HC200" s="57" t="s">
        <v>199</v>
      </c>
      <c r="HD200" s="57">
        <v>0</v>
      </c>
      <c r="HE200" s="57">
        <v>0</v>
      </c>
      <c r="HF200" s="57">
        <v>0</v>
      </c>
      <c r="HG200" s="57">
        <v>0</v>
      </c>
    </row>
    <row r="201" spans="1:215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  <c r="GV201" s="51" t="s">
        <v>200</v>
      </c>
      <c r="GW201" s="51">
        <v>0</v>
      </c>
      <c r="GX201" s="51">
        <v>0</v>
      </c>
      <c r="GY201" s="51">
        <v>0</v>
      </c>
      <c r="GZ201" s="51">
        <v>0</v>
      </c>
      <c r="HC201" s="57" t="s">
        <v>200</v>
      </c>
      <c r="HD201" s="57">
        <v>0</v>
      </c>
      <c r="HE201" s="57">
        <v>0</v>
      </c>
      <c r="HF201" s="57">
        <v>0</v>
      </c>
      <c r="HG201" s="57">
        <v>0</v>
      </c>
    </row>
    <row r="202" spans="1:215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  <c r="GV202" s="51" t="s">
        <v>201</v>
      </c>
      <c r="GW202" s="51">
        <v>0</v>
      </c>
      <c r="GX202" s="51">
        <v>0</v>
      </c>
      <c r="GY202" s="51">
        <v>0</v>
      </c>
      <c r="GZ202" s="51">
        <v>0</v>
      </c>
      <c r="HC202" s="57" t="s">
        <v>201</v>
      </c>
      <c r="HD202" s="57">
        <v>0</v>
      </c>
      <c r="HE202" s="57">
        <v>0</v>
      </c>
      <c r="HF202" s="57">
        <v>0</v>
      </c>
      <c r="HG202" s="57">
        <v>0</v>
      </c>
    </row>
    <row r="203" spans="1:215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  <c r="GV203" s="51" t="s">
        <v>202</v>
      </c>
      <c r="GW203" s="51">
        <v>0</v>
      </c>
      <c r="GX203" s="51">
        <v>0</v>
      </c>
      <c r="GY203" s="51">
        <v>0</v>
      </c>
      <c r="GZ203" s="51">
        <v>0</v>
      </c>
      <c r="HC203" s="57" t="s">
        <v>202</v>
      </c>
      <c r="HD203" s="57">
        <v>0</v>
      </c>
      <c r="HE203" s="57">
        <v>0</v>
      </c>
      <c r="HF203" s="57">
        <v>0</v>
      </c>
      <c r="HG203" s="57">
        <v>0</v>
      </c>
    </row>
    <row r="204" spans="1:215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  <c r="GV204" s="51" t="s">
        <v>203</v>
      </c>
      <c r="GW204" s="51">
        <v>0</v>
      </c>
      <c r="GX204" s="51">
        <v>0</v>
      </c>
      <c r="GY204" s="51">
        <v>0</v>
      </c>
      <c r="GZ204" s="51">
        <v>0</v>
      </c>
      <c r="HC204" s="57" t="s">
        <v>203</v>
      </c>
      <c r="HD204" s="57">
        <v>0</v>
      </c>
      <c r="HE204" s="57">
        <v>0</v>
      </c>
      <c r="HF204" s="57">
        <v>0</v>
      </c>
      <c r="HG204" s="57">
        <v>0</v>
      </c>
    </row>
    <row r="205" spans="1:215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  <c r="GV205" s="51" t="s">
        <v>204</v>
      </c>
      <c r="GW205" s="51">
        <v>0</v>
      </c>
      <c r="GX205" s="51">
        <v>0</v>
      </c>
      <c r="GY205" s="51">
        <v>0</v>
      </c>
      <c r="GZ205" s="51">
        <v>0</v>
      </c>
      <c r="HC205" s="57" t="s">
        <v>204</v>
      </c>
      <c r="HD205" s="57">
        <v>0</v>
      </c>
      <c r="HE205" s="57">
        <v>0</v>
      </c>
      <c r="HF205" s="57">
        <v>0</v>
      </c>
      <c r="HG205" s="57">
        <v>0</v>
      </c>
    </row>
    <row r="206" spans="1:215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  <c r="GV206" s="51" t="s">
        <v>205</v>
      </c>
      <c r="GW206" s="51">
        <v>0</v>
      </c>
      <c r="GX206" s="51">
        <v>0</v>
      </c>
      <c r="GY206" s="51">
        <v>0</v>
      </c>
      <c r="GZ206" s="51">
        <v>0</v>
      </c>
      <c r="HC206" s="57" t="s">
        <v>205</v>
      </c>
      <c r="HD206" s="57">
        <v>0</v>
      </c>
      <c r="HE206" s="57">
        <v>0</v>
      </c>
      <c r="HF206" s="57">
        <v>0</v>
      </c>
      <c r="HG206" s="57">
        <v>0</v>
      </c>
    </row>
    <row r="207" spans="1:215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  <c r="GV207" s="51" t="s">
        <v>206</v>
      </c>
      <c r="GW207" s="51">
        <v>0</v>
      </c>
      <c r="GX207" s="51">
        <v>0</v>
      </c>
      <c r="GY207" s="51">
        <v>0</v>
      </c>
      <c r="GZ207" s="51">
        <v>0</v>
      </c>
      <c r="HC207" s="57" t="s">
        <v>206</v>
      </c>
      <c r="HD207" s="57">
        <v>0</v>
      </c>
      <c r="HE207" s="57">
        <v>0</v>
      </c>
      <c r="HF207" s="57">
        <v>0</v>
      </c>
      <c r="HG207" s="57">
        <v>0</v>
      </c>
    </row>
    <row r="208" spans="1:215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  <c r="GV208" s="51" t="s">
        <v>207</v>
      </c>
      <c r="GW208" s="51">
        <v>0</v>
      </c>
      <c r="GX208" s="51">
        <v>0</v>
      </c>
      <c r="GY208" s="51">
        <v>0</v>
      </c>
      <c r="GZ208" s="51">
        <v>0</v>
      </c>
      <c r="HC208" s="57" t="s">
        <v>207</v>
      </c>
      <c r="HD208" s="57">
        <v>0</v>
      </c>
      <c r="HE208" s="57">
        <v>0</v>
      </c>
      <c r="HF208" s="57">
        <v>0</v>
      </c>
      <c r="HG208" s="57">
        <v>0</v>
      </c>
    </row>
    <row r="209" spans="1:215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  <c r="GV209" s="51" t="s">
        <v>208</v>
      </c>
      <c r="GW209" s="51">
        <v>0</v>
      </c>
      <c r="GX209" s="51">
        <v>0</v>
      </c>
      <c r="GY209" s="51">
        <v>0</v>
      </c>
      <c r="GZ209" s="51">
        <v>0</v>
      </c>
      <c r="HC209" s="57" t="s">
        <v>208</v>
      </c>
      <c r="HD209" s="57">
        <v>0</v>
      </c>
      <c r="HE209" s="57">
        <v>0</v>
      </c>
      <c r="HF209" s="57">
        <v>0</v>
      </c>
      <c r="HG209" s="57">
        <v>0</v>
      </c>
    </row>
    <row r="210" spans="1:215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  <c r="GV210" s="51" t="s">
        <v>209</v>
      </c>
      <c r="GW210" s="51">
        <v>0</v>
      </c>
      <c r="GX210" s="51">
        <v>0</v>
      </c>
      <c r="GY210" s="51">
        <v>0</v>
      </c>
      <c r="GZ210" s="51">
        <v>0</v>
      </c>
      <c r="HC210" s="57" t="s">
        <v>209</v>
      </c>
      <c r="HD210" s="57">
        <v>0</v>
      </c>
      <c r="HE210" s="57">
        <v>0</v>
      </c>
      <c r="HF210" s="57">
        <v>0</v>
      </c>
      <c r="HG210" s="57">
        <v>0</v>
      </c>
    </row>
    <row r="211" spans="1:215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  <c r="GV211" s="51" t="s">
        <v>210</v>
      </c>
      <c r="GW211" s="51">
        <v>0</v>
      </c>
      <c r="GX211" s="51">
        <v>0</v>
      </c>
      <c r="GY211" s="51">
        <v>0</v>
      </c>
      <c r="GZ211" s="51">
        <v>0</v>
      </c>
      <c r="HC211" s="57" t="s">
        <v>210</v>
      </c>
      <c r="HD211" s="57">
        <v>0</v>
      </c>
      <c r="HE211" s="57">
        <v>0</v>
      </c>
      <c r="HF211" s="57">
        <v>0</v>
      </c>
      <c r="HG211" s="57">
        <v>0</v>
      </c>
    </row>
    <row r="212" spans="1:215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  <c r="GV212" s="51" t="s">
        <v>211</v>
      </c>
      <c r="GW212" s="51">
        <v>0</v>
      </c>
      <c r="GX212" s="51">
        <v>0</v>
      </c>
      <c r="GY212" s="51">
        <v>0</v>
      </c>
      <c r="GZ212" s="51">
        <v>0</v>
      </c>
      <c r="HC212" s="57" t="s">
        <v>211</v>
      </c>
      <c r="HD212" s="57">
        <v>0</v>
      </c>
      <c r="HE212" s="57">
        <v>0</v>
      </c>
      <c r="HF212" s="57">
        <v>0</v>
      </c>
      <c r="HG212" s="57">
        <v>0</v>
      </c>
    </row>
    <row r="213" spans="1:215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  <c r="GV213" s="51" t="s">
        <v>212</v>
      </c>
      <c r="GW213" s="51">
        <v>0</v>
      </c>
      <c r="GX213" s="51">
        <v>0</v>
      </c>
      <c r="GY213" s="51">
        <v>0</v>
      </c>
      <c r="GZ213" s="51">
        <v>0</v>
      </c>
      <c r="HC213" s="57" t="s">
        <v>212</v>
      </c>
      <c r="HD213" s="57">
        <v>0</v>
      </c>
      <c r="HE213" s="57">
        <v>0</v>
      </c>
      <c r="HF213" s="57">
        <v>0</v>
      </c>
      <c r="HG213" s="57">
        <v>0</v>
      </c>
    </row>
    <row r="214" spans="1:215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  <c r="GV214" s="51" t="s">
        <v>213</v>
      </c>
      <c r="GW214" s="51">
        <v>0</v>
      </c>
      <c r="GX214" s="51">
        <v>0</v>
      </c>
      <c r="GY214" s="51">
        <v>0</v>
      </c>
      <c r="GZ214" s="51">
        <v>0</v>
      </c>
      <c r="HC214" s="57" t="s">
        <v>213</v>
      </c>
      <c r="HD214" s="57">
        <v>0</v>
      </c>
      <c r="HE214" s="57">
        <v>0</v>
      </c>
      <c r="HF214" s="57">
        <v>0</v>
      </c>
      <c r="HG214" s="57">
        <v>0</v>
      </c>
    </row>
    <row r="215" spans="1:215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  <c r="GV215" s="51" t="s">
        <v>214</v>
      </c>
      <c r="GW215" s="51">
        <v>0</v>
      </c>
      <c r="GX215" s="51">
        <v>0</v>
      </c>
      <c r="GY215" s="51">
        <v>0</v>
      </c>
      <c r="GZ215" s="51">
        <v>0</v>
      </c>
      <c r="HC215" s="57" t="s">
        <v>214</v>
      </c>
      <c r="HD215" s="57">
        <v>0</v>
      </c>
      <c r="HE215" s="57">
        <v>0</v>
      </c>
      <c r="HF215" s="57">
        <v>0</v>
      </c>
      <c r="HG215" s="57">
        <v>0</v>
      </c>
    </row>
    <row r="216" spans="1:215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  <c r="GV216" s="51" t="s">
        <v>215</v>
      </c>
      <c r="GW216" s="51">
        <v>0</v>
      </c>
      <c r="GX216" s="51">
        <v>0</v>
      </c>
      <c r="GY216" s="51">
        <v>0</v>
      </c>
      <c r="GZ216" s="51">
        <v>0</v>
      </c>
      <c r="HC216" s="57" t="s">
        <v>215</v>
      </c>
      <c r="HD216" s="57">
        <v>0</v>
      </c>
      <c r="HE216" s="57">
        <v>0</v>
      </c>
      <c r="HF216" s="57">
        <v>0</v>
      </c>
      <c r="HG216" s="57">
        <v>0</v>
      </c>
    </row>
    <row r="217" spans="1:215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  <c r="GV217" s="51" t="s">
        <v>216</v>
      </c>
      <c r="GW217" s="51">
        <v>0</v>
      </c>
      <c r="GX217" s="51">
        <v>0</v>
      </c>
      <c r="GY217" s="51">
        <v>0</v>
      </c>
      <c r="GZ217" s="51">
        <v>0</v>
      </c>
      <c r="HC217" s="57" t="s">
        <v>216</v>
      </c>
      <c r="HD217" s="57">
        <v>0</v>
      </c>
      <c r="HE217" s="57">
        <v>0</v>
      </c>
      <c r="HF217" s="57">
        <v>0</v>
      </c>
      <c r="HG217" s="57">
        <v>0</v>
      </c>
    </row>
    <row r="218" spans="1:215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  <c r="GV218" s="51" t="s">
        <v>217</v>
      </c>
      <c r="GW218" s="51">
        <v>0</v>
      </c>
      <c r="GX218" s="51">
        <v>0</v>
      </c>
      <c r="GY218" s="51">
        <v>0</v>
      </c>
      <c r="GZ218" s="51">
        <v>0</v>
      </c>
      <c r="HC218" s="57" t="s">
        <v>217</v>
      </c>
      <c r="HD218" s="57">
        <v>0</v>
      </c>
      <c r="HE218" s="57">
        <v>0</v>
      </c>
      <c r="HF218" s="57">
        <v>0</v>
      </c>
      <c r="HG218" s="57">
        <v>0</v>
      </c>
    </row>
    <row r="219" spans="1:215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  <c r="GV219" s="51" t="s">
        <v>218</v>
      </c>
      <c r="GW219" s="51">
        <v>0</v>
      </c>
      <c r="GX219" s="51">
        <v>0</v>
      </c>
      <c r="GY219" s="51">
        <v>0</v>
      </c>
      <c r="GZ219" s="51">
        <v>0</v>
      </c>
      <c r="HC219" s="57" t="s">
        <v>218</v>
      </c>
      <c r="HD219" s="57">
        <v>0</v>
      </c>
      <c r="HE219" s="57">
        <v>0</v>
      </c>
      <c r="HF219" s="57">
        <v>0</v>
      </c>
      <c r="HG219" s="57">
        <v>0</v>
      </c>
    </row>
    <row r="220" spans="1:215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  <c r="GV220" s="51" t="s">
        <v>219</v>
      </c>
      <c r="GW220" s="51">
        <v>0</v>
      </c>
      <c r="GX220" s="51">
        <v>0</v>
      </c>
      <c r="GY220" s="51">
        <v>0</v>
      </c>
      <c r="GZ220" s="51">
        <v>0</v>
      </c>
      <c r="HC220" s="57" t="s">
        <v>219</v>
      </c>
      <c r="HD220" s="57">
        <v>0</v>
      </c>
      <c r="HE220" s="57">
        <v>0</v>
      </c>
      <c r="HF220" s="57">
        <v>0</v>
      </c>
      <c r="HG220" s="57">
        <v>0</v>
      </c>
    </row>
    <row r="221" spans="1:215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  <c r="GV221" s="51" t="s">
        <v>220</v>
      </c>
      <c r="GW221" s="51">
        <v>0</v>
      </c>
      <c r="GX221" s="51">
        <v>0</v>
      </c>
      <c r="GY221" s="51">
        <v>0</v>
      </c>
      <c r="GZ221" s="51">
        <v>0</v>
      </c>
      <c r="HC221" s="57" t="s">
        <v>220</v>
      </c>
      <c r="HD221" s="57">
        <v>0</v>
      </c>
      <c r="HE221" s="57">
        <v>0</v>
      </c>
      <c r="HF221" s="57">
        <v>0</v>
      </c>
      <c r="HG221" s="57">
        <v>0</v>
      </c>
    </row>
    <row r="222" spans="1:215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  <c r="GV222" s="51" t="s">
        <v>221</v>
      </c>
      <c r="GW222" s="51">
        <v>0</v>
      </c>
      <c r="GX222" s="51">
        <v>0</v>
      </c>
      <c r="GY222" s="51">
        <v>0</v>
      </c>
      <c r="GZ222" s="51">
        <v>0</v>
      </c>
      <c r="HC222" s="57" t="s">
        <v>221</v>
      </c>
      <c r="HD222" s="57">
        <v>0</v>
      </c>
      <c r="HE222" s="57">
        <v>0</v>
      </c>
      <c r="HF222" s="57">
        <v>0</v>
      </c>
      <c r="HG222" s="57">
        <v>0</v>
      </c>
    </row>
    <row r="223" spans="1:215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  <c r="GV223" s="51" t="s">
        <v>222</v>
      </c>
      <c r="GW223" s="51">
        <v>0</v>
      </c>
      <c r="GX223" s="51">
        <v>0</v>
      </c>
      <c r="GY223" s="51">
        <v>0</v>
      </c>
      <c r="GZ223" s="51">
        <v>0</v>
      </c>
      <c r="HC223" s="57" t="s">
        <v>222</v>
      </c>
      <c r="HD223" s="57">
        <v>0</v>
      </c>
      <c r="HE223" s="57">
        <v>0</v>
      </c>
      <c r="HF223" s="57">
        <v>0</v>
      </c>
      <c r="HG223" s="57">
        <v>0</v>
      </c>
    </row>
    <row r="224" spans="1:215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  <c r="GV224" s="51" t="s">
        <v>223</v>
      </c>
      <c r="GW224" s="51">
        <v>0</v>
      </c>
      <c r="GX224" s="51">
        <v>0</v>
      </c>
      <c r="GY224" s="51">
        <v>0</v>
      </c>
      <c r="GZ224" s="51">
        <v>0</v>
      </c>
      <c r="HC224" s="57" t="s">
        <v>223</v>
      </c>
      <c r="HD224" s="57">
        <v>0</v>
      </c>
      <c r="HE224" s="57">
        <v>0</v>
      </c>
      <c r="HF224" s="57">
        <v>0</v>
      </c>
      <c r="HG224" s="57">
        <v>0</v>
      </c>
    </row>
    <row r="225" spans="1:215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  <c r="GV225" s="51" t="s">
        <v>224</v>
      </c>
      <c r="GW225" s="51">
        <v>0</v>
      </c>
      <c r="GX225" s="51">
        <v>0</v>
      </c>
      <c r="GY225" s="51">
        <v>0</v>
      </c>
      <c r="GZ225" s="51">
        <v>0</v>
      </c>
      <c r="HC225" s="57" t="s">
        <v>224</v>
      </c>
      <c r="HD225" s="57">
        <v>0</v>
      </c>
      <c r="HE225" s="57">
        <v>0</v>
      </c>
      <c r="HF225" s="57">
        <v>0</v>
      </c>
      <c r="HG225" s="57">
        <v>0</v>
      </c>
    </row>
    <row r="226" spans="1:215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  <c r="GV226" s="51" t="s">
        <v>225</v>
      </c>
      <c r="GW226" s="51">
        <v>0</v>
      </c>
      <c r="GX226" s="51">
        <v>0</v>
      </c>
      <c r="GY226" s="51">
        <v>0</v>
      </c>
      <c r="GZ226" s="51">
        <v>0</v>
      </c>
      <c r="HC226" s="57" t="s">
        <v>225</v>
      </c>
      <c r="HD226" s="57">
        <v>0</v>
      </c>
      <c r="HE226" s="57">
        <v>0</v>
      </c>
      <c r="HF226" s="57">
        <v>0</v>
      </c>
      <c r="HG226" s="57">
        <v>0</v>
      </c>
    </row>
    <row r="227" spans="1:215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  <c r="GV227" s="51" t="s">
        <v>226</v>
      </c>
      <c r="GW227" s="51">
        <v>0</v>
      </c>
      <c r="GX227" s="51">
        <v>0</v>
      </c>
      <c r="GY227" s="51">
        <v>0</v>
      </c>
      <c r="GZ227" s="51">
        <v>0</v>
      </c>
      <c r="HC227" s="57" t="s">
        <v>226</v>
      </c>
      <c r="HD227" s="57">
        <v>0</v>
      </c>
      <c r="HE227" s="57">
        <v>0</v>
      </c>
      <c r="HF227" s="57">
        <v>0</v>
      </c>
      <c r="HG227" s="57">
        <v>0</v>
      </c>
    </row>
    <row r="228" spans="1:215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  <c r="GV228" s="51" t="s">
        <v>227</v>
      </c>
      <c r="GW228" s="51">
        <v>0</v>
      </c>
      <c r="GX228" s="51">
        <v>0</v>
      </c>
      <c r="GY228" s="51">
        <v>0</v>
      </c>
      <c r="GZ228" s="51">
        <v>0</v>
      </c>
      <c r="HC228" s="57" t="s">
        <v>227</v>
      </c>
      <c r="HD228" s="57">
        <v>0</v>
      </c>
      <c r="HE228" s="57">
        <v>0</v>
      </c>
      <c r="HF228" s="57">
        <v>0</v>
      </c>
      <c r="HG228" s="57">
        <v>0</v>
      </c>
    </row>
    <row r="229" spans="1:215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  <c r="GV229" s="51" t="s">
        <v>228</v>
      </c>
      <c r="GW229" s="51">
        <v>0</v>
      </c>
      <c r="GX229" s="51">
        <v>0</v>
      </c>
      <c r="GY229" s="51">
        <v>0</v>
      </c>
      <c r="GZ229" s="51">
        <v>0</v>
      </c>
      <c r="HC229" s="57" t="s">
        <v>228</v>
      </c>
      <c r="HD229" s="57">
        <v>0</v>
      </c>
      <c r="HE229" s="57">
        <v>0</v>
      </c>
      <c r="HF229" s="57">
        <v>0</v>
      </c>
      <c r="HG229" s="57">
        <v>0</v>
      </c>
    </row>
    <row r="230" spans="1:215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  <c r="GV230" s="51" t="s">
        <v>229</v>
      </c>
      <c r="GW230" s="51">
        <v>0</v>
      </c>
      <c r="GX230" s="51">
        <v>0</v>
      </c>
      <c r="GY230" s="51">
        <v>0</v>
      </c>
      <c r="GZ230" s="51">
        <v>0</v>
      </c>
      <c r="HC230" s="57" t="s">
        <v>229</v>
      </c>
      <c r="HD230" s="57">
        <v>0</v>
      </c>
      <c r="HE230" s="57">
        <v>0</v>
      </c>
      <c r="HF230" s="57">
        <v>0</v>
      </c>
      <c r="HG230" s="57">
        <v>0</v>
      </c>
    </row>
    <row r="231" spans="1:215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  <c r="GV231" s="51" t="s">
        <v>230</v>
      </c>
      <c r="GW231" s="51">
        <v>0</v>
      </c>
      <c r="GX231" s="51">
        <v>0</v>
      </c>
      <c r="GY231" s="51">
        <v>0</v>
      </c>
      <c r="GZ231" s="51">
        <v>0</v>
      </c>
      <c r="HC231" s="57" t="s">
        <v>230</v>
      </c>
      <c r="HD231" s="57">
        <v>0</v>
      </c>
      <c r="HE231" s="57">
        <v>0</v>
      </c>
      <c r="HF231" s="57">
        <v>0</v>
      </c>
      <c r="HG231" s="57">
        <v>0</v>
      </c>
    </row>
    <row r="232" spans="1:215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  <c r="GV232" s="51" t="s">
        <v>231</v>
      </c>
      <c r="GW232" s="51">
        <v>0</v>
      </c>
      <c r="GX232" s="51">
        <v>0</v>
      </c>
      <c r="GY232" s="51">
        <v>0</v>
      </c>
      <c r="GZ232" s="51">
        <v>0</v>
      </c>
      <c r="HC232" s="57" t="s">
        <v>231</v>
      </c>
      <c r="HD232" s="57">
        <v>0</v>
      </c>
      <c r="HE232" s="57">
        <v>0</v>
      </c>
      <c r="HF232" s="57">
        <v>0</v>
      </c>
      <c r="HG232" s="57">
        <v>0</v>
      </c>
    </row>
    <row r="233" spans="1:215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  <c r="GV233" s="51" t="s">
        <v>232</v>
      </c>
      <c r="GW233" s="51">
        <v>0</v>
      </c>
      <c r="GX233" s="51">
        <v>0</v>
      </c>
      <c r="GY233" s="51">
        <v>0</v>
      </c>
      <c r="GZ233" s="51">
        <v>0</v>
      </c>
      <c r="HC233" s="57" t="s">
        <v>232</v>
      </c>
      <c r="HD233" s="57">
        <v>0</v>
      </c>
      <c r="HE233" s="57">
        <v>0</v>
      </c>
      <c r="HF233" s="57">
        <v>0</v>
      </c>
      <c r="HG233" s="57">
        <v>0</v>
      </c>
    </row>
    <row r="234" spans="1:215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  <c r="GV234" s="51" t="s">
        <v>233</v>
      </c>
      <c r="GW234" s="51">
        <v>0</v>
      </c>
      <c r="GX234" s="51">
        <v>0</v>
      </c>
      <c r="GY234" s="51">
        <v>0</v>
      </c>
      <c r="GZ234" s="51">
        <v>0</v>
      </c>
      <c r="HC234" s="57" t="s">
        <v>233</v>
      </c>
      <c r="HD234" s="57">
        <v>0</v>
      </c>
      <c r="HE234" s="57">
        <v>0</v>
      </c>
      <c r="HF234" s="57">
        <v>0</v>
      </c>
      <c r="HG234" s="57">
        <v>0</v>
      </c>
    </row>
    <row r="235" spans="1:215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  <c r="GV235" s="51" t="s">
        <v>234</v>
      </c>
      <c r="GW235" s="51">
        <v>0</v>
      </c>
      <c r="GX235" s="51">
        <v>0</v>
      </c>
      <c r="GY235" s="51">
        <v>0</v>
      </c>
      <c r="GZ235" s="51">
        <v>0</v>
      </c>
      <c r="HC235" s="57" t="s">
        <v>234</v>
      </c>
      <c r="HD235" s="57">
        <v>0</v>
      </c>
      <c r="HE235" s="57">
        <v>0</v>
      </c>
      <c r="HF235" s="57">
        <v>0</v>
      </c>
      <c r="HG235" s="57">
        <v>0</v>
      </c>
    </row>
    <row r="236" spans="1:215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  <c r="GV236" s="51" t="s">
        <v>235</v>
      </c>
      <c r="GW236" s="51">
        <v>0</v>
      </c>
      <c r="GX236" s="51">
        <v>0</v>
      </c>
      <c r="GY236" s="51">
        <v>0</v>
      </c>
      <c r="GZ236" s="51">
        <v>0</v>
      </c>
      <c r="HC236" s="57" t="s">
        <v>235</v>
      </c>
      <c r="HD236" s="57">
        <v>0</v>
      </c>
      <c r="HE236" s="57">
        <v>0</v>
      </c>
      <c r="HF236" s="57">
        <v>0</v>
      </c>
      <c r="HG236" s="57">
        <v>0</v>
      </c>
    </row>
    <row r="237" spans="1:215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  <c r="GV237" s="51" t="s">
        <v>236</v>
      </c>
      <c r="GW237" s="51">
        <v>0</v>
      </c>
      <c r="GX237" s="51">
        <v>0</v>
      </c>
      <c r="GY237" s="51">
        <v>0</v>
      </c>
      <c r="GZ237" s="51">
        <v>0</v>
      </c>
      <c r="HC237" s="57" t="s">
        <v>236</v>
      </c>
      <c r="HD237" s="57">
        <v>0</v>
      </c>
      <c r="HE237" s="57">
        <v>0</v>
      </c>
      <c r="HF237" s="57">
        <v>0</v>
      </c>
      <c r="HG237" s="57">
        <v>0</v>
      </c>
    </row>
    <row r="238" spans="1:215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  <c r="GV238" s="51" t="s">
        <v>237</v>
      </c>
      <c r="GW238" s="51">
        <v>0</v>
      </c>
      <c r="GX238" s="51">
        <v>0</v>
      </c>
      <c r="GY238" s="51">
        <v>0</v>
      </c>
      <c r="GZ238" s="51">
        <v>0</v>
      </c>
      <c r="HC238" s="57" t="s">
        <v>237</v>
      </c>
      <c r="HD238" s="57">
        <v>0</v>
      </c>
      <c r="HE238" s="57">
        <v>0</v>
      </c>
      <c r="HF238" s="57">
        <v>0</v>
      </c>
      <c r="HG238" s="57">
        <v>0</v>
      </c>
    </row>
    <row r="239" spans="1:215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  <c r="GV239" s="51" t="s">
        <v>238</v>
      </c>
      <c r="GW239" s="51">
        <v>0</v>
      </c>
      <c r="GX239" s="51">
        <v>0</v>
      </c>
      <c r="GY239" s="51">
        <v>0</v>
      </c>
      <c r="GZ239" s="51">
        <v>0</v>
      </c>
      <c r="HC239" s="57" t="s">
        <v>238</v>
      </c>
      <c r="HD239" s="57">
        <v>0</v>
      </c>
      <c r="HE239" s="57">
        <v>0</v>
      </c>
      <c r="HF239" s="57">
        <v>0</v>
      </c>
      <c r="HG239" s="57">
        <v>0</v>
      </c>
    </row>
    <row r="240" spans="1:215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  <c r="GV240" s="51" t="s">
        <v>239</v>
      </c>
      <c r="GW240" s="51">
        <v>0</v>
      </c>
      <c r="GX240" s="51">
        <v>0</v>
      </c>
      <c r="GY240" s="51">
        <v>0</v>
      </c>
      <c r="GZ240" s="51">
        <v>0</v>
      </c>
      <c r="HC240" s="57" t="s">
        <v>239</v>
      </c>
      <c r="HD240" s="57">
        <v>0</v>
      </c>
      <c r="HE240" s="57">
        <v>0</v>
      </c>
      <c r="HF240" s="57">
        <v>0</v>
      </c>
      <c r="HG240" s="57">
        <v>0</v>
      </c>
    </row>
    <row r="241" spans="1:215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  <c r="GV241" s="51" t="s">
        <v>240</v>
      </c>
      <c r="GW241" s="51">
        <v>0</v>
      </c>
      <c r="GX241" s="51">
        <v>0</v>
      </c>
      <c r="GY241" s="51">
        <v>0</v>
      </c>
      <c r="GZ241" s="51">
        <v>0</v>
      </c>
      <c r="HC241" s="57" t="s">
        <v>240</v>
      </c>
      <c r="HD241" s="57">
        <v>0</v>
      </c>
      <c r="HE241" s="57">
        <v>0</v>
      </c>
      <c r="HF241" s="57">
        <v>0</v>
      </c>
      <c r="HG241" s="57">
        <v>0</v>
      </c>
    </row>
    <row r="242" spans="1:215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  <c r="GV242" s="51" t="s">
        <v>241</v>
      </c>
      <c r="GW242" s="51">
        <v>0</v>
      </c>
      <c r="GX242" s="51">
        <v>0</v>
      </c>
      <c r="GY242" s="51">
        <v>0</v>
      </c>
      <c r="GZ242" s="51">
        <v>0</v>
      </c>
      <c r="HC242" s="57" t="s">
        <v>241</v>
      </c>
      <c r="HD242" s="57">
        <v>0</v>
      </c>
      <c r="HE242" s="57">
        <v>0</v>
      </c>
      <c r="HF242" s="57">
        <v>0</v>
      </c>
      <c r="HG242" s="57">
        <v>0</v>
      </c>
    </row>
    <row r="243" spans="1:215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  <c r="GV243" s="51" t="s">
        <v>242</v>
      </c>
      <c r="GW243" s="51">
        <v>0</v>
      </c>
      <c r="GX243" s="51">
        <v>0</v>
      </c>
      <c r="GY243" s="51">
        <v>0</v>
      </c>
      <c r="GZ243" s="51">
        <v>0</v>
      </c>
      <c r="HC243" s="57" t="s">
        <v>242</v>
      </c>
      <c r="HD243" s="57">
        <v>0</v>
      </c>
      <c r="HE243" s="57">
        <v>0</v>
      </c>
      <c r="HF243" s="57">
        <v>0</v>
      </c>
      <c r="HG243" s="57">
        <v>0</v>
      </c>
    </row>
    <row r="244" spans="1:215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  <c r="GV244" s="51" t="s">
        <v>243</v>
      </c>
      <c r="GW244" s="51">
        <v>0</v>
      </c>
      <c r="GX244" s="51">
        <v>0</v>
      </c>
      <c r="GY244" s="51">
        <v>0</v>
      </c>
      <c r="GZ244" s="51">
        <v>0</v>
      </c>
      <c r="HC244" s="57" t="s">
        <v>243</v>
      </c>
      <c r="HD244" s="57">
        <v>0</v>
      </c>
      <c r="HE244" s="57">
        <v>0</v>
      </c>
      <c r="HF244" s="57">
        <v>0</v>
      </c>
      <c r="HG244" s="57">
        <v>0</v>
      </c>
    </row>
    <row r="245" spans="1:215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  <c r="GV245" s="51" t="s">
        <v>244</v>
      </c>
      <c r="GW245" s="51">
        <v>0</v>
      </c>
      <c r="GX245" s="51">
        <v>0</v>
      </c>
      <c r="GY245" s="51">
        <v>0</v>
      </c>
      <c r="GZ245" s="51">
        <v>0</v>
      </c>
      <c r="HC245" s="57" t="s">
        <v>244</v>
      </c>
      <c r="HD245" s="57">
        <v>0</v>
      </c>
      <c r="HE245" s="57">
        <v>0</v>
      </c>
      <c r="HF245" s="57">
        <v>0</v>
      </c>
      <c r="HG245" s="57">
        <v>0</v>
      </c>
    </row>
    <row r="246" spans="1:215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  <c r="GV246" s="51" t="s">
        <v>245</v>
      </c>
      <c r="GW246" s="51">
        <v>0</v>
      </c>
      <c r="GX246" s="51">
        <v>0</v>
      </c>
      <c r="GY246" s="51">
        <v>0</v>
      </c>
      <c r="GZ246" s="51">
        <v>0</v>
      </c>
      <c r="HC246" s="57" t="s">
        <v>245</v>
      </c>
      <c r="HD246" s="57">
        <v>0</v>
      </c>
      <c r="HE246" s="57">
        <v>0</v>
      </c>
      <c r="HF246" s="57">
        <v>0</v>
      </c>
      <c r="HG246" s="57">
        <v>0</v>
      </c>
    </row>
    <row r="247" spans="1:215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  <c r="GV247" s="51" t="s">
        <v>246</v>
      </c>
      <c r="GW247" s="51">
        <v>0</v>
      </c>
      <c r="GX247" s="51">
        <v>0</v>
      </c>
      <c r="GY247" s="51">
        <v>0</v>
      </c>
      <c r="GZ247" s="51">
        <v>0</v>
      </c>
      <c r="HC247" s="57" t="s">
        <v>246</v>
      </c>
      <c r="HD247" s="57">
        <v>0</v>
      </c>
      <c r="HE247" s="57">
        <v>0</v>
      </c>
      <c r="HF247" s="57">
        <v>0</v>
      </c>
      <c r="HG247" s="57">
        <v>0</v>
      </c>
    </row>
    <row r="248" spans="1:215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  <c r="GV248" s="51" t="s">
        <v>247</v>
      </c>
      <c r="GW248" s="51">
        <v>0</v>
      </c>
      <c r="GX248" s="51">
        <v>0</v>
      </c>
      <c r="GY248" s="51">
        <v>0</v>
      </c>
      <c r="GZ248" s="51">
        <v>0</v>
      </c>
      <c r="HC248" s="57" t="s">
        <v>247</v>
      </c>
      <c r="HD248" s="57">
        <v>0</v>
      </c>
      <c r="HE248" s="57">
        <v>0</v>
      </c>
      <c r="HF248" s="57">
        <v>0</v>
      </c>
      <c r="HG248" s="57">
        <v>0</v>
      </c>
    </row>
    <row r="249" spans="1:215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  <c r="GV249" s="51" t="s">
        <v>248</v>
      </c>
      <c r="GW249" s="51">
        <v>0</v>
      </c>
      <c r="GX249" s="51">
        <v>0</v>
      </c>
      <c r="GY249" s="51">
        <v>0</v>
      </c>
      <c r="GZ249" s="51">
        <v>0</v>
      </c>
      <c r="HC249" s="57" t="s">
        <v>248</v>
      </c>
      <c r="HD249" s="57">
        <v>0</v>
      </c>
      <c r="HE249" s="57">
        <v>0</v>
      </c>
      <c r="HF249" s="57">
        <v>0</v>
      </c>
      <c r="HG249" s="57">
        <v>0</v>
      </c>
    </row>
    <row r="250" spans="1:215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  <c r="GV250" s="51" t="s">
        <v>249</v>
      </c>
      <c r="GW250" s="51">
        <v>0</v>
      </c>
      <c r="GX250" s="51">
        <v>0</v>
      </c>
      <c r="GY250" s="51">
        <v>0</v>
      </c>
      <c r="GZ250" s="51">
        <v>0</v>
      </c>
      <c r="HC250" s="57" t="s">
        <v>249</v>
      </c>
      <c r="HD250" s="57">
        <v>0</v>
      </c>
      <c r="HE250" s="57">
        <v>0</v>
      </c>
      <c r="HF250" s="57">
        <v>0</v>
      </c>
      <c r="HG250" s="57">
        <v>0</v>
      </c>
    </row>
    <row r="251" spans="1:215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  <c r="GV251" s="51" t="s">
        <v>250</v>
      </c>
      <c r="GW251" s="51">
        <v>0</v>
      </c>
      <c r="GX251" s="51">
        <v>0</v>
      </c>
      <c r="GY251" s="51">
        <v>0</v>
      </c>
      <c r="GZ251" s="51">
        <v>0</v>
      </c>
      <c r="HC251" s="57" t="s">
        <v>250</v>
      </c>
      <c r="HD251" s="57">
        <v>0</v>
      </c>
      <c r="HE251" s="57">
        <v>0</v>
      </c>
      <c r="HF251" s="57">
        <v>0</v>
      </c>
      <c r="HG251" s="57">
        <v>0</v>
      </c>
    </row>
    <row r="252" spans="1:215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  <c r="GV252" s="51" t="s">
        <v>251</v>
      </c>
      <c r="GW252" s="51">
        <v>0</v>
      </c>
      <c r="GX252" s="51">
        <v>0</v>
      </c>
      <c r="GY252" s="51">
        <v>0</v>
      </c>
      <c r="GZ252" s="51">
        <v>0</v>
      </c>
      <c r="HC252" s="57" t="s">
        <v>251</v>
      </c>
      <c r="HD252" s="57">
        <v>0</v>
      </c>
      <c r="HE252" s="57">
        <v>0</v>
      </c>
      <c r="HF252" s="57">
        <v>0</v>
      </c>
      <c r="HG252" s="57">
        <v>0</v>
      </c>
    </row>
    <row r="253" spans="1:215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  <c r="GV253" s="51" t="s">
        <v>252</v>
      </c>
      <c r="GW253" s="51">
        <v>0</v>
      </c>
      <c r="GX253" s="51">
        <v>0</v>
      </c>
      <c r="GY253" s="51">
        <v>0</v>
      </c>
      <c r="GZ253" s="51">
        <v>0</v>
      </c>
      <c r="HC253" s="57" t="s">
        <v>252</v>
      </c>
      <c r="HD253" s="57">
        <v>0</v>
      </c>
      <c r="HE253" s="57">
        <v>0</v>
      </c>
      <c r="HF253" s="57">
        <v>0</v>
      </c>
      <c r="HG253" s="57">
        <v>0</v>
      </c>
    </row>
    <row r="254" spans="1:215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  <c r="GV254" s="51" t="s">
        <v>253</v>
      </c>
      <c r="GW254" s="51">
        <v>0</v>
      </c>
      <c r="GX254" s="51">
        <v>0</v>
      </c>
      <c r="GY254" s="51">
        <v>0</v>
      </c>
      <c r="GZ254" s="51">
        <v>0</v>
      </c>
      <c r="HC254" s="57" t="s">
        <v>253</v>
      </c>
      <c r="HD254" s="57">
        <v>0</v>
      </c>
      <c r="HE254" s="57">
        <v>0</v>
      </c>
      <c r="HF254" s="57">
        <v>0</v>
      </c>
      <c r="HG254" s="57">
        <v>0</v>
      </c>
    </row>
    <row r="255" spans="1:215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  <c r="GV255" s="51" t="s">
        <v>254</v>
      </c>
      <c r="GW255" s="51">
        <v>0</v>
      </c>
      <c r="GX255" s="51">
        <v>0</v>
      </c>
      <c r="GY255" s="51">
        <v>0</v>
      </c>
      <c r="GZ255" s="51">
        <v>0</v>
      </c>
      <c r="HC255" s="57" t="s">
        <v>254</v>
      </c>
      <c r="HD255" s="57">
        <v>0</v>
      </c>
      <c r="HE255" s="57">
        <v>0</v>
      </c>
      <c r="HF255" s="57">
        <v>0</v>
      </c>
      <c r="HG255" s="57">
        <v>0</v>
      </c>
    </row>
    <row r="256" spans="1:215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  <c r="GV256" s="51" t="s">
        <v>255</v>
      </c>
      <c r="GW256" s="51">
        <v>0</v>
      </c>
      <c r="GX256" s="51">
        <v>0</v>
      </c>
      <c r="GY256" s="51">
        <v>0</v>
      </c>
      <c r="GZ256" s="51">
        <v>0</v>
      </c>
      <c r="HC256" s="57" t="s">
        <v>255</v>
      </c>
      <c r="HD256" s="57">
        <v>0</v>
      </c>
      <c r="HE256" s="57">
        <v>0</v>
      </c>
      <c r="HF256" s="57">
        <v>0</v>
      </c>
      <c r="HG256" s="57">
        <v>0</v>
      </c>
    </row>
    <row r="257" spans="1:680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  <c r="GV257" s="51" t="s">
        <v>256</v>
      </c>
      <c r="GW257" s="51">
        <v>0</v>
      </c>
      <c r="GX257" s="51">
        <v>0</v>
      </c>
      <c r="GY257" s="51">
        <v>0</v>
      </c>
      <c r="GZ257" s="51">
        <v>0</v>
      </c>
      <c r="HC257" s="57" t="s">
        <v>256</v>
      </c>
      <c r="HD257" s="57">
        <v>0</v>
      </c>
      <c r="HE257" s="57">
        <v>0</v>
      </c>
      <c r="HF257" s="57">
        <v>0</v>
      </c>
      <c r="HG257" s="57">
        <v>0</v>
      </c>
    </row>
    <row r="258" spans="1:680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  <c r="GV258" s="51" t="s">
        <v>257</v>
      </c>
      <c r="GW258" s="51">
        <v>0.02</v>
      </c>
      <c r="GX258" s="51">
        <v>0</v>
      </c>
      <c r="GY258" s="51">
        <v>0.03</v>
      </c>
      <c r="GZ258" s="51">
        <v>0</v>
      </c>
      <c r="HC258" s="57" t="s">
        <v>257</v>
      </c>
      <c r="HD258" s="57">
        <v>0</v>
      </c>
      <c r="HE258" s="57">
        <v>0</v>
      </c>
      <c r="HF258" s="57">
        <v>0</v>
      </c>
      <c r="HG258" s="57">
        <v>0</v>
      </c>
    </row>
    <row r="261" spans="1:680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FY261" s="34"/>
      <c r="GA261" s="34"/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H261" s="34"/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GW261" s="51" t="str">
        <f>GW262&amp;GW263</f>
        <v xml:space="preserve"> NOVIEMBRE T.ESPAÑA</v>
      </c>
      <c r="GX261" s="51" t="str">
        <f>GW262&amp;GX263</f>
        <v xml:space="preserve"> NOVIEMBRE HIPERMERCADOS</v>
      </c>
      <c r="GY261" s="51" t="str">
        <f>GW262&amp;GY263</f>
        <v xml:space="preserve"> NOVIEMBRE SUPER+AUTOS</v>
      </c>
      <c r="GZ261" s="51" t="str">
        <f>GW262&amp;GZ263</f>
        <v xml:space="preserve"> NOVIEMBRE DISCOUNTS</v>
      </c>
      <c r="HA261" s="51"/>
      <c r="HC261" s="57"/>
      <c r="HD261" s="57" t="str">
        <f>HD262&amp;HD263</f>
        <v xml:space="preserve"> DICIEMBRE 19T.ESPAÑA</v>
      </c>
      <c r="HE261" s="57" t="str">
        <f>HD262&amp;HE263</f>
        <v xml:space="preserve"> DICIEMBRE 19HIPERMERCADOS</v>
      </c>
      <c r="HF261" s="57" t="str">
        <f>HD262&amp;HF263</f>
        <v xml:space="preserve"> DICIEMBRE 19SUPER+AUTOS</v>
      </c>
      <c r="HG261" s="57" t="str">
        <f>HD262&amp;HG263</f>
        <v xml:space="preserve"> DICIEMBRE 19DISCOUNTS</v>
      </c>
      <c r="ZD261" s="27"/>
    </row>
    <row r="262" spans="1:680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FY262" s="34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  <c r="GW262" s="5" t="str">
        <f>MID(GV$4,6,LEN(GO$4)-15)</f>
        <v xml:space="preserve"> NOVIEMBRE </v>
      </c>
      <c r="GX262" s="5"/>
      <c r="GY262" s="5"/>
      <c r="GZ262" s="5"/>
      <c r="HA262" s="51"/>
      <c r="HD262" s="5" t="str">
        <f>MID(HC$4,6,LEN(GV$4)-15)</f>
        <v xml:space="preserve"> DICIEMBRE 19</v>
      </c>
      <c r="HE262" s="5"/>
      <c r="HF262" s="5"/>
      <c r="HG262" s="5"/>
    </row>
    <row r="263" spans="1:680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FY263" s="34"/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  <c r="GW263" s="51" t="s">
        <v>1</v>
      </c>
      <c r="GX263" s="51" t="s">
        <v>2</v>
      </c>
      <c r="GY263" s="51" t="s">
        <v>3</v>
      </c>
      <c r="GZ263" s="51" t="s">
        <v>4</v>
      </c>
      <c r="HA263" s="51"/>
      <c r="HD263" s="57" t="s">
        <v>1</v>
      </c>
      <c r="HE263" s="57" t="s">
        <v>2</v>
      </c>
      <c r="HF263" s="57" t="s">
        <v>3</v>
      </c>
      <c r="HG263" s="57" t="s">
        <v>4</v>
      </c>
    </row>
    <row r="264" spans="1:680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FY264" s="34"/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  <c r="GW264" s="51">
        <v>100</v>
      </c>
      <c r="GX264" s="51">
        <v>100</v>
      </c>
      <c r="GY264" s="51">
        <v>100</v>
      </c>
      <c r="GZ264" s="51">
        <v>100</v>
      </c>
      <c r="HA264" s="51"/>
      <c r="HD264" s="57">
        <v>100</v>
      </c>
      <c r="HE264" s="57">
        <v>100</v>
      </c>
      <c r="HF264" s="57">
        <v>100</v>
      </c>
      <c r="HG264" s="57">
        <v>100</v>
      </c>
    </row>
    <row r="265" spans="1:680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  <c r="FN265" s="34">
        <f>SUM(FN7:FN13)</f>
        <v>0.35000000000000003</v>
      </c>
      <c r="FO265" s="34">
        <f t="shared" ref="FO265:FQ265" si="29">SUM(FO7:FO13)</f>
        <v>0.52</v>
      </c>
      <c r="FP265" s="34">
        <f t="shared" si="29"/>
        <v>0.33999999999999997</v>
      </c>
      <c r="FQ265" s="34">
        <f t="shared" si="29"/>
        <v>0.1</v>
      </c>
      <c r="FU265" s="34">
        <f>SUM(FU7:FU13)</f>
        <v>0.14000000000000001</v>
      </c>
      <c r="FV265" s="34">
        <f t="shared" ref="FV265:FX265" si="30">SUM(FV7:FV13)</f>
        <v>0.33999999999999997</v>
      </c>
      <c r="FW265" s="34">
        <f t="shared" si="30"/>
        <v>8.9999999999999983E-2</v>
      </c>
      <c r="FX265" s="34">
        <f t="shared" si="30"/>
        <v>0.1</v>
      </c>
      <c r="FY265" s="34"/>
      <c r="GB265" s="34">
        <f>SUM(GB7:GB13)</f>
        <v>0.16</v>
      </c>
      <c r="GC265" s="34">
        <f t="shared" ref="GC265:GE265" si="31">SUM(GC7:GC13)</f>
        <v>0.56000000000000005</v>
      </c>
      <c r="GD265" s="34">
        <f t="shared" si="31"/>
        <v>0.12</v>
      </c>
      <c r="GE265" s="34">
        <f t="shared" si="31"/>
        <v>0.04</v>
      </c>
      <c r="GI265" s="34">
        <f>SUM(GI7:GI13)</f>
        <v>0.2</v>
      </c>
      <c r="GJ265" s="34">
        <f t="shared" ref="GJ265:GL265" si="32">SUM(GJ7:GJ13)</f>
        <v>0.69000000000000006</v>
      </c>
      <c r="GK265" s="34">
        <f t="shared" si="32"/>
        <v>0.08</v>
      </c>
      <c r="GL265" s="34">
        <f t="shared" si="32"/>
        <v>0.24</v>
      </c>
      <c r="GP265" s="49">
        <f>SUM(GP7:GP13)</f>
        <v>0.15</v>
      </c>
      <c r="GQ265" s="49">
        <f t="shared" ref="GQ265:GS265" si="33">SUM(GQ7:GQ13)</f>
        <v>0.25</v>
      </c>
      <c r="GR265" s="49">
        <f t="shared" si="33"/>
        <v>7.0000000000000007E-2</v>
      </c>
      <c r="GS265" s="49">
        <f t="shared" si="33"/>
        <v>9.9999999999999992E-2</v>
      </c>
      <c r="GW265" s="51">
        <f>SUM(GW7:GW13)</f>
        <v>0.06</v>
      </c>
      <c r="GX265" s="51">
        <f t="shared" ref="GX265:GZ265" si="34">SUM(GX7:GX13)</f>
        <v>0.24</v>
      </c>
      <c r="GY265" s="51">
        <f t="shared" si="34"/>
        <v>0.02</v>
      </c>
      <c r="GZ265" s="51">
        <f t="shared" si="34"/>
        <v>0.05</v>
      </c>
      <c r="HA265" s="51"/>
      <c r="HD265" s="57">
        <f>SUM(HD7:HD13)</f>
        <v>8.9999999999999983E-2</v>
      </c>
      <c r="HE265" s="57">
        <f t="shared" ref="HE265:HG265" si="35">SUM(HE7:HE13)</f>
        <v>0.16000000000000003</v>
      </c>
      <c r="HF265" s="57">
        <f t="shared" si="35"/>
        <v>0.09</v>
      </c>
      <c r="HG265" s="57">
        <f t="shared" si="35"/>
        <v>0.11</v>
      </c>
    </row>
    <row r="266" spans="1:680" x14ac:dyDescent="0.25">
      <c r="A266" s="32" t="s">
        <v>13</v>
      </c>
      <c r="B266" s="32">
        <f t="shared" ref="B266:C266" si="36">SUM(B14)</f>
        <v>0.17</v>
      </c>
      <c r="C266" s="32">
        <f t="shared" si="36"/>
        <v>0.09</v>
      </c>
      <c r="D266" s="32">
        <f t="shared" ref="D266:E266" si="37">SUM(D14)</f>
        <v>0.03</v>
      </c>
      <c r="E266" s="32">
        <f t="shared" si="37"/>
        <v>0</v>
      </c>
      <c r="H266" s="32" t="s">
        <v>13</v>
      </c>
      <c r="I266" s="32">
        <f t="shared" ref="I266:J266" si="38">SUM(I14)</f>
        <v>0.18</v>
      </c>
      <c r="J266" s="32">
        <f t="shared" si="38"/>
        <v>0.05</v>
      </c>
      <c r="K266" s="32">
        <f t="shared" ref="K266:L266" si="39">SUM(K14)</f>
        <v>0.06</v>
      </c>
      <c r="L266" s="32">
        <f t="shared" si="39"/>
        <v>0</v>
      </c>
      <c r="O266" s="32" t="s">
        <v>13</v>
      </c>
      <c r="P266" s="32">
        <f t="shared" ref="P266:Q266" si="40">SUM(P14)</f>
        <v>0.17</v>
      </c>
      <c r="Q266" s="32">
        <f t="shared" si="40"/>
        <v>0</v>
      </c>
      <c r="R266" s="32">
        <f t="shared" ref="R266:S266" si="41">SUM(R14)</f>
        <v>0.03</v>
      </c>
      <c r="S266" s="32">
        <f t="shared" si="41"/>
        <v>0.13</v>
      </c>
      <c r="V266" s="32" t="s">
        <v>13</v>
      </c>
      <c r="W266" s="32">
        <f t="shared" ref="W266:X266" si="42">SUM(W14)</f>
        <v>0.21</v>
      </c>
      <c r="X266" s="32">
        <f t="shared" si="42"/>
        <v>0.08</v>
      </c>
      <c r="Y266" s="32">
        <f t="shared" ref="Y266:Z266" si="43">SUM(Y14)</f>
        <v>0.04</v>
      </c>
      <c r="Z266" s="32">
        <f t="shared" si="43"/>
        <v>0.02</v>
      </c>
      <c r="AC266" s="32" t="s">
        <v>13</v>
      </c>
      <c r="AD266" s="32">
        <f t="shared" ref="AD266:AE266" si="44">SUM(AD14)</f>
        <v>0.22</v>
      </c>
      <c r="AE266" s="32">
        <f t="shared" si="44"/>
        <v>7.0000000000000007E-2</v>
      </c>
      <c r="AF266" s="32">
        <f t="shared" ref="AF266:AG266" si="45">SUM(AF14)</f>
        <v>0</v>
      </c>
      <c r="AG266" s="32">
        <f t="shared" si="45"/>
        <v>0.02</v>
      </c>
      <c r="AJ266" s="32" t="s">
        <v>13</v>
      </c>
      <c r="AK266" s="32">
        <f t="shared" ref="AK266:AL266" si="46">SUM(AK14)</f>
        <v>0.21</v>
      </c>
      <c r="AL266" s="32">
        <f t="shared" si="46"/>
        <v>0.05</v>
      </c>
      <c r="AM266" s="32">
        <f t="shared" ref="AM266:AN266" si="47">SUM(AM14)</f>
        <v>0.05</v>
      </c>
      <c r="AN266" s="32">
        <f t="shared" si="47"/>
        <v>0.01</v>
      </c>
      <c r="AQ266" s="2" t="s">
        <v>13</v>
      </c>
      <c r="AR266" s="2">
        <f t="shared" ref="AR266:AS266" si="48">SUM(AR14)</f>
        <v>0.24</v>
      </c>
      <c r="AS266" s="2">
        <f t="shared" si="48"/>
        <v>0.24</v>
      </c>
      <c r="AT266" s="2">
        <f t="shared" ref="AT266:AU266" si="49">SUM(AT14)</f>
        <v>0.04</v>
      </c>
      <c r="AU266" s="2">
        <f t="shared" si="49"/>
        <v>0.06</v>
      </c>
      <c r="AX266" s="2" t="s">
        <v>13</v>
      </c>
      <c r="AY266" s="2">
        <f t="shared" ref="AY266:AZ266" si="50">SUM(AY14)</f>
        <v>0.17</v>
      </c>
      <c r="AZ266" s="2">
        <f t="shared" si="50"/>
        <v>0.12</v>
      </c>
      <c r="BA266" s="2">
        <f t="shared" ref="BA266:BB266" si="51">SUM(BA14)</f>
        <v>0.01</v>
      </c>
      <c r="BB266" s="2">
        <f t="shared" si="51"/>
        <v>0.05</v>
      </c>
      <c r="BE266" s="2" t="s">
        <v>13</v>
      </c>
      <c r="BF266" s="2">
        <f t="shared" ref="BF266:BG266" si="52">SUM(BF14)</f>
        <v>0.08</v>
      </c>
      <c r="BG266" s="2">
        <f t="shared" si="52"/>
        <v>0</v>
      </c>
      <c r="BH266" s="2">
        <f t="shared" ref="BH266:BI266" si="53">SUM(BH14)</f>
        <v>0.06</v>
      </c>
      <c r="BI266" s="2">
        <f t="shared" si="53"/>
        <v>0</v>
      </c>
      <c r="BL266" s="2" t="s">
        <v>13</v>
      </c>
      <c r="BM266" s="2">
        <f t="shared" ref="BM266:BN266" si="54">SUM(BM14)</f>
        <v>0.1</v>
      </c>
      <c r="BN266" s="2">
        <f t="shared" si="54"/>
        <v>0.02</v>
      </c>
      <c r="BO266" s="2">
        <f t="shared" ref="BO266:BP266" si="55">SUM(BO14)</f>
        <v>0.01</v>
      </c>
      <c r="BP266" s="2">
        <f t="shared" si="55"/>
        <v>0.01</v>
      </c>
      <c r="BS266" t="s">
        <v>13</v>
      </c>
      <c r="BT266">
        <f t="shared" ref="BT266:BU286" si="56">SUM(BT14)</f>
        <v>0.16</v>
      </c>
      <c r="BU266">
        <f t="shared" si="56"/>
        <v>0</v>
      </c>
      <c r="BV266">
        <f t="shared" ref="BV266:BW266" si="57">SUM(BV14)</f>
        <v>0.02</v>
      </c>
      <c r="BW266">
        <f t="shared" si="57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8">SUM(CC14)</f>
        <v>0.03</v>
      </c>
      <c r="CD266" s="2">
        <f t="shared" si="58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9">SUM(CJ14)</f>
        <v>7.0000000000000007E-2</v>
      </c>
      <c r="CK266" s="34">
        <f t="shared" si="59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60">SUM(CQ14)</f>
        <v>0.03</v>
      </c>
      <c r="CR266" s="34">
        <f t="shared" si="60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61">SUM(CX14)</f>
        <v>0.05</v>
      </c>
      <c r="CY266" s="34">
        <f t="shared" si="61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62">SUM(DE14)</f>
        <v>0.05</v>
      </c>
      <c r="DF266" s="34">
        <f t="shared" si="62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63">SUM(DL14)</f>
        <v>0.02</v>
      </c>
      <c r="DM266" s="34">
        <f t="shared" si="63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64">SUM(DS14)</f>
        <v>0.02</v>
      </c>
      <c r="DT266" s="34">
        <f t="shared" si="64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65">SUM(DZ14)</f>
        <v>0.06</v>
      </c>
      <c r="EA266" s="34">
        <f t="shared" si="65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66">SUM(EG14)</f>
        <v>0.02</v>
      </c>
      <c r="EH266" s="34">
        <f t="shared" si="66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7">SUM(EN14)</f>
        <v>0.02</v>
      </c>
      <c r="EO266" s="34">
        <f t="shared" si="67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8">SUM(EU14)</f>
        <v>0.01</v>
      </c>
      <c r="EV266" s="34">
        <f t="shared" si="68"/>
        <v>0.05</v>
      </c>
      <c r="EZ266" s="34">
        <f>SUM(EZ14)</f>
        <v>0.06</v>
      </c>
      <c r="FA266" s="34">
        <f>SUM(FA14)</f>
        <v>0.24</v>
      </c>
      <c r="FB266" s="34">
        <f t="shared" ref="FB266:FC266" si="69">SUM(FB14)</f>
        <v>0.03</v>
      </c>
      <c r="FC266" s="34">
        <f t="shared" si="69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70">SUM(FI14)</f>
        <v>0.05</v>
      </c>
      <c r="FJ266" s="34">
        <f t="shared" si="70"/>
        <v>0</v>
      </c>
      <c r="FN266" s="34">
        <f>SUM(FN14)</f>
        <v>7.0000000000000007E-2</v>
      </c>
      <c r="FO266" s="34">
        <f>SUM(FO14)</f>
        <v>0</v>
      </c>
      <c r="FP266" s="34">
        <f t="shared" ref="FP266:FQ266" si="71">SUM(FP14)</f>
        <v>0.01</v>
      </c>
      <c r="FQ266" s="34">
        <f t="shared" si="71"/>
        <v>0.1</v>
      </c>
      <c r="FU266" s="34">
        <f>SUM(FU14)</f>
        <v>0.09</v>
      </c>
      <c r="FV266" s="34">
        <f>SUM(FV14)</f>
        <v>0.12</v>
      </c>
      <c r="FW266" s="34">
        <f t="shared" ref="FW266:FX266" si="72">SUM(FW14)</f>
        <v>0.02</v>
      </c>
      <c r="FX266" s="34">
        <f t="shared" si="72"/>
        <v>0</v>
      </c>
      <c r="FY266" s="34"/>
      <c r="GB266" s="34">
        <f>SUM(GB14)</f>
        <v>0.11</v>
      </c>
      <c r="GC266" s="34">
        <f>SUM(GC14)</f>
        <v>0.15</v>
      </c>
      <c r="GD266" s="34">
        <f t="shared" ref="GD266:GE266" si="73">SUM(GD14)</f>
        <v>0.1</v>
      </c>
      <c r="GE266" s="34">
        <f t="shared" si="73"/>
        <v>0.03</v>
      </c>
      <c r="GI266" s="34">
        <f>SUM(GI14)</f>
        <v>0.18</v>
      </c>
      <c r="GJ266" s="34">
        <f>SUM(GJ14)</f>
        <v>0</v>
      </c>
      <c r="GK266" s="34">
        <f t="shared" ref="GK266:GL266" si="74">SUM(GK14)</f>
        <v>0.04</v>
      </c>
      <c r="GL266" s="34">
        <f t="shared" si="74"/>
        <v>0.04</v>
      </c>
      <c r="GP266" s="49">
        <f>SUM(GP14)</f>
        <v>0.18</v>
      </c>
      <c r="GQ266" s="49">
        <f>SUM(GQ14)</f>
        <v>0</v>
      </c>
      <c r="GR266" s="49">
        <f t="shared" ref="GR266:GS266" si="75">SUM(GR14)</f>
        <v>0.02</v>
      </c>
      <c r="GS266" s="49">
        <f t="shared" si="75"/>
        <v>0.02</v>
      </c>
      <c r="GW266" s="51">
        <f>SUM(GW14)</f>
        <v>0.19</v>
      </c>
      <c r="GX266" s="51">
        <f>SUM(GX14)</f>
        <v>0.02</v>
      </c>
      <c r="GY266" s="51">
        <f t="shared" ref="GY266:GZ266" si="76">SUM(GY14)</f>
        <v>0.06</v>
      </c>
      <c r="GZ266" s="51">
        <f t="shared" si="76"/>
        <v>0.04</v>
      </c>
      <c r="HA266" s="51"/>
      <c r="HD266" s="57">
        <f>SUM(HD14)</f>
        <v>0.1</v>
      </c>
      <c r="HE266" s="57">
        <f>SUM(HE14)</f>
        <v>7.0000000000000007E-2</v>
      </c>
      <c r="HF266" s="57">
        <f t="shared" ref="HF266:HG266" si="77">SUM(HF14)</f>
        <v>0.01</v>
      </c>
      <c r="HG266" s="57">
        <f t="shared" si="77"/>
        <v>7.0000000000000007E-2</v>
      </c>
    </row>
    <row r="267" spans="1:680" x14ac:dyDescent="0.25">
      <c r="A267" s="32" t="s">
        <v>259</v>
      </c>
      <c r="B267" s="32">
        <f t="shared" ref="B267:C267" si="78">SUM(B15)</f>
        <v>0.38</v>
      </c>
      <c r="C267" s="32">
        <f t="shared" si="78"/>
        <v>0.59</v>
      </c>
      <c r="D267" s="32">
        <f t="shared" ref="D267:E267" si="79">SUM(D15)</f>
        <v>0.26</v>
      </c>
      <c r="E267" s="32">
        <f t="shared" si="79"/>
        <v>0.27</v>
      </c>
      <c r="H267" s="32" t="s">
        <v>259</v>
      </c>
      <c r="I267" s="32">
        <f t="shared" ref="I267:J267" si="80">SUM(I15)</f>
        <v>0.46</v>
      </c>
      <c r="J267" s="32">
        <f t="shared" si="80"/>
        <v>0.57999999999999996</v>
      </c>
      <c r="K267" s="32">
        <f t="shared" ref="K267:L267" si="81">SUM(K15)</f>
        <v>0.28000000000000003</v>
      </c>
      <c r="L267" s="32">
        <f t="shared" si="81"/>
        <v>0.61</v>
      </c>
      <c r="O267" s="32" t="s">
        <v>259</v>
      </c>
      <c r="P267" s="32">
        <f t="shared" ref="P267:Q267" si="82">SUM(P15)</f>
        <v>0.62</v>
      </c>
      <c r="Q267" s="32">
        <f t="shared" si="82"/>
        <v>1.24</v>
      </c>
      <c r="R267" s="32">
        <f t="shared" ref="R267:S267" si="83">SUM(R15)</f>
        <v>0.38</v>
      </c>
      <c r="S267" s="32">
        <f t="shared" si="83"/>
        <v>0.4</v>
      </c>
      <c r="V267" s="32" t="s">
        <v>259</v>
      </c>
      <c r="W267" s="32">
        <f t="shared" ref="W267:X267" si="84">SUM(W15)</f>
        <v>0.67</v>
      </c>
      <c r="X267" s="32">
        <f t="shared" si="84"/>
        <v>1.33</v>
      </c>
      <c r="Y267" s="32">
        <f t="shared" ref="Y267:Z267" si="85">SUM(Y15)</f>
        <v>0.33</v>
      </c>
      <c r="Z267" s="32">
        <f t="shared" si="85"/>
        <v>0.53</v>
      </c>
      <c r="AC267" s="32" t="s">
        <v>259</v>
      </c>
      <c r="AD267" s="32">
        <f t="shared" ref="AD267:AE267" si="86">SUM(AD15)</f>
        <v>0.37</v>
      </c>
      <c r="AE267" s="32">
        <f t="shared" si="86"/>
        <v>0.4</v>
      </c>
      <c r="AF267" s="32">
        <f t="shared" ref="AF267:AG267" si="87">SUM(AF15)</f>
        <v>0.27</v>
      </c>
      <c r="AG267" s="32">
        <f t="shared" si="87"/>
        <v>0.37</v>
      </c>
      <c r="AJ267" s="32" t="s">
        <v>259</v>
      </c>
      <c r="AK267" s="32">
        <f t="shared" ref="AK267:AL267" si="88">SUM(AK15)</f>
        <v>0.7</v>
      </c>
      <c r="AL267" s="32">
        <f t="shared" si="88"/>
        <v>0.72</v>
      </c>
      <c r="AM267" s="32">
        <f t="shared" ref="AM267:AN267" si="89">SUM(AM15)</f>
        <v>0.15</v>
      </c>
      <c r="AN267" s="32">
        <f t="shared" si="89"/>
        <v>1.82</v>
      </c>
      <c r="AQ267" s="2" t="s">
        <v>259</v>
      </c>
      <c r="AR267" s="2">
        <f t="shared" ref="AR267:AS267" si="90">SUM(AR15)</f>
        <v>0.71</v>
      </c>
      <c r="AS267" s="2">
        <f t="shared" si="90"/>
        <v>0.24</v>
      </c>
      <c r="AT267" s="2">
        <f t="shared" ref="AT267:AU267" si="91">SUM(AT15)</f>
        <v>0.19</v>
      </c>
      <c r="AU267" s="2">
        <f t="shared" si="91"/>
        <v>2.15</v>
      </c>
      <c r="AX267" s="2" t="s">
        <v>259</v>
      </c>
      <c r="AY267" s="2">
        <f t="shared" ref="AY267:AZ267" si="92">SUM(AY15)</f>
        <v>0.47</v>
      </c>
      <c r="AZ267" s="2">
        <f t="shared" si="92"/>
        <v>0.72</v>
      </c>
      <c r="BA267" s="2">
        <f t="shared" ref="BA267:BB267" si="93">SUM(BA15)</f>
        <v>0.26</v>
      </c>
      <c r="BB267" s="2">
        <f t="shared" si="93"/>
        <v>0.43</v>
      </c>
      <c r="BE267" s="2" t="s">
        <v>259</v>
      </c>
      <c r="BF267" s="2">
        <f t="shared" ref="BF267:BG267" si="94">SUM(BF15)</f>
        <v>0.47</v>
      </c>
      <c r="BG267" s="2">
        <f t="shared" si="94"/>
        <v>0.64</v>
      </c>
      <c r="BH267" s="2">
        <f t="shared" ref="BH267:BI267" si="95">SUM(BH15)</f>
        <v>0.26</v>
      </c>
      <c r="BI267" s="2">
        <f t="shared" si="95"/>
        <v>0.48</v>
      </c>
      <c r="BL267" s="2" t="s">
        <v>259</v>
      </c>
      <c r="BM267" s="2">
        <f t="shared" ref="BM267:BN267" si="96">SUM(BM15)</f>
        <v>0.33</v>
      </c>
      <c r="BN267" s="2">
        <f t="shared" si="96"/>
        <v>0.28999999999999998</v>
      </c>
      <c r="BO267" s="2">
        <f t="shared" ref="BO267:BP267" si="97">SUM(BO15)</f>
        <v>0.2</v>
      </c>
      <c r="BP267" s="2">
        <f t="shared" si="97"/>
        <v>0.49</v>
      </c>
      <c r="BS267" t="s">
        <v>259</v>
      </c>
      <c r="BT267">
        <f t="shared" si="56"/>
        <v>0.32</v>
      </c>
      <c r="BU267">
        <f t="shared" si="56"/>
        <v>0.16</v>
      </c>
      <c r="BV267">
        <f t="shared" ref="BV267:BW286" si="98">SUM(BV15)</f>
        <v>0.1</v>
      </c>
      <c r="BW267">
        <f t="shared" si="98"/>
        <v>0.65</v>
      </c>
      <c r="BZ267" s="2" t="s">
        <v>259</v>
      </c>
      <c r="CA267" s="2">
        <f t="shared" ref="CA267:CD267" si="99">SUM(CA15)</f>
        <v>0.28000000000000003</v>
      </c>
      <c r="CB267" s="2">
        <f t="shared" si="99"/>
        <v>0.49</v>
      </c>
      <c r="CC267" s="2">
        <f t="shared" si="99"/>
        <v>0.14000000000000001</v>
      </c>
      <c r="CD267" s="2">
        <f t="shared" si="99"/>
        <v>0.39</v>
      </c>
      <c r="CG267" s="34" t="s">
        <v>259</v>
      </c>
      <c r="CH267" s="34">
        <f t="shared" ref="CH267:CK267" si="100">SUM(CH15)</f>
        <v>0.4</v>
      </c>
      <c r="CI267" s="34">
        <f t="shared" si="100"/>
        <v>1.17</v>
      </c>
      <c r="CJ267" s="34">
        <f t="shared" si="100"/>
        <v>0.1</v>
      </c>
      <c r="CK267" s="34">
        <f t="shared" si="100"/>
        <v>0.34</v>
      </c>
      <c r="CN267" s="34" t="s">
        <v>259</v>
      </c>
      <c r="CO267" s="34">
        <f t="shared" ref="CO267:CR267" si="101">SUM(CO15)</f>
        <v>0.33</v>
      </c>
      <c r="CP267" s="34">
        <f t="shared" si="101"/>
        <v>0.52</v>
      </c>
      <c r="CQ267" s="34">
        <f t="shared" si="101"/>
        <v>0.1</v>
      </c>
      <c r="CR267" s="34">
        <f t="shared" si="101"/>
        <v>0.45</v>
      </c>
      <c r="CS267" s="34"/>
      <c r="CU267" s="34" t="s">
        <v>259</v>
      </c>
      <c r="CV267" s="34">
        <f t="shared" ref="CV267:CY267" si="102">SUM(CV15)</f>
        <v>0.47</v>
      </c>
      <c r="CW267" s="34">
        <f t="shared" si="102"/>
        <v>0.39</v>
      </c>
      <c r="CX267" s="34">
        <f t="shared" si="102"/>
        <v>0.34</v>
      </c>
      <c r="CY267" s="34">
        <f t="shared" si="102"/>
        <v>0.53</v>
      </c>
      <c r="DB267" s="34" t="s">
        <v>259</v>
      </c>
      <c r="DC267" s="34">
        <f t="shared" ref="DC267:DF267" si="103">SUM(DC15)</f>
        <v>0.45</v>
      </c>
      <c r="DD267" s="34">
        <f t="shared" si="103"/>
        <v>0.53</v>
      </c>
      <c r="DE267" s="34">
        <f t="shared" si="103"/>
        <v>0.13</v>
      </c>
      <c r="DF267" s="34">
        <f t="shared" si="103"/>
        <v>0.97</v>
      </c>
      <c r="DI267" s="34" t="s">
        <v>259</v>
      </c>
      <c r="DJ267" s="34">
        <f t="shared" ref="DJ267:DM267" si="104">SUM(DJ15)</f>
        <v>0.53</v>
      </c>
      <c r="DK267" s="34">
        <f t="shared" si="104"/>
        <v>0.35</v>
      </c>
      <c r="DL267" s="34">
        <f t="shared" si="104"/>
        <v>0.18</v>
      </c>
      <c r="DM267" s="34">
        <f t="shared" si="104"/>
        <v>1.34</v>
      </c>
      <c r="DP267" s="34" t="s">
        <v>259</v>
      </c>
      <c r="DQ267" s="34">
        <f t="shared" ref="DQ267:DT267" si="105">SUM(DQ15)</f>
        <v>0.66</v>
      </c>
      <c r="DR267" s="34">
        <f t="shared" si="105"/>
        <v>0.49</v>
      </c>
      <c r="DS267" s="34">
        <f t="shared" si="105"/>
        <v>0.27</v>
      </c>
      <c r="DT267" s="34">
        <f t="shared" si="105"/>
        <v>1.47</v>
      </c>
      <c r="DW267" s="34" t="s">
        <v>259</v>
      </c>
      <c r="DX267" s="34">
        <f t="shared" ref="DX267:EA267" si="106">SUM(DX15)</f>
        <v>0.47</v>
      </c>
      <c r="DY267" s="34">
        <f t="shared" si="106"/>
        <v>0.47</v>
      </c>
      <c r="DZ267" s="34">
        <f t="shared" si="106"/>
        <v>0.22</v>
      </c>
      <c r="EA267" s="34">
        <f t="shared" si="106"/>
        <v>0.31</v>
      </c>
      <c r="ED267" s="34" t="s">
        <v>259</v>
      </c>
      <c r="EE267" s="34">
        <f t="shared" ref="EE267:EH267" si="107">SUM(EE15)</f>
        <v>0.46</v>
      </c>
      <c r="EF267" s="34">
        <f t="shared" si="107"/>
        <v>0.35</v>
      </c>
      <c r="EG267" s="34">
        <f t="shared" si="107"/>
        <v>0.28999999999999998</v>
      </c>
      <c r="EH267" s="34">
        <f t="shared" si="107"/>
        <v>0.41</v>
      </c>
      <c r="EK267" s="34" t="s">
        <v>259</v>
      </c>
      <c r="EL267" s="34">
        <f t="shared" ref="EL267:EO267" si="108">SUM(EL15)</f>
        <v>0.52</v>
      </c>
      <c r="EM267" s="34">
        <f t="shared" si="108"/>
        <v>0.25</v>
      </c>
      <c r="EN267" s="34">
        <f t="shared" si="108"/>
        <v>0.34</v>
      </c>
      <c r="EO267" s="34">
        <f t="shared" si="108"/>
        <v>0.44</v>
      </c>
      <c r="ER267" s="34" t="s">
        <v>259</v>
      </c>
      <c r="ES267" s="34">
        <f t="shared" ref="ES267:EV267" si="109">SUM(ES15)</f>
        <v>0.56000000000000005</v>
      </c>
      <c r="ET267" s="34">
        <f t="shared" si="109"/>
        <v>0.22</v>
      </c>
      <c r="EU267" s="34">
        <f t="shared" si="109"/>
        <v>0.38</v>
      </c>
      <c r="EV267" s="34">
        <f t="shared" si="109"/>
        <v>0.45</v>
      </c>
      <c r="EZ267" s="34">
        <f t="shared" ref="EZ267:FC267" si="110">SUM(EZ15)</f>
        <v>0.68</v>
      </c>
      <c r="FA267" s="34">
        <f t="shared" si="110"/>
        <v>0.38</v>
      </c>
      <c r="FB267" s="34">
        <f t="shared" si="110"/>
        <v>0.37</v>
      </c>
      <c r="FC267" s="34">
        <f t="shared" si="110"/>
        <v>0.46</v>
      </c>
      <c r="FD267" s="34"/>
      <c r="FG267" s="34">
        <f t="shared" ref="FG267:FJ267" si="111">SUM(FG15)</f>
        <v>0.52</v>
      </c>
      <c r="FH267" s="34">
        <f t="shared" si="111"/>
        <v>0.74</v>
      </c>
      <c r="FI267" s="34">
        <f t="shared" si="111"/>
        <v>0.35</v>
      </c>
      <c r="FJ267" s="34">
        <f t="shared" si="111"/>
        <v>0.21</v>
      </c>
      <c r="FN267" s="34">
        <f t="shared" ref="FN267:FQ267" si="112">SUM(FN15)</f>
        <v>0.6</v>
      </c>
      <c r="FO267" s="34">
        <f t="shared" si="112"/>
        <v>0.3</v>
      </c>
      <c r="FP267" s="34">
        <f t="shared" si="112"/>
        <v>0.46</v>
      </c>
      <c r="FQ267" s="34">
        <f t="shared" si="112"/>
        <v>0.78</v>
      </c>
      <c r="FU267" s="34">
        <f t="shared" ref="FU267:FX267" si="113">SUM(FU15)</f>
        <v>0.53</v>
      </c>
      <c r="FV267" s="34">
        <f t="shared" si="113"/>
        <v>0.48</v>
      </c>
      <c r="FW267" s="34">
        <f t="shared" si="113"/>
        <v>0.3</v>
      </c>
      <c r="FX267" s="34">
        <f t="shared" si="113"/>
        <v>0.67</v>
      </c>
      <c r="FY267" s="34"/>
      <c r="GB267" s="34">
        <f t="shared" ref="GB267:GE267" si="114">SUM(GB15)</f>
        <v>0.44</v>
      </c>
      <c r="GC267" s="34">
        <f t="shared" si="114"/>
        <v>0.3</v>
      </c>
      <c r="GD267" s="34">
        <f t="shared" si="114"/>
        <v>0.28999999999999998</v>
      </c>
      <c r="GE267" s="34">
        <f t="shared" si="114"/>
        <v>0.36</v>
      </c>
      <c r="GI267" s="34">
        <f t="shared" ref="GI267:GL267" si="115">SUM(GI15)</f>
        <v>0.56000000000000005</v>
      </c>
      <c r="GJ267" s="34">
        <f t="shared" si="115"/>
        <v>0.54</v>
      </c>
      <c r="GK267" s="34">
        <f t="shared" si="115"/>
        <v>0.3</v>
      </c>
      <c r="GL267" s="34">
        <f t="shared" si="115"/>
        <v>0.44</v>
      </c>
      <c r="GP267" s="49">
        <f t="shared" ref="GP267:GS267" si="116">SUM(GP15)</f>
        <v>0.74</v>
      </c>
      <c r="GQ267" s="49">
        <f t="shared" si="116"/>
        <v>2.17</v>
      </c>
      <c r="GR267" s="49">
        <f t="shared" si="116"/>
        <v>0.34</v>
      </c>
      <c r="GS267" s="49">
        <f t="shared" si="116"/>
        <v>0.44</v>
      </c>
      <c r="GW267" s="51">
        <f t="shared" ref="GW267:GZ267" si="117">SUM(GW15)</f>
        <v>0.61</v>
      </c>
      <c r="GX267" s="51">
        <f t="shared" si="117"/>
        <v>0.44</v>
      </c>
      <c r="GY267" s="51">
        <f t="shared" si="117"/>
        <v>0.28999999999999998</v>
      </c>
      <c r="GZ267" s="51">
        <f t="shared" si="117"/>
        <v>0.59</v>
      </c>
      <c r="HA267" s="51"/>
      <c r="HD267" s="57">
        <f t="shared" ref="HD267:HG267" si="118">SUM(HD15)</f>
        <v>0.59</v>
      </c>
      <c r="HE267" s="57">
        <f t="shared" si="118"/>
        <v>1.48</v>
      </c>
      <c r="HF267" s="57">
        <f t="shared" si="118"/>
        <v>0.16</v>
      </c>
      <c r="HG267" s="57">
        <f t="shared" si="118"/>
        <v>0.43</v>
      </c>
    </row>
    <row r="268" spans="1:680" x14ac:dyDescent="0.25">
      <c r="A268" s="32" t="s">
        <v>260</v>
      </c>
      <c r="B268" s="32">
        <f t="shared" ref="B268:C268" si="119">SUM(B16)</f>
        <v>1.6</v>
      </c>
      <c r="C268" s="32">
        <f t="shared" si="119"/>
        <v>1.71</v>
      </c>
      <c r="D268" s="32">
        <f t="shared" ref="D268:E268" si="120">SUM(D16)</f>
        <v>1.28</v>
      </c>
      <c r="E268" s="32">
        <f t="shared" si="120"/>
        <v>0.99</v>
      </c>
      <c r="H268" s="32" t="s">
        <v>260</v>
      </c>
      <c r="I268" s="32">
        <f t="shared" ref="I268:J268" si="121">SUM(I16)</f>
        <v>1.66</v>
      </c>
      <c r="J268" s="32">
        <f t="shared" si="121"/>
        <v>2.1</v>
      </c>
      <c r="K268" s="32">
        <f t="shared" ref="K268:L268" si="122">SUM(K16)</f>
        <v>1.41</v>
      </c>
      <c r="L268" s="32">
        <f t="shared" si="122"/>
        <v>0.78</v>
      </c>
      <c r="O268" s="32" t="s">
        <v>260</v>
      </c>
      <c r="P268" s="32">
        <f t="shared" ref="P268:Q268" si="123">SUM(P16)</f>
        <v>1.67</v>
      </c>
      <c r="Q268" s="32">
        <f t="shared" si="123"/>
        <v>1.59</v>
      </c>
      <c r="R268" s="32">
        <f t="shared" ref="R268:S268" si="124">SUM(R16)</f>
        <v>1.58</v>
      </c>
      <c r="S268" s="32">
        <f t="shared" si="124"/>
        <v>0.61</v>
      </c>
      <c r="V268" s="32" t="s">
        <v>260</v>
      </c>
      <c r="W268" s="32">
        <f t="shared" ref="W268:X268" si="125">SUM(W16)</f>
        <v>1.51</v>
      </c>
      <c r="X268" s="32">
        <f t="shared" si="125"/>
        <v>1.22</v>
      </c>
      <c r="Y268" s="32">
        <f t="shared" ref="Y268:Z268" si="126">SUM(Y16)</f>
        <v>1.57</v>
      </c>
      <c r="Z268" s="32">
        <f t="shared" si="126"/>
        <v>0.76</v>
      </c>
      <c r="AC268" s="32" t="s">
        <v>260</v>
      </c>
      <c r="AD268" s="32">
        <f t="shared" ref="AD268:AE268" si="127">SUM(AD16)</f>
        <v>1.53</v>
      </c>
      <c r="AE268" s="32">
        <f t="shared" si="127"/>
        <v>1.58</v>
      </c>
      <c r="AF268" s="32">
        <f t="shared" ref="AF268:AG268" si="128">SUM(AF16)</f>
        <v>1.31</v>
      </c>
      <c r="AG268" s="32">
        <f t="shared" si="128"/>
        <v>1.24</v>
      </c>
      <c r="AJ268" s="32" t="s">
        <v>260</v>
      </c>
      <c r="AK268" s="32">
        <f t="shared" ref="AK268:AL268" si="129">SUM(AK16)</f>
        <v>1.68</v>
      </c>
      <c r="AL268" s="32">
        <f t="shared" si="129"/>
        <v>2.08</v>
      </c>
      <c r="AM268" s="32">
        <f t="shared" ref="AM268:AN268" si="130">SUM(AM16)</f>
        <v>1.39</v>
      </c>
      <c r="AN268" s="32">
        <f t="shared" si="130"/>
        <v>0.83</v>
      </c>
      <c r="AQ268" s="2" t="s">
        <v>260</v>
      </c>
      <c r="AR268" s="2">
        <f t="shared" ref="AR268:AS268" si="131">SUM(AR16)</f>
        <v>1.63</v>
      </c>
      <c r="AS268" s="2">
        <f t="shared" si="131"/>
        <v>1.51</v>
      </c>
      <c r="AT268" s="2">
        <f t="shared" ref="AT268:AU268" si="132">SUM(AT16)</f>
        <v>1.43</v>
      </c>
      <c r="AU268" s="2">
        <f t="shared" si="132"/>
        <v>1.28</v>
      </c>
      <c r="AX268" s="2" t="s">
        <v>260</v>
      </c>
      <c r="AY268" s="2">
        <f t="shared" ref="AY268:AZ268" si="133">SUM(AY16)</f>
        <v>1.59</v>
      </c>
      <c r="AZ268" s="2">
        <f t="shared" si="133"/>
        <v>2.4700000000000002</v>
      </c>
      <c r="BA268" s="2">
        <f t="shared" ref="BA268:BB268" si="134">SUM(BA16)</f>
        <v>1.32</v>
      </c>
      <c r="BB268" s="2">
        <f t="shared" si="134"/>
        <v>1.1000000000000001</v>
      </c>
      <c r="BE268" s="2" t="s">
        <v>260</v>
      </c>
      <c r="BF268" s="2">
        <f t="shared" ref="BF268:BG268" si="135">SUM(BF16)</f>
        <v>1.95</v>
      </c>
      <c r="BG268" s="2">
        <f t="shared" si="135"/>
        <v>3.64</v>
      </c>
      <c r="BH268" s="2">
        <f t="shared" ref="BH268:BI268" si="136">SUM(BH16)</f>
        <v>1.49</v>
      </c>
      <c r="BI268" s="2">
        <f t="shared" si="136"/>
        <v>0.77</v>
      </c>
      <c r="BL268" s="2" t="s">
        <v>260</v>
      </c>
      <c r="BM268" s="2">
        <f t="shared" ref="BM268:BN268" si="137">SUM(BM16)</f>
        <v>1.9</v>
      </c>
      <c r="BN268" s="2">
        <f t="shared" si="137"/>
        <v>3.87</v>
      </c>
      <c r="BO268" s="2">
        <f t="shared" ref="BO268:BP268" si="138">SUM(BO16)</f>
        <v>1.54</v>
      </c>
      <c r="BP268" s="2">
        <f t="shared" si="138"/>
        <v>0.41</v>
      </c>
      <c r="BS268" t="s">
        <v>260</v>
      </c>
      <c r="BT268">
        <f t="shared" si="56"/>
        <v>1.69</v>
      </c>
      <c r="BU268">
        <f t="shared" si="56"/>
        <v>3.32</v>
      </c>
      <c r="BV268">
        <f t="shared" si="98"/>
        <v>1.39</v>
      </c>
      <c r="BW268">
        <f t="shared" si="98"/>
        <v>0.67</v>
      </c>
      <c r="BZ268" s="2" t="s">
        <v>260</v>
      </c>
      <c r="CA268" s="2">
        <f t="shared" ref="CA268:CD268" si="139">SUM(CA16)</f>
        <v>1.94</v>
      </c>
      <c r="CB268" s="2">
        <f t="shared" si="139"/>
        <v>4.05</v>
      </c>
      <c r="CC268" s="2">
        <f t="shared" si="139"/>
        <v>1.62</v>
      </c>
      <c r="CD268" s="2">
        <f t="shared" si="139"/>
        <v>0.57999999999999996</v>
      </c>
      <c r="CG268" s="34" t="s">
        <v>260</v>
      </c>
      <c r="CH268" s="34">
        <f t="shared" ref="CH268:CK268" si="140">SUM(CH16)</f>
        <v>1.81</v>
      </c>
      <c r="CI268" s="34">
        <f t="shared" si="140"/>
        <v>3.8</v>
      </c>
      <c r="CJ268" s="34">
        <f t="shared" si="140"/>
        <v>1.45</v>
      </c>
      <c r="CK268" s="34">
        <f t="shared" si="140"/>
        <v>0.44</v>
      </c>
      <c r="CN268" s="34" t="s">
        <v>260</v>
      </c>
      <c r="CO268" s="34">
        <f t="shared" ref="CO268:CR268" si="141">SUM(CO16)</f>
        <v>2.02</v>
      </c>
      <c r="CP268" s="34">
        <f t="shared" si="141"/>
        <v>3.8</v>
      </c>
      <c r="CQ268" s="34">
        <f t="shared" si="141"/>
        <v>1.74</v>
      </c>
      <c r="CR268" s="34">
        <f t="shared" si="141"/>
        <v>0.48</v>
      </c>
      <c r="CS268" s="34"/>
      <c r="CU268" s="34" t="s">
        <v>260</v>
      </c>
      <c r="CV268" s="34">
        <f t="shared" ref="CV268:CY268" si="142">SUM(CV16)</f>
        <v>2.48</v>
      </c>
      <c r="CW268" s="34">
        <f t="shared" si="142"/>
        <v>5.32</v>
      </c>
      <c r="CX268" s="34">
        <f t="shared" si="142"/>
        <v>2.0099999999999998</v>
      </c>
      <c r="CY268" s="34">
        <f t="shared" si="142"/>
        <v>0.68</v>
      </c>
      <c r="DB268" s="34" t="s">
        <v>260</v>
      </c>
      <c r="DC268" s="34">
        <f t="shared" ref="DC268:DF268" si="143">SUM(DC16)</f>
        <v>2.09</v>
      </c>
      <c r="DD268" s="34">
        <f t="shared" si="143"/>
        <v>4.37</v>
      </c>
      <c r="DE268" s="34">
        <f t="shared" si="143"/>
        <v>1.58</v>
      </c>
      <c r="DF268" s="34">
        <f t="shared" si="143"/>
        <v>1.04</v>
      </c>
      <c r="DI268" s="34" t="s">
        <v>260</v>
      </c>
      <c r="DJ268" s="34">
        <f t="shared" ref="DJ268:DM268" si="144">SUM(DJ16)</f>
        <v>2.02</v>
      </c>
      <c r="DK268" s="34">
        <f t="shared" si="144"/>
        <v>3.7</v>
      </c>
      <c r="DL268" s="34">
        <f t="shared" si="144"/>
        <v>1.81</v>
      </c>
      <c r="DM268" s="34">
        <f t="shared" si="144"/>
        <v>0.88</v>
      </c>
      <c r="DP268" s="34" t="s">
        <v>260</v>
      </c>
      <c r="DQ268" s="34">
        <f t="shared" ref="DQ268:DT268" si="145">SUM(DQ16)</f>
        <v>2.35</v>
      </c>
      <c r="DR268" s="34">
        <f t="shared" si="145"/>
        <v>3.37</v>
      </c>
      <c r="DS268" s="34">
        <f t="shared" si="145"/>
        <v>2.25</v>
      </c>
      <c r="DT268" s="34">
        <f t="shared" si="145"/>
        <v>0.87</v>
      </c>
      <c r="DW268" s="34" t="s">
        <v>260</v>
      </c>
      <c r="DX268" s="34">
        <f t="shared" ref="DX268:EA268" si="146">SUM(DX16)</f>
        <v>2.08</v>
      </c>
      <c r="DY268" s="34">
        <f t="shared" si="146"/>
        <v>2.78</v>
      </c>
      <c r="DZ268" s="34">
        <f t="shared" si="146"/>
        <v>2.02</v>
      </c>
      <c r="EA268" s="34">
        <f t="shared" si="146"/>
        <v>0.51</v>
      </c>
      <c r="ED268" s="34" t="s">
        <v>260</v>
      </c>
      <c r="EE268" s="34">
        <f t="shared" ref="EE268:EH268" si="147">SUM(EE16)</f>
        <v>2</v>
      </c>
      <c r="EF268" s="34">
        <f t="shared" si="147"/>
        <v>1.72</v>
      </c>
      <c r="EG268" s="34">
        <f t="shared" si="147"/>
        <v>2.1</v>
      </c>
      <c r="EH268" s="34">
        <f t="shared" si="147"/>
        <v>0.5</v>
      </c>
      <c r="EK268" s="34" t="s">
        <v>260</v>
      </c>
      <c r="EL268" s="34">
        <f t="shared" ref="EL268:EO268" si="148">SUM(EL16)</f>
        <v>2.2799999999999998</v>
      </c>
      <c r="EM268" s="34">
        <f t="shared" si="148"/>
        <v>4.3</v>
      </c>
      <c r="EN268" s="34">
        <f t="shared" si="148"/>
        <v>1.9</v>
      </c>
      <c r="EO268" s="34">
        <f t="shared" si="148"/>
        <v>0.85</v>
      </c>
      <c r="ER268" s="34" t="s">
        <v>260</v>
      </c>
      <c r="ES268" s="34">
        <f t="shared" ref="ES268:EV268" si="149">SUM(ES16)</f>
        <v>2.09</v>
      </c>
      <c r="ET268" s="34">
        <f t="shared" si="149"/>
        <v>3.56</v>
      </c>
      <c r="EU268" s="34">
        <f t="shared" si="149"/>
        <v>1.87</v>
      </c>
      <c r="EV268" s="34">
        <f t="shared" si="149"/>
        <v>0.65</v>
      </c>
      <c r="EZ268" s="34">
        <f t="shared" ref="EZ268:FC268" si="150">SUM(EZ16)</f>
        <v>2.36</v>
      </c>
      <c r="FA268" s="34">
        <f t="shared" si="150"/>
        <v>5.28</v>
      </c>
      <c r="FB268" s="34">
        <f t="shared" si="150"/>
        <v>2</v>
      </c>
      <c r="FC268" s="34">
        <f t="shared" si="150"/>
        <v>0.62</v>
      </c>
      <c r="FD268" s="34"/>
      <c r="FG268" s="34">
        <f t="shared" ref="FG268:FJ268" si="151">SUM(FG16)</f>
        <v>2.64</v>
      </c>
      <c r="FH268" s="34">
        <f t="shared" si="151"/>
        <v>6.82</v>
      </c>
      <c r="FI268" s="34">
        <f t="shared" si="151"/>
        <v>2.1</v>
      </c>
      <c r="FJ268" s="34">
        <f t="shared" si="151"/>
        <v>0.53</v>
      </c>
      <c r="FN268" s="34">
        <f t="shared" ref="FN268:FQ268" si="152">SUM(FN16)</f>
        <v>2.57</v>
      </c>
      <c r="FO268" s="34">
        <f t="shared" si="152"/>
        <v>6.42</v>
      </c>
      <c r="FP268" s="34">
        <f t="shared" si="152"/>
        <v>2.11</v>
      </c>
      <c r="FQ268" s="34">
        <f t="shared" si="152"/>
        <v>0.73</v>
      </c>
      <c r="FU268" s="34">
        <f t="shared" ref="FU268:FX268" si="153">SUM(FU16)</f>
        <v>2.65</v>
      </c>
      <c r="FV268" s="34">
        <f t="shared" si="153"/>
        <v>7.5</v>
      </c>
      <c r="FW268" s="34">
        <f t="shared" si="153"/>
        <v>1.9</v>
      </c>
      <c r="FX268" s="34">
        <f t="shared" si="153"/>
        <v>0.85</v>
      </c>
      <c r="FY268" s="34"/>
      <c r="GB268" s="34">
        <f t="shared" ref="GB268:GE268" si="154">SUM(GB16)</f>
        <v>2.84</v>
      </c>
      <c r="GC268" s="34">
        <f t="shared" si="154"/>
        <v>8.41</v>
      </c>
      <c r="GD268" s="34">
        <f t="shared" si="154"/>
        <v>1.88</v>
      </c>
      <c r="GE268" s="34">
        <f t="shared" si="154"/>
        <v>0.8</v>
      </c>
      <c r="GI268" s="34">
        <f t="shared" ref="GI268:GL268" si="155">SUM(GI16)</f>
        <v>2.4300000000000002</v>
      </c>
      <c r="GJ268" s="34">
        <f t="shared" si="155"/>
        <v>6.91</v>
      </c>
      <c r="GK268" s="34">
        <f t="shared" si="155"/>
        <v>1.57</v>
      </c>
      <c r="GL268" s="34">
        <f t="shared" si="155"/>
        <v>1</v>
      </c>
      <c r="GP268" s="49">
        <f t="shared" ref="GP268:GS268" si="156">SUM(GP16)</f>
        <v>2.0699999999999998</v>
      </c>
      <c r="GQ268" s="49">
        <f t="shared" si="156"/>
        <v>6.09</v>
      </c>
      <c r="GR268" s="49">
        <f t="shared" si="156"/>
        <v>1.52</v>
      </c>
      <c r="GS268" s="49">
        <f t="shared" si="156"/>
        <v>0.65</v>
      </c>
      <c r="GW268" s="51">
        <f t="shared" ref="GW268:GZ268" si="157">SUM(GW16)</f>
        <v>1.92</v>
      </c>
      <c r="GX268" s="51">
        <f t="shared" si="157"/>
        <v>5.58</v>
      </c>
      <c r="GY268" s="51">
        <f t="shared" si="157"/>
        <v>1.42</v>
      </c>
      <c r="GZ268" s="51">
        <f t="shared" si="157"/>
        <v>0.8</v>
      </c>
      <c r="HA268" s="51"/>
      <c r="HD268" s="57">
        <f t="shared" ref="HD268:HG268" si="158">SUM(HD16)</f>
        <v>2.2400000000000002</v>
      </c>
      <c r="HE268" s="57">
        <f t="shared" si="158"/>
        <v>5.43</v>
      </c>
      <c r="HF268" s="57">
        <f t="shared" si="158"/>
        <v>1.47</v>
      </c>
      <c r="HG268" s="57">
        <f t="shared" si="158"/>
        <v>1.0900000000000001</v>
      </c>
    </row>
    <row r="269" spans="1:680" x14ac:dyDescent="0.25">
      <c r="A269" s="32" t="s">
        <v>261</v>
      </c>
      <c r="B269" s="32">
        <f t="shared" ref="B269:C269" si="159">SUM(B17)</f>
        <v>30.6</v>
      </c>
      <c r="C269" s="32">
        <f t="shared" si="159"/>
        <v>17.11</v>
      </c>
      <c r="D269" s="32">
        <f t="shared" ref="D269:E269" si="160">SUM(D17)</f>
        <v>35.770000000000003</v>
      </c>
      <c r="E269" s="32">
        <f t="shared" si="160"/>
        <v>28.08</v>
      </c>
      <c r="H269" s="32" t="s">
        <v>261</v>
      </c>
      <c r="I269" s="32">
        <f t="shared" ref="I269:J269" si="161">SUM(I17)</f>
        <v>29.4</v>
      </c>
      <c r="J269" s="32">
        <f t="shared" si="161"/>
        <v>14.48</v>
      </c>
      <c r="K269" s="32">
        <f t="shared" ref="K269:L269" si="162">SUM(K17)</f>
        <v>34.909999999999997</v>
      </c>
      <c r="L269" s="32">
        <f t="shared" si="162"/>
        <v>26.38</v>
      </c>
      <c r="O269" s="32" t="s">
        <v>261</v>
      </c>
      <c r="P269" s="32">
        <f t="shared" ref="P269:Q269" si="163">SUM(P17)</f>
        <v>31.74</v>
      </c>
      <c r="Q269" s="32">
        <f t="shared" si="163"/>
        <v>16.61</v>
      </c>
      <c r="R269" s="32">
        <f t="shared" ref="R269:S269" si="164">SUM(R17)</f>
        <v>35.799999999999997</v>
      </c>
      <c r="S269" s="32">
        <f t="shared" si="164"/>
        <v>33.619999999999997</v>
      </c>
      <c r="V269" s="32" t="s">
        <v>261</v>
      </c>
      <c r="W269" s="32">
        <f t="shared" ref="W269:X269" si="165">SUM(W17)</f>
        <v>31.58</v>
      </c>
      <c r="X269" s="32">
        <f t="shared" si="165"/>
        <v>15.32</v>
      </c>
      <c r="Y269" s="32">
        <f t="shared" ref="Y269:Z269" si="166">SUM(Y17)</f>
        <v>35.71</v>
      </c>
      <c r="Z269" s="32">
        <f t="shared" si="166"/>
        <v>33.65</v>
      </c>
      <c r="AC269" s="32" t="s">
        <v>261</v>
      </c>
      <c r="AD269" s="32">
        <f t="shared" ref="AD269:AE269" si="167">SUM(AD17)</f>
        <v>31.95</v>
      </c>
      <c r="AE269" s="32">
        <f t="shared" si="167"/>
        <v>16.52</v>
      </c>
      <c r="AF269" s="32">
        <f t="shared" ref="AF269:AG269" si="168">SUM(AF17)</f>
        <v>35.89</v>
      </c>
      <c r="AG269" s="32">
        <f t="shared" si="168"/>
        <v>34.44</v>
      </c>
      <c r="AJ269" s="32" t="s">
        <v>261</v>
      </c>
      <c r="AK269" s="32">
        <f t="shared" ref="AK269:AL269" si="169">SUM(AK17)</f>
        <v>36.880000000000003</v>
      </c>
      <c r="AL269" s="32">
        <f t="shared" si="169"/>
        <v>16.61</v>
      </c>
      <c r="AM269" s="32">
        <f t="shared" ref="AM269:AN269" si="170">SUM(AM17)</f>
        <v>38.14</v>
      </c>
      <c r="AN269" s="32">
        <f t="shared" si="170"/>
        <v>50.16</v>
      </c>
      <c r="AQ269" s="2" t="s">
        <v>261</v>
      </c>
      <c r="AR269" s="2">
        <f t="shared" ref="AR269:AS269" si="171">SUM(AR17)</f>
        <v>36.78</v>
      </c>
      <c r="AS269" s="2">
        <f t="shared" si="171"/>
        <v>19.25</v>
      </c>
      <c r="AT269" s="2">
        <f t="shared" ref="AT269:AU269" si="172">SUM(AT17)</f>
        <v>38.54</v>
      </c>
      <c r="AU269" s="2">
        <f t="shared" si="172"/>
        <v>50.98</v>
      </c>
      <c r="AX269" s="2" t="s">
        <v>261</v>
      </c>
      <c r="AY269" s="2">
        <f t="shared" ref="AY269:AZ269" si="173">SUM(AY17)</f>
        <v>35.619999999999997</v>
      </c>
      <c r="AZ269" s="2">
        <f t="shared" si="173"/>
        <v>33.200000000000003</v>
      </c>
      <c r="BA269" s="2">
        <f t="shared" ref="BA269:BB269" si="174">SUM(BA17)</f>
        <v>37.880000000000003</v>
      </c>
      <c r="BB269" s="2">
        <f t="shared" si="174"/>
        <v>35.29</v>
      </c>
      <c r="BE269" s="2" t="s">
        <v>261</v>
      </c>
      <c r="BF269" s="2">
        <f t="shared" ref="BF269:BG269" si="175">SUM(BF17)</f>
        <v>36.65</v>
      </c>
      <c r="BG269" s="2">
        <f t="shared" si="175"/>
        <v>32.9</v>
      </c>
      <c r="BH269" s="2">
        <f t="shared" ref="BH269:BI269" si="176">SUM(BH17)</f>
        <v>39.89</v>
      </c>
      <c r="BI269" s="2">
        <f t="shared" si="176"/>
        <v>35.25</v>
      </c>
      <c r="BL269" s="2" t="s">
        <v>261</v>
      </c>
      <c r="BM269" s="2">
        <f t="shared" ref="BM269:BN269" si="177">SUM(BM17)</f>
        <v>37.11</v>
      </c>
      <c r="BN269" s="2">
        <f t="shared" si="177"/>
        <v>32.56</v>
      </c>
      <c r="BO269" s="2">
        <f t="shared" ref="BO269:BP269" si="178">SUM(BO17)</f>
        <v>40.26</v>
      </c>
      <c r="BP269" s="2">
        <f t="shared" si="178"/>
        <v>35.659999999999997</v>
      </c>
      <c r="BS269" t="s">
        <v>261</v>
      </c>
      <c r="BT269">
        <f t="shared" si="56"/>
        <v>36.549999999999997</v>
      </c>
      <c r="BU269">
        <f t="shared" si="56"/>
        <v>33.03</v>
      </c>
      <c r="BV269">
        <f t="shared" si="98"/>
        <v>40.03</v>
      </c>
      <c r="BW269">
        <f t="shared" si="98"/>
        <v>33.479999999999997</v>
      </c>
      <c r="BZ269" s="2" t="s">
        <v>261</v>
      </c>
      <c r="CA269" s="2">
        <f t="shared" ref="CA269:CD269" si="179">SUM(CA17)</f>
        <v>35.9</v>
      </c>
      <c r="CB269" s="2">
        <f t="shared" si="179"/>
        <v>31.65</v>
      </c>
      <c r="CC269" s="2">
        <f t="shared" si="179"/>
        <v>38.94</v>
      </c>
      <c r="CD269" s="2">
        <f t="shared" si="179"/>
        <v>33.630000000000003</v>
      </c>
      <c r="CG269" s="34" t="s">
        <v>261</v>
      </c>
      <c r="CH269" s="34">
        <f t="shared" ref="CH269:CK269" si="180">SUM(CH17)</f>
        <v>35.81</v>
      </c>
      <c r="CI269" s="34">
        <f t="shared" si="180"/>
        <v>30.01</v>
      </c>
      <c r="CJ269" s="34">
        <f t="shared" si="180"/>
        <v>39.35</v>
      </c>
      <c r="CK269" s="34">
        <f t="shared" si="180"/>
        <v>34.35</v>
      </c>
      <c r="CN269" s="34" t="s">
        <v>261</v>
      </c>
      <c r="CO269" s="34">
        <f t="shared" ref="CO269:CR269" si="181">SUM(CO17)</f>
        <v>36.450000000000003</v>
      </c>
      <c r="CP269" s="34">
        <f t="shared" si="181"/>
        <v>30.83</v>
      </c>
      <c r="CQ269" s="34">
        <f t="shared" si="181"/>
        <v>39.869999999999997</v>
      </c>
      <c r="CR269" s="34">
        <f t="shared" si="181"/>
        <v>34.36</v>
      </c>
      <c r="CS269" s="34"/>
      <c r="CU269" s="34" t="s">
        <v>261</v>
      </c>
      <c r="CV269" s="34">
        <f t="shared" ref="CV269:CY269" si="182">SUM(CV17)</f>
        <v>36.590000000000003</v>
      </c>
      <c r="CW269" s="34">
        <f t="shared" si="182"/>
        <v>27.55</v>
      </c>
      <c r="CX269" s="34">
        <f t="shared" si="182"/>
        <v>40.68</v>
      </c>
      <c r="CY269" s="34">
        <f t="shared" si="182"/>
        <v>35.61</v>
      </c>
      <c r="DB269" s="34" t="s">
        <v>261</v>
      </c>
      <c r="DC269" s="34">
        <f t="shared" ref="DC269:DF269" si="183">SUM(DC17)</f>
        <v>34.99</v>
      </c>
      <c r="DD269" s="34">
        <f t="shared" si="183"/>
        <v>29.74</v>
      </c>
      <c r="DE269" s="34">
        <f t="shared" si="183"/>
        <v>38.35</v>
      </c>
      <c r="DF269" s="34">
        <f t="shared" si="183"/>
        <v>31.9</v>
      </c>
      <c r="DI269" s="34" t="s">
        <v>261</v>
      </c>
      <c r="DJ269" s="34">
        <f t="shared" ref="DJ269:DM269" si="184">SUM(DJ17)</f>
        <v>35.479999999999997</v>
      </c>
      <c r="DK269" s="34">
        <f t="shared" si="184"/>
        <v>29.54</v>
      </c>
      <c r="DL269" s="34">
        <f t="shared" si="184"/>
        <v>39.47</v>
      </c>
      <c r="DM269" s="34">
        <f t="shared" si="184"/>
        <v>31.94</v>
      </c>
      <c r="DP269" s="34" t="s">
        <v>261</v>
      </c>
      <c r="DQ269" s="34">
        <f t="shared" ref="DQ269:DT269" si="185">SUM(DQ17)</f>
        <v>35.270000000000003</v>
      </c>
      <c r="DR269" s="34">
        <f t="shared" si="185"/>
        <v>30.97</v>
      </c>
      <c r="DS269" s="34">
        <f t="shared" si="185"/>
        <v>38.53</v>
      </c>
      <c r="DT269" s="34">
        <f t="shared" si="185"/>
        <v>32.79</v>
      </c>
      <c r="DW269" s="34" t="s">
        <v>261</v>
      </c>
      <c r="DX269" s="34">
        <f t="shared" ref="DX269:EA269" si="186">SUM(DX17)</f>
        <v>36.11</v>
      </c>
      <c r="DY269" s="34">
        <f t="shared" si="186"/>
        <v>32.83</v>
      </c>
      <c r="DZ269" s="34">
        <f t="shared" si="186"/>
        <v>39.07</v>
      </c>
      <c r="EA269" s="34">
        <f t="shared" si="186"/>
        <v>34.32</v>
      </c>
      <c r="ED269" s="34" t="s">
        <v>261</v>
      </c>
      <c r="EE269" s="34">
        <f t="shared" ref="EE269:EH269" si="187">SUM(EE17)</f>
        <v>35.5</v>
      </c>
      <c r="EF269" s="34">
        <f t="shared" si="187"/>
        <v>30.7</v>
      </c>
      <c r="EG269" s="34">
        <f t="shared" si="187"/>
        <v>39.04</v>
      </c>
      <c r="EH269" s="34">
        <f t="shared" si="187"/>
        <v>32.82</v>
      </c>
      <c r="EK269" s="34" t="s">
        <v>261</v>
      </c>
      <c r="EL269" s="34">
        <f t="shared" ref="EL269:EO269" si="188">SUM(EL17)</f>
        <v>35.909999999999997</v>
      </c>
      <c r="EM269" s="34">
        <f t="shared" si="188"/>
        <v>29.95</v>
      </c>
      <c r="EN269" s="34">
        <f t="shared" si="188"/>
        <v>39.4</v>
      </c>
      <c r="EO269" s="34">
        <f t="shared" si="188"/>
        <v>34.01</v>
      </c>
      <c r="ER269" s="34" t="s">
        <v>261</v>
      </c>
      <c r="ES269" s="34">
        <f t="shared" ref="ES269:EV269" si="189">SUM(ES17)</f>
        <v>36.53</v>
      </c>
      <c r="ET269" s="34">
        <f t="shared" si="189"/>
        <v>32.57</v>
      </c>
      <c r="EU269" s="34">
        <f t="shared" si="189"/>
        <v>39.6</v>
      </c>
      <c r="EV269" s="34">
        <f t="shared" si="189"/>
        <v>34.18</v>
      </c>
      <c r="EZ269" s="34">
        <f t="shared" ref="EZ269:FC269" si="190">SUM(EZ17)</f>
        <v>35.75</v>
      </c>
      <c r="FA269" s="34">
        <f t="shared" si="190"/>
        <v>27.27</v>
      </c>
      <c r="FB269" s="34">
        <f t="shared" si="190"/>
        <v>40.14</v>
      </c>
      <c r="FC269" s="34">
        <f t="shared" si="190"/>
        <v>32.58</v>
      </c>
      <c r="FD269" s="34"/>
      <c r="FG269" s="34">
        <f t="shared" ref="FG269:FJ269" si="191">SUM(FG17)</f>
        <v>35.85</v>
      </c>
      <c r="FH269" s="34">
        <f t="shared" si="191"/>
        <v>27.78</v>
      </c>
      <c r="FI269" s="34">
        <f t="shared" si="191"/>
        <v>39.61</v>
      </c>
      <c r="FJ269" s="34">
        <f t="shared" si="191"/>
        <v>34.78</v>
      </c>
      <c r="FN269" s="34">
        <f t="shared" ref="FN269:FQ269" si="192">SUM(FN17)</f>
        <v>35.24</v>
      </c>
      <c r="FO269" s="34">
        <f t="shared" si="192"/>
        <v>26.6</v>
      </c>
      <c r="FP269" s="34">
        <f t="shared" si="192"/>
        <v>38.81</v>
      </c>
      <c r="FQ269" s="34">
        <f t="shared" si="192"/>
        <v>34.51</v>
      </c>
      <c r="FU269" s="34">
        <f t="shared" ref="FU269:FX269" si="193">SUM(FU17)</f>
        <v>35.64</v>
      </c>
      <c r="FV269" s="34">
        <f t="shared" si="193"/>
        <v>25.12</v>
      </c>
      <c r="FW269" s="34">
        <f t="shared" si="193"/>
        <v>39.799999999999997</v>
      </c>
      <c r="FX269" s="34">
        <f t="shared" si="193"/>
        <v>35.340000000000003</v>
      </c>
      <c r="FY269" s="34"/>
      <c r="GB269" s="34">
        <f t="shared" ref="GB269:GE269" si="194">SUM(GB17)</f>
        <v>35.29</v>
      </c>
      <c r="GC269" s="34">
        <f t="shared" si="194"/>
        <v>25.51</v>
      </c>
      <c r="GD269" s="34">
        <f t="shared" si="194"/>
        <v>39.07</v>
      </c>
      <c r="GE269" s="34">
        <f t="shared" si="194"/>
        <v>35.1</v>
      </c>
      <c r="GI269" s="34">
        <f t="shared" ref="GI269:GL269" si="195">SUM(GI17)</f>
        <v>35.979999999999997</v>
      </c>
      <c r="GJ269" s="34">
        <f t="shared" si="195"/>
        <v>25.79</v>
      </c>
      <c r="GK269" s="34">
        <f t="shared" si="195"/>
        <v>40.07</v>
      </c>
      <c r="GL269" s="34">
        <f t="shared" si="195"/>
        <v>35.76</v>
      </c>
      <c r="GP269" s="49">
        <f t="shared" ref="GP269:GS269" si="196">SUM(GP17)</f>
        <v>35.96</v>
      </c>
      <c r="GQ269" s="49">
        <f t="shared" si="196"/>
        <v>25.19</v>
      </c>
      <c r="GR269" s="49">
        <f t="shared" si="196"/>
        <v>39.83</v>
      </c>
      <c r="GS269" s="49">
        <f t="shared" si="196"/>
        <v>36.630000000000003</v>
      </c>
      <c r="GW269" s="51">
        <f t="shared" ref="GW269:GZ269" si="197">SUM(GW17)</f>
        <v>35.76</v>
      </c>
      <c r="GX269" s="51">
        <f t="shared" si="197"/>
        <v>27.53</v>
      </c>
      <c r="GY269" s="51">
        <f t="shared" si="197"/>
        <v>38.99</v>
      </c>
      <c r="GZ269" s="51">
        <f t="shared" si="197"/>
        <v>35.94</v>
      </c>
      <c r="HA269" s="51"/>
      <c r="HD269" s="57">
        <f t="shared" ref="HD269:HG269" si="198">SUM(HD17)</f>
        <v>38.119999999999997</v>
      </c>
      <c r="HE269" s="57">
        <f t="shared" si="198"/>
        <v>27.25</v>
      </c>
      <c r="HF269" s="57">
        <f t="shared" si="198"/>
        <v>39.26</v>
      </c>
      <c r="HG269" s="57">
        <f t="shared" si="198"/>
        <v>47.76</v>
      </c>
    </row>
    <row r="270" spans="1:680" x14ac:dyDescent="0.25">
      <c r="A270" s="32" t="s">
        <v>262</v>
      </c>
      <c r="B270" s="32">
        <f t="shared" ref="B270:C270" si="199">SUM(B18)</f>
        <v>12.65</v>
      </c>
      <c r="C270" s="32">
        <f t="shared" si="199"/>
        <v>20.96</v>
      </c>
      <c r="D270" s="32">
        <f t="shared" ref="D270:E270" si="200">SUM(D18)</f>
        <v>6.99</v>
      </c>
      <c r="E270" s="32">
        <f t="shared" si="200"/>
        <v>26.41</v>
      </c>
      <c r="H270" s="32" t="s">
        <v>262</v>
      </c>
      <c r="I270" s="32">
        <f t="shared" ref="I270:J270" si="201">SUM(I18)</f>
        <v>13.24</v>
      </c>
      <c r="J270" s="32">
        <f t="shared" si="201"/>
        <v>21.73</v>
      </c>
      <c r="K270" s="32">
        <f t="shared" ref="K270:L270" si="202">SUM(K18)</f>
        <v>7.28</v>
      </c>
      <c r="L270" s="32">
        <f t="shared" si="202"/>
        <v>27.86</v>
      </c>
      <c r="O270" s="32" t="s">
        <v>262</v>
      </c>
      <c r="P270" s="32">
        <f t="shared" ref="P270:Q270" si="203">SUM(P18)</f>
        <v>11.45</v>
      </c>
      <c r="Q270" s="32">
        <f t="shared" si="203"/>
        <v>19.03</v>
      </c>
      <c r="R270" s="32">
        <f t="shared" ref="R270:S270" si="204">SUM(R18)</f>
        <v>7.11</v>
      </c>
      <c r="S270" s="32">
        <f t="shared" si="204"/>
        <v>21.84</v>
      </c>
      <c r="V270" s="32" t="s">
        <v>262</v>
      </c>
      <c r="W270" s="32">
        <f t="shared" ref="W270:X270" si="205">SUM(W18)</f>
        <v>11.29</v>
      </c>
      <c r="X270" s="32">
        <f t="shared" si="205"/>
        <v>20.91</v>
      </c>
      <c r="Y270" s="32">
        <f t="shared" ref="Y270:Z270" si="206">SUM(Y18)</f>
        <v>6.94</v>
      </c>
      <c r="Z270" s="32">
        <f t="shared" si="206"/>
        <v>20.170000000000002</v>
      </c>
      <c r="AC270" s="32" t="s">
        <v>262</v>
      </c>
      <c r="AD270" s="32">
        <f t="shared" ref="AD270:AE270" si="207">SUM(AD18)</f>
        <v>11.31</v>
      </c>
      <c r="AE270" s="32">
        <f t="shared" si="207"/>
        <v>19.82</v>
      </c>
      <c r="AF270" s="32">
        <f t="shared" ref="AF270:AG270" si="208">SUM(AF18)</f>
        <v>6.9</v>
      </c>
      <c r="AG270" s="32">
        <f t="shared" si="208"/>
        <v>20.49</v>
      </c>
      <c r="AJ270" s="32" t="s">
        <v>262</v>
      </c>
      <c r="AK270" s="32">
        <f t="shared" ref="AK270:AL270" si="209">SUM(AK18)</f>
        <v>6.69</v>
      </c>
      <c r="AL270" s="32">
        <f t="shared" si="209"/>
        <v>20.68</v>
      </c>
      <c r="AM270" s="32">
        <f t="shared" ref="AM270:AN270" si="210">SUM(AM18)</f>
        <v>4.75</v>
      </c>
      <c r="AN270" s="32">
        <f t="shared" si="210"/>
        <v>3.87</v>
      </c>
      <c r="AQ270" s="2" t="s">
        <v>262</v>
      </c>
      <c r="AR270" s="2">
        <f t="shared" ref="AR270:AS270" si="211">SUM(AR18)</f>
        <v>6.53</v>
      </c>
      <c r="AS270" s="2">
        <f t="shared" si="211"/>
        <v>18.14</v>
      </c>
      <c r="AT270" s="2">
        <f t="shared" ref="AT270:AU270" si="212">SUM(AT18)</f>
        <v>4.4800000000000004</v>
      </c>
      <c r="AU270" s="2">
        <f t="shared" si="212"/>
        <v>4.0599999999999996</v>
      </c>
      <c r="AX270" s="2" t="s">
        <v>262</v>
      </c>
      <c r="AY270" s="2">
        <f t="shared" ref="AY270:AZ270" si="213">SUM(AY18)</f>
        <v>7.87</v>
      </c>
      <c r="AZ270" s="2">
        <f t="shared" si="213"/>
        <v>5</v>
      </c>
      <c r="BA270" s="2">
        <f t="shared" ref="BA270:BB270" si="214">SUM(BA18)</f>
        <v>4.9400000000000004</v>
      </c>
      <c r="BB270" s="2">
        <f t="shared" si="214"/>
        <v>19.559999999999999</v>
      </c>
      <c r="BE270" s="2" t="s">
        <v>262</v>
      </c>
      <c r="BF270" s="2">
        <f t="shared" ref="BF270:BG270" si="215">SUM(BF18)</f>
        <v>7.82</v>
      </c>
      <c r="BG270" s="2">
        <f t="shared" si="215"/>
        <v>6.3</v>
      </c>
      <c r="BH270" s="2">
        <f t="shared" ref="BH270:BI270" si="216">SUM(BH18)</f>
        <v>4.21</v>
      </c>
      <c r="BI270" s="2">
        <f t="shared" si="216"/>
        <v>19.920000000000002</v>
      </c>
      <c r="BL270" s="2" t="s">
        <v>262</v>
      </c>
      <c r="BM270" s="2">
        <f t="shared" ref="BM270:BN270" si="217">SUM(BM18)</f>
        <v>8.3699999999999992</v>
      </c>
      <c r="BN270" s="2">
        <f t="shared" si="217"/>
        <v>4.41</v>
      </c>
      <c r="BO270" s="2">
        <f t="shared" ref="BO270:BP270" si="218">SUM(BO18)</f>
        <v>4.93</v>
      </c>
      <c r="BP270" s="2">
        <f t="shared" si="218"/>
        <v>22.95</v>
      </c>
      <c r="BS270" t="s">
        <v>262</v>
      </c>
      <c r="BT270">
        <f t="shared" si="56"/>
        <v>8.4600000000000009</v>
      </c>
      <c r="BU270">
        <f t="shared" si="56"/>
        <v>3.95</v>
      </c>
      <c r="BV270">
        <f t="shared" si="98"/>
        <v>5.14</v>
      </c>
      <c r="BW270">
        <f t="shared" si="98"/>
        <v>22.57</v>
      </c>
      <c r="BZ270" s="2" t="s">
        <v>262</v>
      </c>
      <c r="CA270" s="2">
        <f t="shared" ref="CA270:CD270" si="219">SUM(CA18)</f>
        <v>7.24</v>
      </c>
      <c r="CB270" s="2">
        <f t="shared" si="219"/>
        <v>2.48</v>
      </c>
      <c r="CC270" s="2">
        <f t="shared" si="219"/>
        <v>4.08</v>
      </c>
      <c r="CD270" s="2">
        <f t="shared" si="219"/>
        <v>19.670000000000002</v>
      </c>
      <c r="CG270" s="34" t="s">
        <v>262</v>
      </c>
      <c r="CH270" s="34">
        <f t="shared" ref="CH270:CK270" si="220">SUM(CH18)</f>
        <v>6.54</v>
      </c>
      <c r="CI270" s="34">
        <f t="shared" si="220"/>
        <v>2.94</v>
      </c>
      <c r="CJ270" s="34">
        <f t="shared" si="220"/>
        <v>3.22</v>
      </c>
      <c r="CK270" s="34">
        <f t="shared" si="220"/>
        <v>19.98</v>
      </c>
      <c r="CN270" s="34" t="s">
        <v>262</v>
      </c>
      <c r="CO270" s="34">
        <f t="shared" ref="CO270:CR270" si="221">SUM(CO18)</f>
        <v>7.09</v>
      </c>
      <c r="CP270" s="34">
        <f t="shared" si="221"/>
        <v>3.38</v>
      </c>
      <c r="CQ270" s="34">
        <f t="shared" si="221"/>
        <v>3.72</v>
      </c>
      <c r="CR270" s="34">
        <f t="shared" si="221"/>
        <v>20.61</v>
      </c>
      <c r="CS270" s="34"/>
      <c r="CU270" s="34" t="s">
        <v>262</v>
      </c>
      <c r="CV270" s="34">
        <f t="shared" ref="CV270:CY270" si="222">SUM(CV18)</f>
        <v>6.6</v>
      </c>
      <c r="CW270" s="34">
        <f t="shared" si="222"/>
        <v>2.75</v>
      </c>
      <c r="CX270" s="34">
        <f t="shared" si="222"/>
        <v>3.58</v>
      </c>
      <c r="CY270" s="34">
        <f t="shared" si="222"/>
        <v>19.09</v>
      </c>
      <c r="DB270" s="34" t="s">
        <v>262</v>
      </c>
      <c r="DC270" s="34">
        <f t="shared" ref="DC270:DF270" si="223">SUM(DC18)</f>
        <v>6.71</v>
      </c>
      <c r="DD270" s="34">
        <f t="shared" si="223"/>
        <v>2.25</v>
      </c>
      <c r="DE270" s="34">
        <f t="shared" si="223"/>
        <v>4</v>
      </c>
      <c r="DF270" s="34">
        <f t="shared" si="223"/>
        <v>18.850000000000001</v>
      </c>
      <c r="DI270" s="34" t="s">
        <v>262</v>
      </c>
      <c r="DJ270" s="34">
        <f t="shared" ref="DJ270:DM270" si="224">SUM(DJ18)</f>
        <v>7.36</v>
      </c>
      <c r="DK270" s="34">
        <f t="shared" si="224"/>
        <v>4.13</v>
      </c>
      <c r="DL270" s="34">
        <f t="shared" si="224"/>
        <v>3.93</v>
      </c>
      <c r="DM270" s="34">
        <f t="shared" si="224"/>
        <v>20.43</v>
      </c>
      <c r="DP270" s="34" t="s">
        <v>262</v>
      </c>
      <c r="DQ270" s="34">
        <f t="shared" ref="DQ270:DT270" si="225">SUM(DQ18)</f>
        <v>7.6</v>
      </c>
      <c r="DR270" s="34">
        <f t="shared" si="225"/>
        <v>6.19</v>
      </c>
      <c r="DS270" s="34">
        <f t="shared" si="225"/>
        <v>3.33</v>
      </c>
      <c r="DT270" s="34">
        <f t="shared" si="225"/>
        <v>21.66</v>
      </c>
      <c r="DW270" s="34" t="s">
        <v>262</v>
      </c>
      <c r="DX270" s="34">
        <f t="shared" ref="DX270:EA270" si="226">SUM(DX18)</f>
        <v>7.48</v>
      </c>
      <c r="DY270" s="34">
        <f t="shared" si="226"/>
        <v>5.59</v>
      </c>
      <c r="DZ270" s="34">
        <f t="shared" si="226"/>
        <v>4.18</v>
      </c>
      <c r="EA270" s="34">
        <f t="shared" si="226"/>
        <v>20.05</v>
      </c>
      <c r="ED270" s="34" t="s">
        <v>262</v>
      </c>
      <c r="EE270" s="34">
        <f t="shared" ref="EE270:EH270" si="227">SUM(EE18)</f>
        <v>6.48</v>
      </c>
      <c r="EF270" s="34">
        <f t="shared" si="227"/>
        <v>3.68</v>
      </c>
      <c r="EG270" s="34">
        <f t="shared" si="227"/>
        <v>3.09</v>
      </c>
      <c r="EH270" s="34">
        <f t="shared" si="227"/>
        <v>18.72</v>
      </c>
      <c r="EK270" s="34" t="s">
        <v>262</v>
      </c>
      <c r="EL270" s="34">
        <f t="shared" ref="EL270:EO270" si="228">SUM(EL18)</f>
        <v>6.55</v>
      </c>
      <c r="EM270" s="34">
        <f t="shared" si="228"/>
        <v>4.91</v>
      </c>
      <c r="EN270" s="34">
        <f t="shared" si="228"/>
        <v>3.62</v>
      </c>
      <c r="EO270" s="34">
        <f t="shared" si="228"/>
        <v>18.04</v>
      </c>
      <c r="ER270" s="34" t="s">
        <v>262</v>
      </c>
      <c r="ES270" s="34">
        <f t="shared" ref="ES270:EV270" si="229">SUM(ES18)</f>
        <v>6.45</v>
      </c>
      <c r="ET270" s="34">
        <f t="shared" si="229"/>
        <v>5.89</v>
      </c>
      <c r="EU270" s="34">
        <f t="shared" si="229"/>
        <v>3.06</v>
      </c>
      <c r="EV270" s="34">
        <f t="shared" si="229"/>
        <v>18.52</v>
      </c>
      <c r="EZ270" s="34">
        <f t="shared" ref="EZ270:FC270" si="230">SUM(EZ18)</f>
        <v>6.51</v>
      </c>
      <c r="FA270" s="34">
        <f t="shared" si="230"/>
        <v>5.5</v>
      </c>
      <c r="FB270" s="34">
        <f t="shared" si="230"/>
        <v>3.16</v>
      </c>
      <c r="FC270" s="34">
        <f t="shared" si="230"/>
        <v>18.489999999999998</v>
      </c>
      <c r="FD270" s="34"/>
      <c r="FG270" s="34">
        <f t="shared" ref="FG270:FJ270" si="231">SUM(FG18)</f>
        <v>6.08</v>
      </c>
      <c r="FH270" s="34">
        <f t="shared" si="231"/>
        <v>4.13</v>
      </c>
      <c r="FI270" s="34">
        <f t="shared" si="231"/>
        <v>2.78</v>
      </c>
      <c r="FJ270" s="34">
        <f t="shared" si="231"/>
        <v>17.78</v>
      </c>
      <c r="FN270" s="34">
        <f t="shared" ref="FN270:FQ270" si="232">SUM(FN18)</f>
        <v>6.02</v>
      </c>
      <c r="FO270" s="34">
        <f t="shared" si="232"/>
        <v>5.05</v>
      </c>
      <c r="FP270" s="34">
        <f t="shared" si="232"/>
        <v>2.82</v>
      </c>
      <c r="FQ270" s="34">
        <f t="shared" si="232"/>
        <v>18.05</v>
      </c>
      <c r="FU270" s="34">
        <f t="shared" ref="FU270:FX270" si="233">SUM(FU18)</f>
        <v>6.5</v>
      </c>
      <c r="FV270" s="34">
        <f t="shared" si="233"/>
        <v>7.25</v>
      </c>
      <c r="FW270" s="34">
        <f t="shared" si="233"/>
        <v>3.23</v>
      </c>
      <c r="FX270" s="34">
        <f t="shared" si="233"/>
        <v>17.18</v>
      </c>
      <c r="FY270" s="34"/>
      <c r="GB270" s="34">
        <f t="shared" ref="GB270:GE270" si="234">SUM(GB18)</f>
        <v>6.02</v>
      </c>
      <c r="GC270" s="34">
        <f t="shared" si="234"/>
        <v>6.51</v>
      </c>
      <c r="GD270" s="34">
        <f t="shared" si="234"/>
        <v>2.93</v>
      </c>
      <c r="GE270" s="34">
        <f t="shared" si="234"/>
        <v>16.149999999999999</v>
      </c>
      <c r="GI270" s="34">
        <f t="shared" ref="GI270:GL270" si="235">SUM(GI18)</f>
        <v>5.65</v>
      </c>
      <c r="GJ270" s="34">
        <f t="shared" si="235"/>
        <v>5.47</v>
      </c>
      <c r="GK270" s="34">
        <f t="shared" si="235"/>
        <v>2.71</v>
      </c>
      <c r="GL270" s="34">
        <f t="shared" si="235"/>
        <v>15.45</v>
      </c>
      <c r="GP270" s="49">
        <f t="shared" ref="GP270:GS270" si="236">SUM(GP18)</f>
        <v>5.13</v>
      </c>
      <c r="GQ270" s="49">
        <f t="shared" si="236"/>
        <v>2.69</v>
      </c>
      <c r="GR270" s="49">
        <f t="shared" si="236"/>
        <v>2.61</v>
      </c>
      <c r="GS270" s="49">
        <f t="shared" si="236"/>
        <v>14.58</v>
      </c>
      <c r="GW270" s="51">
        <f t="shared" ref="GW270:GZ270" si="237">SUM(GW18)</f>
        <v>5.51</v>
      </c>
      <c r="GX270" s="51">
        <f t="shared" si="237"/>
        <v>3.44</v>
      </c>
      <c r="GY270" s="51">
        <f t="shared" si="237"/>
        <v>3.13</v>
      </c>
      <c r="GZ270" s="51">
        <f t="shared" si="237"/>
        <v>15.11</v>
      </c>
      <c r="HA270" s="51"/>
      <c r="HD270" s="57">
        <f t="shared" ref="HD270:HG270" si="238">SUM(HD18)</f>
        <v>3.26</v>
      </c>
      <c r="HE270" s="57">
        <f t="shared" si="238"/>
        <v>4.1100000000000003</v>
      </c>
      <c r="HF270" s="57">
        <f t="shared" si="238"/>
        <v>2.72</v>
      </c>
      <c r="HG270" s="57">
        <f t="shared" si="238"/>
        <v>4.4000000000000004</v>
      </c>
    </row>
    <row r="271" spans="1:680" x14ac:dyDescent="0.25">
      <c r="A271" s="32" t="s">
        <v>263</v>
      </c>
      <c r="B271" s="32">
        <f t="shared" ref="B271:C271" si="239">SUM(B19)</f>
        <v>5.32</v>
      </c>
      <c r="C271" s="32">
        <f t="shared" si="239"/>
        <v>5.77</v>
      </c>
      <c r="D271" s="32">
        <f t="shared" ref="D271:E271" si="240">SUM(D19)</f>
        <v>5.79</v>
      </c>
      <c r="E271" s="32">
        <f t="shared" si="240"/>
        <v>2.39</v>
      </c>
      <c r="H271" s="32" t="s">
        <v>263</v>
      </c>
      <c r="I271" s="32">
        <f t="shared" ref="I271:J271" si="241">SUM(I19)</f>
        <v>5.38</v>
      </c>
      <c r="J271" s="32">
        <f t="shared" si="241"/>
        <v>7.62</v>
      </c>
      <c r="K271" s="32">
        <f t="shared" ref="K271:L271" si="242">SUM(K19)</f>
        <v>5.87</v>
      </c>
      <c r="L271" s="32">
        <f t="shared" si="242"/>
        <v>1.81</v>
      </c>
      <c r="O271" s="32" t="s">
        <v>263</v>
      </c>
      <c r="P271" s="32">
        <f t="shared" ref="P271:Q271" si="243">SUM(P19)</f>
        <v>4.9800000000000004</v>
      </c>
      <c r="Q271" s="32">
        <f t="shared" si="243"/>
        <v>6.76</v>
      </c>
      <c r="R271" s="32">
        <f t="shared" ref="R271:S271" si="244">SUM(R19)</f>
        <v>5.0199999999999996</v>
      </c>
      <c r="S271" s="32">
        <f t="shared" si="244"/>
        <v>2.54</v>
      </c>
      <c r="V271" s="32" t="s">
        <v>263</v>
      </c>
      <c r="W271" s="32">
        <f t="shared" ref="W271:X271" si="245">SUM(W19)</f>
        <v>6.36</v>
      </c>
      <c r="X271" s="32">
        <f t="shared" si="245"/>
        <v>10.4</v>
      </c>
      <c r="Y271" s="32">
        <f t="shared" ref="Y271:Z271" si="246">SUM(Y19)</f>
        <v>6.31</v>
      </c>
      <c r="Z271" s="32">
        <f t="shared" si="246"/>
        <v>2.8</v>
      </c>
      <c r="AC271" s="32" t="s">
        <v>263</v>
      </c>
      <c r="AD271" s="32">
        <f t="shared" ref="AD271:AE271" si="247">SUM(AD19)</f>
        <v>6.02</v>
      </c>
      <c r="AE271" s="32">
        <f t="shared" si="247"/>
        <v>8.76</v>
      </c>
      <c r="AF271" s="32">
        <f t="shared" ref="AF271:AG271" si="248">SUM(AF19)</f>
        <v>6.1</v>
      </c>
      <c r="AG271" s="32">
        <f t="shared" si="248"/>
        <v>3.08</v>
      </c>
      <c r="AJ271" s="32" t="s">
        <v>263</v>
      </c>
      <c r="AK271" s="32">
        <f t="shared" ref="AK271:AL271" si="249">SUM(AK19)</f>
        <v>5.56</v>
      </c>
      <c r="AL271" s="32">
        <f t="shared" si="249"/>
        <v>7.32</v>
      </c>
      <c r="AM271" s="32">
        <f t="shared" ref="AM271:AN271" si="250">SUM(AM19)</f>
        <v>5.8</v>
      </c>
      <c r="AN271" s="32">
        <f t="shared" si="250"/>
        <v>2.75</v>
      </c>
      <c r="AQ271" s="2" t="s">
        <v>263</v>
      </c>
      <c r="AR271" s="2">
        <f t="shared" ref="AR271:AS271" si="251">SUM(AR19)</f>
        <v>5.41</v>
      </c>
      <c r="AS271" s="2">
        <f t="shared" si="251"/>
        <v>7.42</v>
      </c>
      <c r="AT271" s="2">
        <f t="shared" ref="AT271:AU271" si="252">SUM(AT19)</f>
        <v>5.65</v>
      </c>
      <c r="AU271" s="2">
        <f t="shared" si="252"/>
        <v>2.13</v>
      </c>
      <c r="AX271" s="2" t="s">
        <v>263</v>
      </c>
      <c r="AY271" s="2">
        <f t="shared" ref="AY271:AZ271" si="253">SUM(AY19)</f>
        <v>6.32</v>
      </c>
      <c r="AZ271" s="2">
        <f t="shared" si="253"/>
        <v>11.03</v>
      </c>
      <c r="BA271" s="2">
        <f t="shared" ref="BA271:BB271" si="254">SUM(BA19)</f>
        <v>5.95</v>
      </c>
      <c r="BB271" s="2">
        <f t="shared" si="254"/>
        <v>2.73</v>
      </c>
      <c r="BE271" s="2" t="s">
        <v>263</v>
      </c>
      <c r="BF271" s="2">
        <f t="shared" ref="BF271:BG271" si="255">SUM(BF19)</f>
        <v>5.77</v>
      </c>
      <c r="BG271" s="2">
        <f t="shared" si="255"/>
        <v>6.5</v>
      </c>
      <c r="BH271" s="2">
        <f t="shared" ref="BH271:BI271" si="256">SUM(BH19)</f>
        <v>6</v>
      </c>
      <c r="BI271" s="2">
        <f t="shared" si="256"/>
        <v>3.11</v>
      </c>
      <c r="BL271" s="2" t="s">
        <v>263</v>
      </c>
      <c r="BM271" s="2">
        <f t="shared" ref="BM271:BN271" si="257">SUM(BM19)</f>
        <v>4.9400000000000004</v>
      </c>
      <c r="BN271" s="2">
        <f t="shared" si="257"/>
        <v>7.25</v>
      </c>
      <c r="BO271" s="2">
        <f t="shared" ref="BO271:BP271" si="258">SUM(BO19)</f>
        <v>5.15</v>
      </c>
      <c r="BP271" s="2">
        <f t="shared" si="258"/>
        <v>1.54</v>
      </c>
      <c r="BS271" t="s">
        <v>263</v>
      </c>
      <c r="BT271">
        <f t="shared" si="56"/>
        <v>4.82</v>
      </c>
      <c r="BU271">
        <f t="shared" si="56"/>
        <v>6.04</v>
      </c>
      <c r="BV271">
        <f t="shared" si="98"/>
        <v>5.3</v>
      </c>
      <c r="BW271">
        <f t="shared" si="98"/>
        <v>1.48</v>
      </c>
      <c r="BZ271" s="2" t="s">
        <v>263</v>
      </c>
      <c r="CA271" s="2">
        <f t="shared" ref="CA271:CD271" si="259">SUM(CA19)</f>
        <v>5.48</v>
      </c>
      <c r="CB271" s="2">
        <f t="shared" si="259"/>
        <v>7.39</v>
      </c>
      <c r="CC271" s="2">
        <f t="shared" si="259"/>
        <v>6.03</v>
      </c>
      <c r="CD271" s="2">
        <f t="shared" si="259"/>
        <v>1.6</v>
      </c>
      <c r="CG271" s="34" t="s">
        <v>263</v>
      </c>
      <c r="CH271" s="34">
        <f t="shared" ref="CH271:CK271" si="260">SUM(CH19)</f>
        <v>5.37</v>
      </c>
      <c r="CI271" s="34">
        <f t="shared" si="260"/>
        <v>8.31</v>
      </c>
      <c r="CJ271" s="34">
        <f t="shared" si="260"/>
        <v>5.26</v>
      </c>
      <c r="CK271" s="34">
        <f t="shared" si="260"/>
        <v>2.4700000000000002</v>
      </c>
      <c r="CN271" s="34" t="s">
        <v>263</v>
      </c>
      <c r="CO271" s="34">
        <f t="shared" ref="CO271:CR271" si="261">SUM(CO19)</f>
        <v>5.43</v>
      </c>
      <c r="CP271" s="34">
        <f t="shared" si="261"/>
        <v>8.94</v>
      </c>
      <c r="CQ271" s="34">
        <f t="shared" si="261"/>
        <v>5.42</v>
      </c>
      <c r="CR271" s="34">
        <f t="shared" si="261"/>
        <v>1.83</v>
      </c>
      <c r="CS271" s="34"/>
      <c r="CU271" s="34" t="s">
        <v>263</v>
      </c>
      <c r="CV271" s="34">
        <f t="shared" ref="CV271:CY271" si="262">SUM(CV19)</f>
        <v>4.8899999999999997</v>
      </c>
      <c r="CW271" s="34">
        <f t="shared" si="262"/>
        <v>9.15</v>
      </c>
      <c r="CX271" s="34">
        <f t="shared" si="262"/>
        <v>4.78</v>
      </c>
      <c r="CY271" s="34">
        <f t="shared" si="262"/>
        <v>1.52</v>
      </c>
      <c r="DB271" s="34" t="s">
        <v>263</v>
      </c>
      <c r="DC271" s="34">
        <f t="shared" ref="DC271:DF271" si="263">SUM(DC19)</f>
        <v>4.9400000000000004</v>
      </c>
      <c r="DD271" s="34">
        <f t="shared" si="263"/>
        <v>9.25</v>
      </c>
      <c r="DE271" s="34">
        <f t="shared" si="263"/>
        <v>4.8099999999999996</v>
      </c>
      <c r="DF271" s="34">
        <f t="shared" si="263"/>
        <v>1.3</v>
      </c>
      <c r="DI271" s="34" t="s">
        <v>263</v>
      </c>
      <c r="DJ271" s="34">
        <f t="shared" ref="DJ271:DM271" si="264">SUM(DJ19)</f>
        <v>5.26</v>
      </c>
      <c r="DK271" s="34">
        <f t="shared" si="264"/>
        <v>10.97</v>
      </c>
      <c r="DL271" s="34">
        <f t="shared" si="264"/>
        <v>4.87</v>
      </c>
      <c r="DM271" s="34">
        <f t="shared" si="264"/>
        <v>1.7</v>
      </c>
      <c r="DP271" s="34" t="s">
        <v>263</v>
      </c>
      <c r="DQ271" s="34">
        <f t="shared" ref="DQ271:DT271" si="265">SUM(DQ19)</f>
        <v>4.37</v>
      </c>
      <c r="DR271" s="34">
        <f t="shared" si="265"/>
        <v>6.77</v>
      </c>
      <c r="DS271" s="34">
        <f t="shared" si="265"/>
        <v>4.47</v>
      </c>
      <c r="DT271" s="34">
        <f t="shared" si="265"/>
        <v>1.46</v>
      </c>
      <c r="DW271" s="34" t="s">
        <v>263</v>
      </c>
      <c r="DX271" s="34">
        <f t="shared" ref="DX271:EA271" si="266">SUM(DX19)</f>
        <v>4.33</v>
      </c>
      <c r="DY271" s="34">
        <f t="shared" si="266"/>
        <v>5.98</v>
      </c>
      <c r="DZ271" s="34">
        <f t="shared" si="266"/>
        <v>4.68</v>
      </c>
      <c r="EA271" s="34">
        <f t="shared" si="266"/>
        <v>1.1000000000000001</v>
      </c>
      <c r="ED271" s="34" t="s">
        <v>263</v>
      </c>
      <c r="EE271" s="34">
        <f t="shared" ref="EE271:EH271" si="267">SUM(EE19)</f>
        <v>6.09</v>
      </c>
      <c r="EF271" s="34">
        <f t="shared" si="267"/>
        <v>11.48</v>
      </c>
      <c r="EG271" s="34">
        <f t="shared" si="267"/>
        <v>5.57</v>
      </c>
      <c r="EH271" s="34">
        <f t="shared" si="267"/>
        <v>2.46</v>
      </c>
      <c r="EK271" s="34" t="s">
        <v>263</v>
      </c>
      <c r="EL271" s="34">
        <f t="shared" ref="EL271:EO271" si="268">SUM(EL19)</f>
        <v>5.48</v>
      </c>
      <c r="EM271" s="34">
        <f t="shared" si="268"/>
        <v>10.029999999999999</v>
      </c>
      <c r="EN271" s="34">
        <f t="shared" si="268"/>
        <v>5.12</v>
      </c>
      <c r="EO271" s="34">
        <f t="shared" si="268"/>
        <v>1.79</v>
      </c>
      <c r="ER271" s="34" t="s">
        <v>263</v>
      </c>
      <c r="ES271" s="34">
        <f t="shared" ref="ES271:EV271" si="269">SUM(ES19)</f>
        <v>4.96</v>
      </c>
      <c r="ET271" s="34">
        <f t="shared" si="269"/>
        <v>8.2200000000000006</v>
      </c>
      <c r="EU271" s="34">
        <f t="shared" si="269"/>
        <v>4.9400000000000004</v>
      </c>
      <c r="EV271" s="34">
        <f t="shared" si="269"/>
        <v>1.24</v>
      </c>
      <c r="EZ271" s="34">
        <f t="shared" ref="EZ271:FC271" si="270">SUM(EZ19)</f>
        <v>5.48</v>
      </c>
      <c r="FA271" s="34">
        <f t="shared" si="270"/>
        <v>10.71</v>
      </c>
      <c r="FB271" s="34">
        <f t="shared" si="270"/>
        <v>5.26</v>
      </c>
      <c r="FC271" s="34">
        <f t="shared" si="270"/>
        <v>1.58</v>
      </c>
      <c r="FD271" s="34"/>
      <c r="FG271" s="34">
        <f t="shared" ref="FG271:FJ271" si="271">SUM(FG19)</f>
        <v>5.82</v>
      </c>
      <c r="FH271" s="34">
        <f t="shared" si="271"/>
        <v>11.42</v>
      </c>
      <c r="FI271" s="34">
        <f t="shared" si="271"/>
        <v>5.63</v>
      </c>
      <c r="FJ271" s="34">
        <f t="shared" si="271"/>
        <v>2.12</v>
      </c>
      <c r="FN271" s="34">
        <f t="shared" ref="FN271:FQ271" si="272">SUM(FN19)</f>
        <v>6.17</v>
      </c>
      <c r="FO271" s="34">
        <f t="shared" si="272"/>
        <v>8.7799999999999994</v>
      </c>
      <c r="FP271" s="34">
        <f t="shared" si="272"/>
        <v>6.4</v>
      </c>
      <c r="FQ271" s="34">
        <f t="shared" si="272"/>
        <v>2.61</v>
      </c>
      <c r="FU271" s="34">
        <f t="shared" ref="FU271:FX271" si="273">SUM(FU19)</f>
        <v>6.06</v>
      </c>
      <c r="FV271" s="34">
        <f t="shared" si="273"/>
        <v>9.06</v>
      </c>
      <c r="FW271" s="34">
        <f t="shared" si="273"/>
        <v>6.22</v>
      </c>
      <c r="FX271" s="34">
        <f t="shared" si="273"/>
        <v>1.74</v>
      </c>
      <c r="FY271" s="34"/>
      <c r="GB271" s="34">
        <f t="shared" ref="GB271:GE271" si="274">SUM(GB19)</f>
        <v>6.73</v>
      </c>
      <c r="GC271" s="34">
        <f t="shared" si="274"/>
        <v>8.3699999999999992</v>
      </c>
      <c r="GD271" s="34">
        <f t="shared" si="274"/>
        <v>7.47</v>
      </c>
      <c r="GE271" s="34">
        <f t="shared" si="274"/>
        <v>2.0099999999999998</v>
      </c>
      <c r="GI271" s="34">
        <f t="shared" ref="GI271:GL271" si="275">SUM(GI19)</f>
        <v>6.15</v>
      </c>
      <c r="GJ271" s="34">
        <f t="shared" si="275"/>
        <v>11.47</v>
      </c>
      <c r="GK271" s="34">
        <f t="shared" si="275"/>
        <v>6.02</v>
      </c>
      <c r="GL271" s="34">
        <f t="shared" si="275"/>
        <v>2.15</v>
      </c>
      <c r="GP271" s="49">
        <f t="shared" ref="GP271:GS271" si="276">SUM(GP19)</f>
        <v>5.47</v>
      </c>
      <c r="GQ271" s="49">
        <f t="shared" si="276"/>
        <v>10.11</v>
      </c>
      <c r="GR271" s="49">
        <f t="shared" si="276"/>
        <v>5.38</v>
      </c>
      <c r="GS271" s="49">
        <f t="shared" si="276"/>
        <v>1.67</v>
      </c>
      <c r="GW271" s="51">
        <f t="shared" ref="GW271:GZ271" si="277">SUM(GW19)</f>
        <v>5.14</v>
      </c>
      <c r="GX271" s="51">
        <f t="shared" si="277"/>
        <v>10.47</v>
      </c>
      <c r="GY271" s="51">
        <f t="shared" si="277"/>
        <v>4.6100000000000003</v>
      </c>
      <c r="GZ271" s="51">
        <f t="shared" si="277"/>
        <v>1.94</v>
      </c>
      <c r="HA271" s="51"/>
      <c r="HD271" s="57">
        <f t="shared" ref="HD271:HG271" si="278">SUM(HD19)</f>
        <v>4.8099999999999996</v>
      </c>
      <c r="HE271" s="57">
        <f t="shared" si="278"/>
        <v>8.68</v>
      </c>
      <c r="HF271" s="57">
        <f t="shared" si="278"/>
        <v>4.8</v>
      </c>
      <c r="HG271" s="57">
        <f t="shared" si="278"/>
        <v>1.29</v>
      </c>
    </row>
    <row r="272" spans="1:680" x14ac:dyDescent="0.25">
      <c r="A272" s="32" t="s">
        <v>264</v>
      </c>
      <c r="B272" s="32">
        <f t="shared" ref="B272:C272" si="279">SUM(B20)</f>
        <v>12.39</v>
      </c>
      <c r="C272" s="32">
        <f t="shared" si="279"/>
        <v>9.84</v>
      </c>
      <c r="D272" s="32">
        <f t="shared" ref="D272:E272" si="280">SUM(D20)</f>
        <v>13.69</v>
      </c>
      <c r="E272" s="32">
        <f t="shared" si="280"/>
        <v>11.57</v>
      </c>
      <c r="H272" s="32" t="s">
        <v>264</v>
      </c>
      <c r="I272" s="32">
        <f t="shared" ref="I272:J272" si="281">SUM(I20)</f>
        <v>12.6</v>
      </c>
      <c r="J272" s="32">
        <f t="shared" si="281"/>
        <v>8.16</v>
      </c>
      <c r="K272" s="32">
        <f t="shared" ref="K272:L272" si="282">SUM(K20)</f>
        <v>14.41</v>
      </c>
      <c r="L272" s="32">
        <f t="shared" si="282"/>
        <v>11.48</v>
      </c>
      <c r="O272" s="32" t="s">
        <v>264</v>
      </c>
      <c r="P272" s="32">
        <f t="shared" ref="P272:Q272" si="283">SUM(P20)</f>
        <v>12.26</v>
      </c>
      <c r="Q272" s="32">
        <f t="shared" si="283"/>
        <v>7.86</v>
      </c>
      <c r="R272" s="32">
        <f t="shared" ref="R272:S272" si="284">SUM(R20)</f>
        <v>13.85</v>
      </c>
      <c r="S272" s="32">
        <f t="shared" si="284"/>
        <v>11.27</v>
      </c>
      <c r="V272" s="32" t="s">
        <v>264</v>
      </c>
      <c r="W272" s="32">
        <f t="shared" ref="W272:X272" si="285">SUM(W20)</f>
        <v>12.3</v>
      </c>
      <c r="X272" s="32">
        <f t="shared" si="285"/>
        <v>5.13</v>
      </c>
      <c r="Y272" s="32">
        <f t="shared" ref="Y272:Z272" si="286">SUM(Y20)</f>
        <v>13.67</v>
      </c>
      <c r="Z272" s="32">
        <f t="shared" si="286"/>
        <v>14.12</v>
      </c>
      <c r="AC272" s="32" t="s">
        <v>264</v>
      </c>
      <c r="AD272" s="32">
        <f t="shared" ref="AD272:AE272" si="287">SUM(AD20)</f>
        <v>12.29</v>
      </c>
      <c r="AE272" s="32">
        <f t="shared" si="287"/>
        <v>9.1300000000000008</v>
      </c>
      <c r="AF272" s="32">
        <f t="shared" ref="AF272:AG272" si="288">SUM(AF20)</f>
        <v>13.23</v>
      </c>
      <c r="AG272" s="32">
        <f t="shared" si="288"/>
        <v>12.92</v>
      </c>
      <c r="AJ272" s="32" t="s">
        <v>264</v>
      </c>
      <c r="AK272" s="32">
        <f t="shared" ref="AK272:AL272" si="289">SUM(AK20)</f>
        <v>12.24</v>
      </c>
      <c r="AL272" s="32">
        <f t="shared" si="289"/>
        <v>8.32</v>
      </c>
      <c r="AM272" s="32">
        <f t="shared" ref="AM272:AN272" si="290">SUM(AM20)</f>
        <v>13.85</v>
      </c>
      <c r="AN272" s="32">
        <f t="shared" si="290"/>
        <v>10.98</v>
      </c>
      <c r="AQ272" s="2" t="s">
        <v>264</v>
      </c>
      <c r="AR272" s="2">
        <f t="shared" ref="AR272:AS272" si="291">SUM(AR20)</f>
        <v>12.31</v>
      </c>
      <c r="AS272" s="2">
        <f t="shared" si="291"/>
        <v>9.3800000000000008</v>
      </c>
      <c r="AT272" s="2">
        <f t="shared" ref="AT272:AU272" si="292">SUM(AT20)</f>
        <v>14.08</v>
      </c>
      <c r="AU272" s="2">
        <f t="shared" si="292"/>
        <v>10.56</v>
      </c>
      <c r="AX272" s="2" t="s">
        <v>264</v>
      </c>
      <c r="AY272" s="2">
        <f t="shared" ref="AY272:AZ272" si="293">SUM(AY20)</f>
        <v>12</v>
      </c>
      <c r="AZ272" s="2">
        <f t="shared" si="293"/>
        <v>7.35</v>
      </c>
      <c r="BA272" s="2">
        <f t="shared" ref="BA272:BB272" si="294">SUM(BA20)</f>
        <v>13.59</v>
      </c>
      <c r="BB272" s="2">
        <f t="shared" si="294"/>
        <v>11.65</v>
      </c>
      <c r="BE272" s="2" t="s">
        <v>264</v>
      </c>
      <c r="BF272" s="2">
        <f t="shared" ref="BF272:BG272" si="295">SUM(BF20)</f>
        <v>11.76</v>
      </c>
      <c r="BG272" s="2">
        <f t="shared" si="295"/>
        <v>7.14</v>
      </c>
      <c r="BH272" s="2">
        <f t="shared" ref="BH272:BI272" si="296">SUM(BH20)</f>
        <v>13.29</v>
      </c>
      <c r="BI272" s="2">
        <f t="shared" si="296"/>
        <v>11.79</v>
      </c>
      <c r="BL272" s="2" t="s">
        <v>264</v>
      </c>
      <c r="BM272" s="2">
        <f t="shared" ref="BM272:BN272" si="297">SUM(BM20)</f>
        <v>11.77</v>
      </c>
      <c r="BN272" s="2">
        <f t="shared" si="297"/>
        <v>5.86</v>
      </c>
      <c r="BO272" s="2">
        <f t="shared" ref="BO272:BP272" si="298">SUM(BO20)</f>
        <v>13.45</v>
      </c>
      <c r="BP272" s="2">
        <f t="shared" si="298"/>
        <v>11.69</v>
      </c>
      <c r="BS272" t="s">
        <v>264</v>
      </c>
      <c r="BT272">
        <f t="shared" si="56"/>
        <v>12.66</v>
      </c>
      <c r="BU272">
        <f t="shared" si="56"/>
        <v>7.93</v>
      </c>
      <c r="BV272">
        <f t="shared" si="98"/>
        <v>13.79</v>
      </c>
      <c r="BW272">
        <f t="shared" si="98"/>
        <v>13.34</v>
      </c>
      <c r="BZ272" s="2" t="s">
        <v>264</v>
      </c>
      <c r="CA272" s="2">
        <f>SUM(CA20)</f>
        <v>12.8</v>
      </c>
      <c r="CB272" s="2">
        <f t="shared" ref="CB272:CD272" si="299">SUM(CB20)</f>
        <v>8.9600000000000009</v>
      </c>
      <c r="CC272" s="2">
        <f t="shared" si="299"/>
        <v>14.02</v>
      </c>
      <c r="CD272" s="2">
        <f t="shared" si="299"/>
        <v>13.07</v>
      </c>
      <c r="CG272" s="34" t="s">
        <v>264</v>
      </c>
      <c r="CH272" s="34">
        <f>SUM(CH20)</f>
        <v>12.63</v>
      </c>
      <c r="CI272" s="34">
        <f t="shared" ref="CI272:CK272" si="300">SUM(CI20)</f>
        <v>7.81</v>
      </c>
      <c r="CJ272" s="34">
        <f t="shared" si="300"/>
        <v>14.86</v>
      </c>
      <c r="CK272" s="34">
        <f t="shared" si="300"/>
        <v>10.51</v>
      </c>
      <c r="CN272" s="34" t="s">
        <v>264</v>
      </c>
      <c r="CO272" s="34">
        <f>SUM(CO20)</f>
        <v>12.87</v>
      </c>
      <c r="CP272" s="34">
        <f t="shared" ref="CP272:CR272" si="301">SUM(CP20)</f>
        <v>8.58</v>
      </c>
      <c r="CQ272" s="34">
        <f t="shared" si="301"/>
        <v>14.51</v>
      </c>
      <c r="CR272" s="34">
        <f t="shared" si="301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302">SUM(CW20)</f>
        <v>9.43</v>
      </c>
      <c r="CX272" s="34">
        <f t="shared" si="302"/>
        <v>13.68</v>
      </c>
      <c r="CY272" s="34">
        <f t="shared" si="302"/>
        <v>12.48</v>
      </c>
      <c r="DB272" s="34" t="s">
        <v>264</v>
      </c>
      <c r="DC272" s="34">
        <f>SUM(DC20)</f>
        <v>12.72</v>
      </c>
      <c r="DD272" s="34">
        <f t="shared" ref="DD272:DF272" si="303">SUM(DD20)</f>
        <v>7.37</v>
      </c>
      <c r="DE272" s="34">
        <f t="shared" si="303"/>
        <v>14.24</v>
      </c>
      <c r="DF272" s="34">
        <f t="shared" si="303"/>
        <v>12.99</v>
      </c>
      <c r="DI272" s="34" t="s">
        <v>264</v>
      </c>
      <c r="DJ272" s="34">
        <f>SUM(DJ20)</f>
        <v>12.06</v>
      </c>
      <c r="DK272" s="34">
        <f t="shared" ref="DK272:DM272" si="304">SUM(DK20)</f>
        <v>5.22</v>
      </c>
      <c r="DL272" s="34">
        <f t="shared" si="304"/>
        <v>14.16</v>
      </c>
      <c r="DM272" s="34">
        <f t="shared" si="304"/>
        <v>10.57</v>
      </c>
      <c r="DP272" s="34" t="s">
        <v>264</v>
      </c>
      <c r="DQ272" s="34">
        <f>SUM(DQ20)</f>
        <v>12.03</v>
      </c>
      <c r="DR272" s="34">
        <f t="shared" ref="DR272:DT272" si="305">SUM(DR20)</f>
        <v>7.56</v>
      </c>
      <c r="DS272" s="34">
        <f t="shared" si="305"/>
        <v>14.01</v>
      </c>
      <c r="DT272" s="34">
        <f t="shared" si="305"/>
        <v>10.5</v>
      </c>
      <c r="DW272" s="34" t="s">
        <v>264</v>
      </c>
      <c r="DX272" s="34">
        <f>SUM(DX20)</f>
        <v>12.14</v>
      </c>
      <c r="DY272" s="34">
        <f t="shared" ref="DY272:EA272" si="306">SUM(DY20)</f>
        <v>8.43</v>
      </c>
      <c r="DZ272" s="34">
        <f t="shared" si="306"/>
        <v>13.57</v>
      </c>
      <c r="EA272" s="34">
        <f t="shared" si="306"/>
        <v>11.28</v>
      </c>
      <c r="ED272" s="34" t="s">
        <v>264</v>
      </c>
      <c r="EE272" s="34">
        <f>SUM(EE20)</f>
        <v>11.8</v>
      </c>
      <c r="EF272" s="34">
        <f t="shared" ref="EF272:EH272" si="307">SUM(EF20)</f>
        <v>6.31</v>
      </c>
      <c r="EG272" s="34">
        <f t="shared" si="307"/>
        <v>13.41</v>
      </c>
      <c r="EH272" s="34">
        <f t="shared" si="307"/>
        <v>11.78</v>
      </c>
      <c r="EK272" s="34" t="s">
        <v>264</v>
      </c>
      <c r="EL272" s="34">
        <f>SUM(EL20)</f>
        <v>11.8</v>
      </c>
      <c r="EM272" s="34">
        <f t="shared" ref="EM272:EO272" si="308">SUM(EM20)</f>
        <v>6.6</v>
      </c>
      <c r="EN272" s="34">
        <f t="shared" si="308"/>
        <v>13.32</v>
      </c>
      <c r="EO272" s="34">
        <f t="shared" si="308"/>
        <v>11.38</v>
      </c>
      <c r="ER272" s="34" t="s">
        <v>264</v>
      </c>
      <c r="ES272" s="34">
        <f>SUM(ES20)</f>
        <v>12.07</v>
      </c>
      <c r="ET272" s="34">
        <f t="shared" ref="ET272:EV272" si="309">SUM(ET20)</f>
        <v>5.79</v>
      </c>
      <c r="EU272" s="34">
        <f t="shared" si="309"/>
        <v>14.01</v>
      </c>
      <c r="EV272" s="34">
        <f t="shared" si="309"/>
        <v>11.67</v>
      </c>
      <c r="EZ272" s="34">
        <f>SUM(EZ20)</f>
        <v>11.94</v>
      </c>
      <c r="FA272" s="34">
        <f t="shared" ref="FA272:FC272" si="310">SUM(FA20)</f>
        <v>7.64</v>
      </c>
      <c r="FB272" s="34">
        <f t="shared" si="310"/>
        <v>13.36</v>
      </c>
      <c r="FC272" s="34">
        <f t="shared" si="310"/>
        <v>11.74</v>
      </c>
      <c r="FD272" s="34"/>
      <c r="FG272" s="34">
        <f>SUM(FG20)</f>
        <v>11.15</v>
      </c>
      <c r="FH272" s="34">
        <f t="shared" ref="FH272:FJ272" si="311">SUM(FH20)</f>
        <v>4.16</v>
      </c>
      <c r="FI272" s="34">
        <f t="shared" si="311"/>
        <v>12.92</v>
      </c>
      <c r="FJ272" s="34">
        <f t="shared" si="311"/>
        <v>11.58</v>
      </c>
      <c r="FN272" s="34">
        <f>SUM(FN20)</f>
        <v>12.34</v>
      </c>
      <c r="FO272" s="34">
        <f t="shared" ref="FO272:FQ272" si="312">SUM(FO20)</f>
        <v>8.73</v>
      </c>
      <c r="FP272" s="34">
        <f t="shared" si="312"/>
        <v>13.53</v>
      </c>
      <c r="FQ272" s="34">
        <f t="shared" si="312"/>
        <v>12.05</v>
      </c>
      <c r="FU272" s="34">
        <f>SUM(FU20)</f>
        <v>10.95</v>
      </c>
      <c r="FV272" s="34">
        <f t="shared" ref="FV272:FX272" si="313">SUM(FV20)</f>
        <v>5.88</v>
      </c>
      <c r="FW272" s="34">
        <f t="shared" si="313"/>
        <v>12.37</v>
      </c>
      <c r="FX272" s="34">
        <f t="shared" si="313"/>
        <v>10.91</v>
      </c>
      <c r="FY272" s="34"/>
      <c r="GB272" s="34">
        <f>SUM(GB20)</f>
        <v>10.9</v>
      </c>
      <c r="GC272" s="34">
        <f t="shared" ref="GC272:GE272" si="314">SUM(GC20)</f>
        <v>5.17</v>
      </c>
      <c r="GD272" s="34">
        <f t="shared" si="314"/>
        <v>12.09</v>
      </c>
      <c r="GE272" s="34">
        <f t="shared" si="314"/>
        <v>12.41</v>
      </c>
      <c r="GI272" s="34">
        <f>SUM(GI20)</f>
        <v>11.59</v>
      </c>
      <c r="GJ272" s="34">
        <f t="shared" ref="GJ272:GL272" si="315">SUM(GJ20)</f>
        <v>5.24</v>
      </c>
      <c r="GK272" s="34">
        <f t="shared" si="315"/>
        <v>12.91</v>
      </c>
      <c r="GL272" s="34">
        <f t="shared" si="315"/>
        <v>12.79</v>
      </c>
      <c r="GP272" s="49">
        <f>SUM(GP20)</f>
        <v>13.1</v>
      </c>
      <c r="GQ272" s="49">
        <f t="shared" ref="GQ272:GS272" si="316">SUM(GQ20)</f>
        <v>7.71</v>
      </c>
      <c r="GR272" s="49">
        <f t="shared" si="316"/>
        <v>14.5</v>
      </c>
      <c r="GS272" s="49">
        <f t="shared" si="316"/>
        <v>13.14</v>
      </c>
      <c r="GW272" s="51">
        <f>SUM(GW20)</f>
        <v>13.03</v>
      </c>
      <c r="GX272" s="51">
        <f t="shared" ref="GX272:GZ272" si="317">SUM(GX20)</f>
        <v>7.36</v>
      </c>
      <c r="GY272" s="51">
        <f t="shared" si="317"/>
        <v>14.82</v>
      </c>
      <c r="GZ272" s="51">
        <f t="shared" si="317"/>
        <v>12</v>
      </c>
      <c r="HA272" s="51"/>
      <c r="HD272" s="57">
        <f>SUM(HD20)</f>
        <v>12.77</v>
      </c>
      <c r="HE272" s="57">
        <f t="shared" ref="HE272:HG272" si="318">SUM(HE20)</f>
        <v>8</v>
      </c>
      <c r="HF272" s="57">
        <f t="shared" si="318"/>
        <v>14.96</v>
      </c>
      <c r="HG272" s="57">
        <f t="shared" si="318"/>
        <v>10.220000000000001</v>
      </c>
    </row>
    <row r="273" spans="1:215" x14ac:dyDescent="0.25">
      <c r="A273" s="32" t="s">
        <v>265</v>
      </c>
      <c r="B273" s="32">
        <f t="shared" ref="B273:C273" si="319">SUM(B21)</f>
        <v>15.56</v>
      </c>
      <c r="C273" s="32">
        <f t="shared" si="319"/>
        <v>15.13</v>
      </c>
      <c r="D273" s="32">
        <f t="shared" ref="D273:E273" si="320">SUM(D21)</f>
        <v>14.7</v>
      </c>
      <c r="E273" s="32">
        <f t="shared" si="320"/>
        <v>18.78</v>
      </c>
      <c r="H273" s="32" t="s">
        <v>265</v>
      </c>
      <c r="I273" s="32">
        <f t="shared" ref="I273:J273" si="321">SUM(I21)</f>
        <v>14.55</v>
      </c>
      <c r="J273" s="32">
        <f t="shared" si="321"/>
        <v>15.32</v>
      </c>
      <c r="K273" s="32">
        <f t="shared" ref="K273:L273" si="322">SUM(K21)</f>
        <v>12.89</v>
      </c>
      <c r="L273" s="32">
        <f t="shared" si="322"/>
        <v>20.170000000000002</v>
      </c>
      <c r="O273" s="32" t="s">
        <v>265</v>
      </c>
      <c r="P273" s="32">
        <f t="shared" ref="P273:Q273" si="323">SUM(P21)</f>
        <v>15.63</v>
      </c>
      <c r="Q273" s="32">
        <f t="shared" si="323"/>
        <v>17.03</v>
      </c>
      <c r="R273" s="32">
        <f t="shared" ref="R273:S273" si="324">SUM(R21)</f>
        <v>15.3</v>
      </c>
      <c r="S273" s="32">
        <f t="shared" si="324"/>
        <v>16.43</v>
      </c>
      <c r="V273" s="32" t="s">
        <v>265</v>
      </c>
      <c r="W273" s="32">
        <f t="shared" ref="W273:X273" si="325">SUM(W21)</f>
        <v>14.82</v>
      </c>
      <c r="X273" s="32">
        <f t="shared" si="325"/>
        <v>15.54</v>
      </c>
      <c r="Y273" s="32">
        <f t="shared" ref="Y273:Z273" si="326">SUM(Y21)</f>
        <v>14.26</v>
      </c>
      <c r="Z273" s="32">
        <f t="shared" si="326"/>
        <v>16.52</v>
      </c>
      <c r="AC273" s="32" t="s">
        <v>265</v>
      </c>
      <c r="AD273" s="32">
        <f t="shared" ref="AD273:AE273" si="327">SUM(AD21)</f>
        <v>14.55</v>
      </c>
      <c r="AE273" s="32">
        <f t="shared" si="327"/>
        <v>14.05</v>
      </c>
      <c r="AF273" s="32">
        <f t="shared" ref="AF273:AG273" si="328">SUM(AF21)</f>
        <v>14.49</v>
      </c>
      <c r="AG273" s="32">
        <f t="shared" si="328"/>
        <v>16.03</v>
      </c>
      <c r="AJ273" s="32" t="s">
        <v>265</v>
      </c>
      <c r="AK273" s="32">
        <f t="shared" ref="AK273:AL273" si="329">SUM(AK21)</f>
        <v>15.56</v>
      </c>
      <c r="AL273" s="32">
        <f t="shared" si="329"/>
        <v>13.69</v>
      </c>
      <c r="AM273" s="32">
        <f t="shared" ref="AM273:AN273" si="330">SUM(AM21)</f>
        <v>15.26</v>
      </c>
      <c r="AN273" s="32">
        <f t="shared" si="330"/>
        <v>18.48</v>
      </c>
      <c r="AQ273" s="2" t="s">
        <v>265</v>
      </c>
      <c r="AR273" s="2">
        <f t="shared" ref="AR273:AS273" si="331">SUM(AR21)</f>
        <v>15.2</v>
      </c>
      <c r="AS273" s="2">
        <f t="shared" si="331"/>
        <v>12.49</v>
      </c>
      <c r="AT273" s="2">
        <f t="shared" ref="AT273:AU273" si="332">SUM(AT21)</f>
        <v>15.07</v>
      </c>
      <c r="AU273" s="2">
        <f t="shared" si="332"/>
        <v>18.27</v>
      </c>
      <c r="AX273" s="2" t="s">
        <v>265</v>
      </c>
      <c r="AY273" s="2">
        <f t="shared" ref="AY273:AZ273" si="333">SUM(AY21)</f>
        <v>14.99</v>
      </c>
      <c r="AZ273" s="2">
        <f t="shared" si="333"/>
        <v>11.56</v>
      </c>
      <c r="BA273" s="2">
        <f t="shared" ref="BA273:BB273" si="334">SUM(BA21)</f>
        <v>15</v>
      </c>
      <c r="BB273" s="2">
        <f t="shared" si="334"/>
        <v>18.23</v>
      </c>
      <c r="BE273" s="2" t="s">
        <v>265</v>
      </c>
      <c r="BF273" s="2">
        <f t="shared" ref="BF273:BG273" si="335">SUM(BF21)</f>
        <v>15.39</v>
      </c>
      <c r="BG273" s="2">
        <f t="shared" si="335"/>
        <v>12.85</v>
      </c>
      <c r="BH273" s="2">
        <f t="shared" ref="BH273:BI273" si="336">SUM(BH21)</f>
        <v>15.1</v>
      </c>
      <c r="BI273" s="2">
        <f t="shared" si="336"/>
        <v>18.87</v>
      </c>
      <c r="BL273" s="2" t="s">
        <v>265</v>
      </c>
      <c r="BM273" s="2">
        <f t="shared" ref="BM273:BN273" si="337">SUM(BM21)</f>
        <v>15.19</v>
      </c>
      <c r="BN273" s="2">
        <f t="shared" si="337"/>
        <v>14.57</v>
      </c>
      <c r="BO273" s="2">
        <f t="shared" ref="BO273:BP273" si="338">SUM(BO21)</f>
        <v>15.03</v>
      </c>
      <c r="BP273" s="2">
        <f t="shared" si="338"/>
        <v>16.760000000000002</v>
      </c>
      <c r="BS273" t="s">
        <v>265</v>
      </c>
      <c r="BT273">
        <f t="shared" si="56"/>
        <v>15.48</v>
      </c>
      <c r="BU273">
        <f t="shared" si="56"/>
        <v>15.08</v>
      </c>
      <c r="BV273">
        <f t="shared" si="98"/>
        <v>14.81</v>
      </c>
      <c r="BW273">
        <f t="shared" si="98"/>
        <v>18.39</v>
      </c>
      <c r="BZ273" s="2" t="s">
        <v>265</v>
      </c>
      <c r="CA273" s="2">
        <f t="shared" ref="CA273:CD273" si="339">SUM(CA21)</f>
        <v>15.29</v>
      </c>
      <c r="CB273" s="2">
        <f t="shared" si="339"/>
        <v>13.96</v>
      </c>
      <c r="CC273" s="2">
        <f t="shared" si="339"/>
        <v>14.54</v>
      </c>
      <c r="CD273" s="2">
        <f t="shared" si="339"/>
        <v>19.34</v>
      </c>
      <c r="CG273" s="34" t="s">
        <v>265</v>
      </c>
      <c r="CH273" s="34">
        <f t="shared" ref="CH273:CK273" si="340">SUM(CH21)</f>
        <v>15.89</v>
      </c>
      <c r="CI273" s="34">
        <f t="shared" si="340"/>
        <v>16.18</v>
      </c>
      <c r="CJ273" s="34">
        <f t="shared" si="340"/>
        <v>14.18</v>
      </c>
      <c r="CK273" s="34">
        <f t="shared" si="340"/>
        <v>21.76</v>
      </c>
      <c r="CN273" s="34" t="s">
        <v>265</v>
      </c>
      <c r="CO273" s="34">
        <f t="shared" ref="CO273:CR273" si="341">SUM(CO21)</f>
        <v>14.6</v>
      </c>
      <c r="CP273" s="34">
        <f t="shared" si="341"/>
        <v>14.85</v>
      </c>
      <c r="CQ273" s="34">
        <f t="shared" si="341"/>
        <v>13.33</v>
      </c>
      <c r="CR273" s="34">
        <f t="shared" si="341"/>
        <v>19.72</v>
      </c>
      <c r="CS273" s="34"/>
      <c r="CU273" s="34" t="s">
        <v>265</v>
      </c>
      <c r="CV273" s="34">
        <f t="shared" ref="CV273:CY273" si="342">SUM(CV21)</f>
        <v>15.68</v>
      </c>
      <c r="CW273" s="34">
        <f t="shared" si="342"/>
        <v>14.85</v>
      </c>
      <c r="CX273" s="34">
        <f t="shared" si="342"/>
        <v>14.77</v>
      </c>
      <c r="CY273" s="34">
        <f t="shared" si="342"/>
        <v>19.95</v>
      </c>
      <c r="DB273" s="34" t="s">
        <v>265</v>
      </c>
      <c r="DC273" s="34">
        <f t="shared" ref="DC273:DF273" si="343">SUM(DC21)</f>
        <v>16.11</v>
      </c>
      <c r="DD273" s="34">
        <f t="shared" si="343"/>
        <v>14.11</v>
      </c>
      <c r="DE273" s="34">
        <f t="shared" si="343"/>
        <v>15.21</v>
      </c>
      <c r="DF273" s="34">
        <f t="shared" si="343"/>
        <v>21.8</v>
      </c>
      <c r="DI273" s="34" t="s">
        <v>265</v>
      </c>
      <c r="DJ273" s="34">
        <f>SUM(DJ21)</f>
        <v>15.63</v>
      </c>
      <c r="DK273" s="34">
        <f t="shared" ref="DK273:DM273" si="344">SUM(DK21)</f>
        <v>14.96</v>
      </c>
      <c r="DL273" s="34">
        <f t="shared" si="344"/>
        <v>13.95</v>
      </c>
      <c r="DM273" s="34">
        <f t="shared" si="344"/>
        <v>22.63</v>
      </c>
      <c r="DP273" s="34" t="s">
        <v>265</v>
      </c>
      <c r="DQ273" s="34">
        <f>SUM(DQ21)</f>
        <v>16.309999999999999</v>
      </c>
      <c r="DR273" s="34">
        <f t="shared" ref="DR273:DT273" si="345">SUM(DR21)</f>
        <v>14.73</v>
      </c>
      <c r="DS273" s="34">
        <f t="shared" si="345"/>
        <v>15.28</v>
      </c>
      <c r="DT273" s="34">
        <f t="shared" si="345"/>
        <v>21.73</v>
      </c>
      <c r="DW273" s="34" t="s">
        <v>265</v>
      </c>
      <c r="DX273" s="34">
        <f>SUM(DX21)</f>
        <v>16.260000000000002</v>
      </c>
      <c r="DY273" s="34">
        <f t="shared" ref="DY273:EA273" si="346">SUM(DY21)</f>
        <v>15.58</v>
      </c>
      <c r="DZ273" s="34">
        <f t="shared" si="346"/>
        <v>15.06</v>
      </c>
      <c r="EA273" s="34">
        <f t="shared" si="346"/>
        <v>22.14</v>
      </c>
      <c r="ED273" s="34" t="s">
        <v>265</v>
      </c>
      <c r="EE273" s="34">
        <f>SUM(EE21)</f>
        <v>16.37</v>
      </c>
      <c r="EF273" s="34">
        <f t="shared" ref="EF273:EH273" si="347">SUM(EF21)</f>
        <v>16.28</v>
      </c>
      <c r="EG273" s="34">
        <f t="shared" si="347"/>
        <v>15.03</v>
      </c>
      <c r="EH273" s="34">
        <f t="shared" si="347"/>
        <v>21.8</v>
      </c>
      <c r="EK273" s="34" t="s">
        <v>265</v>
      </c>
      <c r="EL273" s="34">
        <f>SUM(EL21)</f>
        <v>16.239999999999998</v>
      </c>
      <c r="EM273" s="34">
        <f t="shared" ref="EM273:EO273" si="348">SUM(EM21)</f>
        <v>15.79</v>
      </c>
      <c r="EN273" s="34">
        <f t="shared" si="348"/>
        <v>14.88</v>
      </c>
      <c r="EO273" s="34">
        <f t="shared" si="348"/>
        <v>23.02</v>
      </c>
      <c r="ER273" s="34" t="s">
        <v>265</v>
      </c>
      <c r="ES273" s="34">
        <f>SUM(ES21)</f>
        <v>16.05</v>
      </c>
      <c r="ET273" s="34">
        <f t="shared" ref="ET273:EV273" si="349">SUM(ET21)</f>
        <v>14.41</v>
      </c>
      <c r="EU273" s="34">
        <f t="shared" si="349"/>
        <v>15.01</v>
      </c>
      <c r="EV273" s="34">
        <f t="shared" si="349"/>
        <v>22.51</v>
      </c>
      <c r="EZ273" s="34">
        <f>SUM(EZ21)</f>
        <v>16.66</v>
      </c>
      <c r="FA273" s="34">
        <f t="shared" ref="FA273:FC273" si="350">SUM(FA21)</f>
        <v>13.99</v>
      </c>
      <c r="FB273" s="34">
        <f t="shared" si="350"/>
        <v>15.52</v>
      </c>
      <c r="FC273" s="34">
        <f t="shared" si="350"/>
        <v>23.26</v>
      </c>
      <c r="FD273" s="34"/>
      <c r="FG273" s="34">
        <f>SUM(FG21)</f>
        <v>16.82</v>
      </c>
      <c r="FH273" s="34">
        <f t="shared" ref="FH273:FJ273" si="351">SUM(FH21)</f>
        <v>15.23</v>
      </c>
      <c r="FI273" s="34">
        <f t="shared" si="351"/>
        <v>15.74</v>
      </c>
      <c r="FJ273" s="34">
        <f t="shared" si="351"/>
        <v>21.6</v>
      </c>
      <c r="FN273" s="34">
        <f>SUM(FN21)</f>
        <v>15.2</v>
      </c>
      <c r="FO273" s="34">
        <f t="shared" ref="FO273:FQ273" si="352">SUM(FO21)</f>
        <v>12.93</v>
      </c>
      <c r="FP273" s="34">
        <f t="shared" si="352"/>
        <v>14.42</v>
      </c>
      <c r="FQ273" s="34">
        <f t="shared" si="352"/>
        <v>20.12</v>
      </c>
      <c r="FU273" s="34">
        <f>SUM(FU21)</f>
        <v>16.010000000000002</v>
      </c>
      <c r="FV273" s="34">
        <f t="shared" ref="FV273:FX273" si="353">SUM(FV21)</f>
        <v>13.78</v>
      </c>
      <c r="FW273" s="34">
        <f t="shared" si="353"/>
        <v>15.42</v>
      </c>
      <c r="FX273" s="34">
        <f t="shared" si="353"/>
        <v>21.58</v>
      </c>
      <c r="FY273" s="34"/>
      <c r="GB273" s="34">
        <f>SUM(GB21)</f>
        <v>15.81</v>
      </c>
      <c r="GC273" s="34">
        <f t="shared" ref="GC273:GE273" si="354">SUM(GC21)</f>
        <v>12.9</v>
      </c>
      <c r="GD273" s="34">
        <f t="shared" si="354"/>
        <v>14.69</v>
      </c>
      <c r="GE273" s="34">
        <f t="shared" si="354"/>
        <v>22.15</v>
      </c>
      <c r="GI273" s="34">
        <f>SUM(GI21)</f>
        <v>15.17</v>
      </c>
      <c r="GJ273" s="34">
        <f t="shared" ref="GJ273:GL273" si="355">SUM(GJ21)</f>
        <v>13.06</v>
      </c>
      <c r="GK273" s="34">
        <f t="shared" si="355"/>
        <v>14</v>
      </c>
      <c r="GL273" s="34">
        <f t="shared" si="355"/>
        <v>21.65</v>
      </c>
      <c r="GP273" s="49">
        <f>SUM(GP21)</f>
        <v>16.34</v>
      </c>
      <c r="GQ273" s="49">
        <f t="shared" ref="GQ273:GS273" si="356">SUM(GQ21)</f>
        <v>15.98</v>
      </c>
      <c r="GR273" s="49">
        <f t="shared" si="356"/>
        <v>14.89</v>
      </c>
      <c r="GS273" s="49">
        <f t="shared" si="356"/>
        <v>21.83</v>
      </c>
      <c r="GW273" s="51">
        <f>SUM(GW21)</f>
        <v>16.010000000000002</v>
      </c>
      <c r="GX273" s="51">
        <f t="shared" ref="GX273:GZ273" si="357">SUM(GX21)</f>
        <v>15.41</v>
      </c>
      <c r="GY273" s="51">
        <f t="shared" si="357"/>
        <v>14.54</v>
      </c>
      <c r="GZ273" s="51">
        <f t="shared" si="357"/>
        <v>22.34</v>
      </c>
      <c r="HA273" s="51"/>
      <c r="HD273" s="57">
        <f>SUM(HD21)</f>
        <v>16.559999999999999</v>
      </c>
      <c r="HE273" s="57">
        <f t="shared" ref="HE273:HG273" si="358">SUM(HE21)</f>
        <v>16.75</v>
      </c>
      <c r="HF273" s="57">
        <f t="shared" si="358"/>
        <v>14.74</v>
      </c>
      <c r="HG273" s="57">
        <f t="shared" si="358"/>
        <v>23.54</v>
      </c>
    </row>
    <row r="274" spans="1:215" x14ac:dyDescent="0.25">
      <c r="A274" s="32" t="s">
        <v>266</v>
      </c>
      <c r="B274" s="32">
        <f t="shared" ref="B274:C274" si="359">SUM(B22)</f>
        <v>4.63</v>
      </c>
      <c r="C274" s="32">
        <f t="shared" si="359"/>
        <v>4.78</v>
      </c>
      <c r="D274" s="32">
        <f t="shared" ref="D274:E274" si="360">SUM(D22)</f>
        <v>4.74</v>
      </c>
      <c r="E274" s="32">
        <f t="shared" si="360"/>
        <v>3.26</v>
      </c>
      <c r="H274" s="32" t="s">
        <v>266</v>
      </c>
      <c r="I274" s="32">
        <f t="shared" ref="I274:J274" si="361">SUM(I22)</f>
        <v>5.37</v>
      </c>
      <c r="J274" s="32">
        <f t="shared" si="361"/>
        <v>5.35</v>
      </c>
      <c r="K274" s="32">
        <f t="shared" ref="K274:L274" si="362">SUM(K22)</f>
        <v>5.57</v>
      </c>
      <c r="L274" s="32">
        <f t="shared" si="362"/>
        <v>3.9</v>
      </c>
      <c r="O274" s="32" t="s">
        <v>266</v>
      </c>
      <c r="P274" s="32">
        <f t="shared" ref="P274:Q274" si="363">SUM(P22)</f>
        <v>5.41</v>
      </c>
      <c r="Q274" s="32">
        <f t="shared" si="363"/>
        <v>5.8</v>
      </c>
      <c r="R274" s="32">
        <f t="shared" ref="R274:S274" si="364">SUM(R22)</f>
        <v>5.25</v>
      </c>
      <c r="S274" s="32">
        <f t="shared" si="364"/>
        <v>4.91</v>
      </c>
      <c r="V274" s="32" t="s">
        <v>266</v>
      </c>
      <c r="W274" s="32">
        <f t="shared" ref="W274:X274" si="365">SUM(W22)</f>
        <v>6.09</v>
      </c>
      <c r="X274" s="32">
        <f t="shared" si="365"/>
        <v>6.26</v>
      </c>
      <c r="Y274" s="32">
        <f t="shared" ref="Y274:Z274" si="366">SUM(Y22)</f>
        <v>6.6</v>
      </c>
      <c r="Z274" s="32">
        <f t="shared" si="366"/>
        <v>3.73</v>
      </c>
      <c r="AC274" s="32" t="s">
        <v>266</v>
      </c>
      <c r="AD274" s="32">
        <f t="shared" ref="AD274:AE274" si="367">SUM(AD22)</f>
        <v>6.77</v>
      </c>
      <c r="AE274" s="32">
        <f t="shared" si="367"/>
        <v>7.03</v>
      </c>
      <c r="AF274" s="32">
        <f t="shared" ref="AF274:AG274" si="368">SUM(AF22)</f>
        <v>7.8</v>
      </c>
      <c r="AG274" s="32">
        <f t="shared" si="368"/>
        <v>2.83</v>
      </c>
      <c r="AJ274" s="32" t="s">
        <v>266</v>
      </c>
      <c r="AK274" s="32">
        <f t="shared" ref="AK274:AL274" si="369">SUM(AK22)</f>
        <v>5.19</v>
      </c>
      <c r="AL274" s="32">
        <f t="shared" si="369"/>
        <v>4.63</v>
      </c>
      <c r="AM274" s="32">
        <f t="shared" ref="AM274:AN274" si="370">SUM(AM22)</f>
        <v>5.77</v>
      </c>
      <c r="AN274" s="32">
        <f t="shared" si="370"/>
        <v>3.51</v>
      </c>
      <c r="AQ274" s="2" t="s">
        <v>266</v>
      </c>
      <c r="AR274" s="2">
        <f t="shared" ref="AR274:AS274" si="371">SUM(AR22)</f>
        <v>4.7699999999999996</v>
      </c>
      <c r="AS274" s="2">
        <f t="shared" si="371"/>
        <v>4.7699999999999996</v>
      </c>
      <c r="AT274" s="2">
        <f t="shared" ref="AT274:AU274" si="372">SUM(AT22)</f>
        <v>5.28</v>
      </c>
      <c r="AU274" s="2">
        <f t="shared" si="372"/>
        <v>2.42</v>
      </c>
      <c r="AX274" s="2" t="s">
        <v>266</v>
      </c>
      <c r="AY274" s="2">
        <f t="shared" ref="AY274:AZ274" si="373">SUM(AY22)</f>
        <v>5.21</v>
      </c>
      <c r="AZ274" s="2">
        <f t="shared" si="373"/>
        <v>5.01</v>
      </c>
      <c r="BA274" s="2">
        <f t="shared" ref="BA274:BB274" si="374">SUM(BA22)</f>
        <v>5.36</v>
      </c>
      <c r="BB274" s="2">
        <f t="shared" si="374"/>
        <v>3.74</v>
      </c>
      <c r="BE274" s="2" t="s">
        <v>266</v>
      </c>
      <c r="BF274" s="2">
        <f t="shared" ref="BF274:BG274" si="375">SUM(BF22)</f>
        <v>5.36</v>
      </c>
      <c r="BG274" s="2">
        <f t="shared" si="375"/>
        <v>7.33</v>
      </c>
      <c r="BH274" s="2">
        <f t="shared" ref="BH274:BI274" si="376">SUM(BH22)</f>
        <v>5.3</v>
      </c>
      <c r="BI274" s="2">
        <f t="shared" si="376"/>
        <v>3.52</v>
      </c>
      <c r="BL274" s="2" t="s">
        <v>266</v>
      </c>
      <c r="BM274" s="2">
        <f t="shared" ref="BM274:BN274" si="377">SUM(BM22)</f>
        <v>4.7300000000000004</v>
      </c>
      <c r="BN274" s="2">
        <f t="shared" si="377"/>
        <v>5.51</v>
      </c>
      <c r="BO274" s="2">
        <f t="shared" ref="BO274:BP274" si="378">SUM(BO22)</f>
        <v>4.9800000000000004</v>
      </c>
      <c r="BP274" s="2">
        <f t="shared" si="378"/>
        <v>2.96</v>
      </c>
      <c r="BS274" t="s">
        <v>266</v>
      </c>
      <c r="BT274">
        <f t="shared" si="56"/>
        <v>4.21</v>
      </c>
      <c r="BU274">
        <f t="shared" si="56"/>
        <v>4.91</v>
      </c>
      <c r="BV274">
        <f t="shared" si="98"/>
        <v>4.28</v>
      </c>
      <c r="BW274">
        <f t="shared" si="98"/>
        <v>2.94</v>
      </c>
      <c r="BZ274" s="2" t="s">
        <v>266</v>
      </c>
      <c r="CA274" s="2">
        <f t="shared" ref="CA274:CD274" si="379">SUM(CA22)</f>
        <v>5.24</v>
      </c>
      <c r="CB274" s="2">
        <f t="shared" si="379"/>
        <v>5.81</v>
      </c>
      <c r="CC274" s="2">
        <f t="shared" si="379"/>
        <v>5.45</v>
      </c>
      <c r="CD274" s="2">
        <f t="shared" si="379"/>
        <v>3.21</v>
      </c>
      <c r="CG274" s="34" t="s">
        <v>266</v>
      </c>
      <c r="CH274" s="34">
        <f t="shared" ref="CH274:CK274" si="380">SUM(CH22)</f>
        <v>4.6100000000000003</v>
      </c>
      <c r="CI274" s="34">
        <f t="shared" si="380"/>
        <v>4.57</v>
      </c>
      <c r="CJ274" s="34">
        <f t="shared" si="380"/>
        <v>5.1100000000000003</v>
      </c>
      <c r="CK274" s="34">
        <f t="shared" si="380"/>
        <v>2.54</v>
      </c>
      <c r="CN274" s="34" t="s">
        <v>266</v>
      </c>
      <c r="CO274" s="34">
        <f t="shared" ref="CO274:CR274" si="381">SUM(CO22)</f>
        <v>5.0199999999999996</v>
      </c>
      <c r="CP274" s="34">
        <f t="shared" si="381"/>
        <v>4.97</v>
      </c>
      <c r="CQ274" s="34">
        <f t="shared" si="381"/>
        <v>5.6</v>
      </c>
      <c r="CR274" s="34">
        <f t="shared" si="381"/>
        <v>2.12</v>
      </c>
      <c r="CS274" s="34"/>
      <c r="CU274" s="34" t="s">
        <v>266</v>
      </c>
      <c r="CV274" s="34">
        <f t="shared" ref="CV274:CY274" si="382">SUM(CV22)</f>
        <v>4.8499999999999996</v>
      </c>
      <c r="CW274" s="34">
        <f t="shared" si="382"/>
        <v>7.14</v>
      </c>
      <c r="CX274" s="34">
        <f t="shared" si="382"/>
        <v>4.6900000000000004</v>
      </c>
      <c r="CY274" s="34">
        <f t="shared" si="382"/>
        <v>2.5299999999999998</v>
      </c>
      <c r="DB274" s="34" t="s">
        <v>266</v>
      </c>
      <c r="DC274" s="34">
        <f t="shared" ref="DC274:DF274" si="383">SUM(DC22)</f>
        <v>5.73</v>
      </c>
      <c r="DD274" s="34">
        <f t="shared" si="383"/>
        <v>8.3000000000000007</v>
      </c>
      <c r="DE274" s="34">
        <f t="shared" si="383"/>
        <v>5.8</v>
      </c>
      <c r="DF274" s="34">
        <f t="shared" si="383"/>
        <v>2.91</v>
      </c>
      <c r="DI274" s="34" t="s">
        <v>266</v>
      </c>
      <c r="DJ274" s="34">
        <f t="shared" ref="DJ274:DM274" si="384">SUM(DJ22)</f>
        <v>4.8099999999999996</v>
      </c>
      <c r="DK274" s="34">
        <f t="shared" si="384"/>
        <v>6.55</v>
      </c>
      <c r="DL274" s="34">
        <f t="shared" si="384"/>
        <v>5.15</v>
      </c>
      <c r="DM274" s="34">
        <f t="shared" si="384"/>
        <v>1.8</v>
      </c>
      <c r="DP274" s="34" t="s">
        <v>266</v>
      </c>
      <c r="DQ274" s="34">
        <f t="shared" ref="DQ274:DT274" si="385">SUM(DQ22)</f>
        <v>4.6500000000000004</v>
      </c>
      <c r="DR274" s="34">
        <f t="shared" si="385"/>
        <v>4.9000000000000004</v>
      </c>
      <c r="DS274" s="34">
        <f t="shared" si="385"/>
        <v>5.47</v>
      </c>
      <c r="DT274" s="34">
        <f t="shared" si="385"/>
        <v>1.86</v>
      </c>
      <c r="DW274" s="34" t="s">
        <v>266</v>
      </c>
      <c r="DX274" s="34">
        <f t="shared" ref="DX274:EA274" si="386">SUM(DX22)</f>
        <v>4.4000000000000004</v>
      </c>
      <c r="DY274" s="34">
        <f t="shared" si="386"/>
        <v>3.4</v>
      </c>
      <c r="DZ274" s="34">
        <f t="shared" si="386"/>
        <v>5.21</v>
      </c>
      <c r="EA274" s="34">
        <f t="shared" si="386"/>
        <v>2.1</v>
      </c>
      <c r="ED274" s="34" t="s">
        <v>266</v>
      </c>
      <c r="EE274" s="34">
        <f t="shared" ref="EE274:EH274" si="387">SUM(EE22)</f>
        <v>4.0199999999999996</v>
      </c>
      <c r="EF274" s="34">
        <f t="shared" si="387"/>
        <v>3.13</v>
      </c>
      <c r="EG274" s="34">
        <f t="shared" si="387"/>
        <v>4.5199999999999996</v>
      </c>
      <c r="EH274" s="34">
        <f t="shared" si="387"/>
        <v>2.77</v>
      </c>
      <c r="EK274" s="34" t="s">
        <v>266</v>
      </c>
      <c r="EL274" s="34">
        <f t="shared" ref="EL274:EO274" si="388">SUM(EL22)</f>
        <v>4.03</v>
      </c>
      <c r="EM274" s="34">
        <f t="shared" si="388"/>
        <v>4.3499999999999996</v>
      </c>
      <c r="EN274" s="34">
        <f t="shared" si="388"/>
        <v>4.3099999999999996</v>
      </c>
      <c r="EO274" s="34">
        <f t="shared" si="388"/>
        <v>1.87</v>
      </c>
      <c r="ER274" s="34" t="s">
        <v>266</v>
      </c>
      <c r="ES274" s="34">
        <f t="shared" ref="ES274:EV274" si="389">SUM(ES22)</f>
        <v>4.37</v>
      </c>
      <c r="ET274" s="34">
        <f t="shared" si="389"/>
        <v>4.62</v>
      </c>
      <c r="EU274" s="34">
        <f t="shared" si="389"/>
        <v>4.5999999999999996</v>
      </c>
      <c r="EV274" s="34">
        <f t="shared" si="389"/>
        <v>2.72</v>
      </c>
      <c r="EZ274" s="34">
        <f t="shared" ref="EZ274:FC274" si="390">SUM(EZ22)</f>
        <v>3.89</v>
      </c>
      <c r="FA274" s="34">
        <f t="shared" si="390"/>
        <v>5.62</v>
      </c>
      <c r="FB274" s="34">
        <f t="shared" si="390"/>
        <v>3.79</v>
      </c>
      <c r="FC274" s="34">
        <f t="shared" si="390"/>
        <v>2.77</v>
      </c>
      <c r="FD274" s="34"/>
      <c r="FG274" s="34">
        <f t="shared" ref="FG274:FJ274" si="391">SUM(FG22)</f>
        <v>4.3899999999999997</v>
      </c>
      <c r="FH274" s="34">
        <f t="shared" si="391"/>
        <v>5.1100000000000003</v>
      </c>
      <c r="FI274" s="34">
        <f t="shared" si="391"/>
        <v>4.57</v>
      </c>
      <c r="FJ274" s="34">
        <f t="shared" si="391"/>
        <v>2.54</v>
      </c>
      <c r="FN274" s="34">
        <f t="shared" ref="FN274:FQ274" si="392">SUM(FN22)</f>
        <v>4.1500000000000004</v>
      </c>
      <c r="FO274" s="34">
        <f t="shared" si="392"/>
        <v>4.1399999999999997</v>
      </c>
      <c r="FP274" s="34">
        <f t="shared" si="392"/>
        <v>4.5599999999999996</v>
      </c>
      <c r="FQ274" s="34">
        <f t="shared" si="392"/>
        <v>2.13</v>
      </c>
      <c r="FU274" s="34">
        <f t="shared" ref="FU274:FX274" si="393">SUM(FU22)</f>
        <v>4.17</v>
      </c>
      <c r="FV274" s="34">
        <f t="shared" si="393"/>
        <v>3.61</v>
      </c>
      <c r="FW274" s="34">
        <f t="shared" si="393"/>
        <v>4.58</v>
      </c>
      <c r="FX274" s="34">
        <f t="shared" si="393"/>
        <v>2.25</v>
      </c>
      <c r="FY274" s="34"/>
      <c r="GB274" s="34">
        <f t="shared" ref="GB274:GE274" si="394">SUM(GB22)</f>
        <v>3.76</v>
      </c>
      <c r="GC274" s="34">
        <f t="shared" si="394"/>
        <v>3.45</v>
      </c>
      <c r="GD274" s="34">
        <f t="shared" si="394"/>
        <v>4.13</v>
      </c>
      <c r="GE274" s="34">
        <f t="shared" si="394"/>
        <v>2.0499999999999998</v>
      </c>
      <c r="GI274" s="34">
        <f t="shared" ref="GI274:GL274" si="395">SUM(GI22)</f>
        <v>4.8</v>
      </c>
      <c r="GJ274" s="34">
        <f t="shared" si="395"/>
        <v>3.49</v>
      </c>
      <c r="GK274" s="34">
        <f t="shared" si="395"/>
        <v>5.5</v>
      </c>
      <c r="GL274" s="34">
        <f t="shared" si="395"/>
        <v>2.21</v>
      </c>
      <c r="GP274" s="49">
        <f t="shared" ref="GP274:GS274" si="396">SUM(GP22)</f>
        <v>3.61</v>
      </c>
      <c r="GQ274" s="49">
        <f t="shared" si="396"/>
        <v>3.66</v>
      </c>
      <c r="GR274" s="49">
        <f t="shared" si="396"/>
        <v>3.71</v>
      </c>
      <c r="GS274" s="49">
        <f t="shared" si="396"/>
        <v>2.29</v>
      </c>
      <c r="GW274" s="51">
        <f t="shared" ref="GW274:GZ274" si="397">SUM(GW22)</f>
        <v>4.95</v>
      </c>
      <c r="GX274" s="51">
        <f t="shared" si="397"/>
        <v>3.77</v>
      </c>
      <c r="GY274" s="51">
        <f t="shared" si="397"/>
        <v>5.32</v>
      </c>
      <c r="GZ274" s="51">
        <f t="shared" si="397"/>
        <v>3.18</v>
      </c>
      <c r="HA274" s="51"/>
      <c r="HD274" s="57">
        <f t="shared" ref="HD274:HG274" si="398">SUM(HD22)</f>
        <v>4.57</v>
      </c>
      <c r="HE274" s="57">
        <f t="shared" si="398"/>
        <v>3.03</v>
      </c>
      <c r="HF274" s="57">
        <f t="shared" si="398"/>
        <v>5.03</v>
      </c>
      <c r="HG274" s="57">
        <f t="shared" si="398"/>
        <v>3.37</v>
      </c>
    </row>
    <row r="275" spans="1:215" x14ac:dyDescent="0.25">
      <c r="A275" s="32" t="s">
        <v>267</v>
      </c>
      <c r="B275" s="32">
        <f t="shared" ref="B275:C275" si="399">SUM(B23)</f>
        <v>6.91</v>
      </c>
      <c r="C275" s="32">
        <f t="shared" si="399"/>
        <v>10.1</v>
      </c>
      <c r="D275" s="32">
        <f t="shared" ref="D275:E275" si="400">SUM(D23)</f>
        <v>7.3</v>
      </c>
      <c r="E275" s="32">
        <f t="shared" si="400"/>
        <v>3.21</v>
      </c>
      <c r="H275" s="32" t="s">
        <v>267</v>
      </c>
      <c r="I275" s="32">
        <f t="shared" ref="I275:J275" si="401">SUM(I23)</f>
        <v>7.24</v>
      </c>
      <c r="J275" s="32">
        <f t="shared" si="401"/>
        <v>11.21</v>
      </c>
      <c r="K275" s="32">
        <f t="shared" ref="K275:L275" si="402">SUM(K23)</f>
        <v>7.48</v>
      </c>
      <c r="L275" s="32">
        <f t="shared" si="402"/>
        <v>2.78</v>
      </c>
      <c r="O275" s="32" t="s">
        <v>267</v>
      </c>
      <c r="P275" s="32">
        <f t="shared" ref="P275:Q275" si="403">SUM(P23)</f>
        <v>6.57</v>
      </c>
      <c r="Q275" s="32">
        <f t="shared" si="403"/>
        <v>8.99</v>
      </c>
      <c r="R275" s="32">
        <f t="shared" ref="R275:S275" si="404">SUM(R23)</f>
        <v>6.73</v>
      </c>
      <c r="S275" s="32">
        <f t="shared" si="404"/>
        <v>3.3</v>
      </c>
      <c r="V275" s="32" t="s">
        <v>267</v>
      </c>
      <c r="W275" s="32">
        <f t="shared" ref="W275:X275" si="405">SUM(W23)</f>
        <v>5.78</v>
      </c>
      <c r="X275" s="32">
        <f t="shared" si="405"/>
        <v>11.05</v>
      </c>
      <c r="Y275" s="32">
        <f t="shared" ref="Y275:Z275" si="406">SUM(Y23)</f>
        <v>5.3</v>
      </c>
      <c r="Z275" s="32">
        <f t="shared" si="406"/>
        <v>2.87</v>
      </c>
      <c r="AC275" s="32" t="s">
        <v>267</v>
      </c>
      <c r="AD275" s="32">
        <f t="shared" ref="AD275:AE275" si="407">SUM(AD23)</f>
        <v>5.71</v>
      </c>
      <c r="AE275" s="32">
        <f t="shared" si="407"/>
        <v>8.14</v>
      </c>
      <c r="AF275" s="32">
        <f t="shared" ref="AF275:AG275" si="408">SUM(AF23)</f>
        <v>5.68</v>
      </c>
      <c r="AG275" s="32">
        <f t="shared" si="408"/>
        <v>3.15</v>
      </c>
      <c r="AJ275" s="32" t="s">
        <v>267</v>
      </c>
      <c r="AK275" s="32">
        <f t="shared" ref="AK275:AL275" si="409">SUM(AK23)</f>
        <v>6.25</v>
      </c>
      <c r="AL275" s="32">
        <f t="shared" si="409"/>
        <v>10.6</v>
      </c>
      <c r="AM275" s="32">
        <f t="shared" ref="AM275:AN275" si="410">SUM(AM23)</f>
        <v>6.19</v>
      </c>
      <c r="AN275" s="32">
        <f t="shared" si="410"/>
        <v>3.13</v>
      </c>
      <c r="AQ275" s="2" t="s">
        <v>267</v>
      </c>
      <c r="AR275" s="2">
        <f t="shared" ref="AR275:AS275" si="411">SUM(AR23)</f>
        <v>7.38</v>
      </c>
      <c r="AS275" s="2">
        <f t="shared" si="411"/>
        <v>11.76</v>
      </c>
      <c r="AT275" s="2">
        <f t="shared" ref="AT275:AU275" si="412">SUM(AT23)</f>
        <v>7.09</v>
      </c>
      <c r="AU275" s="2">
        <f t="shared" si="412"/>
        <v>4.1900000000000004</v>
      </c>
      <c r="AX275" s="2" t="s">
        <v>267</v>
      </c>
      <c r="AY275" s="2">
        <f t="shared" ref="AY275:AZ275" si="413">SUM(AY23)</f>
        <v>6.08</v>
      </c>
      <c r="AZ275" s="2">
        <f t="shared" si="413"/>
        <v>8.36</v>
      </c>
      <c r="BA275" s="2">
        <f t="shared" ref="BA275:BB275" si="414">SUM(BA23)</f>
        <v>6.46</v>
      </c>
      <c r="BB275" s="2">
        <f t="shared" si="414"/>
        <v>2.85</v>
      </c>
      <c r="BE275" s="2" t="s">
        <v>267</v>
      </c>
      <c r="BF275" s="2">
        <f t="shared" ref="BF275:BG275" si="415">SUM(BF23)</f>
        <v>5.62</v>
      </c>
      <c r="BG275" s="2">
        <f t="shared" si="415"/>
        <v>9.09</v>
      </c>
      <c r="BH275" s="2">
        <f t="shared" ref="BH275:BI275" si="416">SUM(BH23)</f>
        <v>5.89</v>
      </c>
      <c r="BI275" s="2">
        <f t="shared" si="416"/>
        <v>2.1800000000000002</v>
      </c>
      <c r="BL275" s="2" t="s">
        <v>267</v>
      </c>
      <c r="BM275" s="2">
        <f t="shared" ref="BM275:BN275" si="417">SUM(BM23)</f>
        <v>6.06</v>
      </c>
      <c r="BN275" s="2">
        <f t="shared" si="417"/>
        <v>9.76</v>
      </c>
      <c r="BO275" s="2">
        <f t="shared" ref="BO275:BP275" si="418">SUM(BO23)</f>
        <v>6.04</v>
      </c>
      <c r="BP275" s="2">
        <f t="shared" si="418"/>
        <v>2.44</v>
      </c>
      <c r="BS275" t="s">
        <v>267</v>
      </c>
      <c r="BT275">
        <f t="shared" si="56"/>
        <v>5.68</v>
      </c>
      <c r="BU275">
        <f t="shared" si="56"/>
        <v>8.52</v>
      </c>
      <c r="BV275">
        <f t="shared" si="98"/>
        <v>6.19</v>
      </c>
      <c r="BW275">
        <f t="shared" si="98"/>
        <v>1.43</v>
      </c>
      <c r="BZ275" s="2" t="s">
        <v>267</v>
      </c>
      <c r="CA275" s="2">
        <f t="shared" ref="CA275:CD275" si="419">SUM(CA23)</f>
        <v>5.56</v>
      </c>
      <c r="CB275" s="2">
        <f t="shared" si="419"/>
        <v>8.76</v>
      </c>
      <c r="CC275" s="2">
        <f t="shared" si="419"/>
        <v>5.9</v>
      </c>
      <c r="CD275" s="2">
        <f t="shared" si="419"/>
        <v>2.2200000000000002</v>
      </c>
      <c r="CG275" s="34" t="s">
        <v>267</v>
      </c>
      <c r="CH275" s="34">
        <f t="shared" ref="CH275:CK275" si="420">SUM(CH23)</f>
        <v>5.93</v>
      </c>
      <c r="CI275" s="34">
        <f t="shared" si="420"/>
        <v>8.75</v>
      </c>
      <c r="CJ275" s="34">
        <f t="shared" si="420"/>
        <v>6.13</v>
      </c>
      <c r="CK275" s="34">
        <f t="shared" si="420"/>
        <v>2.38</v>
      </c>
      <c r="CN275" s="34" t="s">
        <v>267</v>
      </c>
      <c r="CO275" s="34">
        <f t="shared" ref="CO275:CR275" si="421">SUM(CO23)</f>
        <v>5.66</v>
      </c>
      <c r="CP275" s="34">
        <f t="shared" si="421"/>
        <v>8.06</v>
      </c>
      <c r="CQ275" s="34">
        <f t="shared" si="421"/>
        <v>5.76</v>
      </c>
      <c r="CR275" s="34">
        <f t="shared" si="421"/>
        <v>3.37</v>
      </c>
      <c r="CS275" s="34"/>
      <c r="CU275" s="34" t="s">
        <v>267</v>
      </c>
      <c r="CV275" s="34">
        <f t="shared" ref="CV275:CY275" si="422">SUM(CV23)</f>
        <v>4.87</v>
      </c>
      <c r="CW275" s="34">
        <f t="shared" si="422"/>
        <v>5.54</v>
      </c>
      <c r="CX275" s="34">
        <f t="shared" si="422"/>
        <v>5.39</v>
      </c>
      <c r="CY275" s="34">
        <f t="shared" si="422"/>
        <v>2.57</v>
      </c>
      <c r="DB275" s="34" t="s">
        <v>267</v>
      </c>
      <c r="DC275" s="34">
        <f t="shared" ref="DC275:DF275" si="423">SUM(DC23)</f>
        <v>5.34</v>
      </c>
      <c r="DD275" s="34">
        <f t="shared" si="423"/>
        <v>7.54</v>
      </c>
      <c r="DE275" s="34">
        <f t="shared" si="423"/>
        <v>5.81</v>
      </c>
      <c r="DF275" s="34">
        <f t="shared" si="423"/>
        <v>2.09</v>
      </c>
      <c r="DI275" s="34" t="s">
        <v>267</v>
      </c>
      <c r="DJ275" s="34">
        <f t="shared" ref="DJ275:DM275" si="424">SUM(DJ23)</f>
        <v>5.57</v>
      </c>
      <c r="DK275" s="34">
        <f t="shared" si="424"/>
        <v>8.1199999999999992</v>
      </c>
      <c r="DL275" s="34">
        <f t="shared" si="424"/>
        <v>5.8</v>
      </c>
      <c r="DM275" s="34">
        <f t="shared" si="424"/>
        <v>2.38</v>
      </c>
      <c r="DP275" s="34" t="s">
        <v>267</v>
      </c>
      <c r="DQ275" s="34">
        <f t="shared" ref="DQ275:DT275" si="425">SUM(DQ23)</f>
        <v>7.04</v>
      </c>
      <c r="DR275" s="34">
        <f t="shared" si="425"/>
        <v>10.79</v>
      </c>
      <c r="DS275" s="34">
        <f t="shared" si="425"/>
        <v>7.35</v>
      </c>
      <c r="DT275" s="34">
        <f t="shared" si="425"/>
        <v>2.0499999999999998</v>
      </c>
      <c r="DW275" s="34" t="s">
        <v>267</v>
      </c>
      <c r="DX275" s="34">
        <f t="shared" ref="DX275:EA275" si="426">SUM(DX23)</f>
        <v>6.84</v>
      </c>
      <c r="DY275" s="34">
        <f t="shared" si="426"/>
        <v>9.31</v>
      </c>
      <c r="DZ275" s="34">
        <f t="shared" si="426"/>
        <v>7.23</v>
      </c>
      <c r="EA275" s="34">
        <f t="shared" si="426"/>
        <v>2.79</v>
      </c>
      <c r="ED275" s="34" t="s">
        <v>267</v>
      </c>
      <c r="EE275" s="34">
        <f t="shared" ref="EE275:EH275" si="427">SUM(EE23)</f>
        <v>6.98</v>
      </c>
      <c r="EF275" s="34">
        <f t="shared" si="427"/>
        <v>10.79</v>
      </c>
      <c r="EG275" s="34">
        <f t="shared" si="427"/>
        <v>7.29</v>
      </c>
      <c r="EH275" s="34">
        <f t="shared" si="427"/>
        <v>2.86</v>
      </c>
      <c r="EK275" s="34" t="s">
        <v>267</v>
      </c>
      <c r="EL275" s="34">
        <f t="shared" ref="EL275:EO275" si="428">SUM(EL23)</f>
        <v>6.85</v>
      </c>
      <c r="EM275" s="34">
        <f t="shared" si="428"/>
        <v>7.92</v>
      </c>
      <c r="EN275" s="34">
        <f t="shared" si="428"/>
        <v>7.55</v>
      </c>
      <c r="EO275" s="34">
        <f t="shared" si="428"/>
        <v>2.73</v>
      </c>
      <c r="ER275" s="34" t="s">
        <v>267</v>
      </c>
      <c r="ES275" s="34">
        <f t="shared" ref="ES275:EV275" si="429">SUM(ES23)</f>
        <v>6.9</v>
      </c>
      <c r="ET275" s="34">
        <f t="shared" si="429"/>
        <v>9.33</v>
      </c>
      <c r="EU275" s="34">
        <f t="shared" si="429"/>
        <v>7.35</v>
      </c>
      <c r="EV275" s="34">
        <f t="shared" si="429"/>
        <v>2.72</v>
      </c>
      <c r="EZ275" s="34">
        <f t="shared" ref="EZ275:FC275" si="430">SUM(EZ23)</f>
        <v>6.39</v>
      </c>
      <c r="FA275" s="34">
        <f t="shared" si="430"/>
        <v>7.23</v>
      </c>
      <c r="FB275" s="34">
        <f t="shared" si="430"/>
        <v>6.86</v>
      </c>
      <c r="FC275" s="34">
        <f t="shared" si="430"/>
        <v>2.84</v>
      </c>
      <c r="FD275" s="34"/>
      <c r="FG275" s="34">
        <f t="shared" ref="FG275:FJ275" si="431">SUM(FG23)</f>
        <v>6.03</v>
      </c>
      <c r="FH275" s="34">
        <f t="shared" si="431"/>
        <v>6.31</v>
      </c>
      <c r="FI275" s="34">
        <f t="shared" si="431"/>
        <v>6.58</v>
      </c>
      <c r="FJ275" s="34">
        <f t="shared" si="431"/>
        <v>2.87</v>
      </c>
      <c r="FN275" s="34">
        <f t="shared" ref="FN275:FQ275" si="432">SUM(FN23)</f>
        <v>6.8</v>
      </c>
      <c r="FO275" s="34">
        <f t="shared" si="432"/>
        <v>9.16</v>
      </c>
      <c r="FP275" s="34">
        <f t="shared" si="432"/>
        <v>6.93</v>
      </c>
      <c r="FQ275" s="34">
        <f t="shared" si="432"/>
        <v>3.25</v>
      </c>
      <c r="FU275" s="34">
        <f t="shared" ref="FU275:FX275" si="433">SUM(FU23)</f>
        <v>6.7</v>
      </c>
      <c r="FV275" s="34">
        <f t="shared" si="433"/>
        <v>8.6999999999999993</v>
      </c>
      <c r="FW275" s="34">
        <f t="shared" si="433"/>
        <v>6.7</v>
      </c>
      <c r="FX275" s="34">
        <f t="shared" si="433"/>
        <v>3.67</v>
      </c>
      <c r="FY275" s="34"/>
      <c r="GB275" s="34">
        <f t="shared" ref="GB275:GE275" si="434">SUM(GB23)</f>
        <v>6.69</v>
      </c>
      <c r="GC275" s="34">
        <f t="shared" si="434"/>
        <v>9.0399999999999991</v>
      </c>
      <c r="GD275" s="34">
        <f t="shared" si="434"/>
        <v>7.1</v>
      </c>
      <c r="GE275" s="34">
        <f t="shared" si="434"/>
        <v>2.4500000000000002</v>
      </c>
      <c r="GI275" s="34">
        <f t="shared" ref="GI275:GL275" si="435">SUM(GI23)</f>
        <v>6.93</v>
      </c>
      <c r="GJ275" s="34">
        <f t="shared" si="435"/>
        <v>11.22</v>
      </c>
      <c r="GK275" s="34">
        <f t="shared" si="435"/>
        <v>7.14</v>
      </c>
      <c r="GL275" s="34">
        <f t="shared" si="435"/>
        <v>2.79</v>
      </c>
      <c r="GP275" s="49">
        <f t="shared" ref="GP275:GS275" si="436">SUM(GP23)</f>
        <v>6.74</v>
      </c>
      <c r="GQ275" s="49">
        <f t="shared" si="436"/>
        <v>8.51</v>
      </c>
      <c r="GR275" s="49">
        <f t="shared" si="436"/>
        <v>7.33</v>
      </c>
      <c r="GS275" s="49">
        <f t="shared" si="436"/>
        <v>2.66</v>
      </c>
      <c r="GW275" s="51">
        <f t="shared" ref="GW275:GZ275" si="437">SUM(GW23)</f>
        <v>6.67</v>
      </c>
      <c r="GX275" s="51">
        <f t="shared" si="437"/>
        <v>9.5399999999999991</v>
      </c>
      <c r="GY275" s="51">
        <f t="shared" si="437"/>
        <v>7.14</v>
      </c>
      <c r="GZ275" s="51">
        <f t="shared" si="437"/>
        <v>2.5299999999999998</v>
      </c>
      <c r="HA275" s="51"/>
      <c r="HD275" s="57">
        <f t="shared" ref="HD275:HG275" si="438">SUM(HD23)</f>
        <v>6.29</v>
      </c>
      <c r="HE275" s="57">
        <f t="shared" si="438"/>
        <v>8.1999999999999993</v>
      </c>
      <c r="HF275" s="57">
        <f t="shared" si="438"/>
        <v>6.74</v>
      </c>
      <c r="HG275" s="57">
        <f t="shared" si="438"/>
        <v>2.37</v>
      </c>
    </row>
    <row r="276" spans="1:215" x14ac:dyDescent="0.25">
      <c r="A276" s="32" t="s">
        <v>268</v>
      </c>
      <c r="B276" s="32">
        <f t="shared" ref="B276:C276" si="439">SUM(B24)</f>
        <v>0.69</v>
      </c>
      <c r="C276" s="32">
        <f t="shared" si="439"/>
        <v>1.43</v>
      </c>
      <c r="D276" s="32">
        <f t="shared" ref="D276:E276" si="440">SUM(D24)</f>
        <v>0.55000000000000004</v>
      </c>
      <c r="E276" s="32">
        <f t="shared" si="440"/>
        <v>0.6</v>
      </c>
      <c r="H276" s="32" t="s">
        <v>268</v>
      </c>
      <c r="I276" s="32">
        <f t="shared" ref="I276:J276" si="441">SUM(I24)</f>
        <v>0.72</v>
      </c>
      <c r="J276" s="32">
        <f t="shared" si="441"/>
        <v>1.1100000000000001</v>
      </c>
      <c r="K276" s="32">
        <f t="shared" ref="K276:L276" si="442">SUM(K24)</f>
        <v>0.64</v>
      </c>
      <c r="L276" s="32">
        <f t="shared" si="442"/>
        <v>0.33</v>
      </c>
      <c r="O276" s="32" t="s">
        <v>268</v>
      </c>
      <c r="P276" s="32">
        <f t="shared" ref="P276:Q276" si="443">SUM(P24)</f>
        <v>0.72</v>
      </c>
      <c r="Q276" s="32">
        <f t="shared" si="443"/>
        <v>1.44</v>
      </c>
      <c r="R276" s="32">
        <f t="shared" ref="R276:S276" si="444">SUM(R24)</f>
        <v>0.66</v>
      </c>
      <c r="S276" s="32">
        <f t="shared" si="444"/>
        <v>0.28000000000000003</v>
      </c>
      <c r="V276" s="32" t="s">
        <v>268</v>
      </c>
      <c r="W276" s="32">
        <f t="shared" ref="W276:X276" si="445">SUM(W24)</f>
        <v>0.74</v>
      </c>
      <c r="X276" s="32">
        <f t="shared" si="445"/>
        <v>0.95</v>
      </c>
      <c r="Y276" s="32">
        <f t="shared" ref="Y276:Z276" si="446">SUM(Y24)</f>
        <v>0.85</v>
      </c>
      <c r="Z276" s="32">
        <f t="shared" si="446"/>
        <v>0.12</v>
      </c>
      <c r="AC276" s="32" t="s">
        <v>268</v>
      </c>
      <c r="AD276" s="32">
        <f t="shared" ref="AD276:AE276" si="447">SUM(AD24)</f>
        <v>0.83</v>
      </c>
      <c r="AE276" s="32">
        <f t="shared" si="447"/>
        <v>2</v>
      </c>
      <c r="AF276" s="32">
        <f t="shared" ref="AF276:AG276" si="448">SUM(AF24)</f>
        <v>0.71</v>
      </c>
      <c r="AG276" s="32">
        <f t="shared" si="448"/>
        <v>0.28999999999999998</v>
      </c>
      <c r="AJ276" s="32" t="s">
        <v>268</v>
      </c>
      <c r="AK276" s="32">
        <f t="shared" ref="AK276:AL276" si="449">SUM(AK24)</f>
        <v>0.6</v>
      </c>
      <c r="AL276" s="32">
        <f t="shared" si="449"/>
        <v>1.49</v>
      </c>
      <c r="AM276" s="32">
        <f t="shared" ref="AM276:AN276" si="450">SUM(AM24)</f>
        <v>0.48</v>
      </c>
      <c r="AN276" s="32">
        <f t="shared" si="450"/>
        <v>0.24</v>
      </c>
      <c r="AQ276" s="2" t="s">
        <v>268</v>
      </c>
      <c r="AR276" s="2">
        <f t="shared" ref="AR276:AS276" si="451">SUM(AR24)</f>
        <v>0.6</v>
      </c>
      <c r="AS276" s="2">
        <f t="shared" si="451"/>
        <v>1.25</v>
      </c>
      <c r="AT276" s="2">
        <f t="shared" ref="AT276:AU276" si="452">SUM(AT24)</f>
        <v>0.48</v>
      </c>
      <c r="AU276" s="2">
        <f t="shared" si="452"/>
        <v>0.15</v>
      </c>
      <c r="AX276" s="2" t="s">
        <v>268</v>
      </c>
      <c r="AY276" s="2">
        <f t="shared" ref="AY276:AZ276" si="453">SUM(AY24)</f>
        <v>1.37</v>
      </c>
      <c r="AZ276" s="2">
        <f t="shared" si="453"/>
        <v>2.4</v>
      </c>
      <c r="BA276" s="2">
        <f t="shared" ref="BA276:BB276" si="454">SUM(BA24)</f>
        <v>1.22</v>
      </c>
      <c r="BB276" s="2">
        <f t="shared" si="454"/>
        <v>0.98</v>
      </c>
      <c r="BE276" s="2" t="s">
        <v>268</v>
      </c>
      <c r="BF276" s="2">
        <f t="shared" ref="BF276:BG276" si="455">SUM(BF24)</f>
        <v>1.29</v>
      </c>
      <c r="BG276" s="2">
        <f t="shared" si="455"/>
        <v>2.5</v>
      </c>
      <c r="BH276" s="2">
        <f t="shared" ref="BH276:BI276" si="456">SUM(BH24)</f>
        <v>1.03</v>
      </c>
      <c r="BI276" s="2">
        <f t="shared" si="456"/>
        <v>1.04</v>
      </c>
      <c r="BL276" s="2" t="s">
        <v>268</v>
      </c>
      <c r="BM276" s="2">
        <f t="shared" ref="BM276:BN276" si="457">SUM(BM24)</f>
        <v>1.62</v>
      </c>
      <c r="BN276" s="2">
        <f t="shared" si="457"/>
        <v>3.49</v>
      </c>
      <c r="BO276" s="2">
        <f t="shared" ref="BO276:BP276" si="458">SUM(BO24)</f>
        <v>1.24</v>
      </c>
      <c r="BP276" s="2">
        <f t="shared" si="458"/>
        <v>1.31</v>
      </c>
      <c r="BS276" t="s">
        <v>268</v>
      </c>
      <c r="BT276">
        <f t="shared" si="56"/>
        <v>1.67</v>
      </c>
      <c r="BU276">
        <f t="shared" si="56"/>
        <v>4.38</v>
      </c>
      <c r="BV276">
        <f t="shared" si="98"/>
        <v>1.32</v>
      </c>
      <c r="BW276">
        <f t="shared" si="98"/>
        <v>0.86</v>
      </c>
      <c r="BZ276" s="2" t="s">
        <v>268</v>
      </c>
      <c r="CA276" s="2">
        <f t="shared" ref="CA276:CD276" si="459">SUM(CA24)</f>
        <v>1.52</v>
      </c>
      <c r="CB276" s="2">
        <f t="shared" si="459"/>
        <v>2.54</v>
      </c>
      <c r="CC276" s="2">
        <f t="shared" si="459"/>
        <v>1.31</v>
      </c>
      <c r="CD276" s="2">
        <f t="shared" si="459"/>
        <v>1.48</v>
      </c>
      <c r="CG276" s="34" t="s">
        <v>268</v>
      </c>
      <c r="CH276" s="34">
        <f t="shared" ref="CH276:CK276" si="460">SUM(CH24)</f>
        <v>1.71</v>
      </c>
      <c r="CI276" s="34">
        <f t="shared" si="460"/>
        <v>2.96</v>
      </c>
      <c r="CJ276" s="34">
        <f t="shared" si="460"/>
        <v>1.67</v>
      </c>
      <c r="CK276" s="34">
        <f t="shared" si="460"/>
        <v>0.77</v>
      </c>
      <c r="CN276" s="34" t="s">
        <v>268</v>
      </c>
      <c r="CO276" s="34">
        <f t="shared" ref="CO276:CR276" si="461">SUM(CO24)</f>
        <v>1.79</v>
      </c>
      <c r="CP276" s="34">
        <f t="shared" si="461"/>
        <v>3.02</v>
      </c>
      <c r="CQ276" s="34">
        <f t="shared" si="461"/>
        <v>1.63</v>
      </c>
      <c r="CR276" s="34">
        <f t="shared" si="461"/>
        <v>0.91</v>
      </c>
      <c r="CS276" s="34"/>
      <c r="CU276" s="34" t="s">
        <v>268</v>
      </c>
      <c r="CV276" s="34">
        <f t="shared" ref="CV276:CY276" si="462">SUM(CV24)</f>
        <v>2.1</v>
      </c>
      <c r="CW276" s="34">
        <f t="shared" si="462"/>
        <v>4.03</v>
      </c>
      <c r="CX276" s="34">
        <f t="shared" si="462"/>
        <v>1.9</v>
      </c>
      <c r="CY276" s="34">
        <f t="shared" si="462"/>
        <v>1.25</v>
      </c>
      <c r="DB276" s="34" t="s">
        <v>268</v>
      </c>
      <c r="DC276" s="34">
        <f t="shared" ref="DC276:DF276" si="463">SUM(DC24)</f>
        <v>1.62</v>
      </c>
      <c r="DD276" s="34">
        <f t="shared" si="463"/>
        <v>2.42</v>
      </c>
      <c r="DE276" s="34">
        <f t="shared" si="463"/>
        <v>1.48</v>
      </c>
      <c r="DF276" s="34">
        <f t="shared" si="463"/>
        <v>0.8</v>
      </c>
      <c r="DI276" s="34" t="s">
        <v>268</v>
      </c>
      <c r="DJ276" s="34">
        <f t="shared" ref="DJ276:DM276" si="464">SUM(DJ24)</f>
        <v>2.15</v>
      </c>
      <c r="DK276" s="34">
        <f t="shared" si="464"/>
        <v>3.47</v>
      </c>
      <c r="DL276" s="34">
        <f t="shared" si="464"/>
        <v>2.08</v>
      </c>
      <c r="DM276" s="34">
        <f t="shared" si="464"/>
        <v>1.56</v>
      </c>
      <c r="DP276" s="34" t="s">
        <v>268</v>
      </c>
      <c r="DQ276" s="34">
        <f t="shared" ref="DQ276:DT276" si="465">SUM(DQ24)</f>
        <v>1.56</v>
      </c>
      <c r="DR276" s="34">
        <f t="shared" si="465"/>
        <v>1.95</v>
      </c>
      <c r="DS276" s="34">
        <f t="shared" si="465"/>
        <v>1.55</v>
      </c>
      <c r="DT276" s="34">
        <f t="shared" si="465"/>
        <v>1.26</v>
      </c>
      <c r="DW276" s="34" t="s">
        <v>268</v>
      </c>
      <c r="DX276" s="34">
        <f t="shared" ref="DX276:EA276" si="466">SUM(DX24)</f>
        <v>2.04</v>
      </c>
      <c r="DY276" s="34">
        <f t="shared" si="466"/>
        <v>3.89</v>
      </c>
      <c r="DZ276" s="34">
        <f t="shared" si="466"/>
        <v>1.76</v>
      </c>
      <c r="EA276" s="34">
        <f t="shared" si="466"/>
        <v>1.41</v>
      </c>
      <c r="ED276" s="34" t="s">
        <v>268</v>
      </c>
      <c r="EE276" s="34">
        <f t="shared" ref="EE276:EH276" si="467">SUM(EE24)</f>
        <v>2.1</v>
      </c>
      <c r="EF276" s="34">
        <f t="shared" si="467"/>
        <v>2.34</v>
      </c>
      <c r="EG276" s="34">
        <f t="shared" si="467"/>
        <v>2.1800000000000002</v>
      </c>
      <c r="EH276" s="34">
        <f t="shared" si="467"/>
        <v>1.67</v>
      </c>
      <c r="EK276" s="34" t="s">
        <v>268</v>
      </c>
      <c r="EL276" s="34">
        <f t="shared" ref="EL276:EO276" si="468">SUM(EL24)</f>
        <v>1.96</v>
      </c>
      <c r="EM276" s="34">
        <f t="shared" si="468"/>
        <v>3.07</v>
      </c>
      <c r="EN276" s="34">
        <f t="shared" si="468"/>
        <v>1.7</v>
      </c>
      <c r="EO276" s="34">
        <f t="shared" si="468"/>
        <v>1.62</v>
      </c>
      <c r="ER276" s="34" t="s">
        <v>268</v>
      </c>
      <c r="ES276" s="34">
        <f t="shared" ref="ES276:EV276" si="469">SUM(ES24)</f>
        <v>2.19</v>
      </c>
      <c r="ET276" s="34">
        <f t="shared" si="469"/>
        <v>3.08</v>
      </c>
      <c r="EU276" s="34">
        <f t="shared" si="469"/>
        <v>1.98</v>
      </c>
      <c r="EV276" s="34">
        <f t="shared" si="469"/>
        <v>1.91</v>
      </c>
      <c r="EZ276" s="34">
        <f t="shared" ref="EZ276:FC276" si="470">SUM(EZ24)</f>
        <v>2.54</v>
      </c>
      <c r="FA276" s="34">
        <f t="shared" si="470"/>
        <v>3.96</v>
      </c>
      <c r="FB276" s="34">
        <f t="shared" si="470"/>
        <v>2.27</v>
      </c>
      <c r="FC276" s="34">
        <f t="shared" si="470"/>
        <v>2.34</v>
      </c>
      <c r="FD276" s="34"/>
      <c r="FG276" s="34">
        <f t="shared" ref="FG276:FJ276" si="471">SUM(FG24)</f>
        <v>2.29</v>
      </c>
      <c r="FH276" s="34">
        <f t="shared" si="471"/>
        <v>3.15</v>
      </c>
      <c r="FI276" s="34">
        <f t="shared" si="471"/>
        <v>2.1</v>
      </c>
      <c r="FJ276" s="34">
        <f t="shared" si="471"/>
        <v>2.36</v>
      </c>
      <c r="FN276" s="34">
        <f t="shared" ref="FN276:FQ276" si="472">SUM(FN24)</f>
        <v>2.23</v>
      </c>
      <c r="FO276" s="34">
        <f t="shared" si="472"/>
        <v>3.36</v>
      </c>
      <c r="FP276" s="34">
        <f t="shared" si="472"/>
        <v>1.97</v>
      </c>
      <c r="FQ276" s="34">
        <f t="shared" si="472"/>
        <v>2.17</v>
      </c>
      <c r="FU276" s="34">
        <f t="shared" ref="FU276:FX276" si="473">SUM(FU24)</f>
        <v>2.54</v>
      </c>
      <c r="FV276" s="34">
        <f t="shared" si="473"/>
        <v>3.8</v>
      </c>
      <c r="FW276" s="34">
        <f t="shared" si="473"/>
        <v>2.0299999999999998</v>
      </c>
      <c r="FX276" s="34">
        <f t="shared" si="473"/>
        <v>3.11</v>
      </c>
      <c r="FY276" s="34"/>
      <c r="GB276" s="34">
        <f t="shared" ref="GB276:GE276" si="474">SUM(GB24)</f>
        <v>2.74</v>
      </c>
      <c r="GC276" s="34">
        <f t="shared" si="474"/>
        <v>3.75</v>
      </c>
      <c r="GD276" s="34">
        <f t="shared" si="474"/>
        <v>2.41</v>
      </c>
      <c r="GE276" s="34">
        <f t="shared" si="474"/>
        <v>3.18</v>
      </c>
      <c r="GI276" s="34">
        <f t="shared" ref="GI276:GL276" si="475">SUM(GI24)</f>
        <v>2.34</v>
      </c>
      <c r="GJ276" s="34">
        <f t="shared" si="475"/>
        <v>3.47</v>
      </c>
      <c r="GK276" s="34">
        <f t="shared" si="475"/>
        <v>1.92</v>
      </c>
      <c r="GL276" s="34">
        <f t="shared" si="475"/>
        <v>2.74</v>
      </c>
      <c r="GP276" s="49">
        <f t="shared" ref="GP276:GS276" si="476">SUM(GP24)</f>
        <v>2.48</v>
      </c>
      <c r="GQ276" s="49">
        <f t="shared" si="476"/>
        <v>3.16</v>
      </c>
      <c r="GR276" s="49">
        <f t="shared" si="476"/>
        <v>2.21</v>
      </c>
      <c r="GS276" s="49">
        <f t="shared" si="476"/>
        <v>2.98</v>
      </c>
      <c r="GW276" s="51">
        <f t="shared" ref="GW276:GZ276" si="477">SUM(GW24)</f>
        <v>2.87</v>
      </c>
      <c r="GX276" s="51">
        <f t="shared" si="477"/>
        <v>3.77</v>
      </c>
      <c r="GY276" s="51">
        <f t="shared" si="477"/>
        <v>2.93</v>
      </c>
      <c r="GZ276" s="51">
        <f t="shared" si="477"/>
        <v>2.41</v>
      </c>
      <c r="HA276" s="51"/>
      <c r="HD276" s="57">
        <f t="shared" ref="HD276:HG276" si="478">SUM(HD24)</f>
        <v>2.68</v>
      </c>
      <c r="HE276" s="57">
        <f t="shared" si="478"/>
        <v>3.75</v>
      </c>
      <c r="HF276" s="57">
        <f t="shared" si="478"/>
        <v>2.5</v>
      </c>
      <c r="HG276" s="57">
        <f t="shared" si="478"/>
        <v>2.54</v>
      </c>
    </row>
    <row r="277" spans="1:215" x14ac:dyDescent="0.25">
      <c r="A277" s="32" t="s">
        <v>269</v>
      </c>
      <c r="B277" s="32">
        <f t="shared" ref="B277:C277" si="479">SUM(B25)</f>
        <v>1.26</v>
      </c>
      <c r="C277" s="32">
        <f t="shared" si="479"/>
        <v>1.47</v>
      </c>
      <c r="D277" s="32">
        <f t="shared" ref="D277:E277" si="480">SUM(D25)</f>
        <v>1.05</v>
      </c>
      <c r="E277" s="32">
        <f t="shared" si="480"/>
        <v>0.59</v>
      </c>
      <c r="H277" s="32" t="s">
        <v>269</v>
      </c>
      <c r="I277" s="32">
        <f t="shared" ref="I277:J277" si="481">SUM(I25)</f>
        <v>1.49</v>
      </c>
      <c r="J277" s="32">
        <f t="shared" si="481"/>
        <v>2.12</v>
      </c>
      <c r="K277" s="32">
        <f t="shared" ref="K277:L277" si="482">SUM(K25)</f>
        <v>1.23</v>
      </c>
      <c r="L277" s="32">
        <f t="shared" si="482"/>
        <v>0.91</v>
      </c>
      <c r="O277" s="32" t="s">
        <v>269</v>
      </c>
      <c r="P277" s="32">
        <f t="shared" ref="P277:Q277" si="483">SUM(P25)</f>
        <v>1.54</v>
      </c>
      <c r="Q277" s="32">
        <f t="shared" si="483"/>
        <v>2.59</v>
      </c>
      <c r="R277" s="32">
        <f t="shared" ref="R277:S277" si="484">SUM(R25)</f>
        <v>1.33</v>
      </c>
      <c r="S277" s="32">
        <f t="shared" si="484"/>
        <v>0.86</v>
      </c>
      <c r="V277" s="32" t="s">
        <v>269</v>
      </c>
      <c r="W277" s="32">
        <f t="shared" ref="W277:X277" si="485">SUM(W25)</f>
        <v>1.46</v>
      </c>
      <c r="X277" s="32">
        <f t="shared" si="485"/>
        <v>1.37</v>
      </c>
      <c r="Y277" s="32">
        <f t="shared" ref="Y277:Z277" si="486">SUM(Y25)</f>
        <v>1.26</v>
      </c>
      <c r="Z277" s="32">
        <f t="shared" si="486"/>
        <v>1.37</v>
      </c>
      <c r="AC277" s="32" t="s">
        <v>269</v>
      </c>
      <c r="AD277" s="32">
        <f t="shared" ref="AD277:AE277" si="487">SUM(AD25)</f>
        <v>1.65</v>
      </c>
      <c r="AE277" s="32">
        <f t="shared" si="487"/>
        <v>2.09</v>
      </c>
      <c r="AF277" s="32">
        <f t="shared" ref="AF277:AG277" si="488">SUM(AF25)</f>
        <v>1.2</v>
      </c>
      <c r="AG277" s="32">
        <f t="shared" si="488"/>
        <v>1.33</v>
      </c>
      <c r="AJ277" s="32" t="s">
        <v>269</v>
      </c>
      <c r="AK277" s="32">
        <f t="shared" ref="AK277:AL277" si="489">SUM(AK25)</f>
        <v>1.38</v>
      </c>
      <c r="AL277" s="32">
        <f t="shared" si="489"/>
        <v>2.23</v>
      </c>
      <c r="AM277" s="32">
        <f t="shared" ref="AM277:AN277" si="490">SUM(AM25)</f>
        <v>1.24</v>
      </c>
      <c r="AN277" s="32">
        <f t="shared" si="490"/>
        <v>0.62</v>
      </c>
      <c r="AQ277" s="2" t="s">
        <v>269</v>
      </c>
      <c r="AR277" s="2">
        <f t="shared" ref="AR277:AS277" si="491">SUM(AR25)</f>
        <v>1.65</v>
      </c>
      <c r="AS277" s="2">
        <f t="shared" si="491"/>
        <v>2.04</v>
      </c>
      <c r="AT277" s="2">
        <f t="shared" ref="AT277:AU277" si="492">SUM(AT25)</f>
        <v>1.31</v>
      </c>
      <c r="AU277" s="2">
        <f t="shared" si="492"/>
        <v>1.18</v>
      </c>
      <c r="AX277" s="2" t="s">
        <v>269</v>
      </c>
      <c r="AY277" s="2">
        <f t="shared" ref="AY277:AZ277" si="493">SUM(AY25)</f>
        <v>1.56</v>
      </c>
      <c r="AZ277" s="2">
        <f t="shared" si="493"/>
        <v>2.34</v>
      </c>
      <c r="BA277" s="2">
        <f t="shared" ref="BA277:BB277" si="494">SUM(BA25)</f>
        <v>1.36</v>
      </c>
      <c r="BB277" s="2">
        <f t="shared" si="494"/>
        <v>1.0900000000000001</v>
      </c>
      <c r="BE277" s="2" t="s">
        <v>269</v>
      </c>
      <c r="BF277" s="2">
        <f t="shared" ref="BF277:BG277" si="495">SUM(BF25)</f>
        <v>1.34</v>
      </c>
      <c r="BG277" s="2">
        <f t="shared" si="495"/>
        <v>1.74</v>
      </c>
      <c r="BH277" s="2">
        <f t="shared" ref="BH277:BI277" si="496">SUM(BH25)</f>
        <v>1.21</v>
      </c>
      <c r="BI277" s="2">
        <f t="shared" si="496"/>
        <v>0.68</v>
      </c>
      <c r="BL277" s="2" t="s">
        <v>269</v>
      </c>
      <c r="BM277" s="2">
        <f t="shared" ref="BM277:BN277" si="497">SUM(BM25)</f>
        <v>1.33</v>
      </c>
      <c r="BN277" s="2">
        <f t="shared" si="497"/>
        <v>2.81</v>
      </c>
      <c r="BO277" s="2">
        <f t="shared" ref="BO277:BP277" si="498">SUM(BO25)</f>
        <v>0.94</v>
      </c>
      <c r="BP277" s="2">
        <f t="shared" si="498"/>
        <v>0.75</v>
      </c>
      <c r="BS277" t="s">
        <v>269</v>
      </c>
      <c r="BT277">
        <f t="shared" si="56"/>
        <v>1.6</v>
      </c>
      <c r="BU277">
        <f t="shared" si="56"/>
        <v>2.93</v>
      </c>
      <c r="BV277">
        <f t="shared" si="98"/>
        <v>1.0900000000000001</v>
      </c>
      <c r="BW277">
        <f t="shared" si="98"/>
        <v>1.1200000000000001</v>
      </c>
      <c r="BZ277" s="2" t="s">
        <v>269</v>
      </c>
      <c r="CA277" s="2">
        <f t="shared" ref="CA277:CD277" si="499">SUM(CA25)</f>
        <v>1.79</v>
      </c>
      <c r="CB277" s="2">
        <f t="shared" si="499"/>
        <v>3.71</v>
      </c>
      <c r="CC277" s="2">
        <f t="shared" si="499"/>
        <v>1.49</v>
      </c>
      <c r="CD277" s="2">
        <f t="shared" si="499"/>
        <v>0.8</v>
      </c>
      <c r="CG277" s="34" t="s">
        <v>269</v>
      </c>
      <c r="CH277" s="34">
        <f t="shared" ref="CH277:CK277" si="500">SUM(CH25)</f>
        <v>1.92</v>
      </c>
      <c r="CI277" s="34">
        <f t="shared" si="500"/>
        <v>3.41</v>
      </c>
      <c r="CJ277" s="34">
        <f t="shared" si="500"/>
        <v>1.59</v>
      </c>
      <c r="CK277" s="34">
        <f t="shared" si="500"/>
        <v>0.94</v>
      </c>
      <c r="CN277" s="34" t="s">
        <v>269</v>
      </c>
      <c r="CO277" s="34">
        <f t="shared" ref="CO277:CR277" si="501">SUM(CO25)</f>
        <v>1.43</v>
      </c>
      <c r="CP277" s="34">
        <f t="shared" si="501"/>
        <v>2.06</v>
      </c>
      <c r="CQ277" s="34">
        <f t="shared" si="501"/>
        <v>1.18</v>
      </c>
      <c r="CR277" s="34">
        <f t="shared" si="501"/>
        <v>0.87</v>
      </c>
      <c r="CS277" s="34"/>
      <c r="CU277" s="34" t="s">
        <v>269</v>
      </c>
      <c r="CV277" s="34">
        <f t="shared" ref="CV277:CY277" si="502">SUM(CV25)</f>
        <v>1.74</v>
      </c>
      <c r="CW277" s="34">
        <f t="shared" si="502"/>
        <v>2.81</v>
      </c>
      <c r="CX277" s="34">
        <f t="shared" si="502"/>
        <v>1.52</v>
      </c>
      <c r="CY277" s="34">
        <f t="shared" si="502"/>
        <v>0.98</v>
      </c>
      <c r="DB277" s="34" t="s">
        <v>269</v>
      </c>
      <c r="DC277" s="34">
        <f t="shared" ref="DC277:DF277" si="503">SUM(DC25)</f>
        <v>1.68</v>
      </c>
      <c r="DD277" s="34">
        <f t="shared" si="503"/>
        <v>2.4500000000000002</v>
      </c>
      <c r="DE277" s="34">
        <f t="shared" si="503"/>
        <v>1.4</v>
      </c>
      <c r="DF277" s="34">
        <f t="shared" si="503"/>
        <v>1.08</v>
      </c>
      <c r="DI277" s="34" t="s">
        <v>269</v>
      </c>
      <c r="DJ277" s="34">
        <f t="shared" ref="DJ277:DM277" si="504">SUM(DJ25)</f>
        <v>2.0099999999999998</v>
      </c>
      <c r="DK277" s="34">
        <f t="shared" si="504"/>
        <v>3.1</v>
      </c>
      <c r="DL277" s="34">
        <f t="shared" si="504"/>
        <v>1.68</v>
      </c>
      <c r="DM277" s="34">
        <f t="shared" si="504"/>
        <v>1.59</v>
      </c>
      <c r="DP277" s="34" t="s">
        <v>269</v>
      </c>
      <c r="DQ277" s="34">
        <f t="shared" ref="DQ277:DT277" si="505">SUM(DQ25)</f>
        <v>1.35</v>
      </c>
      <c r="DR277" s="34">
        <f t="shared" si="505"/>
        <v>1.99</v>
      </c>
      <c r="DS277" s="34">
        <f t="shared" si="505"/>
        <v>1.01</v>
      </c>
      <c r="DT277" s="34">
        <f t="shared" si="505"/>
        <v>1.33</v>
      </c>
      <c r="DW277" s="34" t="s">
        <v>269</v>
      </c>
      <c r="DX277" s="34">
        <f t="shared" ref="DX277:EA277" si="506">SUM(DX25)</f>
        <v>1.45</v>
      </c>
      <c r="DY277" s="34">
        <f t="shared" si="506"/>
        <v>2.25</v>
      </c>
      <c r="DZ277" s="34">
        <f t="shared" si="506"/>
        <v>1.1499999999999999</v>
      </c>
      <c r="EA277" s="34">
        <f t="shared" si="506"/>
        <v>1.44</v>
      </c>
      <c r="ED277" s="34" t="s">
        <v>269</v>
      </c>
      <c r="EE277" s="34">
        <f t="shared" ref="EE277:EH277" si="507">SUM(EE25)</f>
        <v>1.54</v>
      </c>
      <c r="EF277" s="34">
        <f t="shared" si="507"/>
        <v>2.5099999999999998</v>
      </c>
      <c r="EG277" s="34">
        <f t="shared" si="507"/>
        <v>1.34</v>
      </c>
      <c r="EH277" s="34">
        <f t="shared" si="507"/>
        <v>1.01</v>
      </c>
      <c r="EK277" s="34" t="s">
        <v>269</v>
      </c>
      <c r="EL277" s="34">
        <f t="shared" ref="EL277:EO277" si="508">SUM(EL25)</f>
        <v>1.76</v>
      </c>
      <c r="EM277" s="34">
        <f t="shared" si="508"/>
        <v>2.35</v>
      </c>
      <c r="EN277" s="34">
        <f t="shared" si="508"/>
        <v>1.44</v>
      </c>
      <c r="EO277" s="34">
        <f t="shared" si="508"/>
        <v>1.33</v>
      </c>
      <c r="ER277" s="34" t="s">
        <v>269</v>
      </c>
      <c r="ES277" s="34">
        <f t="shared" ref="ES277:EV277" si="509">SUM(ES25)</f>
        <v>1.7</v>
      </c>
      <c r="ET277" s="34">
        <f t="shared" si="509"/>
        <v>3.29</v>
      </c>
      <c r="EU277" s="34">
        <f t="shared" si="509"/>
        <v>1.3</v>
      </c>
      <c r="EV277" s="34">
        <f t="shared" si="509"/>
        <v>1.29</v>
      </c>
      <c r="EZ277" s="34">
        <f t="shared" ref="EZ277:FC277" si="510">SUM(EZ25)</f>
        <v>1.69</v>
      </c>
      <c r="FA277" s="34">
        <f t="shared" si="510"/>
        <v>3.14</v>
      </c>
      <c r="FB277" s="34">
        <f t="shared" si="510"/>
        <v>1.33</v>
      </c>
      <c r="FC277" s="34">
        <f t="shared" si="510"/>
        <v>1.07</v>
      </c>
      <c r="FD277" s="34"/>
      <c r="FG277" s="34">
        <f t="shared" ref="FG277:FJ277" si="511">SUM(FG25)</f>
        <v>1.55</v>
      </c>
      <c r="FH277" s="34">
        <f t="shared" si="511"/>
        <v>3.2</v>
      </c>
      <c r="FI277" s="34">
        <f t="shared" si="511"/>
        <v>1.05</v>
      </c>
      <c r="FJ277" s="34">
        <f t="shared" si="511"/>
        <v>1.1200000000000001</v>
      </c>
      <c r="FN277" s="34">
        <f t="shared" ref="FN277:FQ277" si="512">SUM(FN25)</f>
        <v>1.73</v>
      </c>
      <c r="FO277" s="34">
        <f t="shared" si="512"/>
        <v>3.95</v>
      </c>
      <c r="FP277" s="34">
        <f t="shared" si="512"/>
        <v>1.2</v>
      </c>
      <c r="FQ277" s="34">
        <f t="shared" si="512"/>
        <v>1.31</v>
      </c>
      <c r="FU277" s="34">
        <f t="shared" ref="FU277:FX277" si="513">SUM(FU25)</f>
        <v>1.74</v>
      </c>
      <c r="FV277" s="34">
        <f t="shared" si="513"/>
        <v>3.8</v>
      </c>
      <c r="FW277" s="34">
        <f t="shared" si="513"/>
        <v>1.23</v>
      </c>
      <c r="FX277" s="34">
        <f t="shared" si="513"/>
        <v>0.95</v>
      </c>
      <c r="FY277" s="34"/>
      <c r="GB277" s="34">
        <f t="shared" ref="GB277:GE277" si="514">SUM(GB25)</f>
        <v>1.72</v>
      </c>
      <c r="GC277" s="34">
        <f t="shared" si="514"/>
        <v>5.27</v>
      </c>
      <c r="GD277" s="34">
        <f t="shared" si="514"/>
        <v>0.98</v>
      </c>
      <c r="GE277" s="34">
        <f t="shared" si="514"/>
        <v>1</v>
      </c>
      <c r="GI277" s="34">
        <f t="shared" ref="GI277:GL277" si="515">SUM(GI25)</f>
        <v>1.32</v>
      </c>
      <c r="GJ277" s="34">
        <f t="shared" si="515"/>
        <v>3.03</v>
      </c>
      <c r="GK277" s="34">
        <f t="shared" si="515"/>
        <v>0.96</v>
      </c>
      <c r="GL277" s="34">
        <f t="shared" si="515"/>
        <v>0.84</v>
      </c>
      <c r="GP277" s="49">
        <f t="shared" ref="GP277:GS277" si="516">SUM(GP25)</f>
        <v>1.66</v>
      </c>
      <c r="GQ277" s="49">
        <f t="shared" si="516"/>
        <v>3.65</v>
      </c>
      <c r="GR277" s="49">
        <f t="shared" si="516"/>
        <v>1.23</v>
      </c>
      <c r="GS277" s="49">
        <f t="shared" si="516"/>
        <v>1.1299999999999999</v>
      </c>
      <c r="GW277" s="51">
        <f t="shared" ref="GW277:GZ277" si="517">SUM(GW25)</f>
        <v>1.44</v>
      </c>
      <c r="GX277" s="51">
        <f t="shared" si="517"/>
        <v>3.47</v>
      </c>
      <c r="GY277" s="51">
        <f t="shared" si="517"/>
        <v>0.82</v>
      </c>
      <c r="GZ277" s="51">
        <f t="shared" si="517"/>
        <v>1.33</v>
      </c>
      <c r="HA277" s="51"/>
      <c r="HD277" s="57">
        <f t="shared" ref="HD277:HG277" si="518">SUM(HD25)</f>
        <v>1.64</v>
      </c>
      <c r="HE277" s="57">
        <f t="shared" si="518"/>
        <v>3.66</v>
      </c>
      <c r="HF277" s="57">
        <f t="shared" si="518"/>
        <v>1.21</v>
      </c>
      <c r="HG277" s="57">
        <f t="shared" si="518"/>
        <v>1.03</v>
      </c>
    </row>
    <row r="278" spans="1:215" x14ac:dyDescent="0.25">
      <c r="A278" s="32" t="s">
        <v>270</v>
      </c>
      <c r="B278" s="32">
        <f t="shared" ref="B278:C278" si="519">SUM(B26)</f>
        <v>0.73</v>
      </c>
      <c r="C278" s="32">
        <f t="shared" si="519"/>
        <v>1.1100000000000001</v>
      </c>
      <c r="D278" s="32">
        <f t="shared" ref="D278:E278" si="520">SUM(D26)</f>
        <v>0.6</v>
      </c>
      <c r="E278" s="32">
        <f t="shared" si="520"/>
        <v>0.39</v>
      </c>
      <c r="H278" s="32" t="s">
        <v>270</v>
      </c>
      <c r="I278" s="32">
        <f t="shared" ref="I278:J278" si="521">SUM(I26)</f>
        <v>0.73</v>
      </c>
      <c r="J278" s="32">
        <f t="shared" si="521"/>
        <v>1.2</v>
      </c>
      <c r="K278" s="32">
        <f t="shared" ref="K278:L278" si="522">SUM(K26)</f>
        <v>0.72</v>
      </c>
      <c r="L278" s="32">
        <f t="shared" si="522"/>
        <v>0.05</v>
      </c>
      <c r="O278" s="32" t="s">
        <v>270</v>
      </c>
      <c r="P278" s="32">
        <f t="shared" ref="P278:Q278" si="523">SUM(P26)</f>
        <v>0.89</v>
      </c>
      <c r="Q278" s="32">
        <f t="shared" si="523"/>
        <v>1.19</v>
      </c>
      <c r="R278" s="32">
        <f t="shared" ref="R278:S278" si="524">SUM(R26)</f>
        <v>0.84</v>
      </c>
      <c r="S278" s="32">
        <f t="shared" si="524"/>
        <v>0.44</v>
      </c>
      <c r="V278" s="32" t="s">
        <v>270</v>
      </c>
      <c r="W278" s="32">
        <f t="shared" ref="W278:X278" si="525">SUM(W26)</f>
        <v>0.7</v>
      </c>
      <c r="X278" s="32">
        <f t="shared" si="525"/>
        <v>1.82</v>
      </c>
      <c r="Y278" s="32">
        <f t="shared" ref="Y278:Z278" si="526">SUM(Y26)</f>
        <v>0.46</v>
      </c>
      <c r="Z278" s="32">
        <f t="shared" si="526"/>
        <v>0.27</v>
      </c>
      <c r="AC278" s="32" t="s">
        <v>270</v>
      </c>
      <c r="AD278" s="32">
        <f t="shared" ref="AD278:AE278" si="527">SUM(AD26)</f>
        <v>0.87</v>
      </c>
      <c r="AE278" s="32">
        <f t="shared" si="527"/>
        <v>2.2200000000000002</v>
      </c>
      <c r="AF278" s="32">
        <f t="shared" ref="AF278:AG278" si="528">SUM(AF26)</f>
        <v>0.61</v>
      </c>
      <c r="AG278" s="32">
        <f t="shared" si="528"/>
        <v>0.27</v>
      </c>
      <c r="AJ278" s="32" t="s">
        <v>270</v>
      </c>
      <c r="AK278" s="32">
        <f t="shared" ref="AK278:AL278" si="529">SUM(AK26)</f>
        <v>1.0900000000000001</v>
      </c>
      <c r="AL278" s="32">
        <f t="shared" si="529"/>
        <v>2.0499999999999998</v>
      </c>
      <c r="AM278" s="32">
        <f t="shared" ref="AM278:AN278" si="530">SUM(AM26)</f>
        <v>1.04</v>
      </c>
      <c r="AN278" s="32">
        <f t="shared" si="530"/>
        <v>0.22</v>
      </c>
      <c r="AQ278" s="2" t="s">
        <v>270</v>
      </c>
      <c r="AR278" s="2">
        <f t="shared" ref="AR278:AS278" si="531">SUM(AR26)</f>
        <v>0.95</v>
      </c>
      <c r="AS278" s="2">
        <f t="shared" si="531"/>
        <v>1.95</v>
      </c>
      <c r="AT278" s="2">
        <f t="shared" ref="AT278:AU278" si="532">SUM(AT26)</f>
        <v>0.77</v>
      </c>
      <c r="AU278" s="2">
        <f t="shared" si="532"/>
        <v>0.41</v>
      </c>
      <c r="AX278" s="2" t="s">
        <v>270</v>
      </c>
      <c r="AY278" s="2">
        <f t="shared" ref="AY278:AZ278" si="533">SUM(AY26)</f>
        <v>0.9</v>
      </c>
      <c r="AZ278" s="2">
        <f t="shared" si="533"/>
        <v>1.98</v>
      </c>
      <c r="BA278" s="2">
        <f t="shared" ref="BA278:BB278" si="534">SUM(BA26)</f>
        <v>0.6</v>
      </c>
      <c r="BB278" s="2">
        <f t="shared" si="534"/>
        <v>0.16</v>
      </c>
      <c r="BE278" s="2" t="s">
        <v>270</v>
      </c>
      <c r="BF278" s="2">
        <f t="shared" ref="BF278:BG278" si="535">SUM(BF26)</f>
        <v>1.06</v>
      </c>
      <c r="BG278" s="2">
        <f t="shared" si="535"/>
        <v>1.8</v>
      </c>
      <c r="BH278" s="2">
        <f t="shared" ref="BH278:BI278" si="536">SUM(BH26)</f>
        <v>0.97</v>
      </c>
      <c r="BI278" s="2">
        <f t="shared" si="536"/>
        <v>0.2</v>
      </c>
      <c r="BL278" s="2" t="s">
        <v>270</v>
      </c>
      <c r="BM278" s="2">
        <f t="shared" ref="BM278:BN278" si="537">SUM(BM26)</f>
        <v>1.0900000000000001</v>
      </c>
      <c r="BN278" s="2">
        <f t="shared" si="537"/>
        <v>1.63</v>
      </c>
      <c r="BO278" s="2">
        <f t="shared" ref="BO278:BP278" si="538">SUM(BO26)</f>
        <v>0.84</v>
      </c>
      <c r="BP278" s="2">
        <f t="shared" si="538"/>
        <v>0.71</v>
      </c>
      <c r="BS278" t="s">
        <v>270</v>
      </c>
      <c r="BT278">
        <f t="shared" si="56"/>
        <v>0.82</v>
      </c>
      <c r="BU278">
        <f t="shared" si="56"/>
        <v>1.06</v>
      </c>
      <c r="BV278">
        <f t="shared" si="98"/>
        <v>0.81</v>
      </c>
      <c r="BW278">
        <f t="shared" si="98"/>
        <v>0.52</v>
      </c>
      <c r="BZ278" s="2" t="s">
        <v>270</v>
      </c>
      <c r="CA278" s="2">
        <f t="shared" ref="CA278:CD278" si="539">SUM(CA26)</f>
        <v>0.81</v>
      </c>
      <c r="CB278" s="2">
        <f t="shared" si="539"/>
        <v>1.5</v>
      </c>
      <c r="CC278" s="2">
        <f t="shared" si="539"/>
        <v>0.72</v>
      </c>
      <c r="CD278" s="2">
        <f t="shared" si="539"/>
        <v>7.0000000000000007E-2</v>
      </c>
      <c r="CG278" s="34" t="s">
        <v>270</v>
      </c>
      <c r="CH278" s="34">
        <f t="shared" ref="CH278:CK278" si="540">SUM(CH26)</f>
        <v>0.91</v>
      </c>
      <c r="CI278" s="34">
        <f t="shared" si="540"/>
        <v>1.17</v>
      </c>
      <c r="CJ278" s="34">
        <f t="shared" si="540"/>
        <v>0.85</v>
      </c>
      <c r="CK278" s="34">
        <f t="shared" si="540"/>
        <v>0.26</v>
      </c>
      <c r="CN278" s="34" t="s">
        <v>270</v>
      </c>
      <c r="CO278" s="34">
        <f t="shared" ref="CO278:CR278" si="541">SUM(CO26)</f>
        <v>1.3</v>
      </c>
      <c r="CP278" s="34">
        <f t="shared" si="541"/>
        <v>2.14</v>
      </c>
      <c r="CQ278" s="34">
        <f t="shared" si="541"/>
        <v>1.26</v>
      </c>
      <c r="CR278" s="34">
        <f t="shared" si="541"/>
        <v>0.49</v>
      </c>
      <c r="CS278" s="34"/>
      <c r="CU278" s="34" t="s">
        <v>270</v>
      </c>
      <c r="CV278" s="34">
        <f t="shared" ref="CV278:CY278" si="542">SUM(CV26)</f>
        <v>1.1000000000000001</v>
      </c>
      <c r="CW278" s="34">
        <f t="shared" si="542"/>
        <v>1.87</v>
      </c>
      <c r="CX278" s="34">
        <f t="shared" si="542"/>
        <v>0.88</v>
      </c>
      <c r="CY278" s="34">
        <f t="shared" si="542"/>
        <v>0.25</v>
      </c>
      <c r="DB278" s="34" t="s">
        <v>270</v>
      </c>
      <c r="DC278" s="34">
        <f t="shared" ref="DC278:DF278" si="543">SUM(DC26)</f>
        <v>1.47</v>
      </c>
      <c r="DD278" s="34">
        <f t="shared" si="543"/>
        <v>2.56</v>
      </c>
      <c r="DE278" s="34">
        <f t="shared" si="543"/>
        <v>1.2</v>
      </c>
      <c r="DF278" s="34">
        <f t="shared" si="543"/>
        <v>1.03</v>
      </c>
      <c r="DI278" s="34" t="s">
        <v>270</v>
      </c>
      <c r="DJ278" s="34">
        <f t="shared" ref="DJ278:DM278" si="544">SUM(DJ26)</f>
        <v>1.58</v>
      </c>
      <c r="DK278" s="34">
        <f t="shared" si="544"/>
        <v>2.75</v>
      </c>
      <c r="DL278" s="34">
        <f t="shared" si="544"/>
        <v>1.38</v>
      </c>
      <c r="DM278" s="34">
        <f t="shared" si="544"/>
        <v>0.72</v>
      </c>
      <c r="DP278" s="34" t="s">
        <v>270</v>
      </c>
      <c r="DQ278" s="34">
        <f t="shared" ref="DQ278:DT278" si="545">SUM(DQ26)</f>
        <v>1.18</v>
      </c>
      <c r="DR278" s="34">
        <f t="shared" si="545"/>
        <v>1.99</v>
      </c>
      <c r="DS278" s="34">
        <f t="shared" si="545"/>
        <v>0.95</v>
      </c>
      <c r="DT278" s="34">
        <f t="shared" si="545"/>
        <v>0.91</v>
      </c>
      <c r="DW278" s="34" t="s">
        <v>270</v>
      </c>
      <c r="DX278" s="34">
        <f t="shared" ref="DX278:EA278" si="546">SUM(DX26)</f>
        <v>1.33</v>
      </c>
      <c r="DY278" s="34">
        <f t="shared" si="546"/>
        <v>1.71</v>
      </c>
      <c r="DZ278" s="34">
        <f t="shared" si="546"/>
        <v>1.18</v>
      </c>
      <c r="EA278" s="34">
        <f t="shared" si="546"/>
        <v>0.74</v>
      </c>
      <c r="ED278" s="34" t="s">
        <v>270</v>
      </c>
      <c r="EE278" s="34">
        <f t="shared" ref="EE278:EH278" si="547">SUM(EE26)</f>
        <v>1.31</v>
      </c>
      <c r="EF278" s="34">
        <f t="shared" si="547"/>
        <v>2.0299999999999998</v>
      </c>
      <c r="EG278" s="34">
        <f t="shared" si="547"/>
        <v>1.1399999999999999</v>
      </c>
      <c r="EH278" s="34">
        <f t="shared" si="547"/>
        <v>0.8</v>
      </c>
      <c r="EK278" s="34" t="s">
        <v>270</v>
      </c>
      <c r="EL278" s="34">
        <f t="shared" ref="EL278:EO278" si="548">SUM(EL26)</f>
        <v>1.1399999999999999</v>
      </c>
      <c r="EM278" s="34">
        <f t="shared" si="548"/>
        <v>1.46</v>
      </c>
      <c r="EN278" s="34">
        <f t="shared" si="548"/>
        <v>1.02</v>
      </c>
      <c r="EO278" s="34">
        <f t="shared" si="548"/>
        <v>1.01</v>
      </c>
      <c r="ER278" s="34" t="s">
        <v>270</v>
      </c>
      <c r="ES278" s="34">
        <f t="shared" ref="ES278:EV278" si="549">SUM(ES26)</f>
        <v>0.93</v>
      </c>
      <c r="ET278" s="34">
        <f t="shared" si="549"/>
        <v>1.01</v>
      </c>
      <c r="EU278" s="34">
        <f t="shared" si="549"/>
        <v>0.85</v>
      </c>
      <c r="EV278" s="34">
        <f t="shared" si="549"/>
        <v>0.25</v>
      </c>
      <c r="EZ278" s="34">
        <f t="shared" ref="EZ278:FC278" si="550">SUM(EZ26)</f>
        <v>0.88</v>
      </c>
      <c r="FA278" s="34">
        <f t="shared" si="550"/>
        <v>1.27</v>
      </c>
      <c r="FB278" s="34">
        <f t="shared" si="550"/>
        <v>0.74</v>
      </c>
      <c r="FC278" s="34">
        <f t="shared" si="550"/>
        <v>0.28000000000000003</v>
      </c>
      <c r="FD278" s="34"/>
      <c r="FG278" s="34">
        <f t="shared" ref="FG278:FJ278" si="551">SUM(FG26)</f>
        <v>0.85</v>
      </c>
      <c r="FH278" s="34">
        <f t="shared" si="551"/>
        <v>1.79</v>
      </c>
      <c r="FI278" s="34">
        <f t="shared" si="551"/>
        <v>0.64</v>
      </c>
      <c r="FJ278" s="34">
        <f t="shared" si="551"/>
        <v>0.26</v>
      </c>
      <c r="FN278" s="34">
        <f t="shared" ref="FN278:FQ278" si="552">SUM(FN26)</f>
        <v>0.89</v>
      </c>
      <c r="FO278" s="34">
        <f t="shared" si="552"/>
        <v>1.48</v>
      </c>
      <c r="FP278" s="34">
        <f t="shared" si="552"/>
        <v>0.82</v>
      </c>
      <c r="FQ278" s="34">
        <f t="shared" si="552"/>
        <v>0.06</v>
      </c>
      <c r="FU278" s="34">
        <f t="shared" ref="FU278:FX278" si="553">SUM(FU26)</f>
        <v>1.01</v>
      </c>
      <c r="FV278" s="34">
        <f t="shared" si="553"/>
        <v>1.71</v>
      </c>
      <c r="FW278" s="34">
        <f t="shared" si="553"/>
        <v>0.8</v>
      </c>
      <c r="FX278" s="34">
        <f t="shared" si="553"/>
        <v>0.43</v>
      </c>
      <c r="FY278" s="34"/>
      <c r="GB278" s="34">
        <f t="shared" ref="GB278:GE278" si="554">SUM(GB26)</f>
        <v>1.1299999999999999</v>
      </c>
      <c r="GC278" s="34">
        <f t="shared" si="554"/>
        <v>1.81</v>
      </c>
      <c r="GD278" s="34">
        <f t="shared" si="554"/>
        <v>0.95</v>
      </c>
      <c r="GE278" s="34">
        <f t="shared" si="554"/>
        <v>0.42</v>
      </c>
      <c r="GI278" s="34">
        <f t="shared" ref="GI278:GL278" si="555">SUM(GI26)</f>
        <v>0.93</v>
      </c>
      <c r="GJ278" s="34">
        <f t="shared" si="555"/>
        <v>1.39</v>
      </c>
      <c r="GK278" s="34">
        <f t="shared" si="555"/>
        <v>0.71</v>
      </c>
      <c r="GL278" s="34">
        <f t="shared" si="555"/>
        <v>0.37</v>
      </c>
      <c r="GP278" s="49">
        <f t="shared" ref="GP278:GS278" si="556">SUM(GP26)</f>
        <v>0.9</v>
      </c>
      <c r="GQ278" s="49">
        <f t="shared" si="556"/>
        <v>1.6</v>
      </c>
      <c r="GR278" s="49">
        <f t="shared" si="556"/>
        <v>0.79</v>
      </c>
      <c r="GS278" s="49">
        <f t="shared" si="556"/>
        <v>0.63</v>
      </c>
      <c r="GW278" s="51">
        <f t="shared" ref="GW278:GZ278" si="557">SUM(GW26)</f>
        <v>0.73</v>
      </c>
      <c r="GX278" s="51">
        <f t="shared" si="557"/>
        <v>0.83</v>
      </c>
      <c r="GY278" s="51">
        <f t="shared" si="557"/>
        <v>0.56999999999999995</v>
      </c>
      <c r="GZ278" s="51">
        <f t="shared" si="557"/>
        <v>0.52</v>
      </c>
      <c r="HA278" s="51"/>
      <c r="HD278" s="57">
        <f t="shared" ref="HD278:HG278" si="558">SUM(HD26)</f>
        <v>0.66</v>
      </c>
      <c r="HE278" s="57">
        <f t="shared" si="558"/>
        <v>0.73</v>
      </c>
      <c r="HF278" s="57">
        <f t="shared" si="558"/>
        <v>0.6</v>
      </c>
      <c r="HG278" s="57">
        <f t="shared" si="558"/>
        <v>0.31</v>
      </c>
    </row>
    <row r="279" spans="1:215" x14ac:dyDescent="0.25">
      <c r="A279" s="32" t="s">
        <v>271</v>
      </c>
      <c r="B279" s="32">
        <f t="shared" ref="B279:C279" si="559">SUM(B27)</f>
        <v>0.71</v>
      </c>
      <c r="C279" s="32">
        <f t="shared" si="559"/>
        <v>0.96</v>
      </c>
      <c r="D279" s="32">
        <f t="shared" ref="D279:E279" si="560">SUM(D27)</f>
        <v>0.77</v>
      </c>
      <c r="E279" s="32">
        <f t="shared" si="560"/>
        <v>0.31</v>
      </c>
      <c r="H279" s="32" t="s">
        <v>271</v>
      </c>
      <c r="I279" s="32">
        <f t="shared" ref="I279:J279" si="561">SUM(I27)</f>
        <v>0.54</v>
      </c>
      <c r="J279" s="32">
        <f t="shared" si="561"/>
        <v>0.52</v>
      </c>
      <c r="K279" s="32">
        <f t="shared" ref="K279:L279" si="562">SUM(K27)</f>
        <v>0.54</v>
      </c>
      <c r="L279" s="32">
        <f t="shared" si="562"/>
        <v>0.39</v>
      </c>
      <c r="O279" s="32" t="s">
        <v>271</v>
      </c>
      <c r="P279" s="32">
        <f t="shared" ref="P279:Q279" si="563">SUM(P27)</f>
        <v>0.35</v>
      </c>
      <c r="Q279" s="32">
        <f t="shared" si="563"/>
        <v>0.23</v>
      </c>
      <c r="R279" s="32">
        <f t="shared" ref="R279:S279" si="564">SUM(R27)</f>
        <v>0.41</v>
      </c>
      <c r="S279" s="32">
        <f t="shared" si="564"/>
        <v>0.18</v>
      </c>
      <c r="V279" s="32" t="s">
        <v>271</v>
      </c>
      <c r="W279" s="32">
        <f t="shared" ref="W279:X279" si="565">SUM(W27)</f>
        <v>0.46</v>
      </c>
      <c r="X279" s="32">
        <f t="shared" si="565"/>
        <v>0.25</v>
      </c>
      <c r="Y279" s="32">
        <f t="shared" ref="Y279:Z279" si="566">SUM(Y27)</f>
        <v>0.47</v>
      </c>
      <c r="Z279" s="32">
        <f t="shared" si="566"/>
        <v>0.26</v>
      </c>
      <c r="AC279" s="32" t="s">
        <v>271</v>
      </c>
      <c r="AD279" s="32">
        <f t="shared" ref="AD279:AE279" si="567">SUM(AD27)</f>
        <v>0.46</v>
      </c>
      <c r="AE279" s="32">
        <f t="shared" si="567"/>
        <v>1.34</v>
      </c>
      <c r="AF279" s="32">
        <f t="shared" ref="AF279:AG279" si="568">SUM(AF27)</f>
        <v>0.32</v>
      </c>
      <c r="AG279" s="32">
        <f t="shared" si="568"/>
        <v>0.08</v>
      </c>
      <c r="AJ279" s="32" t="s">
        <v>271</v>
      </c>
      <c r="AK279" s="32">
        <f t="shared" ref="AK279:AL279" si="569">SUM(AK27)</f>
        <v>0.48</v>
      </c>
      <c r="AL279" s="32">
        <f t="shared" si="569"/>
        <v>1.1599999999999999</v>
      </c>
      <c r="AM279" s="32">
        <f t="shared" ref="AM279:AN279" si="570">SUM(AM27)</f>
        <v>0.36</v>
      </c>
      <c r="AN279" s="32">
        <f t="shared" si="570"/>
        <v>0.24</v>
      </c>
      <c r="AQ279" s="2" t="s">
        <v>271</v>
      </c>
      <c r="AR279" s="2">
        <f t="shared" ref="AR279:AS279" si="571">SUM(AR27)</f>
        <v>0.44</v>
      </c>
      <c r="AS279" s="2">
        <f t="shared" si="571"/>
        <v>1.03</v>
      </c>
      <c r="AT279" s="2">
        <f t="shared" ref="AT279:AU279" si="572">SUM(AT27)</f>
        <v>0.28000000000000003</v>
      </c>
      <c r="AU279" s="2">
        <f t="shared" si="572"/>
        <v>0.28000000000000003</v>
      </c>
      <c r="AX279" s="2" t="s">
        <v>271</v>
      </c>
      <c r="AY279" s="2">
        <f t="shared" ref="AY279:AZ279" si="573">SUM(AY27)</f>
        <v>0.56999999999999995</v>
      </c>
      <c r="AZ279" s="2">
        <f t="shared" si="573"/>
        <v>1.17</v>
      </c>
      <c r="BA279" s="2">
        <f t="shared" ref="BA279:BB279" si="574">SUM(BA27)</f>
        <v>0.47</v>
      </c>
      <c r="BB279" s="2">
        <f t="shared" si="574"/>
        <v>0.18</v>
      </c>
      <c r="BE279" s="2" t="s">
        <v>271</v>
      </c>
      <c r="BF279" s="2">
        <f t="shared" ref="BF279:BG279" si="575">SUM(BF27)</f>
        <v>0.46</v>
      </c>
      <c r="BG279" s="2">
        <f t="shared" si="575"/>
        <v>1.19</v>
      </c>
      <c r="BH279" s="2">
        <f t="shared" ref="BH279:BI279" si="576">SUM(BH27)</f>
        <v>0.31</v>
      </c>
      <c r="BI279" s="2">
        <f t="shared" si="576"/>
        <v>0.21</v>
      </c>
      <c r="BL279" s="2" t="s">
        <v>271</v>
      </c>
      <c r="BM279" s="2">
        <f t="shared" ref="BM279:BN279" si="577">SUM(BM27)</f>
        <v>0.4</v>
      </c>
      <c r="BN279" s="2">
        <f t="shared" si="577"/>
        <v>0.86</v>
      </c>
      <c r="BO279" s="2">
        <f t="shared" ref="BO279:BP279" si="578">SUM(BO27)</f>
        <v>0.34</v>
      </c>
      <c r="BP279" s="2">
        <f t="shared" si="578"/>
        <v>0.15</v>
      </c>
      <c r="BS279" t="s">
        <v>271</v>
      </c>
      <c r="BT279">
        <f t="shared" si="56"/>
        <v>0.55000000000000004</v>
      </c>
      <c r="BU279">
        <f t="shared" si="56"/>
        <v>1.08</v>
      </c>
      <c r="BV279">
        <f t="shared" si="98"/>
        <v>0.39</v>
      </c>
      <c r="BW279">
        <f t="shared" si="98"/>
        <v>0.24</v>
      </c>
      <c r="BZ279" s="2" t="s">
        <v>271</v>
      </c>
      <c r="CA279" s="2">
        <f t="shared" ref="CA279:CD279" si="579">SUM(CA27)</f>
        <v>0.46</v>
      </c>
      <c r="CB279" s="2">
        <f t="shared" si="579"/>
        <v>0.5</v>
      </c>
      <c r="CC279" s="2">
        <f t="shared" si="579"/>
        <v>0.47</v>
      </c>
      <c r="CD279" s="2">
        <f t="shared" si="579"/>
        <v>0.22</v>
      </c>
      <c r="CG279" s="34" t="s">
        <v>271</v>
      </c>
      <c r="CH279" s="34">
        <f t="shared" ref="CH279:CK279" si="580">SUM(CH27)</f>
        <v>0.44</v>
      </c>
      <c r="CI279" s="34">
        <f t="shared" si="580"/>
        <v>1.02</v>
      </c>
      <c r="CJ279" s="34">
        <f t="shared" si="580"/>
        <v>0.26</v>
      </c>
      <c r="CK279" s="34">
        <f t="shared" si="580"/>
        <v>0.12</v>
      </c>
      <c r="CN279" s="34" t="s">
        <v>271</v>
      </c>
      <c r="CO279" s="34">
        <f t="shared" ref="CO279:CR279" si="581">SUM(CO27)</f>
        <v>0.63</v>
      </c>
      <c r="CP279" s="34">
        <f t="shared" si="581"/>
        <v>0.89</v>
      </c>
      <c r="CQ279" s="34">
        <f t="shared" si="581"/>
        <v>0.51</v>
      </c>
      <c r="CR279" s="34">
        <f t="shared" si="581"/>
        <v>0.12</v>
      </c>
      <c r="CS279" s="34"/>
      <c r="CU279" s="34" t="s">
        <v>271</v>
      </c>
      <c r="CV279" s="34">
        <f t="shared" ref="CV279:CY279" si="582">SUM(CV27)</f>
        <v>0.64</v>
      </c>
      <c r="CW279" s="34">
        <f t="shared" si="582"/>
        <v>0.82</v>
      </c>
      <c r="CX279" s="34">
        <f t="shared" si="582"/>
        <v>0.61</v>
      </c>
      <c r="CY279" s="34">
        <f t="shared" si="582"/>
        <v>0.28999999999999998</v>
      </c>
      <c r="DB279" s="34" t="s">
        <v>271</v>
      </c>
      <c r="DC279" s="34">
        <f t="shared" ref="DC279:DF279" si="583">SUM(DC27)</f>
        <v>0.52</v>
      </c>
      <c r="DD279" s="34">
        <f t="shared" si="583"/>
        <v>0.8</v>
      </c>
      <c r="DE279" s="34">
        <f t="shared" si="583"/>
        <v>0.36</v>
      </c>
      <c r="DF279" s="34">
        <f t="shared" si="583"/>
        <v>0.23</v>
      </c>
      <c r="DI279" s="34" t="s">
        <v>271</v>
      </c>
      <c r="DJ279" s="34">
        <f t="shared" ref="DJ279:DM279" si="584">SUM(DJ27)</f>
        <v>0.5</v>
      </c>
      <c r="DK279" s="34">
        <f t="shared" si="584"/>
        <v>1.19</v>
      </c>
      <c r="DL279" s="34">
        <f t="shared" si="584"/>
        <v>0.35</v>
      </c>
      <c r="DM279" s="34">
        <f t="shared" si="584"/>
        <v>0.16</v>
      </c>
      <c r="DP279" s="34" t="s">
        <v>271</v>
      </c>
      <c r="DQ279" s="34">
        <f t="shared" ref="DQ279:DT279" si="585">SUM(DQ27)</f>
        <v>0.9</v>
      </c>
      <c r="DR279" s="34">
        <f t="shared" si="585"/>
        <v>1.49</v>
      </c>
      <c r="DS279" s="34">
        <f t="shared" si="585"/>
        <v>0.78</v>
      </c>
      <c r="DT279" s="34">
        <f t="shared" si="585"/>
        <v>0.31</v>
      </c>
      <c r="DW279" s="34" t="s">
        <v>271</v>
      </c>
      <c r="DX279" s="34">
        <f t="shared" ref="DX279:EA279" si="586">SUM(DX27)</f>
        <v>0.95</v>
      </c>
      <c r="DY279" s="34">
        <f t="shared" si="586"/>
        <v>1.76</v>
      </c>
      <c r="DZ279" s="34">
        <f t="shared" si="586"/>
        <v>0.73</v>
      </c>
      <c r="EA279" s="34">
        <f t="shared" si="586"/>
        <v>0.38</v>
      </c>
      <c r="ED279" s="34" t="s">
        <v>271</v>
      </c>
      <c r="EE279" s="34">
        <f t="shared" ref="EE279:EH279" si="587">SUM(EE27)</f>
        <v>1.02</v>
      </c>
      <c r="EF279" s="34">
        <f t="shared" si="587"/>
        <v>2.59</v>
      </c>
      <c r="EG279" s="34">
        <f t="shared" si="587"/>
        <v>0.67</v>
      </c>
      <c r="EH279" s="34">
        <f t="shared" si="587"/>
        <v>0.6</v>
      </c>
      <c r="EK279" s="34" t="s">
        <v>271</v>
      </c>
      <c r="EL279" s="34">
        <f t="shared" ref="EL279:EO279" si="588">SUM(EL27)</f>
        <v>1.01</v>
      </c>
      <c r="EM279" s="34">
        <f t="shared" si="588"/>
        <v>2.99</v>
      </c>
      <c r="EN279" s="34">
        <f t="shared" si="588"/>
        <v>0.66</v>
      </c>
      <c r="EO279" s="34">
        <f t="shared" si="588"/>
        <v>0.39</v>
      </c>
      <c r="ER279" s="34" t="s">
        <v>271</v>
      </c>
      <c r="ES279" s="34">
        <f t="shared" ref="ES279:EV279" si="589">SUM(ES27)</f>
        <v>1.08</v>
      </c>
      <c r="ET279" s="34">
        <f t="shared" si="589"/>
        <v>2.57</v>
      </c>
      <c r="EU279" s="34">
        <f t="shared" si="589"/>
        <v>0.76</v>
      </c>
      <c r="EV279" s="34">
        <f t="shared" si="589"/>
        <v>0.54</v>
      </c>
      <c r="EZ279" s="34">
        <f t="shared" ref="EZ279:FC279" si="590">SUM(EZ27)</f>
        <v>1.24</v>
      </c>
      <c r="FA279" s="34">
        <f t="shared" si="590"/>
        <v>2.66</v>
      </c>
      <c r="FB279" s="34">
        <f t="shared" si="590"/>
        <v>1.06</v>
      </c>
      <c r="FC279" s="34">
        <f t="shared" si="590"/>
        <v>0.52</v>
      </c>
      <c r="FD279" s="34"/>
      <c r="FG279" s="34">
        <f t="shared" ref="FG279:FJ279" si="591">SUM(FG27)</f>
        <v>0.86</v>
      </c>
      <c r="FH279" s="34">
        <f t="shared" si="591"/>
        <v>2.0699999999999998</v>
      </c>
      <c r="FI279" s="34">
        <f t="shared" si="591"/>
        <v>0.52</v>
      </c>
      <c r="FJ279" s="34">
        <f t="shared" si="591"/>
        <v>0.46</v>
      </c>
      <c r="FN279" s="34">
        <f t="shared" ref="FN279:FQ279" si="592">SUM(FN27)</f>
        <v>0.89</v>
      </c>
      <c r="FO279" s="34">
        <f t="shared" si="592"/>
        <v>2.6</v>
      </c>
      <c r="FP279" s="34">
        <f t="shared" si="592"/>
        <v>0.44</v>
      </c>
      <c r="FQ279" s="34">
        <f t="shared" si="592"/>
        <v>0.59</v>
      </c>
      <c r="FU279" s="34">
        <f t="shared" ref="FU279:FX279" si="593">SUM(FU27)</f>
        <v>1</v>
      </c>
      <c r="FV279" s="34">
        <f t="shared" si="593"/>
        <v>2.02</v>
      </c>
      <c r="FW279" s="34">
        <f t="shared" si="593"/>
        <v>0.88</v>
      </c>
      <c r="FX279" s="34">
        <f t="shared" si="593"/>
        <v>0.4</v>
      </c>
      <c r="FY279" s="34"/>
      <c r="GB279" s="34">
        <f t="shared" ref="GB279:GE279" si="594">SUM(GB27)</f>
        <v>0.99</v>
      </c>
      <c r="GC279" s="34">
        <f t="shared" si="594"/>
        <v>2.2999999999999998</v>
      </c>
      <c r="GD279" s="34">
        <f t="shared" si="594"/>
        <v>0.88</v>
      </c>
      <c r="GE279" s="34">
        <f t="shared" si="594"/>
        <v>0.3</v>
      </c>
      <c r="GI279" s="34">
        <f t="shared" ref="GI279:GL279" si="595">SUM(GI27)</f>
        <v>0.9</v>
      </c>
      <c r="GJ279" s="34">
        <f t="shared" si="595"/>
        <v>1.99</v>
      </c>
      <c r="GK279" s="34">
        <f t="shared" si="595"/>
        <v>0.7</v>
      </c>
      <c r="GL279" s="34">
        <f t="shared" si="595"/>
        <v>0.61</v>
      </c>
      <c r="GP279" s="49">
        <f t="shared" ref="GP279:GS279" si="596">SUM(GP27)</f>
        <v>0.91</v>
      </c>
      <c r="GQ279" s="49">
        <f t="shared" si="596"/>
        <v>2.04</v>
      </c>
      <c r="GR279" s="49">
        <f t="shared" si="596"/>
        <v>0.65</v>
      </c>
      <c r="GS279" s="49">
        <f t="shared" si="596"/>
        <v>0.57999999999999996</v>
      </c>
      <c r="GW279" s="51">
        <f t="shared" ref="GW279:GZ279" si="597">SUM(GW27)</f>
        <v>0.83</v>
      </c>
      <c r="GX279" s="51">
        <f t="shared" si="597"/>
        <v>1.97</v>
      </c>
      <c r="GY279" s="51">
        <f t="shared" si="597"/>
        <v>0.7</v>
      </c>
      <c r="GZ279" s="51">
        <f t="shared" si="597"/>
        <v>0.24</v>
      </c>
      <c r="HA279" s="51"/>
      <c r="HD279" s="57">
        <f t="shared" ref="HD279:HG279" si="598">SUM(HD27)</f>
        <v>1.1599999999999999</v>
      </c>
      <c r="HE279" s="57">
        <f t="shared" si="598"/>
        <v>2.11</v>
      </c>
      <c r="HF279" s="57">
        <f t="shared" si="598"/>
        <v>0.96</v>
      </c>
      <c r="HG279" s="57">
        <f t="shared" si="598"/>
        <v>0.71</v>
      </c>
    </row>
    <row r="280" spans="1:215" x14ac:dyDescent="0.25">
      <c r="A280" s="32" t="s">
        <v>272</v>
      </c>
      <c r="B280" s="32">
        <f t="shared" ref="B280:C280" si="599">SUM(B28)</f>
        <v>0.56999999999999995</v>
      </c>
      <c r="C280" s="32">
        <f t="shared" si="599"/>
        <v>1.22</v>
      </c>
      <c r="D280" s="32">
        <f t="shared" ref="D280:E280" si="600">SUM(D28)</f>
        <v>0.48</v>
      </c>
      <c r="E280" s="32">
        <f t="shared" si="600"/>
        <v>0.28000000000000003</v>
      </c>
      <c r="H280" s="32" t="s">
        <v>272</v>
      </c>
      <c r="I280" s="32">
        <f t="shared" ref="I280:J280" si="601">SUM(I28)</f>
        <v>0.52</v>
      </c>
      <c r="J280" s="32">
        <f t="shared" si="601"/>
        <v>0.98</v>
      </c>
      <c r="K280" s="32">
        <f t="shared" ref="K280:L280" si="602">SUM(K28)</f>
        <v>0.5</v>
      </c>
      <c r="L280" s="32">
        <f t="shared" si="602"/>
        <v>0.17</v>
      </c>
      <c r="O280" s="32" t="s">
        <v>272</v>
      </c>
      <c r="P280" s="32">
        <f t="shared" ref="P280:Q280" si="603">SUM(P28)</f>
        <v>0.46</v>
      </c>
      <c r="Q280" s="32">
        <f t="shared" si="603"/>
        <v>1.0900000000000001</v>
      </c>
      <c r="R280" s="32">
        <f t="shared" ref="R280:S280" si="604">SUM(R28)</f>
        <v>0.34</v>
      </c>
      <c r="S280" s="32">
        <f t="shared" si="604"/>
        <v>0.37</v>
      </c>
      <c r="V280" s="32" t="s">
        <v>272</v>
      </c>
      <c r="W280" s="32">
        <f t="shared" ref="W280:X280" si="605">SUM(W28)</f>
        <v>0.49</v>
      </c>
      <c r="X280" s="32">
        <f t="shared" si="605"/>
        <v>0.89</v>
      </c>
      <c r="Y280" s="32">
        <f t="shared" ref="Y280:Z280" si="606">SUM(Y28)</f>
        <v>0.33</v>
      </c>
      <c r="Z280" s="32">
        <f t="shared" si="606"/>
        <v>0.4</v>
      </c>
      <c r="AC280" s="32" t="s">
        <v>272</v>
      </c>
      <c r="AD280" s="32">
        <f t="shared" ref="AD280:AE280" si="607">SUM(AD28)</f>
        <v>0.55000000000000004</v>
      </c>
      <c r="AE280" s="32">
        <f t="shared" si="607"/>
        <v>0.53</v>
      </c>
      <c r="AF280" s="32">
        <f t="shared" ref="AF280:AG280" si="608">SUM(AF28)</f>
        <v>0.42</v>
      </c>
      <c r="AG280" s="32">
        <f t="shared" si="608"/>
        <v>0.7</v>
      </c>
      <c r="AJ280" s="32" t="s">
        <v>272</v>
      </c>
      <c r="AK280" s="32">
        <f t="shared" ref="AK280:AL280" si="609">SUM(AK28)</f>
        <v>0.56000000000000005</v>
      </c>
      <c r="AL280" s="32">
        <f t="shared" si="609"/>
        <v>1.34</v>
      </c>
      <c r="AM280" s="32">
        <f t="shared" ref="AM280:AN280" si="610">SUM(AM28)</f>
        <v>0.37</v>
      </c>
      <c r="AN280" s="32">
        <f t="shared" si="610"/>
        <v>0.47</v>
      </c>
      <c r="AQ280" s="2" t="s">
        <v>272</v>
      </c>
      <c r="AR280" s="2">
        <f t="shared" ref="AR280:AS280" si="611">SUM(AR28)</f>
        <v>0.49</v>
      </c>
      <c r="AS280" s="2">
        <f t="shared" si="611"/>
        <v>1.4</v>
      </c>
      <c r="AT280" s="2">
        <f t="shared" ref="AT280:AU280" si="612">SUM(AT28)</f>
        <v>0.28999999999999998</v>
      </c>
      <c r="AU280" s="2">
        <f t="shared" si="612"/>
        <v>0.24</v>
      </c>
      <c r="AX280" s="2" t="s">
        <v>272</v>
      </c>
      <c r="AY280" s="2">
        <f t="shared" ref="AY280:AZ280" si="613">SUM(AY28)</f>
        <v>0.51</v>
      </c>
      <c r="AZ280" s="2">
        <f t="shared" si="613"/>
        <v>1.0900000000000001</v>
      </c>
      <c r="BA280" s="2">
        <f t="shared" ref="BA280:BB280" si="614">SUM(BA28)</f>
        <v>0.47</v>
      </c>
      <c r="BB280" s="2">
        <f t="shared" si="614"/>
        <v>0.27</v>
      </c>
      <c r="BE280" s="2" t="s">
        <v>272</v>
      </c>
      <c r="BF280" s="2">
        <f t="shared" ref="BF280:BG280" si="615">SUM(BF28)</f>
        <v>0.64</v>
      </c>
      <c r="BG280" s="2">
        <f t="shared" si="615"/>
        <v>0.55000000000000004</v>
      </c>
      <c r="BH280" s="2">
        <f t="shared" ref="BH280:BI280" si="616">SUM(BH28)</f>
        <v>0.68</v>
      </c>
      <c r="BI280" s="2">
        <f t="shared" si="616"/>
        <v>0.36</v>
      </c>
      <c r="BL280" s="2" t="s">
        <v>272</v>
      </c>
      <c r="BM280" s="2">
        <f t="shared" ref="BM280:BN280" si="617">SUM(BM28)</f>
        <v>0.52</v>
      </c>
      <c r="BN280" s="2">
        <f t="shared" si="617"/>
        <v>0.65</v>
      </c>
      <c r="BO280" s="2">
        <f t="shared" ref="BO280:BP280" si="618">SUM(BO28)</f>
        <v>0.51</v>
      </c>
      <c r="BP280" s="2">
        <f t="shared" si="618"/>
        <v>0.16</v>
      </c>
      <c r="BS280" t="s">
        <v>272</v>
      </c>
      <c r="BT280">
        <f t="shared" si="56"/>
        <v>0.34</v>
      </c>
      <c r="BU280">
        <f t="shared" si="56"/>
        <v>0.33</v>
      </c>
      <c r="BV280">
        <f t="shared" si="98"/>
        <v>0.37</v>
      </c>
      <c r="BW280">
        <f t="shared" si="98"/>
        <v>7.0000000000000007E-2</v>
      </c>
      <c r="BZ280" s="2" t="s">
        <v>272</v>
      </c>
      <c r="CA280" s="2">
        <f t="shared" ref="CA280:CD280" si="619">SUM(CA28)</f>
        <v>0.35</v>
      </c>
      <c r="CB280" s="2">
        <f t="shared" si="619"/>
        <v>0.67</v>
      </c>
      <c r="CC280" s="2">
        <f t="shared" si="619"/>
        <v>0.32</v>
      </c>
      <c r="CD280" s="2">
        <f t="shared" si="619"/>
        <v>7.0000000000000007E-2</v>
      </c>
      <c r="CG280" s="34" t="s">
        <v>272</v>
      </c>
      <c r="CH280" s="34">
        <f t="shared" ref="CH280:CK280" si="620">SUM(CH28)</f>
        <v>0.54</v>
      </c>
      <c r="CI280" s="34">
        <f t="shared" si="620"/>
        <v>0.64</v>
      </c>
      <c r="CJ280" s="34">
        <f t="shared" si="620"/>
        <v>0.48</v>
      </c>
      <c r="CK280" s="34">
        <f t="shared" si="620"/>
        <v>0.17</v>
      </c>
      <c r="CN280" s="34" t="s">
        <v>272</v>
      </c>
      <c r="CO280" s="34">
        <f t="shared" ref="CO280:CR280" si="621">SUM(CO28)</f>
        <v>0.45</v>
      </c>
      <c r="CP280" s="34">
        <f t="shared" si="621"/>
        <v>1.2</v>
      </c>
      <c r="CQ280" s="34">
        <f t="shared" si="621"/>
        <v>0.31</v>
      </c>
      <c r="CR280" s="34">
        <f t="shared" si="621"/>
        <v>0.32</v>
      </c>
      <c r="CS280" s="34"/>
      <c r="CU280" s="34" t="s">
        <v>272</v>
      </c>
      <c r="CV280" s="34">
        <f t="shared" ref="CV280:CY280" si="622">SUM(CV28)</f>
        <v>0.48</v>
      </c>
      <c r="CW280" s="34">
        <f t="shared" si="622"/>
        <v>0.84</v>
      </c>
      <c r="CX280" s="34">
        <f t="shared" si="622"/>
        <v>0.39</v>
      </c>
      <c r="CY280" s="34">
        <f t="shared" si="622"/>
        <v>0.11</v>
      </c>
      <c r="DB280" s="34" t="s">
        <v>272</v>
      </c>
      <c r="DC280" s="34">
        <f t="shared" ref="DC280:DF280" si="623">SUM(DC28)</f>
        <v>0.64</v>
      </c>
      <c r="DD280" s="34">
        <f t="shared" si="623"/>
        <v>1.66</v>
      </c>
      <c r="DE280" s="34">
        <f t="shared" si="623"/>
        <v>0.49</v>
      </c>
      <c r="DF280" s="34">
        <f t="shared" si="623"/>
        <v>7.0000000000000007E-2</v>
      </c>
      <c r="DI280" s="34" t="s">
        <v>272</v>
      </c>
      <c r="DJ280" s="34">
        <f t="shared" ref="DJ280:DM280" si="624">SUM(DJ28)</f>
        <v>0.42</v>
      </c>
      <c r="DK280" s="34">
        <f t="shared" si="624"/>
        <v>0.93</v>
      </c>
      <c r="DL280" s="34">
        <f t="shared" si="624"/>
        <v>0.45</v>
      </c>
      <c r="DM280" s="34">
        <f t="shared" si="624"/>
        <v>0</v>
      </c>
      <c r="DP280" s="34" t="s">
        <v>272</v>
      </c>
      <c r="DQ280" s="34">
        <f t="shared" ref="DQ280:DT280" si="625">SUM(DQ28)</f>
        <v>0.44</v>
      </c>
      <c r="DR280" s="34">
        <f t="shared" si="625"/>
        <v>1.67</v>
      </c>
      <c r="DS280" s="34">
        <f t="shared" si="625"/>
        <v>0.26</v>
      </c>
      <c r="DT280" s="34">
        <f t="shared" si="625"/>
        <v>0.11</v>
      </c>
      <c r="DW280" s="34" t="s">
        <v>272</v>
      </c>
      <c r="DX280" s="34">
        <f t="shared" ref="DX280:EA280" si="626">SUM(DX28)</f>
        <v>0.18</v>
      </c>
      <c r="DY280" s="34">
        <f t="shared" si="626"/>
        <v>0.61</v>
      </c>
      <c r="DZ280" s="34">
        <f t="shared" si="626"/>
        <v>0.1</v>
      </c>
      <c r="EA280" s="34">
        <f t="shared" si="626"/>
        <v>0.01</v>
      </c>
      <c r="ED280" s="34" t="s">
        <v>272</v>
      </c>
      <c r="EE280" s="34">
        <f t="shared" ref="EE280:EH280" si="627">SUM(EE28)</f>
        <v>0.28999999999999998</v>
      </c>
      <c r="EF280" s="34">
        <f t="shared" si="627"/>
        <v>0.57999999999999996</v>
      </c>
      <c r="EG280" s="34">
        <f t="shared" si="627"/>
        <v>0.24</v>
      </c>
      <c r="EH280" s="34">
        <f t="shared" si="627"/>
        <v>0.12</v>
      </c>
      <c r="EK280" s="34" t="s">
        <v>272</v>
      </c>
      <c r="EL280" s="34">
        <f t="shared" ref="EL280:EO280" si="628">SUM(EL28)</f>
        <v>0.42</v>
      </c>
      <c r="EM280" s="34">
        <f t="shared" si="628"/>
        <v>0.79</v>
      </c>
      <c r="EN280" s="34">
        <f t="shared" si="628"/>
        <v>0.38</v>
      </c>
      <c r="EO280" s="34">
        <f t="shared" si="628"/>
        <v>0.02</v>
      </c>
      <c r="ER280" s="34" t="s">
        <v>272</v>
      </c>
      <c r="ES280" s="34">
        <f t="shared" ref="ES280:EV280" si="629">SUM(ES28)</f>
        <v>0.48</v>
      </c>
      <c r="ET280" s="34">
        <f t="shared" si="629"/>
        <v>0.59</v>
      </c>
      <c r="EU280" s="34">
        <f t="shared" si="629"/>
        <v>0.56999999999999995</v>
      </c>
      <c r="EV280" s="34">
        <f t="shared" si="629"/>
        <v>0.02</v>
      </c>
      <c r="EZ280" s="34">
        <f t="shared" ref="EZ280:FC280" si="630">SUM(EZ28)</f>
        <v>0.46</v>
      </c>
      <c r="FA280" s="34">
        <f t="shared" si="630"/>
        <v>0.74</v>
      </c>
      <c r="FB280" s="34">
        <f t="shared" si="630"/>
        <v>0.48</v>
      </c>
      <c r="FC280" s="34">
        <f t="shared" si="630"/>
        <v>0.04</v>
      </c>
      <c r="FD280" s="34"/>
      <c r="FG280" s="34">
        <f t="shared" ref="FG280:FJ280" si="631">SUM(FG28)</f>
        <v>0.78</v>
      </c>
      <c r="FH280" s="34">
        <f t="shared" si="631"/>
        <v>1.07</v>
      </c>
      <c r="FI280" s="34">
        <f t="shared" si="631"/>
        <v>0.93</v>
      </c>
      <c r="FJ280" s="34">
        <f t="shared" si="631"/>
        <v>0.03</v>
      </c>
      <c r="FN280" s="34">
        <f t="shared" ref="FN280:FQ280" si="632">SUM(FN28)</f>
        <v>0.9</v>
      </c>
      <c r="FO280" s="34">
        <f t="shared" si="632"/>
        <v>1.25</v>
      </c>
      <c r="FP280" s="34">
        <f t="shared" si="632"/>
        <v>0.99</v>
      </c>
      <c r="FQ280" s="34">
        <f t="shared" si="632"/>
        <v>0.16</v>
      </c>
      <c r="FU280" s="34">
        <f t="shared" ref="FU280:FX280" si="633">SUM(FU28)</f>
        <v>0.73</v>
      </c>
      <c r="FV280" s="34">
        <f t="shared" si="633"/>
        <v>1.1000000000000001</v>
      </c>
      <c r="FW280" s="34">
        <f t="shared" si="633"/>
        <v>0.82</v>
      </c>
      <c r="FX280" s="34">
        <f t="shared" si="633"/>
        <v>0.15</v>
      </c>
      <c r="FY280" s="34"/>
      <c r="GB280" s="34">
        <f t="shared" ref="GB280:GE280" si="634">SUM(GB28)</f>
        <v>1</v>
      </c>
      <c r="GC280" s="34">
        <f t="shared" si="634"/>
        <v>1.35</v>
      </c>
      <c r="GD280" s="34">
        <f t="shared" si="634"/>
        <v>1.07</v>
      </c>
      <c r="GE280" s="34">
        <f t="shared" si="634"/>
        <v>0.47</v>
      </c>
      <c r="GI280" s="34">
        <f t="shared" ref="GI280:GL280" si="635">SUM(GI28)</f>
        <v>1.19</v>
      </c>
      <c r="GJ280" s="34">
        <f t="shared" si="635"/>
        <v>1.36</v>
      </c>
      <c r="GK280" s="34">
        <f t="shared" si="635"/>
        <v>1.48</v>
      </c>
      <c r="GL280" s="34">
        <f t="shared" si="635"/>
        <v>7.0000000000000007E-2</v>
      </c>
      <c r="GP280" s="49">
        <f t="shared" ref="GP280:GS280" si="636">SUM(GP28)</f>
        <v>1.0900000000000001</v>
      </c>
      <c r="GQ280" s="49">
        <f t="shared" si="636"/>
        <v>1.02</v>
      </c>
      <c r="GR280" s="49">
        <f t="shared" si="636"/>
        <v>1.43</v>
      </c>
      <c r="GS280" s="49">
        <f t="shared" si="636"/>
        <v>7.0000000000000007E-2</v>
      </c>
      <c r="GW280" s="51">
        <f t="shared" ref="GW280:GZ280" si="637">SUM(GW28)</f>
        <v>0.83</v>
      </c>
      <c r="GX280" s="51">
        <f t="shared" si="637"/>
        <v>0.71</v>
      </c>
      <c r="GY280" s="51">
        <f t="shared" si="637"/>
        <v>1.08</v>
      </c>
      <c r="GZ280" s="51">
        <f t="shared" si="637"/>
        <v>7.0000000000000007E-2</v>
      </c>
      <c r="HA280" s="51"/>
      <c r="HD280" s="57">
        <f t="shared" ref="HD280:HG280" si="638">SUM(HD28)</f>
        <v>1.05</v>
      </c>
      <c r="HE280" s="57">
        <f t="shared" si="638"/>
        <v>0.84</v>
      </c>
      <c r="HF280" s="57">
        <f t="shared" si="638"/>
        <v>1.3</v>
      </c>
      <c r="HG280" s="57">
        <f t="shared" si="638"/>
        <v>0.05</v>
      </c>
    </row>
    <row r="281" spans="1:215" x14ac:dyDescent="0.25">
      <c r="A281" s="32" t="s">
        <v>273</v>
      </c>
      <c r="B281" s="32">
        <f t="shared" ref="B281:C281" si="639">SUM(B29)</f>
        <v>0.83</v>
      </c>
      <c r="C281" s="32">
        <f t="shared" si="639"/>
        <v>1.07</v>
      </c>
      <c r="D281" s="32">
        <f t="shared" ref="D281:E281" si="640">SUM(D29)</f>
        <v>0.8</v>
      </c>
      <c r="E281" s="32">
        <f t="shared" si="640"/>
        <v>0.32</v>
      </c>
      <c r="H281" s="32" t="s">
        <v>273</v>
      </c>
      <c r="I281" s="32">
        <f t="shared" ref="I281:J281" si="641">SUM(I29)</f>
        <v>0.88</v>
      </c>
      <c r="J281" s="32">
        <f t="shared" si="641"/>
        <v>1.35</v>
      </c>
      <c r="K281" s="32">
        <f t="shared" ref="K281:L281" si="642">SUM(K29)</f>
        <v>0.91</v>
      </c>
      <c r="L281" s="32">
        <f t="shared" si="642"/>
        <v>0.28999999999999998</v>
      </c>
      <c r="O281" s="32" t="s">
        <v>273</v>
      </c>
      <c r="P281" s="32">
        <f t="shared" ref="P281:Q281" si="643">SUM(P29)</f>
        <v>0.88</v>
      </c>
      <c r="Q281" s="32">
        <f t="shared" si="643"/>
        <v>1.84</v>
      </c>
      <c r="R281" s="32">
        <f t="shared" ref="R281:S281" si="644">SUM(R29)</f>
        <v>0.74</v>
      </c>
      <c r="S281" s="32">
        <f t="shared" si="644"/>
        <v>0.39</v>
      </c>
      <c r="V281" s="32" t="s">
        <v>273</v>
      </c>
      <c r="W281" s="32">
        <f t="shared" ref="W281:X281" si="645">SUM(W29)</f>
        <v>0.91</v>
      </c>
      <c r="X281" s="32">
        <f t="shared" si="645"/>
        <v>1.46</v>
      </c>
      <c r="Y281" s="32">
        <f t="shared" ref="Y281:Z281" si="646">SUM(Y29)</f>
        <v>0.94</v>
      </c>
      <c r="Z281" s="32">
        <f t="shared" si="646"/>
        <v>0.36</v>
      </c>
      <c r="AC281" s="32" t="s">
        <v>273</v>
      </c>
      <c r="AD281" s="32">
        <f t="shared" ref="AD281:AE281" si="647">SUM(AD29)</f>
        <v>0.63</v>
      </c>
      <c r="AE281" s="32">
        <f t="shared" si="647"/>
        <v>1.38</v>
      </c>
      <c r="AF281" s="32">
        <f t="shared" ref="AF281:AG281" si="648">SUM(AF29)</f>
        <v>0.56000000000000005</v>
      </c>
      <c r="AG281" s="32">
        <f t="shared" si="648"/>
        <v>0.31</v>
      </c>
      <c r="AJ281" s="32" t="s">
        <v>273</v>
      </c>
      <c r="AK281" s="32">
        <f t="shared" ref="AK281:AL281" si="649">SUM(AK29)</f>
        <v>0.91</v>
      </c>
      <c r="AL281" s="32">
        <f t="shared" si="649"/>
        <v>2.34</v>
      </c>
      <c r="AM281" s="32">
        <f t="shared" ref="AM281:AN281" si="650">SUM(AM29)</f>
        <v>0.8</v>
      </c>
      <c r="AN281" s="32">
        <f t="shared" si="650"/>
        <v>0.21</v>
      </c>
      <c r="AQ281" s="2" t="s">
        <v>273</v>
      </c>
      <c r="AR281" s="2">
        <f t="shared" ref="AR281:AS281" si="651">SUM(AR29)</f>
        <v>1.21</v>
      </c>
      <c r="AS281" s="2">
        <f t="shared" si="651"/>
        <v>2.16</v>
      </c>
      <c r="AT281" s="2">
        <f t="shared" ref="AT281:AU281" si="652">SUM(AT29)</f>
        <v>1.1499999999999999</v>
      </c>
      <c r="AU281" s="2">
        <f t="shared" si="652"/>
        <v>0.24</v>
      </c>
      <c r="AX281" s="2" t="s">
        <v>273</v>
      </c>
      <c r="AY281" s="2">
        <f t="shared" ref="AY281:AZ281" si="653">SUM(AY29)</f>
        <v>0.8</v>
      </c>
      <c r="AZ281" s="2">
        <f t="shared" si="653"/>
        <v>1.56</v>
      </c>
      <c r="BA281" s="2">
        <f t="shared" ref="BA281:BB281" si="654">SUM(BA29)</f>
        <v>0.66</v>
      </c>
      <c r="BB281" s="2">
        <f t="shared" si="654"/>
        <v>0.26</v>
      </c>
      <c r="BE281" s="2" t="s">
        <v>273</v>
      </c>
      <c r="BF281" s="2">
        <f t="shared" ref="BF281:BG281" si="655">SUM(BF29)</f>
        <v>0.83</v>
      </c>
      <c r="BG281" s="2">
        <f t="shared" si="655"/>
        <v>1.52</v>
      </c>
      <c r="BH281" s="2">
        <f t="shared" ref="BH281:BI281" si="656">SUM(BH29)</f>
        <v>0.74</v>
      </c>
      <c r="BI281" s="2">
        <f t="shared" si="656"/>
        <v>0.33</v>
      </c>
      <c r="BL281" s="2" t="s">
        <v>273</v>
      </c>
      <c r="BM281" s="2">
        <f t="shared" ref="BM281:BN281" si="657">SUM(BM29)</f>
        <v>0.6</v>
      </c>
      <c r="BN281" s="2">
        <f t="shared" si="657"/>
        <v>1.63</v>
      </c>
      <c r="BO281" s="2">
        <f t="shared" ref="BO281:BP281" si="658">SUM(BO29)</f>
        <v>0.43</v>
      </c>
      <c r="BP281" s="2">
        <f t="shared" si="658"/>
        <v>0.23</v>
      </c>
      <c r="BS281" t="s">
        <v>273</v>
      </c>
      <c r="BT281">
        <f t="shared" si="56"/>
        <v>0.85</v>
      </c>
      <c r="BU281">
        <f t="shared" si="56"/>
        <v>2.08</v>
      </c>
      <c r="BV281">
        <f t="shared" si="98"/>
        <v>0.68</v>
      </c>
      <c r="BW281">
        <f t="shared" si="98"/>
        <v>0.37</v>
      </c>
      <c r="BZ281" s="2" t="s">
        <v>273</v>
      </c>
      <c r="CA281" s="2">
        <f t="shared" ref="CA281:CD281" si="659">SUM(CA29)</f>
        <v>0.86</v>
      </c>
      <c r="CB281" s="2">
        <f t="shared" si="659"/>
        <v>1.71</v>
      </c>
      <c r="CC281" s="2">
        <f t="shared" si="659"/>
        <v>0.62</v>
      </c>
      <c r="CD281" s="2">
        <f t="shared" si="659"/>
        <v>0.82</v>
      </c>
      <c r="CG281" s="34" t="s">
        <v>273</v>
      </c>
      <c r="CH281" s="34">
        <f t="shared" ref="CH281:CK281" si="660">SUM(CH29)</f>
        <v>0.78</v>
      </c>
      <c r="CI281" s="34">
        <f t="shared" si="660"/>
        <v>1.52</v>
      </c>
      <c r="CJ281" s="34">
        <f t="shared" si="660"/>
        <v>0.57999999999999996</v>
      </c>
      <c r="CK281" s="34">
        <f t="shared" si="660"/>
        <v>0.57999999999999996</v>
      </c>
      <c r="CN281" s="34" t="s">
        <v>273</v>
      </c>
      <c r="CO281" s="34">
        <f t="shared" ref="CO281:CR281" si="661">SUM(CO29)</f>
        <v>0.7</v>
      </c>
      <c r="CP281" s="34">
        <f t="shared" si="661"/>
        <v>1.45</v>
      </c>
      <c r="CQ281" s="34">
        <f t="shared" si="661"/>
        <v>0.55000000000000004</v>
      </c>
      <c r="CR281" s="34">
        <f t="shared" si="661"/>
        <v>0.57999999999999996</v>
      </c>
      <c r="CS281" s="34"/>
      <c r="CU281" s="34" t="s">
        <v>273</v>
      </c>
      <c r="CV281" s="34">
        <f t="shared" ref="CV281:CY281" si="662">SUM(CV29)</f>
        <v>0.82</v>
      </c>
      <c r="CW281" s="34">
        <f t="shared" si="662"/>
        <v>1.1000000000000001</v>
      </c>
      <c r="CX281" s="34">
        <f t="shared" si="662"/>
        <v>0.77</v>
      </c>
      <c r="CY281" s="34">
        <f t="shared" si="662"/>
        <v>0.68</v>
      </c>
      <c r="DB281" s="34" t="s">
        <v>273</v>
      </c>
      <c r="DC281" s="34">
        <f t="shared" ref="DC281:DF281" si="663">SUM(DC29)</f>
        <v>0.56999999999999995</v>
      </c>
      <c r="DD281" s="34">
        <f t="shared" si="663"/>
        <v>0.65</v>
      </c>
      <c r="DE281" s="34">
        <f t="shared" si="663"/>
        <v>0.6</v>
      </c>
      <c r="DF281" s="34">
        <f t="shared" si="663"/>
        <v>0.41</v>
      </c>
      <c r="DI281" s="34" t="s">
        <v>273</v>
      </c>
      <c r="DJ281" s="34">
        <f t="shared" ref="DJ281:DM281" si="664">SUM(DJ29)</f>
        <v>0.71</v>
      </c>
      <c r="DK281" s="34">
        <f t="shared" si="664"/>
        <v>0.79</v>
      </c>
      <c r="DL281" s="34">
        <f t="shared" si="664"/>
        <v>0.72</v>
      </c>
      <c r="DM281" s="34">
        <f t="shared" si="664"/>
        <v>0.27</v>
      </c>
      <c r="DP281" s="34" t="s">
        <v>273</v>
      </c>
      <c r="DQ281" s="34">
        <f t="shared" ref="DQ281:DT281" si="665">SUM(DQ29)</f>
        <v>0.79</v>
      </c>
      <c r="DR281" s="34">
        <f t="shared" si="665"/>
        <v>0.83</v>
      </c>
      <c r="DS281" s="34">
        <f t="shared" si="665"/>
        <v>0.87</v>
      </c>
      <c r="DT281" s="34">
        <f t="shared" si="665"/>
        <v>0.44</v>
      </c>
      <c r="DW281" s="34" t="s">
        <v>273</v>
      </c>
      <c r="DX281" s="34">
        <f t="shared" ref="DX281:EA281" si="666">SUM(DX29)</f>
        <v>0.78</v>
      </c>
      <c r="DY281" s="34">
        <f t="shared" si="666"/>
        <v>0.97</v>
      </c>
      <c r="DZ281" s="34">
        <f t="shared" si="666"/>
        <v>0.75</v>
      </c>
      <c r="EA281" s="34">
        <f t="shared" si="666"/>
        <v>0.28999999999999998</v>
      </c>
      <c r="ED281" s="34" t="s">
        <v>273</v>
      </c>
      <c r="EE281" s="34">
        <f t="shared" ref="EE281:EH281" si="667">SUM(EE29)</f>
        <v>0.79</v>
      </c>
      <c r="EF281" s="34">
        <f t="shared" si="667"/>
        <v>1.33</v>
      </c>
      <c r="EG281" s="34">
        <f t="shared" si="667"/>
        <v>0.69</v>
      </c>
      <c r="EH281" s="34">
        <f t="shared" si="667"/>
        <v>0.27</v>
      </c>
      <c r="EK281" s="34" t="s">
        <v>273</v>
      </c>
      <c r="EL281" s="34">
        <f t="shared" ref="EL281:EO281" si="668">SUM(EL29)</f>
        <v>0.71</v>
      </c>
      <c r="EM281" s="34">
        <f t="shared" si="668"/>
        <v>1.21</v>
      </c>
      <c r="EN281" s="34">
        <f t="shared" si="668"/>
        <v>0.74</v>
      </c>
      <c r="EO281" s="34">
        <f t="shared" si="668"/>
        <v>0.12</v>
      </c>
      <c r="ER281" s="34" t="s">
        <v>273</v>
      </c>
      <c r="ES281" s="34">
        <f t="shared" ref="ES281:EV281" si="669">SUM(ES29)</f>
        <v>0.66</v>
      </c>
      <c r="ET281" s="34">
        <f t="shared" si="669"/>
        <v>1.05</v>
      </c>
      <c r="EU281" s="34">
        <f t="shared" si="669"/>
        <v>0.7</v>
      </c>
      <c r="EV281" s="34">
        <f t="shared" si="669"/>
        <v>0.11</v>
      </c>
      <c r="EZ281" s="34">
        <f t="shared" ref="EZ281:FC281" si="670">SUM(EZ29)</f>
        <v>0.73</v>
      </c>
      <c r="FA281" s="34">
        <f t="shared" si="670"/>
        <v>1.33</v>
      </c>
      <c r="FB281" s="34">
        <f t="shared" si="670"/>
        <v>0.67</v>
      </c>
      <c r="FC281" s="34">
        <f t="shared" si="670"/>
        <v>0.23</v>
      </c>
      <c r="FD281" s="34"/>
      <c r="FG281" s="34">
        <f t="shared" ref="FG281:FJ281" si="671">SUM(FG29)</f>
        <v>0.86</v>
      </c>
      <c r="FH281" s="34">
        <f t="shared" si="671"/>
        <v>1.24</v>
      </c>
      <c r="FI281" s="34">
        <f t="shared" si="671"/>
        <v>0.97</v>
      </c>
      <c r="FJ281" s="34">
        <f t="shared" si="671"/>
        <v>0.21</v>
      </c>
      <c r="FN281" s="34">
        <f t="shared" ref="FN281:FQ281" si="672">SUM(FN29)</f>
        <v>0.93</v>
      </c>
      <c r="FO281" s="34">
        <f t="shared" si="672"/>
        <v>1.74</v>
      </c>
      <c r="FP281" s="34">
        <f t="shared" si="672"/>
        <v>0.92</v>
      </c>
      <c r="FQ281" s="34">
        <f t="shared" si="672"/>
        <v>0.26</v>
      </c>
      <c r="FU281" s="34">
        <f t="shared" ref="FU281:FX281" si="673">SUM(FU29)</f>
        <v>0.6</v>
      </c>
      <c r="FV281" s="34">
        <f t="shared" si="673"/>
        <v>0.73</v>
      </c>
      <c r="FW281" s="34">
        <f t="shared" si="673"/>
        <v>0.67</v>
      </c>
      <c r="FX281" s="34">
        <f t="shared" si="673"/>
        <v>0.12</v>
      </c>
      <c r="FY281" s="34"/>
      <c r="GB281" s="34">
        <f t="shared" ref="GB281:GE281" si="674">SUM(GB29)</f>
        <v>0.63</v>
      </c>
      <c r="GC281" s="34">
        <f t="shared" si="674"/>
        <v>1.1200000000000001</v>
      </c>
      <c r="GD281" s="34">
        <f t="shared" si="674"/>
        <v>0.66</v>
      </c>
      <c r="GE281" s="34">
        <f t="shared" si="674"/>
        <v>0.13</v>
      </c>
      <c r="GI281" s="34">
        <f t="shared" ref="GI281:GL281" si="675">SUM(GI29)</f>
        <v>0.79</v>
      </c>
      <c r="GJ281" s="34">
        <f t="shared" si="675"/>
        <v>1.08</v>
      </c>
      <c r="GK281" s="34">
        <f t="shared" si="675"/>
        <v>0.85</v>
      </c>
      <c r="GL281" s="34">
        <f t="shared" si="675"/>
        <v>0.2</v>
      </c>
      <c r="GP281" s="49">
        <f t="shared" ref="GP281:GS281" si="676">SUM(GP29)</f>
        <v>0.81</v>
      </c>
      <c r="GQ281" s="49">
        <f t="shared" si="676"/>
        <v>1.71</v>
      </c>
      <c r="GR281" s="49">
        <f t="shared" si="676"/>
        <v>0.75</v>
      </c>
      <c r="GS281" s="49">
        <f t="shared" si="676"/>
        <v>0.23</v>
      </c>
      <c r="GW281" s="51">
        <f t="shared" ref="GW281:GZ281" si="677">SUM(GW29)</f>
        <v>0.81</v>
      </c>
      <c r="GX281" s="51">
        <f t="shared" si="677"/>
        <v>1.39</v>
      </c>
      <c r="GY281" s="51">
        <f t="shared" si="677"/>
        <v>0.78</v>
      </c>
      <c r="GZ281" s="51">
        <f t="shared" si="677"/>
        <v>0.38</v>
      </c>
      <c r="HA281" s="51"/>
      <c r="HD281" s="57">
        <f t="shared" ref="HD281:HG281" si="678">SUM(HD29)</f>
        <v>0.86</v>
      </c>
      <c r="HE281" s="57">
        <f t="shared" si="678"/>
        <v>1.56</v>
      </c>
      <c r="HF281" s="57">
        <f t="shared" si="678"/>
        <v>0.82</v>
      </c>
      <c r="HG281" s="57">
        <f t="shared" si="678"/>
        <v>0.28999999999999998</v>
      </c>
    </row>
    <row r="282" spans="1:215" x14ac:dyDescent="0.25">
      <c r="A282" s="32" t="s">
        <v>274</v>
      </c>
      <c r="B282" s="32">
        <f t="shared" ref="B282:C282" si="679">SUM(B30)</f>
        <v>0.85</v>
      </c>
      <c r="C282" s="32">
        <f t="shared" si="679"/>
        <v>0.87</v>
      </c>
      <c r="D282" s="32">
        <f t="shared" ref="D282:E282" si="680">SUM(D30)</f>
        <v>0.92</v>
      </c>
      <c r="E282" s="32">
        <f t="shared" si="680"/>
        <v>0.65</v>
      </c>
      <c r="H282" s="32" t="s">
        <v>274</v>
      </c>
      <c r="I282" s="32">
        <f t="shared" ref="I282:J282" si="681">SUM(I30)</f>
        <v>0.8</v>
      </c>
      <c r="J282" s="32">
        <f t="shared" si="681"/>
        <v>1.64</v>
      </c>
      <c r="K282" s="32">
        <f t="shared" ref="K282:L282" si="682">SUM(K30)</f>
        <v>0.68</v>
      </c>
      <c r="L282" s="32">
        <f t="shared" si="682"/>
        <v>0.45</v>
      </c>
      <c r="O282" s="32" t="s">
        <v>274</v>
      </c>
      <c r="P282" s="32">
        <f t="shared" ref="P282:Q282" si="683">SUM(P30)</f>
        <v>0.68</v>
      </c>
      <c r="Q282" s="32">
        <f t="shared" si="683"/>
        <v>1.26</v>
      </c>
      <c r="R282" s="32">
        <f t="shared" ref="R282:S282" si="684">SUM(R30)</f>
        <v>0.51</v>
      </c>
      <c r="S282" s="32">
        <f t="shared" si="684"/>
        <v>0.82</v>
      </c>
      <c r="V282" s="32" t="s">
        <v>274</v>
      </c>
      <c r="W282" s="32">
        <f t="shared" ref="W282:X282" si="685">SUM(W30)</f>
        <v>0.99</v>
      </c>
      <c r="X282" s="32">
        <f t="shared" si="685"/>
        <v>0.87</v>
      </c>
      <c r="Y282" s="32">
        <f t="shared" ref="Y282:Z282" si="686">SUM(Y30)</f>
        <v>1.03</v>
      </c>
      <c r="Z282" s="32">
        <f t="shared" si="686"/>
        <v>0.92</v>
      </c>
      <c r="AC282" s="32" t="s">
        <v>274</v>
      </c>
      <c r="AD282" s="32">
        <f t="shared" ref="AD282:AE282" si="687">SUM(AD30)</f>
        <v>0.91</v>
      </c>
      <c r="AE282" s="32">
        <f t="shared" si="687"/>
        <v>0.68</v>
      </c>
      <c r="AF282" s="32">
        <f t="shared" ref="AF282:AG282" si="688">SUM(AF30)</f>
        <v>0.9</v>
      </c>
      <c r="AG282" s="32">
        <f t="shared" si="688"/>
        <v>0.93</v>
      </c>
      <c r="AJ282" s="32" t="s">
        <v>274</v>
      </c>
      <c r="AK282" s="32">
        <f t="shared" ref="AK282:AL282" si="689">SUM(AK30)</f>
        <v>0.64</v>
      </c>
      <c r="AL282" s="32">
        <f t="shared" si="689"/>
        <v>0.48</v>
      </c>
      <c r="AM282" s="32">
        <f t="shared" ref="AM282:AN282" si="690">SUM(AM30)</f>
        <v>0.69</v>
      </c>
      <c r="AN282" s="32">
        <f t="shared" si="690"/>
        <v>0.62</v>
      </c>
      <c r="AQ282" s="2" t="s">
        <v>274</v>
      </c>
      <c r="AR282" s="2">
        <f t="shared" ref="AR282:AS282" si="691">SUM(AR30)</f>
        <v>0.79</v>
      </c>
      <c r="AS282" s="2">
        <f t="shared" si="691"/>
        <v>0.62</v>
      </c>
      <c r="AT282" s="2">
        <f t="shared" ref="AT282:AU282" si="692">SUM(AT30)</f>
        <v>0.86</v>
      </c>
      <c r="AU282" s="2">
        <f t="shared" si="692"/>
        <v>0.64</v>
      </c>
      <c r="AX282" s="2" t="s">
        <v>274</v>
      </c>
      <c r="AY282" s="2">
        <f t="shared" ref="AY282:AZ282" si="693">SUM(AY30)</f>
        <v>0.52</v>
      </c>
      <c r="AZ282" s="2">
        <f t="shared" si="693"/>
        <v>0.37</v>
      </c>
      <c r="BA282" s="2">
        <f t="shared" ref="BA282:BB282" si="694">SUM(BA30)</f>
        <v>0.52</v>
      </c>
      <c r="BB282" s="2">
        <f t="shared" si="694"/>
        <v>0.51</v>
      </c>
      <c r="BE282" s="2" t="s">
        <v>274</v>
      </c>
      <c r="BF282" s="2">
        <f t="shared" ref="BF282:BG282" si="695">SUM(BF30)</f>
        <v>0.56999999999999995</v>
      </c>
      <c r="BG282" s="2">
        <f t="shared" si="695"/>
        <v>0.63</v>
      </c>
      <c r="BH282" s="2">
        <f t="shared" ref="BH282:BI282" si="696">SUM(BH30)</f>
        <v>0.44</v>
      </c>
      <c r="BI282" s="2">
        <f t="shared" si="696"/>
        <v>0.5</v>
      </c>
      <c r="BL282" s="2" t="s">
        <v>274</v>
      </c>
      <c r="BM282" s="2">
        <f t="shared" ref="BM282:BN282" si="697">SUM(BM30)</f>
        <v>0.45</v>
      </c>
      <c r="BN282" s="2">
        <f t="shared" si="697"/>
        <v>0.51</v>
      </c>
      <c r="BO282" s="2">
        <f t="shared" ref="BO282:BP282" si="698">SUM(BO30)</f>
        <v>0.33</v>
      </c>
      <c r="BP282" s="2">
        <f t="shared" si="698"/>
        <v>0.74</v>
      </c>
      <c r="BS282" t="s">
        <v>274</v>
      </c>
      <c r="BT282">
        <f t="shared" si="56"/>
        <v>0.55000000000000004</v>
      </c>
      <c r="BU282">
        <f t="shared" si="56"/>
        <v>0.65</v>
      </c>
      <c r="BV282">
        <f t="shared" si="98"/>
        <v>0.5</v>
      </c>
      <c r="BW282">
        <f t="shared" si="98"/>
        <v>0.57999999999999996</v>
      </c>
      <c r="BZ282" s="2" t="s">
        <v>274</v>
      </c>
      <c r="CA282" s="2">
        <f t="shared" ref="CA282:CD282" si="699">SUM(CA30)</f>
        <v>0.71</v>
      </c>
      <c r="CB282" s="2">
        <f t="shared" si="699"/>
        <v>1.03</v>
      </c>
      <c r="CC282" s="2">
        <f t="shared" si="699"/>
        <v>0.55000000000000004</v>
      </c>
      <c r="CD282" s="2">
        <f t="shared" si="699"/>
        <v>0.99</v>
      </c>
      <c r="CG282" s="34" t="s">
        <v>274</v>
      </c>
      <c r="CH282" s="34">
        <f t="shared" ref="CH282:CK282" si="700">SUM(CH30)</f>
        <v>0.73</v>
      </c>
      <c r="CI282" s="34">
        <f t="shared" si="700"/>
        <v>0.87</v>
      </c>
      <c r="CJ282" s="34">
        <f t="shared" si="700"/>
        <v>0.76</v>
      </c>
      <c r="CK282" s="34">
        <f t="shared" si="700"/>
        <v>0.45</v>
      </c>
      <c r="CN282" s="34" t="s">
        <v>274</v>
      </c>
      <c r="CO282" s="34">
        <f t="shared" ref="CO282:CR282" si="701">SUM(CO30)</f>
        <v>0.69</v>
      </c>
      <c r="CP282" s="34">
        <f t="shared" si="701"/>
        <v>1.1100000000000001</v>
      </c>
      <c r="CQ282" s="34">
        <f t="shared" si="701"/>
        <v>0.71</v>
      </c>
      <c r="CR282" s="34">
        <f t="shared" si="701"/>
        <v>0.21</v>
      </c>
      <c r="CS282" s="34"/>
      <c r="CU282" s="34" t="s">
        <v>274</v>
      </c>
      <c r="CV282" s="34">
        <f t="shared" ref="CV282:CY282" si="702">SUM(CV30)</f>
        <v>0.46</v>
      </c>
      <c r="CW282" s="34">
        <f t="shared" si="702"/>
        <v>0.38</v>
      </c>
      <c r="CX282" s="34">
        <f t="shared" si="702"/>
        <v>0.46</v>
      </c>
      <c r="CY282" s="34">
        <f t="shared" si="702"/>
        <v>0.43</v>
      </c>
      <c r="DB282" s="34" t="s">
        <v>274</v>
      </c>
      <c r="DC282" s="34">
        <f t="shared" ref="DC282:DF282" si="703">SUM(DC30)</f>
        <v>0.38</v>
      </c>
      <c r="DD282" s="34">
        <f t="shared" si="703"/>
        <v>0.46</v>
      </c>
      <c r="DE282" s="34">
        <f t="shared" si="703"/>
        <v>0.37</v>
      </c>
      <c r="DF282" s="34">
        <f t="shared" si="703"/>
        <v>0.28999999999999998</v>
      </c>
      <c r="DI282" s="34" t="s">
        <v>274</v>
      </c>
      <c r="DJ282" s="34">
        <f t="shared" ref="DJ282:DM282" si="704">SUM(DJ30)</f>
        <v>0.3</v>
      </c>
      <c r="DK282" s="34">
        <f t="shared" si="704"/>
        <v>0.11</v>
      </c>
      <c r="DL282" s="34">
        <f t="shared" si="704"/>
        <v>0.35</v>
      </c>
      <c r="DM282" s="34">
        <f t="shared" si="704"/>
        <v>0.17</v>
      </c>
      <c r="DP282" s="34" t="s">
        <v>274</v>
      </c>
      <c r="DQ282" s="34">
        <f t="shared" ref="DQ282:DT282" si="705">SUM(DQ30)</f>
        <v>0.23</v>
      </c>
      <c r="DR282" s="34">
        <f t="shared" si="705"/>
        <v>0.15</v>
      </c>
      <c r="DS282" s="34">
        <f t="shared" si="705"/>
        <v>0.17</v>
      </c>
      <c r="DT282" s="34">
        <f t="shared" si="705"/>
        <v>0.31</v>
      </c>
      <c r="DW282" s="34" t="s">
        <v>274</v>
      </c>
      <c r="DX282" s="34">
        <f t="shared" ref="DX282:EA282" si="706">SUM(DX30)</f>
        <v>0.09</v>
      </c>
      <c r="DY282" s="34">
        <f t="shared" si="706"/>
        <v>0.31</v>
      </c>
      <c r="DZ282" s="34">
        <f t="shared" si="706"/>
        <v>0.01</v>
      </c>
      <c r="EA282" s="34">
        <f t="shared" si="706"/>
        <v>0.16</v>
      </c>
      <c r="ED282" s="34" t="s">
        <v>274</v>
      </c>
      <c r="EE282" s="34">
        <f t="shared" ref="EE282:EH282" si="707">SUM(EE30)</f>
        <v>0.2</v>
      </c>
      <c r="EF282" s="34">
        <f t="shared" si="707"/>
        <v>0.24</v>
      </c>
      <c r="EG282" s="34">
        <f t="shared" si="707"/>
        <v>7.0000000000000007E-2</v>
      </c>
      <c r="EH282" s="34">
        <f t="shared" si="707"/>
        <v>0.6</v>
      </c>
      <c r="EK282" s="34" t="s">
        <v>274</v>
      </c>
      <c r="EL282" s="34">
        <f t="shared" ref="EL282:EO282" si="708">SUM(EL30)</f>
        <v>0.12</v>
      </c>
      <c r="EM282" s="34">
        <f t="shared" si="708"/>
        <v>0.05</v>
      </c>
      <c r="EN282" s="34">
        <f t="shared" si="708"/>
        <v>0.11</v>
      </c>
      <c r="EO282" s="34">
        <f t="shared" si="708"/>
        <v>0.17</v>
      </c>
      <c r="ER282" s="34" t="s">
        <v>274</v>
      </c>
      <c r="ES282" s="34">
        <f t="shared" ref="ES282:EV282" si="709">SUM(ES30)</f>
        <v>0.19</v>
      </c>
      <c r="ET282" s="34">
        <f t="shared" si="709"/>
        <v>0.23</v>
      </c>
      <c r="EU282" s="34">
        <f t="shared" si="709"/>
        <v>0.11</v>
      </c>
      <c r="EV282" s="34">
        <f t="shared" si="709"/>
        <v>0.4</v>
      </c>
      <c r="EZ282" s="34">
        <f t="shared" ref="EZ282:FC282" si="710">SUM(EZ30)</f>
        <v>0.11</v>
      </c>
      <c r="FA282" s="34">
        <f t="shared" si="710"/>
        <v>0.18</v>
      </c>
      <c r="FB282" s="34">
        <f t="shared" si="710"/>
        <v>0.06</v>
      </c>
      <c r="FC282" s="34">
        <f t="shared" si="710"/>
        <v>0.24</v>
      </c>
      <c r="FD282" s="34"/>
      <c r="FG282" s="34">
        <f t="shared" ref="FG282:FJ282" si="711">SUM(FG30)</f>
        <v>0.21</v>
      </c>
      <c r="FH282" s="34">
        <f t="shared" si="711"/>
        <v>0.4</v>
      </c>
      <c r="FI282" s="34">
        <f t="shared" si="711"/>
        <v>7.0000000000000007E-2</v>
      </c>
      <c r="FJ282" s="34">
        <f t="shared" si="711"/>
        <v>0.47</v>
      </c>
      <c r="FN282" s="34">
        <f t="shared" ref="FN282:FQ282" si="712">SUM(FN30)</f>
        <v>0.2</v>
      </c>
      <c r="FO282" s="34">
        <f t="shared" si="712"/>
        <v>0.31</v>
      </c>
      <c r="FP282" s="34">
        <f t="shared" si="712"/>
        <v>0.12</v>
      </c>
      <c r="FQ282" s="34">
        <f t="shared" si="712"/>
        <v>0.44</v>
      </c>
      <c r="FU282" s="34">
        <f t="shared" ref="FU282:FX282" si="713">SUM(FU30)</f>
        <v>0.28999999999999998</v>
      </c>
      <c r="FV282" s="34">
        <f t="shared" si="713"/>
        <v>0.44</v>
      </c>
      <c r="FW282" s="34">
        <f t="shared" si="713"/>
        <v>0.26</v>
      </c>
      <c r="FX282" s="34">
        <f t="shared" si="713"/>
        <v>0.05</v>
      </c>
      <c r="FY282" s="34"/>
      <c r="GB282" s="34">
        <f t="shared" ref="GB282:GE282" si="714">SUM(GB30)</f>
        <v>0.24</v>
      </c>
      <c r="GC282" s="34">
        <f t="shared" si="714"/>
        <v>0.42</v>
      </c>
      <c r="GD282" s="34">
        <f t="shared" si="714"/>
        <v>0.17</v>
      </c>
      <c r="GE282" s="34">
        <f t="shared" si="714"/>
        <v>0.33</v>
      </c>
      <c r="GI282" s="34">
        <f t="shared" ref="GI282:GL282" si="715">SUM(GI30)</f>
        <v>0.35</v>
      </c>
      <c r="GJ282" s="34">
        <f t="shared" si="715"/>
        <v>0.46</v>
      </c>
      <c r="GK282" s="34">
        <f t="shared" si="715"/>
        <v>0.37</v>
      </c>
      <c r="GL282" s="34">
        <f t="shared" si="715"/>
        <v>0.08</v>
      </c>
      <c r="GP282" s="49">
        <f t="shared" ref="GP282:GS282" si="716">SUM(GP30)</f>
        <v>0.35</v>
      </c>
      <c r="GQ282" s="49">
        <f t="shared" si="716"/>
        <v>0.3</v>
      </c>
      <c r="GR282" s="49">
        <f t="shared" si="716"/>
        <v>0.35</v>
      </c>
      <c r="GS282" s="49">
        <f t="shared" si="716"/>
        <v>0.15</v>
      </c>
      <c r="GW282" s="51">
        <f t="shared" ref="GW282:GZ282" si="717">SUM(GW30)</f>
        <v>0.21</v>
      </c>
      <c r="GX282" s="51">
        <f t="shared" si="717"/>
        <v>0.16</v>
      </c>
      <c r="GY282" s="51">
        <f t="shared" si="717"/>
        <v>0.13</v>
      </c>
      <c r="GZ282" s="51">
        <f t="shared" si="717"/>
        <v>0.23</v>
      </c>
      <c r="HA282" s="51"/>
      <c r="HD282" s="57">
        <f t="shared" ref="HD282:HG282" si="718">SUM(HD30)</f>
        <v>0.19</v>
      </c>
      <c r="HE282" s="57">
        <f t="shared" si="718"/>
        <v>0.37</v>
      </c>
      <c r="HF282" s="57">
        <f t="shared" si="718"/>
        <v>0.15</v>
      </c>
      <c r="HG282" s="57">
        <f t="shared" si="718"/>
        <v>0.2</v>
      </c>
    </row>
    <row r="283" spans="1:215" x14ac:dyDescent="0.25">
      <c r="A283" s="32" t="s">
        <v>275</v>
      </c>
      <c r="B283" s="32">
        <f t="shared" ref="B283:C283" si="719">SUM(B31)</f>
        <v>1.41</v>
      </c>
      <c r="C283" s="32">
        <f t="shared" si="719"/>
        <v>1.5</v>
      </c>
      <c r="D283" s="32">
        <f t="shared" ref="D283:E283" si="720">SUM(D31)</f>
        <v>1.73</v>
      </c>
      <c r="E283" s="32">
        <f t="shared" si="720"/>
        <v>0.26</v>
      </c>
      <c r="H283" s="32" t="s">
        <v>275</v>
      </c>
      <c r="I283" s="32">
        <f t="shared" ref="I283:J283" si="721">SUM(I31)</f>
        <v>1.4</v>
      </c>
      <c r="J283" s="32">
        <f t="shared" si="721"/>
        <v>1.08</v>
      </c>
      <c r="K283" s="32">
        <f t="shared" ref="K283:L283" si="722">SUM(K31)</f>
        <v>1.7</v>
      </c>
      <c r="L283" s="32">
        <f t="shared" si="722"/>
        <v>0.27</v>
      </c>
      <c r="O283" s="32" t="s">
        <v>275</v>
      </c>
      <c r="P283" s="32">
        <f t="shared" ref="P283:Q283" si="723">SUM(P31)</f>
        <v>1.44</v>
      </c>
      <c r="Q283" s="32">
        <f t="shared" si="723"/>
        <v>1.47</v>
      </c>
      <c r="R283" s="32">
        <f t="shared" ref="R283:S283" si="724">SUM(R31)</f>
        <v>1.76</v>
      </c>
      <c r="S283" s="32">
        <f t="shared" si="724"/>
        <v>0.46</v>
      </c>
      <c r="V283" s="32" t="s">
        <v>275</v>
      </c>
      <c r="W283" s="32">
        <f t="shared" ref="W283:X283" si="725">SUM(W31)</f>
        <v>1.1499999999999999</v>
      </c>
      <c r="X283" s="32">
        <f t="shared" si="725"/>
        <v>1.27</v>
      </c>
      <c r="Y283" s="32">
        <f t="shared" ref="Y283:Z283" si="726">SUM(Y31)</f>
        <v>1.44</v>
      </c>
      <c r="Z283" s="32">
        <f t="shared" si="726"/>
        <v>0.23</v>
      </c>
      <c r="AC283" s="32" t="s">
        <v>275</v>
      </c>
      <c r="AD283" s="32">
        <f t="shared" ref="AD283:AE283" si="727">SUM(AD31)</f>
        <v>1.23</v>
      </c>
      <c r="AE283" s="32">
        <f t="shared" si="727"/>
        <v>0.88</v>
      </c>
      <c r="AF283" s="32">
        <f t="shared" ref="AF283:AG283" si="728">SUM(AF31)</f>
        <v>1.64</v>
      </c>
      <c r="AG283" s="32">
        <f t="shared" si="728"/>
        <v>0.14000000000000001</v>
      </c>
      <c r="AJ283" s="32" t="s">
        <v>275</v>
      </c>
      <c r="AK283" s="32">
        <f t="shared" ref="AK283:AL283" si="729">SUM(AK31)</f>
        <v>1.1399999999999999</v>
      </c>
      <c r="AL283" s="32">
        <f t="shared" si="729"/>
        <v>0.4</v>
      </c>
      <c r="AM283" s="32">
        <f t="shared" ref="AM283:AN283" si="730">SUM(AM31)</f>
        <v>1.55</v>
      </c>
      <c r="AN283" s="32">
        <f t="shared" si="730"/>
        <v>0.42</v>
      </c>
      <c r="AQ283" s="2" t="s">
        <v>275</v>
      </c>
      <c r="AR283" s="2">
        <f t="shared" ref="AR283:AS283" si="731">SUM(AR31)</f>
        <v>0.95</v>
      </c>
      <c r="AS283" s="2">
        <f t="shared" si="731"/>
        <v>0.51</v>
      </c>
      <c r="AT283" s="2">
        <f t="shared" ref="AT283:AU283" si="732">SUM(AT31)</f>
        <v>1.26</v>
      </c>
      <c r="AU283" s="2">
        <f t="shared" si="732"/>
        <v>0.17</v>
      </c>
      <c r="AX283" s="2" t="s">
        <v>275</v>
      </c>
      <c r="AY283" s="2">
        <f t="shared" ref="AY283:AZ283" si="733">SUM(AY31)</f>
        <v>1.3</v>
      </c>
      <c r="AZ283" s="2">
        <f t="shared" si="733"/>
        <v>0.55000000000000004</v>
      </c>
      <c r="BA283" s="2">
        <f t="shared" ref="BA283:BB283" si="734">SUM(BA31)</f>
        <v>1.88</v>
      </c>
      <c r="BB283" s="2">
        <f t="shared" si="734"/>
        <v>0.1</v>
      </c>
      <c r="BE283" s="2" t="s">
        <v>275</v>
      </c>
      <c r="BF283" s="2">
        <f t="shared" ref="BF283:BG283" si="735">SUM(BF31)</f>
        <v>1.04</v>
      </c>
      <c r="BG283" s="2">
        <f t="shared" si="735"/>
        <v>0.51</v>
      </c>
      <c r="BH283" s="2">
        <f t="shared" ref="BH283:BI283" si="736">SUM(BH31)</f>
        <v>1.39</v>
      </c>
      <c r="BI283" s="2">
        <f t="shared" si="736"/>
        <v>0.11</v>
      </c>
      <c r="BL283" s="2" t="s">
        <v>275</v>
      </c>
      <c r="BM283" s="2">
        <f t="shared" ref="BM283:BN283" si="737">SUM(BM31)</f>
        <v>1.23</v>
      </c>
      <c r="BN283" s="2">
        <f t="shared" si="737"/>
        <v>0.76</v>
      </c>
      <c r="BO283" s="2">
        <f t="shared" ref="BO283:BP283" si="738">SUM(BO31)</f>
        <v>1.71</v>
      </c>
      <c r="BP283" s="2">
        <f t="shared" si="738"/>
        <v>0.04</v>
      </c>
      <c r="BS283" t="s">
        <v>275</v>
      </c>
      <c r="BT283">
        <f t="shared" si="56"/>
        <v>1.47</v>
      </c>
      <c r="BU283">
        <f t="shared" si="56"/>
        <v>1.1000000000000001</v>
      </c>
      <c r="BV283">
        <f t="shared" si="98"/>
        <v>1.9</v>
      </c>
      <c r="BW283">
        <f t="shared" si="98"/>
        <v>0.47</v>
      </c>
      <c r="BZ283" s="2" t="s">
        <v>275</v>
      </c>
      <c r="CA283" s="2">
        <f t="shared" ref="CA283:CD283" si="739">SUM(CA31)</f>
        <v>1.56</v>
      </c>
      <c r="CB283" s="2">
        <f t="shared" si="739"/>
        <v>1.38</v>
      </c>
      <c r="CC283" s="2">
        <f t="shared" si="739"/>
        <v>1.88</v>
      </c>
      <c r="CD283" s="2">
        <f t="shared" si="739"/>
        <v>0.56999999999999995</v>
      </c>
      <c r="CG283" s="34" t="s">
        <v>275</v>
      </c>
      <c r="CH283" s="34">
        <f t="shared" ref="CH283:CK283" si="740">SUM(CH31)</f>
        <v>1.42</v>
      </c>
      <c r="CI283" s="34">
        <f t="shared" si="740"/>
        <v>1.34</v>
      </c>
      <c r="CJ283" s="34">
        <f t="shared" si="740"/>
        <v>1.78</v>
      </c>
      <c r="CK283" s="34">
        <f t="shared" si="740"/>
        <v>0.28999999999999998</v>
      </c>
      <c r="CN283" s="34" t="s">
        <v>275</v>
      </c>
      <c r="CO283" s="34">
        <f t="shared" ref="CO283:CR283" si="741">SUM(CO31)</f>
        <v>1.24</v>
      </c>
      <c r="CP283" s="34">
        <f t="shared" si="741"/>
        <v>0.84</v>
      </c>
      <c r="CQ283" s="34">
        <f t="shared" si="741"/>
        <v>1.66</v>
      </c>
      <c r="CR283" s="34">
        <f t="shared" si="741"/>
        <v>0.17</v>
      </c>
      <c r="CS283" s="34"/>
      <c r="CU283" s="34" t="s">
        <v>275</v>
      </c>
      <c r="CV283" s="34">
        <f t="shared" ref="CV283:CY283" si="742">SUM(CV31)</f>
        <v>1.43</v>
      </c>
      <c r="CW283" s="34">
        <f t="shared" si="742"/>
        <v>1.88</v>
      </c>
      <c r="CX283" s="34">
        <f t="shared" si="742"/>
        <v>1.69</v>
      </c>
      <c r="CY283" s="34">
        <f t="shared" si="742"/>
        <v>0.15</v>
      </c>
      <c r="DB283" s="34" t="s">
        <v>275</v>
      </c>
      <c r="DC283" s="34">
        <f t="shared" ref="DC283:DF283" si="743">SUM(DC31)</f>
        <v>1.87</v>
      </c>
      <c r="DD283" s="34">
        <f t="shared" si="743"/>
        <v>1.24</v>
      </c>
      <c r="DE283" s="34">
        <f t="shared" si="743"/>
        <v>2.46</v>
      </c>
      <c r="DF283" s="34">
        <f t="shared" si="743"/>
        <v>0.51</v>
      </c>
      <c r="DI283" s="34" t="s">
        <v>275</v>
      </c>
      <c r="DJ283" s="34">
        <f t="shared" ref="DJ283:DM283" si="744">SUM(DJ31)</f>
        <v>1.68</v>
      </c>
      <c r="DK283" s="34">
        <f t="shared" si="744"/>
        <v>1.04</v>
      </c>
      <c r="DL283" s="34">
        <f t="shared" si="744"/>
        <v>2.04</v>
      </c>
      <c r="DM283" s="34">
        <f t="shared" si="744"/>
        <v>0.53</v>
      </c>
      <c r="DP283" s="34" t="s">
        <v>275</v>
      </c>
      <c r="DQ283" s="34">
        <f t="shared" ref="DQ283:DT283" si="745">SUM(DQ31)</f>
        <v>1.5</v>
      </c>
      <c r="DR283" s="34">
        <f t="shared" si="745"/>
        <v>1.0900000000000001</v>
      </c>
      <c r="DS283" s="34">
        <f t="shared" si="745"/>
        <v>1.96</v>
      </c>
      <c r="DT283" s="34">
        <f t="shared" si="745"/>
        <v>0.26</v>
      </c>
      <c r="DW283" s="34" t="s">
        <v>275</v>
      </c>
      <c r="DX283" s="34">
        <f t="shared" ref="DX283:EA283" si="746">SUM(DX31)</f>
        <v>1.43</v>
      </c>
      <c r="DY283" s="34">
        <f t="shared" si="746"/>
        <v>1.17</v>
      </c>
      <c r="DZ283" s="34">
        <f t="shared" si="746"/>
        <v>1.78</v>
      </c>
      <c r="EA283" s="34">
        <f t="shared" si="746"/>
        <v>0.4</v>
      </c>
      <c r="ED283" s="34" t="s">
        <v>275</v>
      </c>
      <c r="EE283" s="34">
        <f t="shared" ref="EE283:EH283" si="747">SUM(EE31)</f>
        <v>1.43</v>
      </c>
      <c r="EF283" s="34">
        <f t="shared" si="747"/>
        <v>1.22</v>
      </c>
      <c r="EG283" s="34">
        <f t="shared" si="747"/>
        <v>1.78</v>
      </c>
      <c r="EH283" s="34">
        <f t="shared" si="747"/>
        <v>0.26</v>
      </c>
      <c r="EK283" s="34" t="s">
        <v>275</v>
      </c>
      <c r="EL283" s="34">
        <f t="shared" ref="EL283:EO283" si="748">SUM(EL31)</f>
        <v>1.46</v>
      </c>
      <c r="EM283" s="34">
        <f t="shared" si="748"/>
        <v>1</v>
      </c>
      <c r="EN283" s="34">
        <f t="shared" si="748"/>
        <v>1.86</v>
      </c>
      <c r="EO283" s="34">
        <f t="shared" si="748"/>
        <v>0.28999999999999998</v>
      </c>
      <c r="ER283" s="34" t="s">
        <v>275</v>
      </c>
      <c r="ES283" s="34">
        <f t="shared" ref="ES283:EV283" si="749">SUM(ES31)</f>
        <v>1.55</v>
      </c>
      <c r="ET283" s="34">
        <f t="shared" si="749"/>
        <v>1.71</v>
      </c>
      <c r="EU283" s="34">
        <f t="shared" si="749"/>
        <v>1.8</v>
      </c>
      <c r="EV283" s="34">
        <f t="shared" si="749"/>
        <v>0.18</v>
      </c>
      <c r="EZ283" s="34">
        <f t="shared" ref="EZ283:FC283" si="750">SUM(EZ31)</f>
        <v>1.41</v>
      </c>
      <c r="FA283" s="34">
        <f t="shared" si="750"/>
        <v>0.8</v>
      </c>
      <c r="FB283" s="34">
        <f t="shared" si="750"/>
        <v>1.81</v>
      </c>
      <c r="FC283" s="34">
        <f t="shared" si="750"/>
        <v>0.45</v>
      </c>
      <c r="FD283" s="34"/>
      <c r="FG283" s="34">
        <f t="shared" ref="FG283:FJ283" si="751">SUM(FG31)</f>
        <v>1.55</v>
      </c>
      <c r="FH283" s="34">
        <f t="shared" si="751"/>
        <v>1.99</v>
      </c>
      <c r="FI283" s="34">
        <f t="shared" si="751"/>
        <v>1.86</v>
      </c>
      <c r="FJ283" s="34">
        <f t="shared" si="751"/>
        <v>0.18</v>
      </c>
      <c r="FN283" s="34">
        <f t="shared" ref="FN283:FQ283" si="752">SUM(FN31)</f>
        <v>1.29</v>
      </c>
      <c r="FO283" s="34">
        <f t="shared" si="752"/>
        <v>1.02</v>
      </c>
      <c r="FP283" s="34">
        <f t="shared" si="752"/>
        <v>1.67</v>
      </c>
      <c r="FQ283" s="34">
        <f t="shared" si="752"/>
        <v>0.17</v>
      </c>
      <c r="FU283" s="34">
        <f t="shared" ref="FU283:FX283" si="753">SUM(FU31)</f>
        <v>1.39</v>
      </c>
      <c r="FV283" s="34">
        <f t="shared" si="753"/>
        <v>1.93</v>
      </c>
      <c r="FW283" s="34">
        <f t="shared" si="753"/>
        <v>1.7</v>
      </c>
      <c r="FX283" s="34">
        <f t="shared" si="753"/>
        <v>0.02</v>
      </c>
      <c r="FY283" s="34"/>
      <c r="GB283" s="34">
        <f t="shared" ref="GB283:GE283" si="754">SUM(GB31)</f>
        <v>1.44</v>
      </c>
      <c r="GC283" s="34">
        <f t="shared" si="754"/>
        <v>1.54</v>
      </c>
      <c r="GD283" s="34">
        <f t="shared" si="754"/>
        <v>1.74</v>
      </c>
      <c r="GE283" s="34">
        <f t="shared" si="754"/>
        <v>0.39</v>
      </c>
      <c r="GI283" s="34">
        <f t="shared" ref="GI283:GL283" si="755">SUM(GI31)</f>
        <v>1.27</v>
      </c>
      <c r="GJ283" s="34">
        <f t="shared" si="755"/>
        <v>1.63</v>
      </c>
      <c r="GK283" s="34">
        <f t="shared" si="755"/>
        <v>1.47</v>
      </c>
      <c r="GL283" s="34">
        <f t="shared" si="755"/>
        <v>0.16</v>
      </c>
      <c r="GP283" s="49">
        <f t="shared" ref="GP283:GS283" si="756">SUM(GP31)</f>
        <v>0.92</v>
      </c>
      <c r="GQ283" s="49">
        <f t="shared" si="756"/>
        <v>0.81</v>
      </c>
      <c r="GR283" s="49">
        <f t="shared" si="756"/>
        <v>1.2</v>
      </c>
      <c r="GS283" s="49">
        <f t="shared" si="756"/>
        <v>0.02</v>
      </c>
      <c r="GW283" s="51">
        <f t="shared" ref="GW283:GZ283" si="757">SUM(GW31)</f>
        <v>1.1200000000000001</v>
      </c>
      <c r="GX283" s="51">
        <f t="shared" si="757"/>
        <v>1.1200000000000001</v>
      </c>
      <c r="GY283" s="51">
        <f t="shared" si="757"/>
        <v>1.38</v>
      </c>
      <c r="GZ283" s="51">
        <f t="shared" si="757"/>
        <v>0.08</v>
      </c>
      <c r="HA283" s="51"/>
      <c r="HD283" s="57">
        <f t="shared" ref="HD283:HG283" si="758">SUM(HD31)</f>
        <v>1.2</v>
      </c>
      <c r="HE283" s="57">
        <f t="shared" si="758"/>
        <v>1.23</v>
      </c>
      <c r="HF283" s="57">
        <f t="shared" si="758"/>
        <v>1.49</v>
      </c>
      <c r="HG283" s="57">
        <f t="shared" si="758"/>
        <v>0</v>
      </c>
    </row>
    <row r="284" spans="1:215" x14ac:dyDescent="0.25">
      <c r="A284" s="32" t="s">
        <v>276</v>
      </c>
      <c r="B284" s="32">
        <f t="shared" ref="B284:C284" si="759">SUM(B32)</f>
        <v>0.39</v>
      </c>
      <c r="C284" s="32">
        <f t="shared" si="759"/>
        <v>0.6</v>
      </c>
      <c r="D284" s="32">
        <f t="shared" ref="D284:E284" si="760">SUM(D32)</f>
        <v>0.33</v>
      </c>
      <c r="E284" s="32">
        <f t="shared" si="760"/>
        <v>0.17</v>
      </c>
      <c r="H284" s="32" t="s">
        <v>276</v>
      </c>
      <c r="I284" s="32">
        <f t="shared" ref="I284:J284" si="761">SUM(I32)</f>
        <v>0.31</v>
      </c>
      <c r="J284" s="32">
        <f t="shared" si="761"/>
        <v>0.59</v>
      </c>
      <c r="K284" s="32">
        <f t="shared" ref="K284:L284" si="762">SUM(K32)</f>
        <v>0.12</v>
      </c>
      <c r="L284" s="32">
        <f t="shared" si="762"/>
        <v>0.09</v>
      </c>
      <c r="O284" s="32" t="s">
        <v>276</v>
      </c>
      <c r="P284" s="32">
        <f t="shared" ref="P284:Q284" si="763">SUM(P32)</f>
        <v>0.36</v>
      </c>
      <c r="Q284" s="32">
        <f t="shared" si="763"/>
        <v>0.67</v>
      </c>
      <c r="R284" s="32">
        <f t="shared" ref="R284:S284" si="764">SUM(R32)</f>
        <v>0.27</v>
      </c>
      <c r="S284" s="32">
        <f t="shared" si="764"/>
        <v>0.18</v>
      </c>
      <c r="V284" s="32" t="s">
        <v>276</v>
      </c>
      <c r="W284" s="32">
        <f t="shared" ref="W284:X284" si="765">SUM(W32)</f>
        <v>0.38</v>
      </c>
      <c r="X284" s="32">
        <f t="shared" si="765"/>
        <v>0.54</v>
      </c>
      <c r="Y284" s="32">
        <f t="shared" ref="Y284:Z284" si="766">SUM(Y32)</f>
        <v>0.35</v>
      </c>
      <c r="Z284" s="32">
        <f t="shared" si="766"/>
        <v>0.28000000000000003</v>
      </c>
      <c r="AC284" s="32" t="s">
        <v>276</v>
      </c>
      <c r="AD284" s="32">
        <f t="shared" ref="AD284:AE284" si="767">SUM(AD32)</f>
        <v>0.33</v>
      </c>
      <c r="AE284" s="32">
        <f t="shared" si="767"/>
        <v>0.41</v>
      </c>
      <c r="AF284" s="32">
        <f t="shared" ref="AF284:AG284" si="768">SUM(AF32)</f>
        <v>0.19</v>
      </c>
      <c r="AG284" s="32">
        <f t="shared" si="768"/>
        <v>0.54</v>
      </c>
      <c r="AJ284" s="32" t="s">
        <v>276</v>
      </c>
      <c r="AK284" s="32">
        <f t="shared" ref="AK284:AL284" si="769">SUM(AK32)</f>
        <v>0.34</v>
      </c>
      <c r="AL284" s="32">
        <f t="shared" si="769"/>
        <v>0.89</v>
      </c>
      <c r="AM284" s="32">
        <f t="shared" ref="AM284:AN284" si="770">SUM(AM32)</f>
        <v>0.12</v>
      </c>
      <c r="AN284" s="32">
        <f t="shared" si="770"/>
        <v>0.59</v>
      </c>
      <c r="AQ284" s="2" t="s">
        <v>276</v>
      </c>
      <c r="AR284" s="2">
        <f t="shared" ref="AR284:AS284" si="771">SUM(AR32)</f>
        <v>0.28000000000000003</v>
      </c>
      <c r="AS284" s="2">
        <f t="shared" si="771"/>
        <v>0.56000000000000005</v>
      </c>
      <c r="AT284" s="2">
        <f t="shared" ref="AT284:AU284" si="772">SUM(AT32)</f>
        <v>0.22</v>
      </c>
      <c r="AU284" s="2">
        <f t="shared" si="772"/>
        <v>0.09</v>
      </c>
      <c r="AX284" s="2" t="s">
        <v>276</v>
      </c>
      <c r="AY284" s="2">
        <f t="shared" ref="AY284:AZ284" si="773">SUM(AY32)</f>
        <v>0.3</v>
      </c>
      <c r="AZ284" s="2">
        <f t="shared" si="773"/>
        <v>1.03</v>
      </c>
      <c r="BA284" s="2">
        <f t="shared" ref="BA284:BB284" si="774">SUM(BA32)</f>
        <v>0.15</v>
      </c>
      <c r="BB284" s="2">
        <f t="shared" si="774"/>
        <v>0.27</v>
      </c>
      <c r="BE284" s="2" t="s">
        <v>276</v>
      </c>
      <c r="BF284" s="2">
        <f t="shared" ref="BF284:BG284" si="775">SUM(BF32)</f>
        <v>0.24</v>
      </c>
      <c r="BG284" s="2">
        <f t="shared" si="775"/>
        <v>0.69</v>
      </c>
      <c r="BH284" s="2">
        <f t="shared" ref="BH284:BI284" si="776">SUM(BH32)</f>
        <v>0.16</v>
      </c>
      <c r="BI284" s="2">
        <f t="shared" si="776"/>
        <v>0.08</v>
      </c>
      <c r="BL284" s="2" t="s">
        <v>276</v>
      </c>
      <c r="BM284" s="2">
        <f t="shared" ref="BM284:BN284" si="777">SUM(BM32)</f>
        <v>0.21</v>
      </c>
      <c r="BN284" s="2">
        <f t="shared" si="777"/>
        <v>0.6</v>
      </c>
      <c r="BO284" s="2">
        <f t="shared" ref="BO284:BP284" si="778">SUM(BO32)</f>
        <v>0.15</v>
      </c>
      <c r="BP284" s="2">
        <f t="shared" si="778"/>
        <v>0.09</v>
      </c>
      <c r="BS284" t="s">
        <v>276</v>
      </c>
      <c r="BT284">
        <f t="shared" si="56"/>
        <v>0.26</v>
      </c>
      <c r="BU284">
        <f t="shared" si="56"/>
        <v>0.73</v>
      </c>
      <c r="BV284">
        <f t="shared" si="98"/>
        <v>0.19</v>
      </c>
      <c r="BW284">
        <f t="shared" si="98"/>
        <v>0.06</v>
      </c>
      <c r="BZ284" s="2" t="s">
        <v>276</v>
      </c>
      <c r="CA284" s="2">
        <f t="shared" ref="CA284:CD284" si="779">SUM(CA32)</f>
        <v>0.28000000000000003</v>
      </c>
      <c r="CB284" s="2">
        <f t="shared" si="779"/>
        <v>0.53</v>
      </c>
      <c r="CC284" s="2">
        <f t="shared" si="779"/>
        <v>0.17</v>
      </c>
      <c r="CD284" s="2">
        <f t="shared" si="779"/>
        <v>0.28000000000000003</v>
      </c>
      <c r="CG284" s="34" t="s">
        <v>276</v>
      </c>
      <c r="CH284" s="34">
        <f t="shared" ref="CH284:CK284" si="780">SUM(CH32)</f>
        <v>0.37</v>
      </c>
      <c r="CI284" s="34">
        <f t="shared" si="780"/>
        <v>0.66</v>
      </c>
      <c r="CJ284" s="34">
        <f t="shared" si="780"/>
        <v>0.31</v>
      </c>
      <c r="CK284" s="34">
        <f t="shared" si="780"/>
        <v>0.41</v>
      </c>
      <c r="CN284" s="34" t="s">
        <v>276</v>
      </c>
      <c r="CO284" s="34">
        <f t="shared" ref="CO284:CR284" si="781">SUM(CO32)</f>
        <v>0.2</v>
      </c>
      <c r="CP284" s="34">
        <f t="shared" si="781"/>
        <v>0.4</v>
      </c>
      <c r="CQ284" s="34">
        <f t="shared" si="781"/>
        <v>0.21</v>
      </c>
      <c r="CR284" s="34">
        <f t="shared" si="781"/>
        <v>0.03</v>
      </c>
      <c r="CS284" s="34"/>
      <c r="CU284" s="34" t="s">
        <v>276</v>
      </c>
      <c r="CV284" s="34">
        <f t="shared" ref="CV284:CY284" si="782">SUM(CV32)</f>
        <v>0.28000000000000003</v>
      </c>
      <c r="CW284" s="34">
        <f t="shared" si="782"/>
        <v>0.66</v>
      </c>
      <c r="CX284" s="34">
        <f t="shared" si="782"/>
        <v>0.24</v>
      </c>
      <c r="CY284" s="34">
        <f t="shared" si="782"/>
        <v>0.02</v>
      </c>
      <c r="DB284" s="34" t="s">
        <v>276</v>
      </c>
      <c r="DC284" s="34">
        <f t="shared" ref="DC284:DF284" si="783">SUM(DC32)</f>
        <v>0.31</v>
      </c>
      <c r="DD284" s="34">
        <f t="shared" si="783"/>
        <v>0.57999999999999996</v>
      </c>
      <c r="DE284" s="34">
        <f t="shared" si="783"/>
        <v>0.12</v>
      </c>
      <c r="DF284" s="34">
        <f t="shared" si="783"/>
        <v>0.72</v>
      </c>
      <c r="DI284" s="34" t="s">
        <v>276</v>
      </c>
      <c r="DJ284" s="34">
        <f t="shared" ref="DJ284:DM284" si="784">SUM(DJ32)</f>
        <v>0.21</v>
      </c>
      <c r="DK284" s="34">
        <f t="shared" si="784"/>
        <v>0.47</v>
      </c>
      <c r="DL284" s="34">
        <f t="shared" si="784"/>
        <v>0.08</v>
      </c>
      <c r="DM284" s="34">
        <f t="shared" si="784"/>
        <v>0.42</v>
      </c>
      <c r="DP284" s="34" t="s">
        <v>276</v>
      </c>
      <c r="DQ284" s="34">
        <f t="shared" ref="DQ284:DT284" si="785">SUM(DQ32)</f>
        <v>0.1</v>
      </c>
      <c r="DR284" s="34">
        <f t="shared" si="785"/>
        <v>0.21</v>
      </c>
      <c r="DS284" s="34">
        <f t="shared" si="785"/>
        <v>0.05</v>
      </c>
      <c r="DT284" s="34">
        <f t="shared" si="785"/>
        <v>0.18</v>
      </c>
      <c r="DW284" s="34" t="s">
        <v>276</v>
      </c>
      <c r="DX284" s="34">
        <f t="shared" ref="DX284:EA284" si="786">SUM(DX32)</f>
        <v>0.15</v>
      </c>
      <c r="DY284" s="34">
        <f t="shared" si="786"/>
        <v>0.65</v>
      </c>
      <c r="DZ284" s="34">
        <f t="shared" si="786"/>
        <v>0.02</v>
      </c>
      <c r="EA284" s="34">
        <f t="shared" si="786"/>
        <v>0.16</v>
      </c>
      <c r="ED284" s="34" t="s">
        <v>276</v>
      </c>
      <c r="EE284" s="34">
        <f t="shared" ref="EE284:EH284" si="787">SUM(EE32)</f>
        <v>0.18</v>
      </c>
      <c r="EF284" s="34">
        <f t="shared" si="787"/>
        <v>0.48</v>
      </c>
      <c r="EG284" s="34">
        <f t="shared" si="787"/>
        <v>0.1</v>
      </c>
      <c r="EH284" s="34">
        <f t="shared" si="787"/>
        <v>0.2</v>
      </c>
      <c r="EK284" s="34" t="s">
        <v>276</v>
      </c>
      <c r="EL284" s="34">
        <f t="shared" ref="EL284:EO284" si="788">SUM(EL32)</f>
        <v>0.18</v>
      </c>
      <c r="EM284" s="34">
        <f t="shared" si="788"/>
        <v>0.62</v>
      </c>
      <c r="EN284" s="34">
        <f t="shared" si="788"/>
        <v>0.08</v>
      </c>
      <c r="EO284" s="34">
        <f t="shared" si="788"/>
        <v>0.19</v>
      </c>
      <c r="ER284" s="34" t="s">
        <v>276</v>
      </c>
      <c r="ES284" s="34">
        <f t="shared" ref="ES284:EV284" si="789">SUM(ES32)</f>
        <v>0.11</v>
      </c>
      <c r="ET284" s="34">
        <f t="shared" si="789"/>
        <v>0.25</v>
      </c>
      <c r="EU284" s="34">
        <f t="shared" si="789"/>
        <v>0.08</v>
      </c>
      <c r="EV284" s="34">
        <f t="shared" si="789"/>
        <v>0.13</v>
      </c>
      <c r="EZ284" s="34">
        <f t="shared" ref="EZ284:FC284" si="790">SUM(EZ32)</f>
        <v>0.09</v>
      </c>
      <c r="FA284" s="34">
        <f t="shared" si="790"/>
        <v>0.16</v>
      </c>
      <c r="FB284" s="34">
        <f t="shared" si="790"/>
        <v>0.08</v>
      </c>
      <c r="FC284" s="34">
        <f t="shared" si="790"/>
        <v>0</v>
      </c>
      <c r="FD284" s="34"/>
      <c r="FG284" s="34">
        <f t="shared" ref="FG284:FJ284" si="791">SUM(FG32)</f>
        <v>0.17</v>
      </c>
      <c r="FH284" s="34">
        <f t="shared" si="791"/>
        <v>0.41</v>
      </c>
      <c r="FI284" s="34">
        <f t="shared" si="791"/>
        <v>0.14000000000000001</v>
      </c>
      <c r="FJ284" s="34">
        <f t="shared" si="791"/>
        <v>0.13</v>
      </c>
      <c r="FN284" s="34">
        <f t="shared" ref="FN284:FQ284" si="792">SUM(FN32)</f>
        <v>0.22</v>
      </c>
      <c r="FO284" s="34">
        <f t="shared" si="792"/>
        <v>0.23</v>
      </c>
      <c r="FP284" s="34">
        <f t="shared" si="792"/>
        <v>0.24</v>
      </c>
      <c r="FQ284" s="34">
        <f t="shared" si="792"/>
        <v>0.11</v>
      </c>
      <c r="FU284" s="34">
        <f t="shared" ref="FU284:FX284" si="793">SUM(FU32)</f>
        <v>0.28999999999999998</v>
      </c>
      <c r="FV284" s="34">
        <f t="shared" si="793"/>
        <v>1.1000000000000001</v>
      </c>
      <c r="FW284" s="34">
        <f t="shared" si="793"/>
        <v>0.17</v>
      </c>
      <c r="FX284" s="34">
        <f t="shared" si="793"/>
        <v>7.0000000000000007E-2</v>
      </c>
      <c r="FY284" s="34"/>
      <c r="GB284" s="34">
        <f t="shared" ref="GB284:GE284" si="794">SUM(GB32)</f>
        <v>0.24</v>
      </c>
      <c r="GC284" s="34">
        <f t="shared" si="794"/>
        <v>0.82</v>
      </c>
      <c r="GD284" s="34">
        <f t="shared" si="794"/>
        <v>0.15</v>
      </c>
      <c r="GE284" s="34">
        <f t="shared" si="794"/>
        <v>0.05</v>
      </c>
      <c r="GI284" s="34">
        <f t="shared" ref="GI284:GL284" si="795">SUM(GI32)</f>
        <v>0.14000000000000001</v>
      </c>
      <c r="GJ284" s="34">
        <f t="shared" si="795"/>
        <v>0.37</v>
      </c>
      <c r="GK284" s="34">
        <f t="shared" si="795"/>
        <v>0.14000000000000001</v>
      </c>
      <c r="GL284" s="34">
        <f t="shared" si="795"/>
        <v>0</v>
      </c>
      <c r="GP284" s="49">
        <f t="shared" ref="GP284:GS284" si="796">SUM(GP32)</f>
        <v>0.2</v>
      </c>
      <c r="GQ284" s="49">
        <f t="shared" si="796"/>
        <v>0.69</v>
      </c>
      <c r="GR284" s="49">
        <f t="shared" si="796"/>
        <v>0.13</v>
      </c>
      <c r="GS284" s="49">
        <f t="shared" si="796"/>
        <v>0.01</v>
      </c>
      <c r="GW284" s="51">
        <f t="shared" ref="GW284:GZ284" si="797">SUM(GW32)</f>
        <v>0.16</v>
      </c>
      <c r="GX284" s="51">
        <f t="shared" si="797"/>
        <v>0.62</v>
      </c>
      <c r="GY284" s="51">
        <f t="shared" si="797"/>
        <v>0.1</v>
      </c>
      <c r="GZ284" s="51">
        <f t="shared" si="797"/>
        <v>0</v>
      </c>
      <c r="HA284" s="51"/>
      <c r="HD284" s="57">
        <f t="shared" ref="HD284:HG284" si="798">SUM(HD32)</f>
        <v>0.27</v>
      </c>
      <c r="HE284" s="57">
        <f t="shared" si="798"/>
        <v>0.59</v>
      </c>
      <c r="HF284" s="57">
        <f t="shared" si="798"/>
        <v>0.26</v>
      </c>
      <c r="HG284" s="57">
        <f t="shared" si="798"/>
        <v>0.05</v>
      </c>
    </row>
    <row r="285" spans="1:215" x14ac:dyDescent="0.25">
      <c r="A285" s="32" t="s">
        <v>277</v>
      </c>
      <c r="B285" s="32">
        <f t="shared" ref="B285:C285" si="799">SUM(B33)</f>
        <v>0.85</v>
      </c>
      <c r="C285" s="32">
        <f t="shared" si="799"/>
        <v>1.65</v>
      </c>
      <c r="D285" s="32">
        <f t="shared" ref="D285:E285" si="800">SUM(D33)</f>
        <v>0.7</v>
      </c>
      <c r="E285" s="32">
        <f t="shared" si="800"/>
        <v>0.52</v>
      </c>
      <c r="H285" s="32" t="s">
        <v>277</v>
      </c>
      <c r="I285" s="32">
        <f t="shared" ref="I285:J285" si="801">SUM(I33)</f>
        <v>0.86</v>
      </c>
      <c r="J285" s="32">
        <f t="shared" si="801"/>
        <v>1.02</v>
      </c>
      <c r="K285" s="32">
        <f t="shared" ref="K285:L285" si="802">SUM(K33)</f>
        <v>0.95</v>
      </c>
      <c r="L285" s="32">
        <f t="shared" si="802"/>
        <v>0.46</v>
      </c>
      <c r="O285" s="32" t="s">
        <v>277</v>
      </c>
      <c r="P285" s="32">
        <f t="shared" ref="P285:Q285" si="803">SUM(P33)</f>
        <v>0.71</v>
      </c>
      <c r="Q285" s="32">
        <f t="shared" si="803"/>
        <v>1.31</v>
      </c>
      <c r="R285" s="32">
        <f t="shared" ref="R285:S285" si="804">SUM(R33)</f>
        <v>0.65</v>
      </c>
      <c r="S285" s="32">
        <f t="shared" si="804"/>
        <v>0.24</v>
      </c>
      <c r="V285" s="32" t="s">
        <v>277</v>
      </c>
      <c r="W285" s="32">
        <f t="shared" ref="W285:X285" si="805">SUM(W33)</f>
        <v>0.78</v>
      </c>
      <c r="X285" s="32">
        <f t="shared" si="805"/>
        <v>0.86</v>
      </c>
      <c r="Y285" s="32">
        <f t="shared" ref="Y285:Z285" si="806">SUM(Y33)</f>
        <v>0.82</v>
      </c>
      <c r="Z285" s="32">
        <f t="shared" si="806"/>
        <v>0.16</v>
      </c>
      <c r="AC285" s="32" t="s">
        <v>277</v>
      </c>
      <c r="AD285" s="32">
        <f t="shared" ref="AD285:AE285" si="807">SUM(AD33)</f>
        <v>0.53</v>
      </c>
      <c r="AE285" s="32">
        <f t="shared" si="807"/>
        <v>0.63</v>
      </c>
      <c r="AF285" s="32">
        <f t="shared" ref="AF285:AG285" si="808">SUM(AF33)</f>
        <v>0.55000000000000004</v>
      </c>
      <c r="AG285" s="32">
        <f t="shared" si="808"/>
        <v>0.36</v>
      </c>
      <c r="AJ285" s="32" t="s">
        <v>277</v>
      </c>
      <c r="AK285" s="32">
        <f t="shared" ref="AK285:AL285" si="809">SUM(AK33)</f>
        <v>0.6</v>
      </c>
      <c r="AL285" s="32">
        <f t="shared" si="809"/>
        <v>0.62</v>
      </c>
      <c r="AM285" s="32">
        <f t="shared" ref="AM285:AN285" si="810">SUM(AM33)</f>
        <v>0.74</v>
      </c>
      <c r="AN285" s="32">
        <f t="shared" si="810"/>
        <v>0.19</v>
      </c>
      <c r="AQ285" s="2" t="s">
        <v>277</v>
      </c>
      <c r="AR285" s="2">
        <f t="shared" ref="AR285:AS285" si="811">SUM(AR33)</f>
        <v>0.74</v>
      </c>
      <c r="AS285" s="2">
        <f t="shared" si="811"/>
        <v>1.58</v>
      </c>
      <c r="AT285" s="2">
        <f t="shared" ref="AT285:AU285" si="812">SUM(AT33)</f>
        <v>0.64</v>
      </c>
      <c r="AU285" s="2">
        <f t="shared" si="812"/>
        <v>0.26</v>
      </c>
      <c r="AX285" s="2" t="s">
        <v>277</v>
      </c>
      <c r="AY285" s="2">
        <f t="shared" ref="AY285:AZ285" si="813">SUM(AY33)</f>
        <v>0.51</v>
      </c>
      <c r="AZ285" s="2">
        <f t="shared" si="813"/>
        <v>0.73</v>
      </c>
      <c r="BA285" s="2">
        <f t="shared" ref="BA285:BB285" si="814">SUM(BA33)</f>
        <v>0.52</v>
      </c>
      <c r="BB285" s="2">
        <f t="shared" si="814"/>
        <v>0.21</v>
      </c>
      <c r="BE285" s="2" t="s">
        <v>277</v>
      </c>
      <c r="BF285" s="2">
        <f t="shared" ref="BF285:BG285" si="815">SUM(BF33)</f>
        <v>0.51</v>
      </c>
      <c r="BG285" s="2">
        <f t="shared" si="815"/>
        <v>0.82</v>
      </c>
      <c r="BH285" s="2">
        <f t="shared" ref="BH285:BI285" si="816">SUM(BH33)</f>
        <v>0.5</v>
      </c>
      <c r="BI285" s="2">
        <f t="shared" si="816"/>
        <v>0.16</v>
      </c>
      <c r="BL285" s="2" t="s">
        <v>277</v>
      </c>
      <c r="BM285" s="2">
        <f t="shared" ref="BM285:BN285" si="817">SUM(BM33)</f>
        <v>0.54</v>
      </c>
      <c r="BN285" s="2">
        <f t="shared" si="817"/>
        <v>0.75</v>
      </c>
      <c r="BO285" s="2">
        <f t="shared" ref="BO285:BP285" si="818">SUM(BO33)</f>
        <v>0.55000000000000004</v>
      </c>
      <c r="BP285" s="2">
        <f t="shared" si="818"/>
        <v>0.22</v>
      </c>
      <c r="BS285" t="s">
        <v>277</v>
      </c>
      <c r="BT285">
        <f t="shared" si="56"/>
        <v>0.64</v>
      </c>
      <c r="BU285">
        <f t="shared" si="56"/>
        <v>0.97</v>
      </c>
      <c r="BV285">
        <f t="shared" si="98"/>
        <v>0.63</v>
      </c>
      <c r="BW285">
        <f t="shared" si="98"/>
        <v>0.4</v>
      </c>
      <c r="BZ285" s="2" t="s">
        <v>277</v>
      </c>
      <c r="CA285" s="2">
        <f t="shared" ref="CA285:CD285" si="819">SUM(CA33)</f>
        <v>0.67</v>
      </c>
      <c r="CB285" s="2">
        <f t="shared" si="819"/>
        <v>0.94</v>
      </c>
      <c r="CC285" s="2">
        <f t="shared" si="819"/>
        <v>0.57999999999999996</v>
      </c>
      <c r="CD285" s="2">
        <f t="shared" si="819"/>
        <v>0.6</v>
      </c>
      <c r="CG285" s="34" t="s">
        <v>277</v>
      </c>
      <c r="CH285" s="34">
        <f t="shared" ref="CH285:CK285" si="820">SUM(CH33)</f>
        <v>0.81</v>
      </c>
      <c r="CI285" s="34">
        <f t="shared" si="820"/>
        <v>1.19</v>
      </c>
      <c r="CJ285" s="34">
        <f t="shared" si="820"/>
        <v>0.76</v>
      </c>
      <c r="CK285" s="34">
        <f t="shared" si="820"/>
        <v>0.64</v>
      </c>
      <c r="CN285" s="34" t="s">
        <v>277</v>
      </c>
      <c r="CO285" s="34">
        <f t="shared" ref="CO285:CR285" si="821">SUM(CO33)</f>
        <v>0.63</v>
      </c>
      <c r="CP285" s="34">
        <f t="shared" si="821"/>
        <v>1.19</v>
      </c>
      <c r="CQ285" s="34">
        <f t="shared" si="821"/>
        <v>0.57999999999999996</v>
      </c>
      <c r="CR285" s="34">
        <f t="shared" si="821"/>
        <v>0.28000000000000003</v>
      </c>
      <c r="CS285" s="34"/>
      <c r="CU285" s="34" t="s">
        <v>277</v>
      </c>
      <c r="CV285" s="34">
        <f t="shared" ref="CV285:CY285" si="822">SUM(CV33)</f>
        <v>0.68</v>
      </c>
      <c r="CW285" s="34">
        <f t="shared" si="822"/>
        <v>1.48</v>
      </c>
      <c r="CX285" s="34">
        <f t="shared" si="822"/>
        <v>0.55000000000000004</v>
      </c>
      <c r="CY285" s="34">
        <f t="shared" si="822"/>
        <v>0.39</v>
      </c>
      <c r="DB285" s="34" t="s">
        <v>277</v>
      </c>
      <c r="DC285" s="34">
        <f t="shared" ref="DC285:DF285" si="823">SUM(DC33)</f>
        <v>0.73</v>
      </c>
      <c r="DD285" s="34">
        <f t="shared" si="823"/>
        <v>1.1499999999999999</v>
      </c>
      <c r="DE285" s="34">
        <f t="shared" si="823"/>
        <v>0.74</v>
      </c>
      <c r="DF285" s="34">
        <f t="shared" si="823"/>
        <v>0.3</v>
      </c>
      <c r="DI285" s="34" t="s">
        <v>277</v>
      </c>
      <c r="DJ285" s="34">
        <f t="shared" ref="DJ285:DM285" si="824">SUM(DJ33)</f>
        <v>0.68</v>
      </c>
      <c r="DK285" s="34">
        <f t="shared" si="824"/>
        <v>1.42</v>
      </c>
      <c r="DL285" s="34">
        <f t="shared" si="824"/>
        <v>0.63</v>
      </c>
      <c r="DM285" s="34">
        <f t="shared" si="824"/>
        <v>0.41</v>
      </c>
      <c r="DP285" s="34" t="s">
        <v>277</v>
      </c>
      <c r="DQ285" s="34">
        <f t="shared" ref="DQ285:DT285" si="825">SUM(DQ33)</f>
        <v>0.5</v>
      </c>
      <c r="DR285" s="34">
        <f t="shared" si="825"/>
        <v>0.93</v>
      </c>
      <c r="DS285" s="34">
        <f t="shared" si="825"/>
        <v>0.48</v>
      </c>
      <c r="DT285" s="34">
        <f t="shared" si="825"/>
        <v>0.05</v>
      </c>
      <c r="DW285" s="34" t="s">
        <v>277</v>
      </c>
      <c r="DX285" s="34">
        <f t="shared" ref="DX285:EA285" si="826">SUM(DX33)</f>
        <v>0.45</v>
      </c>
      <c r="DY285" s="34">
        <f t="shared" si="826"/>
        <v>0.33</v>
      </c>
      <c r="DZ285" s="34">
        <f t="shared" si="826"/>
        <v>0.56000000000000005</v>
      </c>
      <c r="EA285" s="34">
        <f t="shared" si="826"/>
        <v>0.12</v>
      </c>
      <c r="ED285" s="34" t="s">
        <v>277</v>
      </c>
      <c r="EE285" s="34">
        <f t="shared" ref="EE285:EH285" si="827">SUM(EE33)</f>
        <v>0.53</v>
      </c>
      <c r="EF285" s="34">
        <f t="shared" si="827"/>
        <v>0.73</v>
      </c>
      <c r="EG285" s="34">
        <f t="shared" si="827"/>
        <v>0.63</v>
      </c>
      <c r="EH285" s="34">
        <f t="shared" si="827"/>
        <v>0.03</v>
      </c>
      <c r="EK285" s="34" t="s">
        <v>277</v>
      </c>
      <c r="EL285" s="34">
        <f t="shared" ref="EL285:EO285" si="828">SUM(EL33)</f>
        <v>0.46</v>
      </c>
      <c r="EM285" s="34">
        <f t="shared" si="828"/>
        <v>0.94</v>
      </c>
      <c r="EN285" s="34">
        <f t="shared" si="828"/>
        <v>0.5</v>
      </c>
      <c r="EO285" s="34">
        <f t="shared" si="828"/>
        <v>0.02</v>
      </c>
      <c r="ER285" s="34" t="s">
        <v>277</v>
      </c>
      <c r="ES285" s="34">
        <f t="shared" ref="ES285:EV285" si="829">SUM(ES33)</f>
        <v>0.3</v>
      </c>
      <c r="ET285" s="34">
        <f t="shared" si="829"/>
        <v>0.28000000000000003</v>
      </c>
      <c r="EU285" s="34">
        <f t="shared" si="829"/>
        <v>0.35</v>
      </c>
      <c r="EV285" s="34">
        <f t="shared" si="829"/>
        <v>0.09</v>
      </c>
      <c r="EZ285" s="34">
        <f t="shared" ref="EZ285:FC285" si="830">SUM(EZ33)</f>
        <v>0.33</v>
      </c>
      <c r="FA285" s="34">
        <f t="shared" si="830"/>
        <v>0.52</v>
      </c>
      <c r="FB285" s="34">
        <f t="shared" si="830"/>
        <v>0.37</v>
      </c>
      <c r="FC285" s="34">
        <f t="shared" si="830"/>
        <v>0</v>
      </c>
      <c r="FD285" s="34"/>
      <c r="FG285" s="34">
        <f t="shared" ref="FG285:FJ285" si="831">SUM(FG33)</f>
        <v>0.36</v>
      </c>
      <c r="FH285" s="34">
        <f t="shared" si="831"/>
        <v>0.5</v>
      </c>
      <c r="FI285" s="34">
        <f t="shared" si="831"/>
        <v>0.43</v>
      </c>
      <c r="FJ285" s="34">
        <f t="shared" si="831"/>
        <v>0</v>
      </c>
      <c r="FN285" s="34">
        <f t="shared" ref="FN285:FQ285" si="832">SUM(FN33)</f>
        <v>0.52</v>
      </c>
      <c r="FO285" s="34">
        <f t="shared" si="832"/>
        <v>0.37</v>
      </c>
      <c r="FP285" s="34">
        <f t="shared" si="832"/>
        <v>0.65</v>
      </c>
      <c r="FQ285" s="34">
        <f t="shared" si="832"/>
        <v>0.15</v>
      </c>
      <c r="FU285" s="34">
        <f t="shared" ref="FU285:FX285" si="833">SUM(FU33)</f>
        <v>0.35</v>
      </c>
      <c r="FV285" s="34">
        <f t="shared" si="833"/>
        <v>0.47</v>
      </c>
      <c r="FW285" s="34">
        <f t="shared" si="833"/>
        <v>0.35</v>
      </c>
      <c r="FX285" s="34">
        <f t="shared" si="833"/>
        <v>0.15</v>
      </c>
      <c r="FY285" s="34"/>
      <c r="GB285" s="34">
        <f t="shared" ref="GB285:GE285" si="834">SUM(GB33)</f>
        <v>0.28999999999999998</v>
      </c>
      <c r="GC285" s="34">
        <f t="shared" si="834"/>
        <v>0.19</v>
      </c>
      <c r="GD285" s="34">
        <f t="shared" si="834"/>
        <v>0.35</v>
      </c>
      <c r="GE285" s="34">
        <f t="shared" si="834"/>
        <v>0.05</v>
      </c>
      <c r="GI285" s="34">
        <f t="shared" ref="GI285:GL285" si="835">SUM(GI33)</f>
        <v>0.32</v>
      </c>
      <c r="GJ285" s="34">
        <f t="shared" si="835"/>
        <v>0.42</v>
      </c>
      <c r="GK285" s="34">
        <f t="shared" si="835"/>
        <v>0.33</v>
      </c>
      <c r="GL285" s="34">
        <f t="shared" si="835"/>
        <v>0.03</v>
      </c>
      <c r="GP285" s="49">
        <f t="shared" ref="GP285:GS285" si="836">SUM(GP33)</f>
        <v>0.37</v>
      </c>
      <c r="GQ285" s="49">
        <f t="shared" si="836"/>
        <v>0.75</v>
      </c>
      <c r="GR285" s="49">
        <f t="shared" si="836"/>
        <v>0.36</v>
      </c>
      <c r="GS285" s="49">
        <f t="shared" si="836"/>
        <v>0.06</v>
      </c>
      <c r="GW285" s="51">
        <f t="shared" ref="GW285:GZ285" si="837">SUM(GW33)</f>
        <v>0.38</v>
      </c>
      <c r="GX285" s="51">
        <f t="shared" si="837"/>
        <v>0.54</v>
      </c>
      <c r="GY285" s="51">
        <f t="shared" si="837"/>
        <v>0.4</v>
      </c>
      <c r="GZ285" s="51">
        <f t="shared" si="837"/>
        <v>0.08</v>
      </c>
      <c r="HA285" s="51"/>
      <c r="HD285" s="57">
        <f t="shared" ref="HD285:HG285" si="838">SUM(HD33)</f>
        <v>0.27</v>
      </c>
      <c r="HE285" s="57">
        <f t="shared" si="838"/>
        <v>0.31</v>
      </c>
      <c r="HF285" s="57">
        <f t="shared" si="838"/>
        <v>0.28999999999999998</v>
      </c>
      <c r="HG285" s="57">
        <f t="shared" si="838"/>
        <v>0.08</v>
      </c>
    </row>
    <row r="286" spans="1:215" x14ac:dyDescent="0.25">
      <c r="A286" s="32" t="s">
        <v>278</v>
      </c>
      <c r="B286" s="32">
        <f t="shared" ref="B286:C286" si="839">SUM(B34)</f>
        <v>0.4</v>
      </c>
      <c r="C286" s="32">
        <f t="shared" si="839"/>
        <v>0.36</v>
      </c>
      <c r="D286" s="32">
        <f t="shared" ref="D286:E286" si="840">SUM(D34)</f>
        <v>0.52</v>
      </c>
      <c r="E286" s="32">
        <f t="shared" si="840"/>
        <v>0.04</v>
      </c>
      <c r="H286" s="32" t="s">
        <v>278</v>
      </c>
      <c r="I286" s="32">
        <f t="shared" ref="I286:J286" si="841">SUM(I34)</f>
        <v>0.45</v>
      </c>
      <c r="J286" s="32">
        <f t="shared" si="841"/>
        <v>0.3</v>
      </c>
      <c r="K286" s="32">
        <f t="shared" ref="K286:L286" si="842">SUM(K34)</f>
        <v>0.5</v>
      </c>
      <c r="L286" s="32">
        <f t="shared" si="842"/>
        <v>0.26</v>
      </c>
      <c r="O286" s="32" t="s">
        <v>278</v>
      </c>
      <c r="P286" s="32">
        <f t="shared" ref="P286:Q286" si="843">SUM(P34)</f>
        <v>0.41</v>
      </c>
      <c r="Q286" s="32">
        <f t="shared" si="843"/>
        <v>0.25</v>
      </c>
      <c r="R286" s="32">
        <f t="shared" ref="R286:S286" si="844">SUM(R34)</f>
        <v>0.45</v>
      </c>
      <c r="S286" s="32">
        <f t="shared" si="844"/>
        <v>0.18</v>
      </c>
      <c r="V286" s="32" t="s">
        <v>278</v>
      </c>
      <c r="W286" s="32">
        <f t="shared" ref="W286:X286" si="845">SUM(W34)</f>
        <v>0.41</v>
      </c>
      <c r="X286" s="32">
        <f t="shared" si="845"/>
        <v>0.37</v>
      </c>
      <c r="Y286" s="32">
        <f t="shared" ref="Y286:Z286" si="846">SUM(Y34)</f>
        <v>0.44</v>
      </c>
      <c r="Z286" s="32">
        <f t="shared" si="846"/>
        <v>0.15</v>
      </c>
      <c r="AC286" s="32" t="s">
        <v>278</v>
      </c>
      <c r="AD286" s="32">
        <f t="shared" ref="AD286:AE286" si="847">SUM(AD34)</f>
        <v>0.25</v>
      </c>
      <c r="AE286" s="32">
        <f t="shared" si="847"/>
        <v>0.21</v>
      </c>
      <c r="AF286" s="32">
        <f t="shared" ref="AF286:AG286" si="848">SUM(AF34)</f>
        <v>0.32</v>
      </c>
      <c r="AG286" s="32">
        <f t="shared" si="848"/>
        <v>0.09</v>
      </c>
      <c r="AJ286" s="32" t="s">
        <v>278</v>
      </c>
      <c r="AK286" s="32">
        <f t="shared" ref="AK286:AL286" si="849">SUM(AK34)</f>
        <v>0.32</v>
      </c>
      <c r="AL286" s="32">
        <f t="shared" si="849"/>
        <v>0.19</v>
      </c>
      <c r="AM286" s="32">
        <f t="shared" ref="AM286:AN286" si="850">SUM(AM34)</f>
        <v>0.39</v>
      </c>
      <c r="AN286" s="32">
        <f t="shared" si="850"/>
        <v>0.06</v>
      </c>
      <c r="AQ286" s="2" t="s">
        <v>278</v>
      </c>
      <c r="AR286" s="2">
        <f t="shared" ref="AR286:AS286" si="851">SUM(AR34)</f>
        <v>0.13</v>
      </c>
      <c r="AS286" s="2">
        <f t="shared" si="851"/>
        <v>0.04</v>
      </c>
      <c r="AT286" s="2">
        <f t="shared" ref="AT286:AU286" si="852">SUM(AT34)</f>
        <v>0.14000000000000001</v>
      </c>
      <c r="AU286" s="2">
        <f t="shared" si="852"/>
        <v>0.17</v>
      </c>
      <c r="AX286" s="2" t="s">
        <v>278</v>
      </c>
      <c r="AY286" s="2">
        <f t="shared" ref="AY286:AZ286" si="853">SUM(AY34)</f>
        <v>0.37</v>
      </c>
      <c r="AZ286" s="2">
        <f t="shared" si="853"/>
        <v>0.14000000000000001</v>
      </c>
      <c r="BA286" s="2">
        <f t="shared" ref="BA286:BB286" si="854">SUM(BA34)</f>
        <v>0.49</v>
      </c>
      <c r="BB286" s="2">
        <f t="shared" si="854"/>
        <v>0.1</v>
      </c>
      <c r="BE286" s="2" t="s">
        <v>278</v>
      </c>
      <c r="BF286" s="2">
        <f t="shared" ref="BF286:BG286" si="855">SUM(BF34)</f>
        <v>0.32</v>
      </c>
      <c r="BG286" s="2">
        <f t="shared" si="855"/>
        <v>0.14000000000000001</v>
      </c>
      <c r="BH286" s="2">
        <f t="shared" ref="BH286:BI286" si="856">SUM(BH34)</f>
        <v>0.39</v>
      </c>
      <c r="BI286" s="2">
        <f t="shared" si="856"/>
        <v>0</v>
      </c>
      <c r="BL286" s="2" t="s">
        <v>278</v>
      </c>
      <c r="BM286" s="2">
        <f t="shared" ref="BM286:BN286" si="857">SUM(BM34)</f>
        <v>0.55000000000000004</v>
      </c>
      <c r="BN286" s="2">
        <f t="shared" si="857"/>
        <v>0.64</v>
      </c>
      <c r="BO286" s="2">
        <f t="shared" ref="BO286:BP286" si="858">SUM(BO34)</f>
        <v>0.56000000000000005</v>
      </c>
      <c r="BP286" s="2">
        <f t="shared" si="858"/>
        <v>0.23</v>
      </c>
      <c r="BS286" t="s">
        <v>278</v>
      </c>
      <c r="BT286">
        <f t="shared" si="56"/>
        <v>0.42</v>
      </c>
      <c r="BU286">
        <f t="shared" si="56"/>
        <v>0.76</v>
      </c>
      <c r="BV286">
        <f t="shared" si="98"/>
        <v>0.42</v>
      </c>
      <c r="BW286">
        <f t="shared" si="98"/>
        <v>0.08</v>
      </c>
      <c r="BZ286" s="2" t="s">
        <v>278</v>
      </c>
      <c r="CA286" s="2">
        <f t="shared" ref="CA286:CD286" si="859">SUM(CA34)</f>
        <v>0.31</v>
      </c>
      <c r="CB286" s="2">
        <f t="shared" si="859"/>
        <v>0.31</v>
      </c>
      <c r="CC286" s="2">
        <f t="shared" si="859"/>
        <v>0.38</v>
      </c>
      <c r="CD286" s="2">
        <f t="shared" si="859"/>
        <v>0.05</v>
      </c>
      <c r="CG286" s="34" t="s">
        <v>278</v>
      </c>
      <c r="CH286" s="34">
        <f t="shared" ref="CH286:CK286" si="860">SUM(CH34)</f>
        <v>0.42</v>
      </c>
      <c r="CI286" s="34">
        <f t="shared" si="860"/>
        <v>0.49</v>
      </c>
      <c r="CJ286" s="34">
        <f t="shared" si="860"/>
        <v>0.44</v>
      </c>
      <c r="CK286" s="34">
        <f t="shared" si="860"/>
        <v>0.28000000000000003</v>
      </c>
      <c r="CN286" s="34" t="s">
        <v>278</v>
      </c>
      <c r="CO286" s="34">
        <f t="shared" ref="CO286:CR286" si="861">SUM(CO34)</f>
        <v>0.43</v>
      </c>
      <c r="CP286" s="34">
        <f t="shared" si="861"/>
        <v>0.28000000000000003</v>
      </c>
      <c r="CQ286" s="34">
        <f t="shared" si="861"/>
        <v>0.54</v>
      </c>
      <c r="CR286" s="34">
        <f t="shared" si="861"/>
        <v>0.18</v>
      </c>
      <c r="CS286" s="34"/>
      <c r="CU286" s="34" t="s">
        <v>278</v>
      </c>
      <c r="CV286" s="34">
        <f t="shared" ref="CV286:CY286" si="862">SUM(CV34)</f>
        <v>0.25</v>
      </c>
      <c r="CW286" s="34">
        <f t="shared" si="862"/>
        <v>0.13</v>
      </c>
      <c r="CX286" s="34">
        <f t="shared" si="862"/>
        <v>0.32</v>
      </c>
      <c r="CY286" s="34">
        <f t="shared" si="862"/>
        <v>0.03</v>
      </c>
      <c r="DB286" s="34" t="s">
        <v>278</v>
      </c>
      <c r="DC286" s="34">
        <f t="shared" ref="DC286:DF286" si="863">SUM(DC34)</f>
        <v>0.18</v>
      </c>
      <c r="DD286" s="34">
        <f t="shared" si="863"/>
        <v>0.52</v>
      </c>
      <c r="DE286" s="34">
        <f t="shared" si="863"/>
        <v>0.15</v>
      </c>
      <c r="DF286" s="34">
        <f t="shared" si="863"/>
        <v>0</v>
      </c>
      <c r="DI286" s="34" t="s">
        <v>278</v>
      </c>
      <c r="DJ286" s="34">
        <f t="shared" ref="DJ286:DM286" si="864">SUM(DJ34)</f>
        <v>0.14000000000000001</v>
      </c>
      <c r="DK286" s="34">
        <f t="shared" si="864"/>
        <v>0.12</v>
      </c>
      <c r="DL286" s="34">
        <f t="shared" si="864"/>
        <v>0.14000000000000001</v>
      </c>
      <c r="DM286" s="34">
        <f t="shared" si="864"/>
        <v>0</v>
      </c>
      <c r="DP286" s="34" t="s">
        <v>278</v>
      </c>
      <c r="DQ286" s="34">
        <f t="shared" ref="DQ286:DT286" si="865">SUM(DQ34)</f>
        <v>0.11</v>
      </c>
      <c r="DR286" s="34">
        <f t="shared" si="865"/>
        <v>0.12</v>
      </c>
      <c r="DS286" s="34">
        <f t="shared" si="865"/>
        <v>0.12</v>
      </c>
      <c r="DT286" s="34">
        <f t="shared" si="865"/>
        <v>0.02</v>
      </c>
      <c r="DW286" s="34" t="s">
        <v>278</v>
      </c>
      <c r="DX286" s="34">
        <f t="shared" ref="DX286:EA286" si="866">SUM(DX34)</f>
        <v>0.12</v>
      </c>
      <c r="DY286" s="34">
        <f t="shared" si="866"/>
        <v>0.06</v>
      </c>
      <c r="DZ286" s="34">
        <f t="shared" si="866"/>
        <v>0.11</v>
      </c>
      <c r="EA286" s="34">
        <f t="shared" si="866"/>
        <v>0.12</v>
      </c>
      <c r="ED286" s="34" t="s">
        <v>278</v>
      </c>
      <c r="EE286" s="34">
        <f t="shared" ref="EE286:EH286" si="867">SUM(EE34)</f>
        <v>0.08</v>
      </c>
      <c r="EF286" s="34">
        <f t="shared" si="867"/>
        <v>0.09</v>
      </c>
      <c r="EG286" s="34">
        <f t="shared" si="867"/>
        <v>0.1</v>
      </c>
      <c r="EH286" s="34">
        <f t="shared" si="867"/>
        <v>0.01</v>
      </c>
      <c r="EK286" s="34" t="s">
        <v>278</v>
      </c>
      <c r="EL286" s="34">
        <f t="shared" ref="EL286:EO286" si="868">SUM(EL34)</f>
        <v>0.06</v>
      </c>
      <c r="EM286" s="34">
        <f t="shared" si="868"/>
        <v>0.05</v>
      </c>
      <c r="EN286" s="34">
        <f t="shared" si="868"/>
        <v>0.08</v>
      </c>
      <c r="EO286" s="34">
        <f t="shared" si="868"/>
        <v>0</v>
      </c>
      <c r="ER286" s="34" t="s">
        <v>278</v>
      </c>
      <c r="ES286" s="34">
        <f t="shared" ref="ES286:EV286" si="869">SUM(ES34)</f>
        <v>7.0000000000000007E-2</v>
      </c>
      <c r="ET286" s="34">
        <f t="shared" si="869"/>
        <v>0.14000000000000001</v>
      </c>
      <c r="EU286" s="34">
        <f t="shared" si="869"/>
        <v>0.08</v>
      </c>
      <c r="EV286" s="34">
        <f t="shared" si="869"/>
        <v>0</v>
      </c>
      <c r="EZ286" s="34">
        <f t="shared" ref="EZ286:FC286" si="870">SUM(EZ34)</f>
        <v>0.06</v>
      </c>
      <c r="FA286" s="34">
        <f t="shared" si="870"/>
        <v>7.0000000000000007E-2</v>
      </c>
      <c r="FB286" s="34">
        <f t="shared" si="870"/>
        <v>7.0000000000000007E-2</v>
      </c>
      <c r="FC286" s="34">
        <f t="shared" si="870"/>
        <v>0</v>
      </c>
      <c r="FD286" s="34"/>
      <c r="FG286" s="34">
        <f t="shared" ref="FG286:FJ286" si="871">SUM(FG34)</f>
        <v>0.11</v>
      </c>
      <c r="FH286" s="34">
        <f t="shared" si="871"/>
        <v>0.22</v>
      </c>
      <c r="FI286" s="34">
        <f t="shared" si="871"/>
        <v>0.12</v>
      </c>
      <c r="FJ286" s="34">
        <f t="shared" si="871"/>
        <v>0</v>
      </c>
      <c r="FN286" s="34">
        <f t="shared" ref="FN286:FQ286" si="872">SUM(FN34)</f>
        <v>0.03</v>
      </c>
      <c r="FO286" s="34">
        <f t="shared" si="872"/>
        <v>0.06</v>
      </c>
      <c r="FP286" s="34">
        <f t="shared" si="872"/>
        <v>0.03</v>
      </c>
      <c r="FQ286" s="34">
        <f t="shared" si="872"/>
        <v>0</v>
      </c>
      <c r="FU286" s="34">
        <f t="shared" ref="FU286:FX286" si="873">SUM(FU34)</f>
        <v>0.09</v>
      </c>
      <c r="FV286" s="34">
        <f t="shared" si="873"/>
        <v>0.03</v>
      </c>
      <c r="FW286" s="34">
        <f t="shared" si="873"/>
        <v>0.1</v>
      </c>
      <c r="FX286" s="34">
        <f t="shared" si="873"/>
        <v>7.0000000000000007E-2</v>
      </c>
      <c r="FY286" s="34"/>
      <c r="GB286" s="34">
        <f t="shared" ref="GB286:GE286" si="874">SUM(GB34)</f>
        <v>0.13</v>
      </c>
      <c r="GC286" s="34">
        <f t="shared" si="874"/>
        <v>0.22</v>
      </c>
      <c r="GD286" s="34">
        <f t="shared" si="874"/>
        <v>0.13</v>
      </c>
      <c r="GE286" s="34">
        <f t="shared" si="874"/>
        <v>0</v>
      </c>
      <c r="GI286" s="34">
        <f t="shared" ref="GI286:GL286" si="875">SUM(GI34)</f>
        <v>0.14000000000000001</v>
      </c>
      <c r="GJ286" s="34">
        <f t="shared" si="875"/>
        <v>0.15</v>
      </c>
      <c r="GK286" s="34">
        <f t="shared" si="875"/>
        <v>0.12</v>
      </c>
      <c r="GL286" s="34">
        <f t="shared" si="875"/>
        <v>0.09</v>
      </c>
      <c r="GP286" s="49">
        <f t="shared" ref="GP286:GS286" si="876">SUM(GP34)</f>
        <v>0.15</v>
      </c>
      <c r="GQ286" s="49">
        <f t="shared" si="876"/>
        <v>0.34</v>
      </c>
      <c r="GR286" s="49">
        <f t="shared" si="876"/>
        <v>0.14000000000000001</v>
      </c>
      <c r="GS286" s="49">
        <f t="shared" si="876"/>
        <v>0.03</v>
      </c>
      <c r="GW286" s="51">
        <f t="shared" ref="GW286:GZ286" si="877">SUM(GW34)</f>
        <v>0.12</v>
      </c>
      <c r="GX286" s="51">
        <f t="shared" si="877"/>
        <v>0.26</v>
      </c>
      <c r="GY286" s="51">
        <f t="shared" si="877"/>
        <v>0.11</v>
      </c>
      <c r="GZ286" s="51">
        <f t="shared" si="877"/>
        <v>0.02</v>
      </c>
      <c r="HA286" s="51"/>
      <c r="HD286" s="57">
        <f t="shared" ref="HD286:HG286" si="878">SUM(HD34)</f>
        <v>0.12</v>
      </c>
      <c r="HE286" s="57">
        <f t="shared" si="878"/>
        <v>0.33</v>
      </c>
      <c r="HF286" s="57">
        <f t="shared" si="878"/>
        <v>0.09</v>
      </c>
      <c r="HG286" s="57">
        <f t="shared" si="878"/>
        <v>0.02</v>
      </c>
    </row>
    <row r="287" spans="1:215" x14ac:dyDescent="0.25">
      <c r="A287" s="32" t="s">
        <v>279</v>
      </c>
      <c r="B287" s="32">
        <f>SUM(B35:B258)</f>
        <v>0.84000000000000008</v>
      </c>
      <c r="C287" s="32">
        <f t="shared" ref="C287:E287" si="879">SUM(C35:C258)</f>
        <v>1.4800000000000002</v>
      </c>
      <c r="D287" s="32">
        <f t="shared" si="879"/>
        <v>0.78000000000000014</v>
      </c>
      <c r="E287" s="32">
        <f t="shared" si="879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880">SUM(J35:J258)</f>
        <v>0.82000000000000006</v>
      </c>
      <c r="K287" s="32">
        <f t="shared" si="880"/>
        <v>0.79000000000000015</v>
      </c>
      <c r="L287" s="32">
        <f t="shared" si="880"/>
        <v>0.26</v>
      </c>
      <c r="O287" s="32" t="s">
        <v>279</v>
      </c>
      <c r="P287" s="32">
        <f>SUM(P35:P258)</f>
        <v>0.91000000000000014</v>
      </c>
      <c r="Q287" s="32">
        <f t="shared" ref="Q287:S287" si="881">SUM(Q35:Q258)</f>
        <v>1.37</v>
      </c>
      <c r="R287" s="32">
        <f t="shared" si="881"/>
        <v>0.95000000000000018</v>
      </c>
      <c r="S287" s="32">
        <f t="shared" si="881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882">SUM(X35:X258)</f>
        <v>1.6</v>
      </c>
      <c r="Y287" s="32">
        <f t="shared" si="882"/>
        <v>0.76000000000000012</v>
      </c>
      <c r="Z287" s="32">
        <f t="shared" si="882"/>
        <v>0.19</v>
      </c>
      <c r="AC287" s="32" t="s">
        <v>279</v>
      </c>
      <c r="AD287" s="32">
        <f>SUM(AD35:AD258)</f>
        <v>0.78000000000000025</v>
      </c>
      <c r="AE287" s="32">
        <f t="shared" ref="AE287:AG287" si="883">SUM(AE35:AE258)</f>
        <v>1.7100000000000004</v>
      </c>
      <c r="AF287" s="32">
        <f t="shared" si="883"/>
        <v>0.71000000000000019</v>
      </c>
      <c r="AG287" s="32">
        <f t="shared" si="883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884">SUM(AL35:AL258)</f>
        <v>1.62</v>
      </c>
      <c r="AM287" s="32">
        <f t="shared" si="884"/>
        <v>0.52</v>
      </c>
      <c r="AN287" s="32">
        <f t="shared" si="884"/>
        <v>0.22</v>
      </c>
      <c r="AQ287" s="2" t="s">
        <v>279</v>
      </c>
      <c r="AR287" s="2">
        <f>SUM(AR35:AR258)</f>
        <v>0.66000000000000014</v>
      </c>
      <c r="AS287" s="2">
        <f t="shared" ref="AS287:AU287" si="885">SUM(AS35:AS258)</f>
        <v>1.2600000000000002</v>
      </c>
      <c r="AT287" s="2">
        <f t="shared" si="885"/>
        <v>0.59000000000000008</v>
      </c>
      <c r="AU287" s="2">
        <f t="shared" si="885"/>
        <v>0</v>
      </c>
      <c r="AX287" s="2" t="s">
        <v>279</v>
      </c>
      <c r="AY287" s="2">
        <f>SUM(AY35:AY258)</f>
        <v>0.68000000000000016</v>
      </c>
      <c r="AZ287" s="2">
        <f t="shared" ref="AZ287:BB287" si="886">SUM(AZ35:AZ258)</f>
        <v>1.29</v>
      </c>
      <c r="BA287" s="2">
        <f t="shared" si="886"/>
        <v>0.67</v>
      </c>
      <c r="BB287" s="2">
        <f t="shared" si="886"/>
        <v>0.01</v>
      </c>
      <c r="BE287" s="2" t="s">
        <v>279</v>
      </c>
      <c r="BF287" s="2">
        <f>SUM(BF35:BF258)</f>
        <v>0.59000000000000008</v>
      </c>
      <c r="BG287" s="2">
        <f t="shared" ref="BG287:BI287" si="887">SUM(BG35:BG258)</f>
        <v>1.1300000000000001</v>
      </c>
      <c r="BH287" s="2">
        <f t="shared" si="887"/>
        <v>0.50000000000000011</v>
      </c>
      <c r="BI287" s="2">
        <f t="shared" si="887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888">SUM(BN35:BN258)</f>
        <v>1.1600000000000001</v>
      </c>
      <c r="BO287" s="2">
        <f t="shared" si="888"/>
        <v>0.65</v>
      </c>
      <c r="BP287" s="2">
        <f t="shared" si="888"/>
        <v>0.2</v>
      </c>
      <c r="BS287" t="s">
        <v>279</v>
      </c>
      <c r="BT287">
        <f>SUM(BT35:BT258)</f>
        <v>0.59000000000000019</v>
      </c>
      <c r="BU287">
        <f t="shared" ref="BU287:BW287" si="889">SUM(BU35:BU258)</f>
        <v>0.94000000000000017</v>
      </c>
      <c r="BV287">
        <f t="shared" si="889"/>
        <v>0.54</v>
      </c>
      <c r="BW287">
        <f t="shared" si="889"/>
        <v>0.05</v>
      </c>
      <c r="BZ287" s="2" t="s">
        <v>279</v>
      </c>
      <c r="CA287" s="2">
        <f>SUM(CA35:CA258)</f>
        <v>0.59000000000000019</v>
      </c>
      <c r="CB287" s="2">
        <f t="shared" ref="CB287:CD287" si="890">SUM(CB35:CB258)</f>
        <v>1.2200000000000002</v>
      </c>
      <c r="CC287" s="2">
        <f t="shared" si="890"/>
        <v>0.57000000000000006</v>
      </c>
      <c r="CD287" s="2">
        <f t="shared" si="890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891">SUM(CI35:CI258)</f>
        <v>0.73</v>
      </c>
      <c r="CJ287" s="34">
        <f t="shared" si="891"/>
        <v>0.52</v>
      </c>
      <c r="CK287" s="34">
        <f t="shared" si="891"/>
        <v>0.04</v>
      </c>
      <c r="CN287" s="34" t="s">
        <v>279</v>
      </c>
      <c r="CO287" s="34">
        <f>SUM(CO35:CO258)</f>
        <v>0.68000000000000016</v>
      </c>
      <c r="CP287" s="34">
        <f t="shared" ref="CP287:CR287" si="892">SUM(CP35:CP258)</f>
        <v>1.2400000000000002</v>
      </c>
      <c r="CQ287" s="34">
        <f t="shared" si="892"/>
        <v>0.71000000000000008</v>
      </c>
      <c r="CR287" s="34">
        <f t="shared" si="892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893">SUM(CW35:CW258)</f>
        <v>1.5200000000000005</v>
      </c>
      <c r="CX287" s="34">
        <f t="shared" si="893"/>
        <v>0.58000000000000007</v>
      </c>
      <c r="CY287" s="34">
        <f t="shared" si="893"/>
        <v>0.22</v>
      </c>
      <c r="DB287" s="34" t="s">
        <v>279</v>
      </c>
      <c r="DC287" s="34">
        <f>SUM(DC35:DC258)</f>
        <v>0.61000000000000021</v>
      </c>
      <c r="DD287" s="34">
        <f t="shared" ref="DD287:DF287" si="894">SUM(DD35:DD258)</f>
        <v>1.4200000000000002</v>
      </c>
      <c r="DE287" s="34">
        <f t="shared" si="894"/>
        <v>0.52</v>
      </c>
      <c r="DF287" s="34">
        <f t="shared" si="894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895">SUM(DK35:DK258)</f>
        <v>0.67000000000000015</v>
      </c>
      <c r="DL287" s="34">
        <f t="shared" si="895"/>
        <v>0.69000000000000017</v>
      </c>
      <c r="DM287" s="34">
        <f t="shared" si="895"/>
        <v>0.26</v>
      </c>
      <c r="DP287" s="34" t="s">
        <v>279</v>
      </c>
      <c r="DQ287" s="34">
        <f>SUM(DQ35:DQ258)</f>
        <v>0.72000000000000008</v>
      </c>
      <c r="DR287" s="34">
        <f t="shared" ref="DR287:DT287" si="896">SUM(DR35:DR258)</f>
        <v>1.1900000000000002</v>
      </c>
      <c r="DS287" s="34">
        <f t="shared" si="896"/>
        <v>0.73000000000000009</v>
      </c>
      <c r="DT287" s="34">
        <f t="shared" si="896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897">SUM(DY35:DY258)</f>
        <v>1.5000000000000002</v>
      </c>
      <c r="DZ287" s="34">
        <f t="shared" si="897"/>
        <v>0.51000000000000012</v>
      </c>
      <c r="EA287" s="34">
        <f t="shared" si="897"/>
        <v>0.12</v>
      </c>
      <c r="ED287" s="34" t="s">
        <v>279</v>
      </c>
      <c r="EE287" s="34">
        <f>SUM(EE35:EE258)</f>
        <v>0.5</v>
      </c>
      <c r="EF287" s="34">
        <f t="shared" ref="EF287:EH287" si="898">SUM(EF35:EF258)</f>
        <v>0.9900000000000001</v>
      </c>
      <c r="EG287" s="34">
        <f t="shared" si="898"/>
        <v>0.53</v>
      </c>
      <c r="EH287" s="34">
        <f t="shared" si="898"/>
        <v>0.09</v>
      </c>
      <c r="EK287" s="34" t="s">
        <v>279</v>
      </c>
      <c r="EL287" s="34">
        <f>SUM(EL35:EL258)</f>
        <v>0.4900000000000001</v>
      </c>
      <c r="EM287" s="34">
        <f t="shared" ref="EM287:EO287" si="899">SUM(EM35:EM258)</f>
        <v>0.59</v>
      </c>
      <c r="EN287" s="34">
        <f t="shared" si="899"/>
        <v>0.53</v>
      </c>
      <c r="EO287" s="34">
        <f t="shared" si="899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900">SUM(ET35:ET258)</f>
        <v>1</v>
      </c>
      <c r="EU287" s="34">
        <f t="shared" si="900"/>
        <v>0.48000000000000009</v>
      </c>
      <c r="EV287" s="34">
        <f t="shared" si="900"/>
        <v>0.13</v>
      </c>
      <c r="EZ287" s="34">
        <f>SUM(EZ35:EZ258)</f>
        <v>0.56000000000000005</v>
      </c>
      <c r="FA287" s="34">
        <f t="shared" ref="FA287:FC287" si="901">SUM(FA35:FA258)</f>
        <v>1.0500000000000003</v>
      </c>
      <c r="FB287" s="34">
        <f t="shared" si="901"/>
        <v>0.46000000000000008</v>
      </c>
      <c r="FC287" s="34">
        <f t="shared" si="901"/>
        <v>0.24999999999999997</v>
      </c>
      <c r="FD287" s="34"/>
      <c r="FG287" s="34">
        <f>SUM(FG35:FG258)</f>
        <v>0.64000000000000012</v>
      </c>
      <c r="FH287" s="34">
        <f t="shared" ref="FH287:FJ287" si="902">SUM(FH35:FH258)</f>
        <v>1.25</v>
      </c>
      <c r="FI287" s="34">
        <f t="shared" si="902"/>
        <v>0.55000000000000004</v>
      </c>
      <c r="FJ287" s="34">
        <f t="shared" si="902"/>
        <v>0.40000000000000008</v>
      </c>
      <c r="FN287" s="34">
        <f>SUM(FN35:FN258)</f>
        <v>0.66000000000000014</v>
      </c>
      <c r="FO287" s="34">
        <f t="shared" ref="FO287:FQ287" si="903">SUM(FO35:FO258)</f>
        <v>1.0100000000000002</v>
      </c>
      <c r="FP287" s="34">
        <f t="shared" si="903"/>
        <v>0.58000000000000007</v>
      </c>
      <c r="FQ287" s="34">
        <f t="shared" si="903"/>
        <v>0.18</v>
      </c>
      <c r="FU287" s="34">
        <f>SUM(FU35:FU258)</f>
        <v>0.54000000000000015</v>
      </c>
      <c r="FV287" s="34">
        <f t="shared" ref="FV287:FX287" si="904">SUM(FV35:FV258)</f>
        <v>1.0400000000000003</v>
      </c>
      <c r="FW287" s="34">
        <f t="shared" si="904"/>
        <v>0.37000000000000011</v>
      </c>
      <c r="FX287" s="34">
        <f t="shared" si="904"/>
        <v>0.19</v>
      </c>
      <c r="FY287" s="34"/>
      <c r="GB287" s="34">
        <f>SUM(GB35:GB258)</f>
        <v>0.67000000000000015</v>
      </c>
      <c r="GC287" s="34">
        <f t="shared" ref="GC287:GE287" si="905">SUM(GC35:GC258)</f>
        <v>0.86</v>
      </c>
      <c r="GD287" s="34">
        <f t="shared" si="905"/>
        <v>0.64000000000000012</v>
      </c>
      <c r="GE287" s="34">
        <f t="shared" si="905"/>
        <v>0.15000000000000002</v>
      </c>
      <c r="GI287" s="34">
        <f>SUM(GI35:GI258)</f>
        <v>0.63000000000000023</v>
      </c>
      <c r="GJ287" s="34">
        <f t="shared" ref="GJ287:GL287" si="906">SUM(GJ35:GJ258)</f>
        <v>0.75</v>
      </c>
      <c r="GK287" s="34">
        <f t="shared" si="906"/>
        <v>0.61000000000000021</v>
      </c>
      <c r="GL287" s="34">
        <f t="shared" si="906"/>
        <v>0.30000000000000004</v>
      </c>
      <c r="GP287" s="49">
        <f>SUM(GP35:GP258)</f>
        <v>0.68000000000000016</v>
      </c>
      <c r="GQ287" s="49">
        <f t="shared" ref="GQ287:GS287" si="907">SUM(GQ35:GQ258)</f>
        <v>1.5799999999999998</v>
      </c>
      <c r="GR287" s="49">
        <f t="shared" si="907"/>
        <v>0.55000000000000016</v>
      </c>
      <c r="GS287" s="49">
        <f t="shared" si="907"/>
        <v>0.1</v>
      </c>
      <c r="GW287" s="51">
        <f>SUM(GW35:GW258)</f>
        <v>0.65</v>
      </c>
      <c r="GX287" s="51">
        <f t="shared" ref="GX287:GZ287" si="908">SUM(GX35:GX258)</f>
        <v>1.3000000000000003</v>
      </c>
      <c r="GY287" s="51">
        <f t="shared" si="908"/>
        <v>0.64000000000000012</v>
      </c>
      <c r="GZ287" s="51">
        <f t="shared" si="908"/>
        <v>0.12000000000000001</v>
      </c>
      <c r="HA287" s="51"/>
      <c r="HD287" s="57">
        <f>SUM(HD35:HD258)</f>
        <v>0.4800000000000002</v>
      </c>
      <c r="HE287" s="57">
        <f t="shared" ref="HE287:HG287" si="909">SUM(HE35:HE258)</f>
        <v>1.36</v>
      </c>
      <c r="HF287" s="57">
        <f t="shared" si="909"/>
        <v>0.37000000000000005</v>
      </c>
      <c r="HG287" s="57">
        <f t="shared" si="909"/>
        <v>7.0000000000000007E-2</v>
      </c>
    </row>
    <row r="288" spans="1:215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  <c r="FN288" s="34"/>
      <c r="FO288" s="34"/>
      <c r="FP288" s="34"/>
      <c r="FQ288" s="34"/>
      <c r="FU288" s="34"/>
      <c r="FV288" s="34"/>
      <c r="FW288" s="34"/>
      <c r="FX288" s="34"/>
      <c r="FY288" s="34"/>
      <c r="GP288" s="49"/>
      <c r="GQ288" s="49"/>
      <c r="GR288" s="49"/>
      <c r="GS288" s="49"/>
      <c r="GW288" s="51"/>
      <c r="GX288" s="51"/>
      <c r="GY288" s="51"/>
      <c r="GZ288" s="51"/>
      <c r="HA288" s="51"/>
    </row>
    <row r="289" spans="2:215" x14ac:dyDescent="0.25">
      <c r="B289" s="1">
        <f>+SUM(B265:B287)</f>
        <v>99.949999999999974</v>
      </c>
      <c r="C289" s="1">
        <f t="shared" ref="C289:E289" si="910">+SUM(C265:C287)</f>
        <v>99.99</v>
      </c>
      <c r="D289" s="1">
        <f t="shared" si="910"/>
        <v>99.999999999999986</v>
      </c>
      <c r="E289" s="1">
        <f t="shared" si="910"/>
        <v>100.00000000000001</v>
      </c>
      <c r="I289" s="1">
        <f>+SUM(I265:I287)</f>
        <v>99.98</v>
      </c>
      <c r="J289" s="1">
        <f t="shared" ref="J289:L289" si="911">+SUM(J265:J287)</f>
        <v>100.01999999999998</v>
      </c>
      <c r="K289" s="1">
        <f t="shared" si="911"/>
        <v>100.03000000000004</v>
      </c>
      <c r="L289" s="1">
        <f t="shared" si="911"/>
        <v>100.00000000000001</v>
      </c>
      <c r="P289" s="1">
        <f>+SUM(P265:P287)</f>
        <v>99.969999999999985</v>
      </c>
      <c r="Q289" s="1">
        <f t="shared" ref="Q289:S289" si="912">+SUM(Q265:Q287)</f>
        <v>100.02000000000002</v>
      </c>
      <c r="R289" s="1">
        <f t="shared" si="912"/>
        <v>100.03000000000002</v>
      </c>
      <c r="S289" s="1">
        <f t="shared" si="912"/>
        <v>99.98</v>
      </c>
      <c r="W289" s="1">
        <f>+SUM(W265:W287)</f>
        <v>100.01999999999997</v>
      </c>
      <c r="X289" s="1">
        <f t="shared" ref="X289:Z289" si="913">+SUM(X265:X287)</f>
        <v>100.00999999999999</v>
      </c>
      <c r="Y289" s="1">
        <f t="shared" si="913"/>
        <v>100.01999999999997</v>
      </c>
      <c r="Z289" s="1">
        <f t="shared" si="913"/>
        <v>99.990000000000023</v>
      </c>
      <c r="AD289" s="1">
        <f>+SUM(AD265:AD287)</f>
        <v>99.99</v>
      </c>
      <c r="AE289" s="1">
        <f t="shared" ref="AE289:AG289" si="914">+SUM(AE265:AE287)</f>
        <v>99.999999999999986</v>
      </c>
      <c r="AF289" s="1">
        <f t="shared" si="914"/>
        <v>99.969999999999985</v>
      </c>
      <c r="AG289" s="1">
        <f t="shared" si="914"/>
        <v>100.00000000000003</v>
      </c>
      <c r="AK289" s="1">
        <f>+SUM(AK265:AK287)</f>
        <v>99.999999999999986</v>
      </c>
      <c r="AL289" s="1">
        <f t="shared" ref="AL289:AN289" si="915">+SUM(AL265:AL287)</f>
        <v>100.01</v>
      </c>
      <c r="AM289" s="1">
        <f t="shared" si="915"/>
        <v>99.969999999999985</v>
      </c>
      <c r="AN289" s="1">
        <f t="shared" si="915"/>
        <v>100.02</v>
      </c>
      <c r="AR289" s="1">
        <f>+SUM(AR265:AR287)</f>
        <v>100.00999999999999</v>
      </c>
      <c r="AS289" s="1">
        <f t="shared" ref="AS289:AU289" si="916">+SUM(AS265:AS287)</f>
        <v>100.00000000000004</v>
      </c>
      <c r="AT289" s="1">
        <f t="shared" si="916"/>
        <v>99.980000000000032</v>
      </c>
      <c r="AU289" s="1">
        <f t="shared" si="916"/>
        <v>99.990000000000009</v>
      </c>
      <c r="AY289" s="1">
        <f>+SUM(AY265:AY287)</f>
        <v>99.98</v>
      </c>
      <c r="AZ289" s="1">
        <f t="shared" ref="AZ289:BB289" si="917">+SUM(AZ265:AZ287)</f>
        <v>99.980000000000047</v>
      </c>
      <c r="BA289" s="1">
        <f t="shared" si="917"/>
        <v>99.96999999999997</v>
      </c>
      <c r="BB289" s="1">
        <f t="shared" si="917"/>
        <v>99.969999999999985</v>
      </c>
      <c r="BF289" s="1">
        <f>+SUM(BF265:BF287)</f>
        <v>99.990000000000009</v>
      </c>
      <c r="BG289" s="1">
        <f t="shared" ref="BG289:BI289" si="918">+SUM(BG265:BG287)</f>
        <v>99.989999999999966</v>
      </c>
      <c r="BH289" s="1">
        <f t="shared" si="918"/>
        <v>100.00999999999999</v>
      </c>
      <c r="BI289" s="1">
        <f t="shared" si="918"/>
        <v>100.01000000000002</v>
      </c>
      <c r="BM289" s="1">
        <f>+SUM(BM265:BM287)</f>
        <v>99.98</v>
      </c>
      <c r="BN289" s="1">
        <f t="shared" ref="BN289:BP289" si="919">+SUM(BN265:BN287)</f>
        <v>99.99</v>
      </c>
      <c r="BO289" s="1">
        <f t="shared" si="919"/>
        <v>100.00000000000003</v>
      </c>
      <c r="BP289" s="1">
        <f t="shared" si="919"/>
        <v>100.01</v>
      </c>
      <c r="BT289" s="1">
        <f>+SUM(BT265:BT287)</f>
        <v>99.989999999999981</v>
      </c>
      <c r="BU289" s="1">
        <f t="shared" ref="BU289:BW289" si="920">+SUM(BU265:BU287)</f>
        <v>100.01</v>
      </c>
      <c r="BV289" s="1">
        <f t="shared" si="920"/>
        <v>99.990000000000023</v>
      </c>
      <c r="BW289" s="1">
        <f t="shared" si="920"/>
        <v>99.999999999999986</v>
      </c>
      <c r="BZ289" s="2"/>
      <c r="CA289" s="1">
        <f>+SUM(CA265:CA287)</f>
        <v>99.999999999999986</v>
      </c>
      <c r="CB289" s="1">
        <f t="shared" ref="CB289:CD289" si="921">+SUM(CB265:CB287)</f>
        <v>100.01</v>
      </c>
      <c r="CC289" s="1">
        <f t="shared" si="921"/>
        <v>100.02999999999999</v>
      </c>
      <c r="CD289" s="1">
        <f t="shared" si="921"/>
        <v>99.989999999999966</v>
      </c>
      <c r="CH289" s="1">
        <f>+SUM(CH265:CH287)</f>
        <v>100.00000000000001</v>
      </c>
      <c r="CI289" s="1">
        <f t="shared" ref="CI289:CK289" si="922">+SUM(CI265:CI287)</f>
        <v>99.99</v>
      </c>
      <c r="CJ289" s="1">
        <f t="shared" si="922"/>
        <v>99.980000000000018</v>
      </c>
      <c r="CK289" s="1">
        <f t="shared" si="922"/>
        <v>99.990000000000023</v>
      </c>
      <c r="CO289" s="1">
        <f>+SUM(CO265:CO287)</f>
        <v>99.98</v>
      </c>
      <c r="CP289" s="1">
        <f t="shared" ref="CP289:CR289" si="923">+SUM(CP265:CP287)</f>
        <v>100</v>
      </c>
      <c r="CQ289" s="1">
        <f t="shared" si="923"/>
        <v>99.999999999999986</v>
      </c>
      <c r="CR289" s="1">
        <f t="shared" si="923"/>
        <v>100.04</v>
      </c>
      <c r="CV289" s="1">
        <f>+SUM(CV265:CV287)</f>
        <v>100</v>
      </c>
      <c r="CW289" s="1">
        <f t="shared" ref="CW289:CY289" si="924">+SUM(CW265:CW287)</f>
        <v>99.989999999999981</v>
      </c>
      <c r="CX289" s="1">
        <f t="shared" si="924"/>
        <v>99.989999999999952</v>
      </c>
      <c r="CY289" s="1">
        <f t="shared" si="924"/>
        <v>99.990000000000023</v>
      </c>
      <c r="DC289" s="1">
        <f>+SUM(DC265:DC287)</f>
        <v>99.980000000000018</v>
      </c>
      <c r="DD289" s="1">
        <f t="shared" ref="DD289:DF289" si="925">+SUM(DD265:DD287)</f>
        <v>99.96</v>
      </c>
      <c r="DE289" s="1">
        <f t="shared" si="925"/>
        <v>100</v>
      </c>
      <c r="DF289" s="1">
        <f t="shared" si="925"/>
        <v>99.99</v>
      </c>
      <c r="DJ289" s="1">
        <f>+SUM(DJ265:DJ287)</f>
        <v>100</v>
      </c>
      <c r="DK289" s="1">
        <f t="shared" ref="DK289:DM289" si="926">+SUM(DK265:DK287)</f>
        <v>100.02000000000001</v>
      </c>
      <c r="DL289" s="1">
        <f t="shared" si="926"/>
        <v>99.99</v>
      </c>
      <c r="DM289" s="1">
        <f t="shared" si="926"/>
        <v>99.98</v>
      </c>
      <c r="DQ289" s="1">
        <f>+SUM(DQ265:DQ287)</f>
        <v>99.960000000000022</v>
      </c>
      <c r="DR289" s="1">
        <f t="shared" ref="DR289:DT289" si="927">+SUM(DR265:DR287)</f>
        <v>99.98</v>
      </c>
      <c r="DS289" s="1">
        <f t="shared" si="927"/>
        <v>100.01</v>
      </c>
      <c r="DT289" s="1">
        <f t="shared" si="927"/>
        <v>100.00000000000001</v>
      </c>
      <c r="DX289" s="1">
        <f>+SUM(DX265:DX287)</f>
        <v>99.960000000000051</v>
      </c>
      <c r="DY289" s="1">
        <f t="shared" ref="DY289:EA289" si="928">+SUM(DY265:DY287)</f>
        <v>100.02000000000002</v>
      </c>
      <c r="DZ289" s="1">
        <f t="shared" si="928"/>
        <v>99.990000000000023</v>
      </c>
      <c r="EA289" s="1">
        <f t="shared" si="928"/>
        <v>100.01</v>
      </c>
      <c r="EE289" s="1">
        <f>+SUM(EE265:EE287)</f>
        <v>99.950000000000031</v>
      </c>
      <c r="EF289" s="1">
        <f t="shared" ref="EF289:EH289" si="929">+SUM(EF265:EF287)</f>
        <v>100.00000000000001</v>
      </c>
      <c r="EG289" s="1">
        <f t="shared" si="929"/>
        <v>100.02</v>
      </c>
      <c r="EH289" s="1">
        <f t="shared" si="929"/>
        <v>100</v>
      </c>
      <c r="EL289" s="1">
        <f>+SUM(EL265:EL287)</f>
        <v>99.989999999999981</v>
      </c>
      <c r="EM289" s="1">
        <f t="shared" ref="EM289:EO289" si="930">+SUM(EM265:EM287)</f>
        <v>99.999999999999972</v>
      </c>
      <c r="EN289" s="1">
        <f t="shared" si="930"/>
        <v>99.95999999999998</v>
      </c>
      <c r="EO289" s="1">
        <f t="shared" si="930"/>
        <v>100.01000000000002</v>
      </c>
      <c r="ES289" s="1">
        <f>+SUM(ES265:ES287)</f>
        <v>99.97</v>
      </c>
      <c r="ET289" s="1">
        <f t="shared" ref="ET289:EV289" si="931">+SUM(ET265:ET287)</f>
        <v>99.960000000000008</v>
      </c>
      <c r="EU289" s="1">
        <f t="shared" si="931"/>
        <v>99.989999999999981</v>
      </c>
      <c r="EV289" s="1">
        <f t="shared" si="931"/>
        <v>99.990000000000009</v>
      </c>
      <c r="EZ289" s="1">
        <f>+SUM(EZ265:EZ287)</f>
        <v>99.999999999999986</v>
      </c>
      <c r="FA289" s="1">
        <f t="shared" ref="FA289:FC289" si="932">+SUM(FA265:FA287)</f>
        <v>100.00999999999998</v>
      </c>
      <c r="FB289" s="1">
        <f t="shared" si="932"/>
        <v>100</v>
      </c>
      <c r="FC289" s="1">
        <f t="shared" si="932"/>
        <v>100.00999999999999</v>
      </c>
      <c r="FD289" s="34"/>
      <c r="FG289" s="1">
        <f>+SUM(FG265:FG287)</f>
        <v>99.969999999999985</v>
      </c>
      <c r="FH289" s="1">
        <f t="shared" ref="FH289:FJ289" si="933">+SUM(FH265:FH287)</f>
        <v>100.01</v>
      </c>
      <c r="FI289" s="1">
        <f t="shared" si="933"/>
        <v>99.99</v>
      </c>
      <c r="FJ289" s="1">
        <f t="shared" si="933"/>
        <v>100.03000000000002</v>
      </c>
      <c r="FN289" s="1">
        <f>+SUM(FN265:FN287)</f>
        <v>100.00000000000003</v>
      </c>
      <c r="FO289" s="1">
        <f t="shared" ref="FO289:FQ289" si="934">+SUM(FO265:FO287)</f>
        <v>100.01000000000002</v>
      </c>
      <c r="FP289" s="1">
        <f t="shared" si="934"/>
        <v>100.02000000000001</v>
      </c>
      <c r="FQ289" s="1">
        <f t="shared" si="934"/>
        <v>100.03000000000002</v>
      </c>
      <c r="FU289" s="1">
        <f>+SUM(FU265:FU287)</f>
        <v>100.01000000000003</v>
      </c>
      <c r="FV289" s="1">
        <f t="shared" ref="FV289:FX289" si="935">+SUM(FV265:FV287)</f>
        <v>100.00999999999999</v>
      </c>
      <c r="FW289" s="1">
        <f t="shared" si="935"/>
        <v>100.00999999999999</v>
      </c>
      <c r="FX289" s="1">
        <f t="shared" si="935"/>
        <v>100.00000000000001</v>
      </c>
      <c r="FY289" s="34"/>
      <c r="GB289" s="1">
        <f>+SUM(GB265:GB287)</f>
        <v>99.96999999999997</v>
      </c>
      <c r="GC289" s="1">
        <f t="shared" ref="GC289:GE289" si="936">+SUM(GC265:GC287)</f>
        <v>100.02</v>
      </c>
      <c r="GD289" s="1">
        <f t="shared" si="936"/>
        <v>99.999999999999972</v>
      </c>
      <c r="GE289" s="1">
        <f t="shared" si="936"/>
        <v>100.01999999999998</v>
      </c>
      <c r="GI289" s="1">
        <f>+SUM(GI265:GI287)</f>
        <v>99.95999999999998</v>
      </c>
      <c r="GJ289" s="1">
        <f t="shared" ref="GJ289:GL289" si="937">+SUM(GJ265:GJ287)</f>
        <v>99.97999999999999</v>
      </c>
      <c r="GK289" s="1">
        <f t="shared" si="937"/>
        <v>100</v>
      </c>
      <c r="GL289" s="1">
        <f t="shared" si="937"/>
        <v>100.00999999999998</v>
      </c>
      <c r="GP289" s="1">
        <f>+SUM(GP265:GP287)</f>
        <v>100.01000000000002</v>
      </c>
      <c r="GQ289" s="1">
        <f t="shared" ref="GQ289:GS289" si="938">+SUM(GQ265:GQ287)</f>
        <v>100.00999999999999</v>
      </c>
      <c r="GR289" s="1">
        <f t="shared" si="938"/>
        <v>99.990000000000009</v>
      </c>
      <c r="GS289" s="1">
        <f t="shared" si="938"/>
        <v>100</v>
      </c>
      <c r="GW289" s="1">
        <f>+SUM(GW265:GW287)</f>
        <v>100.00000000000001</v>
      </c>
      <c r="GX289" s="1">
        <f t="shared" ref="GX289:GZ289" si="939">+SUM(GX265:GX287)</f>
        <v>99.939999999999984</v>
      </c>
      <c r="GY289" s="1">
        <f t="shared" si="939"/>
        <v>99.979999999999976</v>
      </c>
      <c r="GZ289" s="1">
        <f t="shared" si="939"/>
        <v>99.999999999999986</v>
      </c>
      <c r="HA289" s="51"/>
      <c r="HD289" s="1">
        <f>+SUM(HD265:HD287)</f>
        <v>99.980000000000018</v>
      </c>
      <c r="HE289" s="1">
        <f t="shared" ref="HE289:HG289" si="940">+SUM(HE265:HE287)</f>
        <v>100.00000000000003</v>
      </c>
      <c r="HF289" s="1">
        <f t="shared" si="940"/>
        <v>100.01999999999998</v>
      </c>
      <c r="HG289" s="1">
        <f t="shared" si="940"/>
        <v>100</v>
      </c>
    </row>
    <row r="290" spans="2:215" x14ac:dyDescent="0.25">
      <c r="FU290" s="34"/>
      <c r="FV290" s="34"/>
      <c r="FW290" s="34"/>
      <c r="FX290" s="34"/>
      <c r="FY290" s="34"/>
    </row>
    <row r="291" spans="2:215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HG289"/>
  <sheetViews>
    <sheetView showGridLines="0" topLeftCell="GH256" zoomScale="70" zoomScaleNormal="70" workbookViewId="0">
      <selection activeCell="HG289" sqref="HG289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1.14062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210" width="11.42578125" style="34"/>
    <col min="211" max="215" width="11.42578125" style="57"/>
    <col min="216" max="16384" width="11.42578125" style="34"/>
  </cols>
  <sheetData>
    <row r="1" spans="1:215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215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  <c r="FM2" s="34" t="s">
        <v>321</v>
      </c>
      <c r="FT2" s="34" t="s">
        <v>321</v>
      </c>
      <c r="GA2" s="34" t="s">
        <v>321</v>
      </c>
      <c r="GH2" s="34" t="s">
        <v>321</v>
      </c>
      <c r="GO2" s="49" t="s">
        <v>321</v>
      </c>
      <c r="GP2" s="49"/>
      <c r="GQ2" s="49"/>
      <c r="GR2" s="49"/>
      <c r="GS2" s="49"/>
      <c r="GV2" s="53" t="s">
        <v>321</v>
      </c>
      <c r="GW2" s="53"/>
      <c r="GX2" s="53"/>
      <c r="GY2" s="53"/>
      <c r="GZ2" s="53"/>
      <c r="HC2" s="57" t="s">
        <v>321</v>
      </c>
    </row>
    <row r="3" spans="1:215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  <c r="GV3" s="53" t="s">
        <v>0</v>
      </c>
      <c r="GW3" s="53"/>
      <c r="GX3" s="53"/>
      <c r="GY3" s="53"/>
      <c r="GZ3" s="53"/>
      <c r="HC3" s="57" t="s">
        <v>0</v>
      </c>
    </row>
    <row r="4" spans="1:215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  <c r="GV4" s="54" t="s">
        <v>387</v>
      </c>
      <c r="GW4" s="53"/>
      <c r="GX4" s="53"/>
      <c r="GY4" s="53"/>
      <c r="GZ4" s="53"/>
      <c r="HC4" s="58" t="s">
        <v>389</v>
      </c>
    </row>
    <row r="5" spans="1:215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  <c r="GV5" s="53" t="s">
        <v>388</v>
      </c>
      <c r="GW5" s="53" t="s">
        <v>1</v>
      </c>
      <c r="GX5" s="53" t="s">
        <v>2</v>
      </c>
      <c r="GY5" s="53" t="s">
        <v>3</v>
      </c>
      <c r="GZ5" s="53" t="s">
        <v>4</v>
      </c>
      <c r="HC5" s="57" t="s">
        <v>390</v>
      </c>
      <c r="HD5" s="57" t="s">
        <v>1</v>
      </c>
      <c r="HE5" s="57" t="s">
        <v>2</v>
      </c>
      <c r="HF5" s="57" t="s">
        <v>3</v>
      </c>
      <c r="HG5" s="57" t="s">
        <v>4</v>
      </c>
    </row>
    <row r="6" spans="1:215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  <c r="GV6" s="53" t="s">
        <v>5</v>
      </c>
      <c r="GW6" s="53">
        <v>100</v>
      </c>
      <c r="GX6" s="53">
        <v>100</v>
      </c>
      <c r="GY6" s="53">
        <v>100</v>
      </c>
      <c r="GZ6" s="53">
        <v>100</v>
      </c>
      <c r="HC6" s="57" t="s">
        <v>5</v>
      </c>
      <c r="HD6" s="57">
        <v>100</v>
      </c>
      <c r="HE6" s="57">
        <v>100</v>
      </c>
      <c r="HF6" s="57">
        <v>100</v>
      </c>
      <c r="HG6" s="57">
        <v>100</v>
      </c>
    </row>
    <row r="7" spans="1:215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  <c r="FM7" s="34" t="s">
        <v>6</v>
      </c>
      <c r="FN7" s="34">
        <v>0.26</v>
      </c>
      <c r="FO7" s="34">
        <v>0.8</v>
      </c>
      <c r="FP7" s="34">
        <v>0.2</v>
      </c>
      <c r="FQ7" s="34">
        <v>0</v>
      </c>
      <c r="FT7" s="34" t="s">
        <v>6</v>
      </c>
      <c r="FU7" s="34">
        <v>0.04</v>
      </c>
      <c r="FV7" s="34">
        <v>0.09</v>
      </c>
      <c r="FW7" s="34">
        <v>0</v>
      </c>
      <c r="FX7" s="34">
        <v>0.05</v>
      </c>
      <c r="GA7" s="34" t="s">
        <v>6</v>
      </c>
      <c r="GB7" s="34">
        <v>0.05</v>
      </c>
      <c r="GC7" s="34">
        <v>0.15</v>
      </c>
      <c r="GD7" s="34">
        <v>0.02</v>
      </c>
      <c r="GE7" s="34">
        <v>7.0000000000000007E-2</v>
      </c>
      <c r="GH7" s="34" t="s">
        <v>6</v>
      </c>
      <c r="GI7" s="34">
        <v>0.03</v>
      </c>
      <c r="GJ7" s="34">
        <v>0.09</v>
      </c>
      <c r="GK7" s="34">
        <v>0.01</v>
      </c>
      <c r="GL7" s="34">
        <v>0.06</v>
      </c>
      <c r="GO7" s="49" t="s">
        <v>6</v>
      </c>
      <c r="GP7" s="49">
        <v>0.04</v>
      </c>
      <c r="GQ7" s="49">
        <v>0.12</v>
      </c>
      <c r="GR7" s="49">
        <v>0.04</v>
      </c>
      <c r="GS7" s="49">
        <v>0</v>
      </c>
      <c r="GV7" s="53" t="s">
        <v>6</v>
      </c>
      <c r="GW7" s="53">
        <v>0.03</v>
      </c>
      <c r="GX7" s="53">
        <v>0.2</v>
      </c>
      <c r="GY7" s="53">
        <v>0</v>
      </c>
      <c r="GZ7" s="53">
        <v>0</v>
      </c>
      <c r="HC7" s="57" t="s">
        <v>6</v>
      </c>
      <c r="HD7" s="57">
        <v>0.03</v>
      </c>
      <c r="HE7" s="57">
        <v>0.09</v>
      </c>
      <c r="HF7" s="57">
        <v>0.02</v>
      </c>
      <c r="HG7" s="57">
        <v>0.04</v>
      </c>
    </row>
    <row r="8" spans="1:215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  <c r="FM8" s="34" t="s">
        <v>7</v>
      </c>
      <c r="FN8" s="34">
        <v>0.03</v>
      </c>
      <c r="FO8" s="34">
        <v>0</v>
      </c>
      <c r="FP8" s="34">
        <v>0.04</v>
      </c>
      <c r="FQ8" s="34">
        <v>0</v>
      </c>
      <c r="FT8" s="34" t="s">
        <v>7</v>
      </c>
      <c r="FU8" s="34">
        <v>0.08</v>
      </c>
      <c r="FV8" s="34">
        <v>0.28000000000000003</v>
      </c>
      <c r="FW8" s="34">
        <v>0.04</v>
      </c>
      <c r="FX8" s="34">
        <v>0.11</v>
      </c>
      <c r="GA8" s="34" t="s">
        <v>7</v>
      </c>
      <c r="GB8" s="34">
        <v>0.03</v>
      </c>
      <c r="GC8" s="34">
        <v>0</v>
      </c>
      <c r="GD8" s="34">
        <v>0.06</v>
      </c>
      <c r="GE8" s="34">
        <v>0</v>
      </c>
      <c r="GH8" s="34" t="s">
        <v>7</v>
      </c>
      <c r="GI8" s="34">
        <v>0.1</v>
      </c>
      <c r="GJ8" s="34">
        <v>0.36</v>
      </c>
      <c r="GK8" s="34">
        <v>0.03</v>
      </c>
      <c r="GL8" s="34">
        <v>0.13</v>
      </c>
      <c r="GO8" s="49" t="s">
        <v>7</v>
      </c>
      <c r="GP8" s="49">
        <v>0.02</v>
      </c>
      <c r="GQ8" s="49">
        <v>0</v>
      </c>
      <c r="GR8" s="49">
        <v>0</v>
      </c>
      <c r="GS8" s="49">
        <v>0.1</v>
      </c>
      <c r="GV8" s="53" t="s">
        <v>7</v>
      </c>
      <c r="GW8" s="53">
        <v>0.02</v>
      </c>
      <c r="GX8" s="53">
        <v>0.06</v>
      </c>
      <c r="GY8" s="53">
        <v>0</v>
      </c>
      <c r="GZ8" s="53">
        <v>7.0000000000000007E-2</v>
      </c>
      <c r="HC8" s="57" t="s">
        <v>7</v>
      </c>
      <c r="HD8" s="57">
        <v>0.02</v>
      </c>
      <c r="HE8" s="57">
        <v>0.05</v>
      </c>
      <c r="HF8" s="57">
        <v>0.02</v>
      </c>
      <c r="HG8" s="57">
        <v>0</v>
      </c>
    </row>
    <row r="9" spans="1:215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  <c r="FM9" s="34" t="s">
        <v>8</v>
      </c>
      <c r="FN9" s="34">
        <v>0.01</v>
      </c>
      <c r="FO9" s="34">
        <v>0.09</v>
      </c>
      <c r="FP9" s="34">
        <v>0</v>
      </c>
      <c r="FQ9" s="34">
        <v>0</v>
      </c>
      <c r="FT9" s="34" t="s">
        <v>8</v>
      </c>
      <c r="FU9" s="34">
        <v>0.01</v>
      </c>
      <c r="FV9" s="34">
        <v>0</v>
      </c>
      <c r="FW9" s="34">
        <v>0.02</v>
      </c>
      <c r="FX9" s="34">
        <v>0</v>
      </c>
      <c r="GA9" s="34" t="s">
        <v>8</v>
      </c>
      <c r="GB9" s="34">
        <v>0.03</v>
      </c>
      <c r="GC9" s="34">
        <v>0.09</v>
      </c>
      <c r="GD9" s="34">
        <v>0.02</v>
      </c>
      <c r="GE9" s="34">
        <v>0</v>
      </c>
      <c r="GH9" s="34" t="s">
        <v>8</v>
      </c>
      <c r="GI9" s="34">
        <v>0.01</v>
      </c>
      <c r="GJ9" s="34">
        <v>0.06</v>
      </c>
      <c r="GK9" s="34">
        <v>0.01</v>
      </c>
      <c r="GL9" s="34">
        <v>0</v>
      </c>
      <c r="GO9" s="49" t="s">
        <v>8</v>
      </c>
      <c r="GP9" s="49">
        <v>0.01</v>
      </c>
      <c r="GQ9" s="49">
        <v>0</v>
      </c>
      <c r="GR9" s="49">
        <v>0</v>
      </c>
      <c r="GS9" s="49">
        <v>0</v>
      </c>
      <c r="GV9" s="53" t="s">
        <v>8</v>
      </c>
      <c r="GW9" s="53">
        <v>0</v>
      </c>
      <c r="GX9" s="53">
        <v>0</v>
      </c>
      <c r="GY9" s="53">
        <v>0</v>
      </c>
      <c r="GZ9" s="53">
        <v>0</v>
      </c>
      <c r="HC9" s="57" t="s">
        <v>8</v>
      </c>
      <c r="HD9" s="57">
        <v>0.01</v>
      </c>
      <c r="HE9" s="57">
        <v>0</v>
      </c>
      <c r="HF9" s="57">
        <v>0.01</v>
      </c>
      <c r="HG9" s="57">
        <v>0</v>
      </c>
    </row>
    <row r="10" spans="1:215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0.02</v>
      </c>
      <c r="FO10" s="34">
        <v>0</v>
      </c>
      <c r="FP10" s="34">
        <v>0</v>
      </c>
      <c r="FQ10" s="34">
        <v>0.09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0.02</v>
      </c>
      <c r="GS10" s="49">
        <v>0</v>
      </c>
      <c r="GV10" s="53" t="s">
        <v>9</v>
      </c>
      <c r="GW10" s="53">
        <v>0</v>
      </c>
      <c r="GX10" s="53">
        <v>0</v>
      </c>
      <c r="GY10" s="53">
        <v>0</v>
      </c>
      <c r="GZ10" s="53">
        <v>0</v>
      </c>
      <c r="HC10" s="57" t="s">
        <v>9</v>
      </c>
      <c r="HD10" s="57">
        <v>0.01</v>
      </c>
      <c r="HE10" s="57">
        <v>0</v>
      </c>
      <c r="HF10" s="57">
        <v>0.01</v>
      </c>
      <c r="HG10" s="57">
        <v>0</v>
      </c>
    </row>
    <row r="11" spans="1:215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0.02</v>
      </c>
      <c r="FV11" s="34">
        <v>0</v>
      </c>
      <c r="FW11" s="34">
        <v>0.03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</v>
      </c>
      <c r="GQ11" s="49">
        <v>0</v>
      </c>
      <c r="GR11" s="49">
        <v>0</v>
      </c>
      <c r="GS11" s="49">
        <v>0</v>
      </c>
      <c r="GV11" s="53" t="s">
        <v>10</v>
      </c>
      <c r="GW11" s="53">
        <v>0</v>
      </c>
      <c r="GX11" s="53">
        <v>0</v>
      </c>
      <c r="GY11" s="53">
        <v>0</v>
      </c>
      <c r="GZ11" s="53">
        <v>0</v>
      </c>
      <c r="HC11" s="57" t="s">
        <v>10</v>
      </c>
      <c r="HD11" s="57">
        <v>0.02</v>
      </c>
      <c r="HE11" s="57">
        <v>0</v>
      </c>
      <c r="HF11" s="57">
        <v>0</v>
      </c>
      <c r="HG11" s="57">
        <v>0.08</v>
      </c>
    </row>
    <row r="12" spans="1:215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</v>
      </c>
      <c r="FO12" s="34">
        <v>0</v>
      </c>
      <c r="FP12" s="34">
        <v>0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  <c r="GO12" s="49" t="s">
        <v>11</v>
      </c>
      <c r="GP12" s="49">
        <v>0.02</v>
      </c>
      <c r="GQ12" s="49">
        <v>0</v>
      </c>
      <c r="GR12" s="49">
        <v>0.02</v>
      </c>
      <c r="GS12" s="49">
        <v>0.06</v>
      </c>
      <c r="GV12" s="53" t="s">
        <v>11</v>
      </c>
      <c r="GW12" s="53">
        <v>0.03</v>
      </c>
      <c r="GX12" s="53">
        <v>0.2</v>
      </c>
      <c r="GY12" s="53">
        <v>0.01</v>
      </c>
      <c r="GZ12" s="53">
        <v>0</v>
      </c>
      <c r="HC12" s="57" t="s">
        <v>11</v>
      </c>
      <c r="HD12" s="57">
        <v>0</v>
      </c>
      <c r="HE12" s="57">
        <v>0</v>
      </c>
      <c r="HF12" s="57">
        <v>0</v>
      </c>
      <c r="HG12" s="57">
        <v>0</v>
      </c>
    </row>
    <row r="13" spans="1:215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  <c r="FM13" s="34" t="s">
        <v>12</v>
      </c>
      <c r="FN13" s="34">
        <v>0.01</v>
      </c>
      <c r="FO13" s="34">
        <v>0.04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</v>
      </c>
      <c r="GC13" s="34">
        <v>0</v>
      </c>
      <c r="GD13" s="34">
        <v>0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0.03</v>
      </c>
      <c r="GL13" s="34">
        <v>0.09</v>
      </c>
      <c r="GO13" s="49" t="s">
        <v>12</v>
      </c>
      <c r="GP13" s="49">
        <v>0</v>
      </c>
      <c r="GQ13" s="49">
        <v>0</v>
      </c>
      <c r="GR13" s="49">
        <v>0.01</v>
      </c>
      <c r="GS13" s="49">
        <v>0</v>
      </c>
      <c r="GV13" s="53" t="s">
        <v>12</v>
      </c>
      <c r="GW13" s="53">
        <v>0.01</v>
      </c>
      <c r="GX13" s="53">
        <v>0</v>
      </c>
      <c r="GY13" s="53">
        <v>0.01</v>
      </c>
      <c r="GZ13" s="53">
        <v>0</v>
      </c>
      <c r="HC13" s="57" t="s">
        <v>12</v>
      </c>
      <c r="HD13" s="57">
        <v>0.01</v>
      </c>
      <c r="HE13" s="57">
        <v>0</v>
      </c>
      <c r="HF13" s="57">
        <v>0.02</v>
      </c>
      <c r="HG13" s="57">
        <v>0.02</v>
      </c>
    </row>
    <row r="14" spans="1:215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  <c r="FM14" s="34" t="s">
        <v>13</v>
      </c>
      <c r="FN14" s="34">
        <v>0</v>
      </c>
      <c r="FO14" s="34">
        <v>0</v>
      </c>
      <c r="FP14" s="34">
        <v>0</v>
      </c>
      <c r="FQ14" s="34">
        <v>0</v>
      </c>
      <c r="FT14" s="34" t="s">
        <v>13</v>
      </c>
      <c r="FU14" s="34">
        <v>0.02</v>
      </c>
      <c r="FV14" s="34">
        <v>0.09</v>
      </c>
      <c r="FW14" s="34">
        <v>0.01</v>
      </c>
      <c r="FX14" s="34">
        <v>0</v>
      </c>
      <c r="GA14" s="34" t="s">
        <v>13</v>
      </c>
      <c r="GB14" s="34">
        <v>0.08</v>
      </c>
      <c r="GC14" s="34">
        <v>0.24</v>
      </c>
      <c r="GD14" s="34">
        <v>0.05</v>
      </c>
      <c r="GE14" s="34">
        <v>0</v>
      </c>
      <c r="GH14" s="34" t="s">
        <v>13</v>
      </c>
      <c r="GI14" s="34">
        <v>0</v>
      </c>
      <c r="GJ14" s="34">
        <v>0</v>
      </c>
      <c r="GK14" s="34">
        <v>0</v>
      </c>
      <c r="GL14" s="34">
        <v>0</v>
      </c>
      <c r="GO14" s="49" t="s">
        <v>13</v>
      </c>
      <c r="GP14" s="49">
        <v>0.01</v>
      </c>
      <c r="GQ14" s="49">
        <v>0</v>
      </c>
      <c r="GR14" s="49">
        <v>0.01</v>
      </c>
      <c r="GS14" s="49">
        <v>0</v>
      </c>
      <c r="GV14" s="53" t="s">
        <v>13</v>
      </c>
      <c r="GW14" s="53">
        <v>0.05</v>
      </c>
      <c r="GX14" s="53">
        <v>0.05</v>
      </c>
      <c r="GY14" s="53">
        <v>0.06</v>
      </c>
      <c r="GZ14" s="53">
        <v>0.04</v>
      </c>
      <c r="HC14" s="57" t="s">
        <v>13</v>
      </c>
      <c r="HD14" s="57">
        <v>0.04</v>
      </c>
      <c r="HE14" s="57">
        <v>0.15</v>
      </c>
      <c r="HF14" s="57">
        <v>0.01</v>
      </c>
      <c r="HG14" s="57">
        <v>0.03</v>
      </c>
    </row>
    <row r="15" spans="1:215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  <c r="FM15" s="34" t="s">
        <v>14</v>
      </c>
      <c r="FN15" s="34">
        <v>0.79</v>
      </c>
      <c r="FO15" s="34">
        <v>0.04</v>
      </c>
      <c r="FP15" s="34">
        <v>0.81</v>
      </c>
      <c r="FQ15" s="34">
        <v>1.36</v>
      </c>
      <c r="FT15" s="34" t="s">
        <v>14</v>
      </c>
      <c r="FU15" s="34">
        <v>0.59</v>
      </c>
      <c r="FV15" s="34">
        <v>0.4</v>
      </c>
      <c r="FW15" s="34">
        <v>0.47</v>
      </c>
      <c r="FX15" s="34">
        <v>0.79</v>
      </c>
      <c r="GA15" s="34" t="s">
        <v>14</v>
      </c>
      <c r="GB15" s="34">
        <v>0.45</v>
      </c>
      <c r="GC15" s="34">
        <v>0.26</v>
      </c>
      <c r="GD15" s="34">
        <v>0.31</v>
      </c>
      <c r="GE15" s="34">
        <v>0.7</v>
      </c>
      <c r="GH15" s="34" t="s">
        <v>14</v>
      </c>
      <c r="GI15" s="34">
        <v>0.6</v>
      </c>
      <c r="GJ15" s="34">
        <v>0.37</v>
      </c>
      <c r="GK15" s="34">
        <v>0.41</v>
      </c>
      <c r="GL15" s="34">
        <v>0.85</v>
      </c>
      <c r="GO15" s="49" t="s">
        <v>14</v>
      </c>
      <c r="GP15" s="49">
        <v>0.89</v>
      </c>
      <c r="GQ15" s="49">
        <v>2.3199999999999998</v>
      </c>
      <c r="GR15" s="49">
        <v>0.44</v>
      </c>
      <c r="GS15" s="49">
        <v>0.84</v>
      </c>
      <c r="GV15" s="53" t="s">
        <v>14</v>
      </c>
      <c r="GW15" s="53">
        <v>0.6</v>
      </c>
      <c r="GX15" s="53">
        <v>0.2</v>
      </c>
      <c r="GY15" s="53">
        <v>0.32</v>
      </c>
      <c r="GZ15" s="53">
        <v>0.88</v>
      </c>
      <c r="HC15" s="57" t="s">
        <v>14</v>
      </c>
      <c r="HD15" s="57">
        <v>0.35</v>
      </c>
      <c r="HE15" s="57">
        <v>0.32</v>
      </c>
      <c r="HF15" s="57">
        <v>0.05</v>
      </c>
      <c r="HG15" s="57">
        <v>0.82</v>
      </c>
    </row>
    <row r="16" spans="1:215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  <c r="FM16" s="34" t="s">
        <v>15</v>
      </c>
      <c r="FN16" s="34">
        <v>1.89</v>
      </c>
      <c r="FO16" s="34">
        <v>6.91</v>
      </c>
      <c r="FP16" s="34">
        <v>1</v>
      </c>
      <c r="FQ16" s="34">
        <v>0.34</v>
      </c>
      <c r="FT16" s="34" t="s">
        <v>15</v>
      </c>
      <c r="FU16" s="34">
        <v>2.13</v>
      </c>
      <c r="FV16" s="34">
        <v>8.68</v>
      </c>
      <c r="FW16" s="34">
        <v>0.91</v>
      </c>
      <c r="FX16" s="34">
        <v>0.8</v>
      </c>
      <c r="GA16" s="34" t="s">
        <v>15</v>
      </c>
      <c r="GB16" s="34">
        <v>2.54</v>
      </c>
      <c r="GC16" s="34">
        <v>10.33</v>
      </c>
      <c r="GD16" s="34">
        <v>1.17</v>
      </c>
      <c r="GE16" s="34">
        <v>0.36</v>
      </c>
      <c r="GH16" s="34" t="s">
        <v>15</v>
      </c>
      <c r="GI16" s="34">
        <v>2.0499999999999998</v>
      </c>
      <c r="GJ16" s="34">
        <v>6.81</v>
      </c>
      <c r="GK16" s="34">
        <v>1.23</v>
      </c>
      <c r="GL16" s="34">
        <v>0.38</v>
      </c>
      <c r="GO16" s="49" t="s">
        <v>15</v>
      </c>
      <c r="GP16" s="49">
        <v>1.61</v>
      </c>
      <c r="GQ16" s="49">
        <v>6.11</v>
      </c>
      <c r="GR16" s="49">
        <v>0.98</v>
      </c>
      <c r="GS16" s="49">
        <v>0.27</v>
      </c>
      <c r="GV16" s="53" t="s">
        <v>15</v>
      </c>
      <c r="GW16" s="53">
        <v>1.64</v>
      </c>
      <c r="GX16" s="53">
        <v>5.5</v>
      </c>
      <c r="GY16" s="53">
        <v>0.98</v>
      </c>
      <c r="GZ16" s="53">
        <v>0.83</v>
      </c>
      <c r="HC16" s="57" t="s">
        <v>15</v>
      </c>
      <c r="HD16" s="57">
        <v>2.08</v>
      </c>
      <c r="HE16" s="57">
        <v>5.43</v>
      </c>
      <c r="HF16" s="57">
        <v>1.26</v>
      </c>
      <c r="HG16" s="57">
        <v>1.18</v>
      </c>
    </row>
    <row r="17" spans="1:215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  <c r="FM17" s="34" t="s">
        <v>16</v>
      </c>
      <c r="FN17" s="34">
        <v>33.32</v>
      </c>
      <c r="FO17" s="34">
        <v>28.53</v>
      </c>
      <c r="FP17" s="34">
        <v>36.729999999999997</v>
      </c>
      <c r="FQ17" s="34">
        <v>30.16</v>
      </c>
      <c r="FT17" s="34" t="s">
        <v>16</v>
      </c>
      <c r="FU17" s="34">
        <v>34.29</v>
      </c>
      <c r="FV17" s="34">
        <v>25.62</v>
      </c>
      <c r="FW17" s="34">
        <v>39.270000000000003</v>
      </c>
      <c r="FX17" s="34">
        <v>29.86</v>
      </c>
      <c r="GA17" s="34" t="s">
        <v>16</v>
      </c>
      <c r="GB17" s="34">
        <v>34.340000000000003</v>
      </c>
      <c r="GC17" s="34">
        <v>25.87</v>
      </c>
      <c r="GD17" s="34">
        <v>38.33</v>
      </c>
      <c r="GE17" s="34">
        <v>31.78</v>
      </c>
      <c r="GH17" s="34" t="s">
        <v>16</v>
      </c>
      <c r="GI17" s="34">
        <v>35.32</v>
      </c>
      <c r="GJ17" s="34">
        <v>28.64</v>
      </c>
      <c r="GK17" s="34">
        <v>39.24</v>
      </c>
      <c r="GL17" s="34">
        <v>32.090000000000003</v>
      </c>
      <c r="GO17" s="49" t="s">
        <v>16</v>
      </c>
      <c r="GP17" s="49">
        <v>33.92</v>
      </c>
      <c r="GQ17" s="49">
        <v>26.73</v>
      </c>
      <c r="GR17" s="49">
        <v>38.21</v>
      </c>
      <c r="GS17" s="49">
        <v>30.77</v>
      </c>
      <c r="GV17" s="53" t="s">
        <v>16</v>
      </c>
      <c r="GW17" s="53">
        <v>33.9</v>
      </c>
      <c r="GX17" s="53">
        <v>26.97</v>
      </c>
      <c r="GY17" s="53">
        <v>37.49</v>
      </c>
      <c r="GZ17" s="53">
        <v>31.63</v>
      </c>
      <c r="HC17" s="57" t="s">
        <v>16</v>
      </c>
      <c r="HD17" s="57">
        <v>38.17</v>
      </c>
      <c r="HE17" s="57">
        <v>30.18</v>
      </c>
      <c r="HF17" s="57">
        <v>38.47</v>
      </c>
      <c r="HG17" s="57">
        <v>46.88</v>
      </c>
    </row>
    <row r="18" spans="1:215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  <c r="FM18" s="34" t="s">
        <v>17</v>
      </c>
      <c r="FN18" s="34">
        <v>7.61</v>
      </c>
      <c r="FO18" s="34">
        <v>5.6</v>
      </c>
      <c r="FP18" s="34">
        <v>3.27</v>
      </c>
      <c r="FQ18" s="34">
        <v>23.36</v>
      </c>
      <c r="FT18" s="34" t="s">
        <v>17</v>
      </c>
      <c r="FU18" s="34">
        <v>7.73</v>
      </c>
      <c r="FV18" s="34">
        <v>7.66</v>
      </c>
      <c r="FW18" s="34">
        <v>2.92</v>
      </c>
      <c r="FX18" s="34">
        <v>22.3</v>
      </c>
      <c r="GA18" s="34" t="s">
        <v>17</v>
      </c>
      <c r="GB18" s="34">
        <v>6.98</v>
      </c>
      <c r="GC18" s="34">
        <v>6.49</v>
      </c>
      <c r="GD18" s="34">
        <v>2.62</v>
      </c>
      <c r="GE18" s="34">
        <v>21.08</v>
      </c>
      <c r="GH18" s="34" t="s">
        <v>17</v>
      </c>
      <c r="GI18" s="34">
        <v>7.02</v>
      </c>
      <c r="GJ18" s="34">
        <v>4.88</v>
      </c>
      <c r="GK18" s="34">
        <v>2.72</v>
      </c>
      <c r="GL18" s="34">
        <v>21.47</v>
      </c>
      <c r="GO18" s="49" t="s">
        <v>17</v>
      </c>
      <c r="GP18" s="49">
        <v>6.35</v>
      </c>
      <c r="GQ18" s="49">
        <v>1.73</v>
      </c>
      <c r="GR18" s="49">
        <v>2.73</v>
      </c>
      <c r="GS18" s="49">
        <v>20.13</v>
      </c>
      <c r="GV18" s="53" t="s">
        <v>17</v>
      </c>
      <c r="GW18" s="53">
        <v>6.79</v>
      </c>
      <c r="GX18" s="53">
        <v>4.8499999999999996</v>
      </c>
      <c r="GY18" s="53">
        <v>3.41</v>
      </c>
      <c r="GZ18" s="53">
        <v>18.100000000000001</v>
      </c>
      <c r="HC18" s="57" t="s">
        <v>17</v>
      </c>
      <c r="HD18" s="57">
        <v>3.4</v>
      </c>
      <c r="HE18" s="57">
        <v>4.95</v>
      </c>
      <c r="HF18" s="57">
        <v>2.34</v>
      </c>
      <c r="HG18" s="57">
        <v>5.05</v>
      </c>
    </row>
    <row r="19" spans="1:215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  <c r="FM19" s="34" t="s">
        <v>18</v>
      </c>
      <c r="FN19" s="34">
        <v>6.86</v>
      </c>
      <c r="FO19" s="34">
        <v>9.25</v>
      </c>
      <c r="FP19" s="34">
        <v>7.49</v>
      </c>
      <c r="FQ19" s="34">
        <v>2.61</v>
      </c>
      <c r="FT19" s="34" t="s">
        <v>18</v>
      </c>
      <c r="FU19" s="34">
        <v>6.51</v>
      </c>
      <c r="FV19" s="34">
        <v>8.9</v>
      </c>
      <c r="FW19" s="34">
        <v>6.89</v>
      </c>
      <c r="FX19" s="34">
        <v>2.0099999999999998</v>
      </c>
      <c r="GA19" s="34" t="s">
        <v>18</v>
      </c>
      <c r="GB19" s="34">
        <v>7.92</v>
      </c>
      <c r="GC19" s="34">
        <v>9.7100000000000009</v>
      </c>
      <c r="GD19" s="34">
        <v>9</v>
      </c>
      <c r="GE19" s="34">
        <v>2.21</v>
      </c>
      <c r="GH19" s="34" t="s">
        <v>18</v>
      </c>
      <c r="GI19" s="34">
        <v>6.95</v>
      </c>
      <c r="GJ19" s="34">
        <v>12.63</v>
      </c>
      <c r="GK19" s="34">
        <v>7.18</v>
      </c>
      <c r="GL19" s="34">
        <v>2.2599999999999998</v>
      </c>
      <c r="GO19" s="49" t="s">
        <v>18</v>
      </c>
      <c r="GP19" s="49">
        <v>6.04</v>
      </c>
      <c r="GQ19" s="49">
        <v>11.72</v>
      </c>
      <c r="GR19" s="49">
        <v>5.96</v>
      </c>
      <c r="GS19" s="49">
        <v>1.95</v>
      </c>
      <c r="GV19" s="53" t="s">
        <v>18</v>
      </c>
      <c r="GW19" s="53">
        <v>5.42</v>
      </c>
      <c r="GX19" s="53">
        <v>10.75</v>
      </c>
      <c r="GY19" s="53">
        <v>4.95</v>
      </c>
      <c r="GZ19" s="53">
        <v>2.09</v>
      </c>
      <c r="HC19" s="57" t="s">
        <v>18</v>
      </c>
      <c r="HD19" s="57">
        <v>4.84</v>
      </c>
      <c r="HE19" s="57">
        <v>8.39</v>
      </c>
      <c r="HF19" s="57">
        <v>4.92</v>
      </c>
      <c r="HG19" s="57">
        <v>1.55</v>
      </c>
    </row>
    <row r="20" spans="1:215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  <c r="FM20" s="34" t="s">
        <v>19</v>
      </c>
      <c r="FN20" s="34">
        <v>10.01</v>
      </c>
      <c r="FO20" s="34">
        <v>11</v>
      </c>
      <c r="FP20" s="34">
        <v>9.59</v>
      </c>
      <c r="FQ20" s="34">
        <v>10.89</v>
      </c>
      <c r="FT20" s="34" t="s">
        <v>19</v>
      </c>
      <c r="FU20" s="34">
        <v>8.3000000000000007</v>
      </c>
      <c r="FV20" s="34">
        <v>6.65</v>
      </c>
      <c r="FW20" s="34">
        <v>7.95</v>
      </c>
      <c r="FX20" s="34">
        <v>10.43</v>
      </c>
      <c r="GA20" s="34" t="s">
        <v>19</v>
      </c>
      <c r="GB20" s="34">
        <v>7.25</v>
      </c>
      <c r="GC20" s="34">
        <v>5.64</v>
      </c>
      <c r="GD20" s="34">
        <v>7.04</v>
      </c>
      <c r="GE20" s="34">
        <v>8.4</v>
      </c>
      <c r="GH20" s="34" t="s">
        <v>19</v>
      </c>
      <c r="GI20" s="34">
        <v>8.24</v>
      </c>
      <c r="GJ20" s="34">
        <v>4.59</v>
      </c>
      <c r="GK20" s="34">
        <v>8.58</v>
      </c>
      <c r="GL20" s="34">
        <v>9.18</v>
      </c>
      <c r="GO20" s="49" t="s">
        <v>19</v>
      </c>
      <c r="GP20" s="49">
        <v>9.92</v>
      </c>
      <c r="GQ20" s="49">
        <v>8.2200000000000006</v>
      </c>
      <c r="GR20" s="49">
        <v>10.3</v>
      </c>
      <c r="GS20" s="49">
        <v>9.48</v>
      </c>
      <c r="GV20" s="53" t="s">
        <v>19</v>
      </c>
      <c r="GW20" s="53">
        <v>10.61</v>
      </c>
      <c r="GX20" s="53">
        <v>6.95</v>
      </c>
      <c r="GY20" s="53">
        <v>11.3</v>
      </c>
      <c r="GZ20" s="53">
        <v>10.42</v>
      </c>
      <c r="HC20" s="57" t="s">
        <v>19</v>
      </c>
      <c r="HD20" s="57">
        <v>9.58</v>
      </c>
      <c r="HE20" s="57">
        <v>8.32</v>
      </c>
      <c r="HF20" s="57">
        <v>9.9499999999999993</v>
      </c>
      <c r="HG20" s="57">
        <v>9.16</v>
      </c>
    </row>
    <row r="21" spans="1:215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  <c r="FM21" s="34" t="s">
        <v>20</v>
      </c>
      <c r="FN21" s="34">
        <v>17.71</v>
      </c>
      <c r="FO21" s="34">
        <v>11.59</v>
      </c>
      <c r="FP21" s="34">
        <v>18.62</v>
      </c>
      <c r="FQ21" s="34">
        <v>19.21</v>
      </c>
      <c r="FT21" s="34" t="s">
        <v>20</v>
      </c>
      <c r="FU21" s="34">
        <v>19.05</v>
      </c>
      <c r="FV21" s="34">
        <v>13.81</v>
      </c>
      <c r="FW21" s="34">
        <v>20.399999999999999</v>
      </c>
      <c r="FX21" s="34">
        <v>20.55</v>
      </c>
      <c r="GA21" s="34" t="s">
        <v>20</v>
      </c>
      <c r="GB21" s="34">
        <v>18.18</v>
      </c>
      <c r="GC21" s="34">
        <v>10.62</v>
      </c>
      <c r="GD21" s="34">
        <v>19.100000000000001</v>
      </c>
      <c r="GE21" s="34">
        <v>21.86</v>
      </c>
      <c r="GH21" s="34" t="s">
        <v>20</v>
      </c>
      <c r="GI21" s="34">
        <v>17.84</v>
      </c>
      <c r="GJ21" s="34">
        <v>13.53</v>
      </c>
      <c r="GK21" s="34">
        <v>17.95</v>
      </c>
      <c r="GL21" s="34">
        <v>20.96</v>
      </c>
      <c r="GO21" s="49" t="s">
        <v>20</v>
      </c>
      <c r="GP21" s="49">
        <v>19.18</v>
      </c>
      <c r="GQ21" s="49">
        <v>16.690000000000001</v>
      </c>
      <c r="GR21" s="49">
        <v>18.86</v>
      </c>
      <c r="GS21" s="49">
        <v>22.2</v>
      </c>
      <c r="GV21" s="53" t="s">
        <v>20</v>
      </c>
      <c r="GW21" s="53">
        <v>18.899999999999999</v>
      </c>
      <c r="GX21" s="53">
        <v>17.12</v>
      </c>
      <c r="GY21" s="53">
        <v>18.53</v>
      </c>
      <c r="GZ21" s="53">
        <v>22.75</v>
      </c>
      <c r="HC21" s="57" t="s">
        <v>20</v>
      </c>
      <c r="HD21" s="57">
        <v>20.28</v>
      </c>
      <c r="HE21" s="57">
        <v>16.489999999999998</v>
      </c>
      <c r="HF21" s="57">
        <v>20.59</v>
      </c>
      <c r="HG21" s="57">
        <v>22.12</v>
      </c>
    </row>
    <row r="22" spans="1:215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  <c r="FM22" s="34" t="s">
        <v>21</v>
      </c>
      <c r="FN22" s="34">
        <v>3.33</v>
      </c>
      <c r="FO22" s="34">
        <v>2.88</v>
      </c>
      <c r="FP22" s="34">
        <v>3.79</v>
      </c>
      <c r="FQ22" s="34">
        <v>1.56</v>
      </c>
      <c r="FT22" s="34" t="s">
        <v>21</v>
      </c>
      <c r="FU22" s="34">
        <v>3.15</v>
      </c>
      <c r="FV22" s="34">
        <v>2.5</v>
      </c>
      <c r="FW22" s="34">
        <v>3.53</v>
      </c>
      <c r="FX22" s="34">
        <v>1.82</v>
      </c>
      <c r="GA22" s="34" t="s">
        <v>21</v>
      </c>
      <c r="GB22" s="34">
        <v>3.18</v>
      </c>
      <c r="GC22" s="34">
        <v>3.52</v>
      </c>
      <c r="GD22" s="34">
        <v>3.15</v>
      </c>
      <c r="GE22" s="34">
        <v>2.16</v>
      </c>
      <c r="GH22" s="34" t="s">
        <v>21</v>
      </c>
      <c r="GI22" s="34">
        <v>4.25</v>
      </c>
      <c r="GJ22" s="34">
        <v>3.47</v>
      </c>
      <c r="GK22" s="34">
        <v>4.71</v>
      </c>
      <c r="GL22" s="34">
        <v>2.25</v>
      </c>
      <c r="GO22" s="49" t="s">
        <v>21</v>
      </c>
      <c r="GP22" s="49">
        <v>2.99</v>
      </c>
      <c r="GQ22" s="49">
        <v>2.69</v>
      </c>
      <c r="GR22" s="49">
        <v>3.12</v>
      </c>
      <c r="GS22" s="49">
        <v>2.0099999999999998</v>
      </c>
      <c r="GV22" s="53" t="s">
        <v>21</v>
      </c>
      <c r="GW22" s="53">
        <v>4.79</v>
      </c>
      <c r="GX22" s="53">
        <v>3.74</v>
      </c>
      <c r="GY22" s="53">
        <v>5.54</v>
      </c>
      <c r="GZ22" s="53">
        <v>2.72</v>
      </c>
      <c r="HC22" s="57" t="s">
        <v>21</v>
      </c>
      <c r="HD22" s="57">
        <v>4.05</v>
      </c>
      <c r="HE22" s="57">
        <v>2.2200000000000002</v>
      </c>
      <c r="HF22" s="57">
        <v>4.8899999999999997</v>
      </c>
      <c r="HG22" s="57">
        <v>2.79</v>
      </c>
    </row>
    <row r="23" spans="1:215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  <c r="FM23" s="34" t="s">
        <v>22</v>
      </c>
      <c r="FN23" s="34">
        <v>6.6</v>
      </c>
      <c r="FO23" s="34">
        <v>7.24</v>
      </c>
      <c r="FP23" s="34">
        <v>7.12</v>
      </c>
      <c r="FQ23" s="34">
        <v>2.78</v>
      </c>
      <c r="FT23" s="34" t="s">
        <v>22</v>
      </c>
      <c r="FU23" s="34">
        <v>6.8</v>
      </c>
      <c r="FV23" s="34">
        <v>8.0399999999999991</v>
      </c>
      <c r="FW23" s="34">
        <v>7.27</v>
      </c>
      <c r="FX23" s="34">
        <v>3.51</v>
      </c>
      <c r="GA23" s="34" t="s">
        <v>22</v>
      </c>
      <c r="GB23" s="34">
        <v>6.73</v>
      </c>
      <c r="GC23" s="34">
        <v>8.52</v>
      </c>
      <c r="GD23" s="34">
        <v>7.58</v>
      </c>
      <c r="GE23" s="34">
        <v>2.65</v>
      </c>
      <c r="GH23" s="34" t="s">
        <v>22</v>
      </c>
      <c r="GI23" s="34">
        <v>6.42</v>
      </c>
      <c r="GJ23" s="34">
        <v>8.3800000000000008</v>
      </c>
      <c r="GK23" s="34">
        <v>7.24</v>
      </c>
      <c r="GL23" s="34">
        <v>2.78</v>
      </c>
      <c r="GO23" s="49" t="s">
        <v>22</v>
      </c>
      <c r="GP23" s="49">
        <v>7.22</v>
      </c>
      <c r="GQ23" s="49">
        <v>7.1</v>
      </c>
      <c r="GR23" s="49">
        <v>8.18</v>
      </c>
      <c r="GS23" s="49">
        <v>3.14</v>
      </c>
      <c r="GV23" s="53" t="s">
        <v>22</v>
      </c>
      <c r="GW23" s="53">
        <v>6.4</v>
      </c>
      <c r="GX23" s="53">
        <v>8.9</v>
      </c>
      <c r="GY23" s="53">
        <v>6.8</v>
      </c>
      <c r="GZ23" s="53">
        <v>2.74</v>
      </c>
      <c r="HC23" s="57" t="s">
        <v>22</v>
      </c>
      <c r="HD23" s="57">
        <v>5.77</v>
      </c>
      <c r="HE23" s="57">
        <v>8.32</v>
      </c>
      <c r="HF23" s="57">
        <v>6.27</v>
      </c>
      <c r="HG23" s="57">
        <v>2.39</v>
      </c>
    </row>
    <row r="24" spans="1:215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  <c r="FM24" s="34" t="s">
        <v>23</v>
      </c>
      <c r="FN24" s="34">
        <v>2.78</v>
      </c>
      <c r="FO24" s="34">
        <v>3.28</v>
      </c>
      <c r="FP24" s="34">
        <v>2.42</v>
      </c>
      <c r="FQ24" s="34">
        <v>3.76</v>
      </c>
      <c r="FT24" s="34" t="s">
        <v>23</v>
      </c>
      <c r="FU24" s="34">
        <v>3.44</v>
      </c>
      <c r="FV24" s="34">
        <v>4.05</v>
      </c>
      <c r="FW24" s="34">
        <v>2.59</v>
      </c>
      <c r="FX24" s="34">
        <v>5.21</v>
      </c>
      <c r="GA24" s="34" t="s">
        <v>23</v>
      </c>
      <c r="GB24" s="34">
        <v>3.07</v>
      </c>
      <c r="GC24" s="34">
        <v>2</v>
      </c>
      <c r="GD24" s="34">
        <v>2.74</v>
      </c>
      <c r="GE24" s="34">
        <v>5.21</v>
      </c>
      <c r="GH24" s="34" t="s">
        <v>23</v>
      </c>
      <c r="GI24" s="34">
        <v>2.79</v>
      </c>
      <c r="GJ24" s="34">
        <v>2.4700000000000002</v>
      </c>
      <c r="GK24" s="34">
        <v>2.33</v>
      </c>
      <c r="GL24" s="34">
        <v>4.1500000000000004</v>
      </c>
      <c r="GO24" s="49" t="s">
        <v>23</v>
      </c>
      <c r="GP24" s="49">
        <v>3.26</v>
      </c>
      <c r="GQ24" s="49">
        <v>3.49</v>
      </c>
      <c r="GR24" s="49">
        <v>2.76</v>
      </c>
      <c r="GS24" s="49">
        <v>4.84</v>
      </c>
      <c r="GV24" s="53" t="s">
        <v>23</v>
      </c>
      <c r="GW24" s="53">
        <v>3.19</v>
      </c>
      <c r="GX24" s="53">
        <v>3.5</v>
      </c>
      <c r="GY24" s="53">
        <v>3.13</v>
      </c>
      <c r="GZ24" s="53">
        <v>3.55</v>
      </c>
      <c r="HC24" s="57" t="s">
        <v>23</v>
      </c>
      <c r="HD24" s="57">
        <v>3.47</v>
      </c>
      <c r="HE24" s="57">
        <v>2.88</v>
      </c>
      <c r="HF24" s="57">
        <v>3.46</v>
      </c>
      <c r="HG24" s="57">
        <v>4.0599999999999996</v>
      </c>
    </row>
    <row r="25" spans="1:215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  <c r="FM25" s="34" t="s">
        <v>24</v>
      </c>
      <c r="FN25" s="34">
        <v>1.74</v>
      </c>
      <c r="FO25" s="34">
        <v>2.81</v>
      </c>
      <c r="FP25" s="34">
        <v>1.1599999999999999</v>
      </c>
      <c r="FQ25" s="34">
        <v>2.41</v>
      </c>
      <c r="FT25" s="34" t="s">
        <v>24</v>
      </c>
      <c r="FU25" s="34">
        <v>1.65</v>
      </c>
      <c r="FV25" s="34">
        <v>3.23</v>
      </c>
      <c r="FW25" s="34">
        <v>1.1100000000000001</v>
      </c>
      <c r="FX25" s="34">
        <v>1.28</v>
      </c>
      <c r="GA25" s="34" t="s">
        <v>24</v>
      </c>
      <c r="GB25" s="34">
        <v>1.65</v>
      </c>
      <c r="GC25" s="34">
        <v>4.24</v>
      </c>
      <c r="GD25" s="34">
        <v>1.1599999999999999</v>
      </c>
      <c r="GE25" s="34">
        <v>1.35</v>
      </c>
      <c r="GH25" s="34" t="s">
        <v>24</v>
      </c>
      <c r="GI25" s="34">
        <v>1.46</v>
      </c>
      <c r="GJ25" s="34">
        <v>3.89</v>
      </c>
      <c r="GK25" s="34">
        <v>0.85</v>
      </c>
      <c r="GL25" s="34">
        <v>1.34</v>
      </c>
      <c r="GO25" s="49" t="s">
        <v>24</v>
      </c>
      <c r="GP25" s="49">
        <v>1.47</v>
      </c>
      <c r="GQ25" s="49">
        <v>2.4500000000000002</v>
      </c>
      <c r="GR25" s="49">
        <v>0.91</v>
      </c>
      <c r="GS25" s="49">
        <v>1.74</v>
      </c>
      <c r="GV25" s="53" t="s">
        <v>24</v>
      </c>
      <c r="GW25" s="53">
        <v>1.49</v>
      </c>
      <c r="GX25" s="53">
        <v>2.65</v>
      </c>
      <c r="GY25" s="53">
        <v>0.81</v>
      </c>
      <c r="GZ25" s="53">
        <v>2.27</v>
      </c>
      <c r="HC25" s="57" t="s">
        <v>24</v>
      </c>
      <c r="HD25" s="57">
        <v>1.57</v>
      </c>
      <c r="HE25" s="57">
        <v>2.76</v>
      </c>
      <c r="HF25" s="57">
        <v>1.06</v>
      </c>
      <c r="HG25" s="57">
        <v>2.02</v>
      </c>
    </row>
    <row r="26" spans="1:215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  <c r="FM26" s="34" t="s">
        <v>25</v>
      </c>
      <c r="FN26" s="34">
        <v>0.88</v>
      </c>
      <c r="FO26" s="34">
        <v>1.42</v>
      </c>
      <c r="FP26" s="34">
        <v>0.96</v>
      </c>
      <c r="FQ26" s="34">
        <v>7.0000000000000007E-2</v>
      </c>
      <c r="FT26" s="34" t="s">
        <v>25</v>
      </c>
      <c r="FU26" s="34">
        <v>1.28</v>
      </c>
      <c r="FV26" s="34">
        <v>2.0699999999999998</v>
      </c>
      <c r="FW26" s="34">
        <v>1.25</v>
      </c>
      <c r="FX26" s="34">
        <v>0.59</v>
      </c>
      <c r="GA26" s="34" t="s">
        <v>25</v>
      </c>
      <c r="GB26" s="34">
        <v>1.45</v>
      </c>
      <c r="GC26" s="34">
        <v>2.48</v>
      </c>
      <c r="GD26" s="34">
        <v>1.37</v>
      </c>
      <c r="GE26" s="34">
        <v>0.78</v>
      </c>
      <c r="GH26" s="34" t="s">
        <v>25</v>
      </c>
      <c r="GI26" s="34">
        <v>1.04</v>
      </c>
      <c r="GJ26" s="34">
        <v>1.65</v>
      </c>
      <c r="GK26" s="34">
        <v>0.96</v>
      </c>
      <c r="GL26" s="34">
        <v>0.39</v>
      </c>
      <c r="GO26" s="49" t="s">
        <v>25</v>
      </c>
      <c r="GP26" s="49">
        <v>1.19</v>
      </c>
      <c r="GQ26" s="49">
        <v>1.76</v>
      </c>
      <c r="GR26" s="49">
        <v>1.06</v>
      </c>
      <c r="GS26" s="49">
        <v>1.27</v>
      </c>
      <c r="GV26" s="53" t="s">
        <v>25</v>
      </c>
      <c r="GW26" s="53">
        <v>0.72</v>
      </c>
      <c r="GX26" s="53">
        <v>0.82</v>
      </c>
      <c r="GY26" s="53">
        <v>0.53</v>
      </c>
      <c r="GZ26" s="53">
        <v>0.7</v>
      </c>
      <c r="HC26" s="57" t="s">
        <v>25</v>
      </c>
      <c r="HD26" s="57">
        <v>0.75</v>
      </c>
      <c r="HE26" s="57">
        <v>0.89</v>
      </c>
      <c r="HF26" s="57">
        <v>0.65</v>
      </c>
      <c r="HG26" s="57">
        <v>0.54</v>
      </c>
    </row>
    <row r="27" spans="1:215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  <c r="FM27" s="34" t="s">
        <v>26</v>
      </c>
      <c r="FN27" s="34">
        <v>0.78</v>
      </c>
      <c r="FO27" s="34">
        <v>2.4700000000000002</v>
      </c>
      <c r="FP27" s="34">
        <v>0.47</v>
      </c>
      <c r="FQ27" s="34">
        <v>0.28000000000000003</v>
      </c>
      <c r="FT27" s="34" t="s">
        <v>26</v>
      </c>
      <c r="FU27" s="34">
        <v>0.79</v>
      </c>
      <c r="FV27" s="34">
        <v>2.39</v>
      </c>
      <c r="FW27" s="34">
        <v>0.56999999999999995</v>
      </c>
      <c r="FX27" s="34">
        <v>0.08</v>
      </c>
      <c r="GA27" s="34" t="s">
        <v>26</v>
      </c>
      <c r="GB27" s="34">
        <v>1.0900000000000001</v>
      </c>
      <c r="GC27" s="34">
        <v>3.02</v>
      </c>
      <c r="GD27" s="34">
        <v>0.9</v>
      </c>
      <c r="GE27" s="34">
        <v>0.11</v>
      </c>
      <c r="GH27" s="34" t="s">
        <v>26</v>
      </c>
      <c r="GI27" s="34">
        <v>1</v>
      </c>
      <c r="GJ27" s="34">
        <v>2.2999999999999998</v>
      </c>
      <c r="GK27" s="34">
        <v>0.79</v>
      </c>
      <c r="GL27" s="34">
        <v>0.6</v>
      </c>
      <c r="GO27" s="49" t="s">
        <v>26</v>
      </c>
      <c r="GP27" s="49">
        <v>0.99</v>
      </c>
      <c r="GQ27" s="49">
        <v>2.74</v>
      </c>
      <c r="GR27" s="49">
        <v>0.71</v>
      </c>
      <c r="GS27" s="49">
        <v>0.32</v>
      </c>
      <c r="GV27" s="53" t="s">
        <v>26</v>
      </c>
      <c r="GW27" s="53">
        <v>0.81</v>
      </c>
      <c r="GX27" s="53">
        <v>1.79</v>
      </c>
      <c r="GY27" s="53">
        <v>0.81</v>
      </c>
      <c r="GZ27" s="53">
        <v>0.09</v>
      </c>
      <c r="HC27" s="57" t="s">
        <v>26</v>
      </c>
      <c r="HD27" s="57">
        <v>0.85</v>
      </c>
      <c r="HE27" s="57">
        <v>1.55</v>
      </c>
      <c r="HF27" s="57">
        <v>0.76</v>
      </c>
      <c r="HG27" s="57">
        <v>0.13</v>
      </c>
    </row>
    <row r="28" spans="1:215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  <c r="FM28" s="34" t="s">
        <v>27</v>
      </c>
      <c r="FN28" s="34">
        <v>0.91</v>
      </c>
      <c r="FO28" s="34">
        <v>0.68</v>
      </c>
      <c r="FP28" s="34">
        <v>1.17</v>
      </c>
      <c r="FQ28" s="34">
        <v>0.06</v>
      </c>
      <c r="FT28" s="34" t="s">
        <v>27</v>
      </c>
      <c r="FU28" s="34">
        <v>0.63</v>
      </c>
      <c r="FV28" s="34">
        <v>0.57999999999999996</v>
      </c>
      <c r="FW28" s="34">
        <v>0.83</v>
      </c>
      <c r="FX28" s="34">
        <v>0.05</v>
      </c>
      <c r="GA28" s="34" t="s">
        <v>27</v>
      </c>
      <c r="GB28" s="34">
        <v>0.89</v>
      </c>
      <c r="GC28" s="34">
        <v>1.29</v>
      </c>
      <c r="GD28" s="34">
        <v>0.98</v>
      </c>
      <c r="GE28" s="34">
        <v>0.13</v>
      </c>
      <c r="GH28" s="34" t="s">
        <v>27</v>
      </c>
      <c r="GI28" s="34">
        <v>0.94</v>
      </c>
      <c r="GJ28" s="34">
        <v>0.88</v>
      </c>
      <c r="GK28" s="34">
        <v>1.33</v>
      </c>
      <c r="GL28" s="34">
        <v>0</v>
      </c>
      <c r="GO28" s="49" t="s">
        <v>27</v>
      </c>
      <c r="GP28" s="49">
        <v>0.93</v>
      </c>
      <c r="GQ28" s="49">
        <v>0.3</v>
      </c>
      <c r="GR28" s="49">
        <v>1.42</v>
      </c>
      <c r="GS28" s="49">
        <v>0.01</v>
      </c>
      <c r="GV28" s="53" t="s">
        <v>27</v>
      </c>
      <c r="GW28" s="53">
        <v>0.71</v>
      </c>
      <c r="GX28" s="53">
        <v>0.32</v>
      </c>
      <c r="GY28" s="53">
        <v>1.08</v>
      </c>
      <c r="GZ28" s="53">
        <v>0</v>
      </c>
      <c r="HC28" s="57" t="s">
        <v>27</v>
      </c>
      <c r="HD28" s="57">
        <v>1.1200000000000001</v>
      </c>
      <c r="HE28" s="57">
        <v>0.19</v>
      </c>
      <c r="HF28" s="57">
        <v>1.67</v>
      </c>
      <c r="HG28" s="57">
        <v>0</v>
      </c>
    </row>
    <row r="29" spans="1:215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  <c r="FM29" s="34" t="s">
        <v>28</v>
      </c>
      <c r="FN29" s="34">
        <v>0.85</v>
      </c>
      <c r="FO29" s="34">
        <v>2.19</v>
      </c>
      <c r="FP29" s="34">
        <v>0.71</v>
      </c>
      <c r="FQ29" s="34">
        <v>0.27</v>
      </c>
      <c r="FT29" s="34" t="s">
        <v>28</v>
      </c>
      <c r="FU29" s="34">
        <v>0.45</v>
      </c>
      <c r="FV29" s="34">
        <v>0.23</v>
      </c>
      <c r="FW29" s="34">
        <v>0.67</v>
      </c>
      <c r="FX29" s="34">
        <v>0.03</v>
      </c>
      <c r="GA29" s="34" t="s">
        <v>28</v>
      </c>
      <c r="GB29" s="34">
        <v>0.57999999999999996</v>
      </c>
      <c r="GC29" s="34">
        <v>1.27</v>
      </c>
      <c r="GD29" s="34">
        <v>0.53</v>
      </c>
      <c r="GE29" s="34">
        <v>0.17</v>
      </c>
      <c r="GH29" s="34" t="s">
        <v>28</v>
      </c>
      <c r="GI29" s="34">
        <v>0.83</v>
      </c>
      <c r="GJ29" s="34">
        <v>0.72</v>
      </c>
      <c r="GK29" s="34">
        <v>1.06</v>
      </c>
      <c r="GL29" s="34">
        <v>0.17</v>
      </c>
      <c r="GO29" s="49" t="s">
        <v>28</v>
      </c>
      <c r="GP29" s="49">
        <v>0.93</v>
      </c>
      <c r="GQ29" s="49">
        <v>2.15</v>
      </c>
      <c r="GR29" s="49">
        <v>0.81</v>
      </c>
      <c r="GS29" s="49">
        <v>0.4</v>
      </c>
      <c r="GV29" s="53" t="s">
        <v>28</v>
      </c>
      <c r="GW29" s="53">
        <v>1</v>
      </c>
      <c r="GX29" s="53">
        <v>1.72</v>
      </c>
      <c r="GY29" s="53">
        <v>0.95</v>
      </c>
      <c r="GZ29" s="53">
        <v>0.51</v>
      </c>
      <c r="HC29" s="57" t="s">
        <v>28</v>
      </c>
      <c r="HD29" s="57">
        <v>0.76</v>
      </c>
      <c r="HE29" s="57">
        <v>1.72</v>
      </c>
      <c r="HF29" s="57">
        <v>0.56999999999999995</v>
      </c>
      <c r="HG29" s="57">
        <v>0.5</v>
      </c>
    </row>
    <row r="30" spans="1:215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  <c r="FM30" s="34" t="s">
        <v>29</v>
      </c>
      <c r="FN30" s="34">
        <v>0.18</v>
      </c>
      <c r="FO30" s="34">
        <v>0.31</v>
      </c>
      <c r="FP30" s="34">
        <v>0.13</v>
      </c>
      <c r="FQ30" s="34">
        <v>0.31</v>
      </c>
      <c r="FT30" s="34" t="s">
        <v>29</v>
      </c>
      <c r="FU30" s="34">
        <v>0.12</v>
      </c>
      <c r="FV30" s="34">
        <v>0</v>
      </c>
      <c r="FW30" s="34">
        <v>0.11</v>
      </c>
      <c r="FX30" s="34">
        <v>0.09</v>
      </c>
      <c r="GA30" s="34" t="s">
        <v>29</v>
      </c>
      <c r="GB30" s="34">
        <v>0.19</v>
      </c>
      <c r="GC30" s="34">
        <v>0.08</v>
      </c>
      <c r="GD30" s="34">
        <v>0.16</v>
      </c>
      <c r="GE30" s="34">
        <v>0.4</v>
      </c>
      <c r="GH30" s="34" t="s">
        <v>29</v>
      </c>
      <c r="GI30" s="34">
        <v>0.26</v>
      </c>
      <c r="GJ30" s="34">
        <v>7.0000000000000007E-2</v>
      </c>
      <c r="GK30" s="34">
        <v>0.31</v>
      </c>
      <c r="GL30" s="34">
        <v>7.0000000000000007E-2</v>
      </c>
      <c r="GO30" s="49" t="s">
        <v>29</v>
      </c>
      <c r="GP30" s="49">
        <v>0.47</v>
      </c>
      <c r="GQ30" s="49">
        <v>0.31</v>
      </c>
      <c r="GR30" s="49">
        <v>0.52</v>
      </c>
      <c r="GS30" s="49">
        <v>0.17</v>
      </c>
      <c r="GV30" s="53" t="s">
        <v>29</v>
      </c>
      <c r="GW30" s="53">
        <v>0.28999999999999998</v>
      </c>
      <c r="GX30" s="53">
        <v>7.0000000000000007E-2</v>
      </c>
      <c r="GY30" s="53">
        <v>0.22</v>
      </c>
      <c r="GZ30" s="53">
        <v>0.15</v>
      </c>
      <c r="HC30" s="57" t="s">
        <v>29</v>
      </c>
      <c r="HD30" s="57">
        <v>0.23</v>
      </c>
      <c r="HE30" s="57">
        <v>0.48</v>
      </c>
      <c r="HF30" s="57">
        <v>0.15</v>
      </c>
      <c r="HG30" s="57">
        <v>0.32</v>
      </c>
    </row>
    <row r="31" spans="1:215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  <c r="FM31" s="34" t="s">
        <v>30</v>
      </c>
      <c r="FN31" s="34">
        <v>2.06</v>
      </c>
      <c r="FO31" s="34">
        <v>1.77</v>
      </c>
      <c r="FP31" s="34">
        <v>2.68</v>
      </c>
      <c r="FQ31" s="34">
        <v>0.36</v>
      </c>
      <c r="FT31" s="34" t="s">
        <v>30</v>
      </c>
      <c r="FU31" s="34">
        <v>1.87</v>
      </c>
      <c r="FV31" s="34">
        <v>2.63</v>
      </c>
      <c r="FW31" s="34">
        <v>2.37</v>
      </c>
      <c r="FX31" s="34">
        <v>0.03</v>
      </c>
      <c r="GA31" s="34" t="s">
        <v>30</v>
      </c>
      <c r="GB31" s="34">
        <v>1.9</v>
      </c>
      <c r="GC31" s="34">
        <v>2.42</v>
      </c>
      <c r="GD31" s="34">
        <v>2.35</v>
      </c>
      <c r="GE31" s="34">
        <v>0.28999999999999998</v>
      </c>
      <c r="GH31" s="34" t="s">
        <v>30</v>
      </c>
      <c r="GI31" s="34">
        <v>1.6</v>
      </c>
      <c r="GJ31" s="34">
        <v>2.4700000000000002</v>
      </c>
      <c r="GK31" s="34">
        <v>1.8</v>
      </c>
      <c r="GL31" s="34">
        <v>0.31</v>
      </c>
      <c r="GO31" s="49" t="s">
        <v>30</v>
      </c>
      <c r="GP31" s="49">
        <v>1.22</v>
      </c>
      <c r="GQ31" s="49">
        <v>0.64</v>
      </c>
      <c r="GR31" s="49">
        <v>1.76</v>
      </c>
      <c r="GS31" s="49">
        <v>0</v>
      </c>
      <c r="GV31" s="53" t="s">
        <v>30</v>
      </c>
      <c r="GW31" s="53">
        <v>1.43</v>
      </c>
      <c r="GX31" s="53">
        <v>1.35</v>
      </c>
      <c r="GY31" s="53">
        <v>1.92</v>
      </c>
      <c r="GZ31" s="53">
        <v>0.09</v>
      </c>
      <c r="HC31" s="57" t="s">
        <v>30</v>
      </c>
      <c r="HD31" s="57">
        <v>1.42</v>
      </c>
      <c r="HE31" s="57">
        <v>1.93</v>
      </c>
      <c r="HF31" s="57">
        <v>1.76</v>
      </c>
      <c r="HG31" s="57">
        <v>0</v>
      </c>
    </row>
    <row r="32" spans="1:215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  <c r="FM32" s="34" t="s">
        <v>31</v>
      </c>
      <c r="FN32" s="34">
        <v>0.3</v>
      </c>
      <c r="FO32" s="34">
        <v>0.14000000000000001</v>
      </c>
      <c r="FP32" s="34">
        <v>0.38</v>
      </c>
      <c r="FQ32" s="34">
        <v>0.04</v>
      </c>
      <c r="FT32" s="34" t="s">
        <v>31</v>
      </c>
      <c r="FU32" s="34">
        <v>0.1</v>
      </c>
      <c r="FV32" s="34">
        <v>0.18</v>
      </c>
      <c r="FW32" s="34">
        <v>7.0000000000000007E-2</v>
      </c>
      <c r="FX32" s="34">
        <v>0.11</v>
      </c>
      <c r="GA32" s="34" t="s">
        <v>31</v>
      </c>
      <c r="GB32" s="34">
        <v>0.12</v>
      </c>
      <c r="GC32" s="34">
        <v>0.2</v>
      </c>
      <c r="GD32" s="34">
        <v>0.11</v>
      </c>
      <c r="GE32" s="34">
        <v>0</v>
      </c>
      <c r="GH32" s="34" t="s">
        <v>31</v>
      </c>
      <c r="GI32" s="34">
        <v>0.1</v>
      </c>
      <c r="GJ32" s="34">
        <v>0.09</v>
      </c>
      <c r="GK32" s="34">
        <v>0.15</v>
      </c>
      <c r="GL32" s="34">
        <v>0</v>
      </c>
      <c r="GO32" s="49" t="s">
        <v>31</v>
      </c>
      <c r="GP32" s="49">
        <v>0.11</v>
      </c>
      <c r="GQ32" s="49">
        <v>0.12</v>
      </c>
      <c r="GR32" s="49">
        <v>0.15</v>
      </c>
      <c r="GS32" s="49">
        <v>0</v>
      </c>
      <c r="GV32" s="53" t="s">
        <v>31</v>
      </c>
      <c r="GW32" s="53">
        <v>0.1</v>
      </c>
      <c r="GX32" s="53">
        <v>0.2</v>
      </c>
      <c r="GY32" s="53">
        <v>0.09</v>
      </c>
      <c r="GZ32" s="53">
        <v>0</v>
      </c>
      <c r="HC32" s="57" t="s">
        <v>31</v>
      </c>
      <c r="HD32" s="57">
        <v>0.24</v>
      </c>
      <c r="HE32" s="57">
        <v>0.48</v>
      </c>
      <c r="HF32" s="57">
        <v>0.26</v>
      </c>
      <c r="HG32" s="57">
        <v>0</v>
      </c>
    </row>
    <row r="33" spans="1:215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  <c r="FM33" s="34" t="s">
        <v>32</v>
      </c>
      <c r="FN33" s="34">
        <v>0.38</v>
      </c>
      <c r="FO33" s="34">
        <v>0.33</v>
      </c>
      <c r="FP33" s="34">
        <v>0.51</v>
      </c>
      <c r="FQ33" s="34">
        <v>0</v>
      </c>
      <c r="FT33" s="34" t="s">
        <v>32</v>
      </c>
      <c r="FU33" s="34">
        <v>0.22</v>
      </c>
      <c r="FV33" s="34">
        <v>0.55000000000000004</v>
      </c>
      <c r="FW33" s="34">
        <v>0.1</v>
      </c>
      <c r="FX33" s="34">
        <v>0.22</v>
      </c>
      <c r="GA33" s="34" t="s">
        <v>32</v>
      </c>
      <c r="GB33" s="34">
        <v>0.19</v>
      </c>
      <c r="GC33" s="34">
        <v>0.23</v>
      </c>
      <c r="GD33" s="34">
        <v>0.2</v>
      </c>
      <c r="GE33" s="34">
        <v>0.04</v>
      </c>
      <c r="GH33" s="34" t="s">
        <v>32</v>
      </c>
      <c r="GI33" s="34">
        <v>0.15</v>
      </c>
      <c r="GJ33" s="34">
        <v>0.4</v>
      </c>
      <c r="GK33" s="34">
        <v>0.13</v>
      </c>
      <c r="GL33" s="34">
        <v>0</v>
      </c>
      <c r="GO33" s="49" t="s">
        <v>32</v>
      </c>
      <c r="GP33" s="49">
        <v>0.25</v>
      </c>
      <c r="GQ33" s="49">
        <v>0.84</v>
      </c>
      <c r="GR33" s="49">
        <v>0.16</v>
      </c>
      <c r="GS33" s="49">
        <v>7.0000000000000007E-2</v>
      </c>
      <c r="GV33" s="53" t="s">
        <v>32</v>
      </c>
      <c r="GW33" s="53">
        <v>0.28999999999999998</v>
      </c>
      <c r="GX33" s="53">
        <v>0.59</v>
      </c>
      <c r="GY33" s="53">
        <v>0.25</v>
      </c>
      <c r="GZ33" s="53">
        <v>0.15</v>
      </c>
      <c r="HC33" s="57" t="s">
        <v>32</v>
      </c>
      <c r="HD33" s="57">
        <v>0.23</v>
      </c>
      <c r="HE33" s="57">
        <v>0.62</v>
      </c>
      <c r="HF33" s="57">
        <v>0.19</v>
      </c>
      <c r="HG33" s="57">
        <v>0.15</v>
      </c>
    </row>
    <row r="34" spans="1:215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  <c r="FM34" s="34" t="s">
        <v>33</v>
      </c>
      <c r="FN34" s="34">
        <v>0.04</v>
      </c>
      <c r="FO34" s="34">
        <v>0</v>
      </c>
      <c r="FP34" s="34">
        <v>0.06</v>
      </c>
      <c r="FQ34" s="34">
        <v>0</v>
      </c>
      <c r="FT34" s="34" t="s">
        <v>33</v>
      </c>
      <c r="FU34" s="34">
        <v>0.11</v>
      </c>
      <c r="FV34" s="34">
        <v>0</v>
      </c>
      <c r="FW34" s="34">
        <v>0.18</v>
      </c>
      <c r="FX34" s="34">
        <v>0</v>
      </c>
      <c r="GA34" s="34" t="s">
        <v>33</v>
      </c>
      <c r="GB34" s="34">
        <v>0.15</v>
      </c>
      <c r="GC34" s="34">
        <v>0</v>
      </c>
      <c r="GD34" s="34">
        <v>0.25</v>
      </c>
      <c r="GE34" s="34">
        <v>0</v>
      </c>
      <c r="GH34" s="34" t="s">
        <v>33</v>
      </c>
      <c r="GI34" s="34">
        <v>0.16</v>
      </c>
      <c r="GJ34" s="34">
        <v>0</v>
      </c>
      <c r="GK34" s="34">
        <v>0.22</v>
      </c>
      <c r="GL34" s="34">
        <v>0.12</v>
      </c>
      <c r="GO34" s="49" t="s">
        <v>33</v>
      </c>
      <c r="GP34" s="49">
        <v>0.22</v>
      </c>
      <c r="GQ34" s="49">
        <v>0.13</v>
      </c>
      <c r="GR34" s="49">
        <v>0.3</v>
      </c>
      <c r="GS34" s="49">
        <v>7.0000000000000007E-2</v>
      </c>
      <c r="GV34" s="53" t="s">
        <v>33</v>
      </c>
      <c r="GW34" s="53">
        <v>0.09</v>
      </c>
      <c r="GX34" s="53">
        <v>0</v>
      </c>
      <c r="GY34" s="53">
        <v>0.15</v>
      </c>
      <c r="GZ34" s="53">
        <v>0.03</v>
      </c>
      <c r="HC34" s="57" t="s">
        <v>33</v>
      </c>
      <c r="HD34" s="57">
        <v>0.09</v>
      </c>
      <c r="HE34" s="57">
        <v>0</v>
      </c>
      <c r="HF34" s="57">
        <v>0.13</v>
      </c>
      <c r="HG34" s="57">
        <v>0.04</v>
      </c>
    </row>
    <row r="35" spans="1:215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  <c r="FM35" s="34" t="s">
        <v>34</v>
      </c>
      <c r="FN35" s="34">
        <v>0.03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0.05</v>
      </c>
      <c r="FV35" s="34">
        <v>0</v>
      </c>
      <c r="FW35" s="34">
        <v>0.02</v>
      </c>
      <c r="FX35" s="34">
        <v>0</v>
      </c>
      <c r="GA35" s="34" t="s">
        <v>34</v>
      </c>
      <c r="GB35" s="34">
        <v>0.09</v>
      </c>
      <c r="GC35" s="34">
        <v>0.04</v>
      </c>
      <c r="GD35" s="34">
        <v>0.11</v>
      </c>
      <c r="GE35" s="34">
        <v>0.11</v>
      </c>
      <c r="GH35" s="34" t="s">
        <v>34</v>
      </c>
      <c r="GI35" s="34">
        <v>0.04</v>
      </c>
      <c r="GJ35" s="34">
        <v>0.12</v>
      </c>
      <c r="GK35" s="34">
        <v>0.03</v>
      </c>
      <c r="GL35" s="34">
        <v>0.04</v>
      </c>
      <c r="GO35" s="49" t="s">
        <v>34</v>
      </c>
      <c r="GP35" s="49">
        <v>0.04</v>
      </c>
      <c r="GQ35" s="49">
        <v>0.05</v>
      </c>
      <c r="GR35" s="49">
        <v>0.04</v>
      </c>
      <c r="GS35" s="49">
        <v>0</v>
      </c>
      <c r="GV35" s="53" t="s">
        <v>34</v>
      </c>
      <c r="GW35" s="53">
        <v>0.04</v>
      </c>
      <c r="GX35" s="53">
        <v>0.06</v>
      </c>
      <c r="GY35" s="53">
        <v>0.02</v>
      </c>
      <c r="GZ35" s="53">
        <v>7.0000000000000007E-2</v>
      </c>
      <c r="HC35" s="57" t="s">
        <v>34</v>
      </c>
      <c r="HD35" s="57">
        <v>0.04</v>
      </c>
      <c r="HE35" s="57">
        <v>0.19</v>
      </c>
      <c r="HF35" s="57">
        <v>0</v>
      </c>
      <c r="HG35" s="57">
        <v>7.0000000000000007E-2</v>
      </c>
    </row>
    <row r="36" spans="1:215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  <c r="FM36" s="34" t="s">
        <v>35</v>
      </c>
      <c r="FN36" s="34">
        <v>0.09</v>
      </c>
      <c r="FO36" s="34">
        <v>0</v>
      </c>
      <c r="FP36" s="34">
        <v>0.09</v>
      </c>
      <c r="FQ36" s="34">
        <v>0</v>
      </c>
      <c r="FT36" s="34" t="s">
        <v>35</v>
      </c>
      <c r="FU36" s="34">
        <v>0.02</v>
      </c>
      <c r="FV36" s="34">
        <v>0.13</v>
      </c>
      <c r="FW36" s="34">
        <v>0.01</v>
      </c>
      <c r="FX36" s="34">
        <v>0</v>
      </c>
      <c r="GA36" s="34" t="s">
        <v>35</v>
      </c>
      <c r="GB36" s="34">
        <v>0.11</v>
      </c>
      <c r="GC36" s="34">
        <v>0.08</v>
      </c>
      <c r="GD36" s="34">
        <v>0.14000000000000001</v>
      </c>
      <c r="GE36" s="34">
        <v>0</v>
      </c>
      <c r="GH36" s="34" t="s">
        <v>35</v>
      </c>
      <c r="GI36" s="34">
        <v>0.09</v>
      </c>
      <c r="GJ36" s="34">
        <v>0.55000000000000004</v>
      </c>
      <c r="GK36" s="34">
        <v>0.02</v>
      </c>
      <c r="GL36" s="34">
        <v>0</v>
      </c>
      <c r="GO36" s="49" t="s">
        <v>35</v>
      </c>
      <c r="GP36" s="49">
        <v>7.0000000000000007E-2</v>
      </c>
      <c r="GQ36" s="49">
        <v>0.33</v>
      </c>
      <c r="GR36" s="49">
        <v>0.03</v>
      </c>
      <c r="GS36" s="49">
        <v>0</v>
      </c>
      <c r="GV36" s="53" t="s">
        <v>35</v>
      </c>
      <c r="GW36" s="53">
        <v>7.0000000000000007E-2</v>
      </c>
      <c r="GX36" s="53">
        <v>0.35</v>
      </c>
      <c r="GY36" s="53">
        <v>0.03</v>
      </c>
      <c r="GZ36" s="53">
        <v>0</v>
      </c>
      <c r="HC36" s="57" t="s">
        <v>35</v>
      </c>
      <c r="HD36" s="57">
        <v>0.02</v>
      </c>
      <c r="HE36" s="57">
        <v>7.0000000000000007E-2</v>
      </c>
      <c r="HF36" s="57">
        <v>0.02</v>
      </c>
      <c r="HG36" s="57">
        <v>0</v>
      </c>
    </row>
    <row r="37" spans="1:215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  <c r="FM37" s="34" t="s">
        <v>36</v>
      </c>
      <c r="FN37" s="34">
        <v>0.21</v>
      </c>
      <c r="FO37" s="34">
        <v>0.06</v>
      </c>
      <c r="FP37" s="34">
        <v>0.33</v>
      </c>
      <c r="FQ37" s="34">
        <v>0</v>
      </c>
      <c r="FT37" s="34" t="s">
        <v>36</v>
      </c>
      <c r="FU37" s="34">
        <v>0.18</v>
      </c>
      <c r="FV37" s="34">
        <v>0.37</v>
      </c>
      <c r="FW37" s="34">
        <v>0.2</v>
      </c>
      <c r="FX37" s="34">
        <v>0</v>
      </c>
      <c r="GA37" s="34" t="s">
        <v>36</v>
      </c>
      <c r="GB37" s="34">
        <v>0.21</v>
      </c>
      <c r="GC37" s="34">
        <v>0.16</v>
      </c>
      <c r="GD37" s="34">
        <v>0.28000000000000003</v>
      </c>
      <c r="GE37" s="34">
        <v>0</v>
      </c>
      <c r="GH37" s="34" t="s">
        <v>36</v>
      </c>
      <c r="GI37" s="34">
        <v>0.21</v>
      </c>
      <c r="GJ37" s="34">
        <v>0</v>
      </c>
      <c r="GK37" s="34">
        <v>0.35</v>
      </c>
      <c r="GL37" s="34">
        <v>0</v>
      </c>
      <c r="GO37" s="49" t="s">
        <v>36</v>
      </c>
      <c r="GP37" s="49">
        <v>0.2</v>
      </c>
      <c r="GQ37" s="49">
        <v>0.43</v>
      </c>
      <c r="GR37" s="49">
        <v>0.17</v>
      </c>
      <c r="GS37" s="49">
        <v>0</v>
      </c>
      <c r="GV37" s="53" t="s">
        <v>36</v>
      </c>
      <c r="GW37" s="53">
        <v>0.1</v>
      </c>
      <c r="GX37" s="53">
        <v>0.3</v>
      </c>
      <c r="GY37" s="53">
        <v>0.1</v>
      </c>
      <c r="GZ37" s="53">
        <v>0</v>
      </c>
      <c r="HC37" s="57" t="s">
        <v>36</v>
      </c>
      <c r="HD37" s="57">
        <v>0.18</v>
      </c>
      <c r="HE37" s="57">
        <v>0.62</v>
      </c>
      <c r="HF37" s="57">
        <v>0.15</v>
      </c>
      <c r="HG37" s="57">
        <v>0</v>
      </c>
    </row>
    <row r="38" spans="1:215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0.03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</v>
      </c>
      <c r="GQ38" s="49">
        <v>0</v>
      </c>
      <c r="GR38" s="49">
        <v>0</v>
      </c>
      <c r="GS38" s="49">
        <v>0</v>
      </c>
      <c r="GV38" s="53" t="s">
        <v>37</v>
      </c>
      <c r="GW38" s="53">
        <v>0</v>
      </c>
      <c r="GX38" s="53">
        <v>0</v>
      </c>
      <c r="GY38" s="53">
        <v>0</v>
      </c>
      <c r="GZ38" s="53">
        <v>0</v>
      </c>
      <c r="HC38" s="57" t="s">
        <v>37</v>
      </c>
      <c r="HD38" s="57">
        <v>0</v>
      </c>
      <c r="HE38" s="57">
        <v>0</v>
      </c>
      <c r="HF38" s="57">
        <v>0</v>
      </c>
      <c r="HG38" s="57">
        <v>0</v>
      </c>
    </row>
    <row r="39" spans="1:215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  <c r="FM39" s="34" t="s">
        <v>38</v>
      </c>
      <c r="FN39" s="34">
        <v>0.14000000000000001</v>
      </c>
      <c r="FO39" s="34">
        <v>0.06</v>
      </c>
      <c r="FP39" s="34">
        <v>0.1</v>
      </c>
      <c r="FQ39" s="34">
        <v>0</v>
      </c>
      <c r="FT39" s="34" t="s">
        <v>38</v>
      </c>
      <c r="FU39" s="34">
        <v>0.14000000000000001</v>
      </c>
      <c r="FV39" s="34">
        <v>7.0000000000000007E-2</v>
      </c>
      <c r="FW39" s="34">
        <v>0.11</v>
      </c>
      <c r="FX39" s="34">
        <v>0</v>
      </c>
      <c r="GA39" s="34" t="s">
        <v>38</v>
      </c>
      <c r="GB39" s="34">
        <v>0.21</v>
      </c>
      <c r="GC39" s="34">
        <v>0.21</v>
      </c>
      <c r="GD39" s="34">
        <v>0.15</v>
      </c>
      <c r="GE39" s="34">
        <v>0</v>
      </c>
      <c r="GH39" s="34" t="s">
        <v>38</v>
      </c>
      <c r="GI39" s="34">
        <v>0.2</v>
      </c>
      <c r="GJ39" s="34">
        <v>0.28999999999999998</v>
      </c>
      <c r="GK39" s="34">
        <v>0.12</v>
      </c>
      <c r="GL39" s="34">
        <v>0.03</v>
      </c>
      <c r="GO39" s="49" t="s">
        <v>38</v>
      </c>
      <c r="GP39" s="49">
        <v>0.26</v>
      </c>
      <c r="GQ39" s="49">
        <v>0.26</v>
      </c>
      <c r="GR39" s="49">
        <v>0.21</v>
      </c>
      <c r="GS39" s="49">
        <v>0.16</v>
      </c>
      <c r="GV39" s="53" t="s">
        <v>38</v>
      </c>
      <c r="GW39" s="53">
        <v>0.22</v>
      </c>
      <c r="GX39" s="53">
        <v>0.3</v>
      </c>
      <c r="GY39" s="53">
        <v>0.28000000000000003</v>
      </c>
      <c r="GZ39" s="53">
        <v>0.04</v>
      </c>
      <c r="HC39" s="57" t="s">
        <v>38</v>
      </c>
      <c r="HD39" s="57">
        <v>0.16</v>
      </c>
      <c r="HE39" s="57">
        <v>0.16</v>
      </c>
      <c r="HF39" s="57">
        <v>0.22</v>
      </c>
      <c r="HG39" s="57">
        <v>0</v>
      </c>
    </row>
    <row r="40" spans="1:215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  <c r="FM40" s="34" t="s">
        <v>39</v>
      </c>
      <c r="FN40" s="34">
        <v>0</v>
      </c>
      <c r="FO40" s="34">
        <v>0</v>
      </c>
      <c r="FP40" s="34">
        <v>0</v>
      </c>
      <c r="FQ40" s="34">
        <v>0</v>
      </c>
      <c r="FT40" s="34" t="s">
        <v>39</v>
      </c>
      <c r="FU40" s="34">
        <v>0.01</v>
      </c>
      <c r="FV40" s="34">
        <v>0</v>
      </c>
      <c r="FW40" s="34">
        <v>0.02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  <c r="GV40" s="53" t="s">
        <v>39</v>
      </c>
      <c r="GW40" s="53">
        <v>0.01</v>
      </c>
      <c r="GX40" s="53">
        <v>0</v>
      </c>
      <c r="GY40" s="53">
        <v>0</v>
      </c>
      <c r="GZ40" s="53">
        <v>0</v>
      </c>
      <c r="HC40" s="57" t="s">
        <v>39</v>
      </c>
      <c r="HD40" s="57">
        <v>0.03</v>
      </c>
      <c r="HE40" s="57">
        <v>0.19</v>
      </c>
      <c r="HF40" s="57">
        <v>0</v>
      </c>
      <c r="HG40" s="57">
        <v>0</v>
      </c>
    </row>
    <row r="41" spans="1:215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0.01</v>
      </c>
      <c r="FO41" s="34">
        <v>0.05</v>
      </c>
      <c r="FP41" s="34">
        <v>0</v>
      </c>
      <c r="FQ41" s="34">
        <v>0</v>
      </c>
      <c r="FT41" s="34" t="s">
        <v>40</v>
      </c>
      <c r="FU41" s="34">
        <v>0.01</v>
      </c>
      <c r="FV41" s="34">
        <v>0.04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0.04</v>
      </c>
      <c r="GE41" s="34">
        <v>0</v>
      </c>
      <c r="GH41" s="34" t="s">
        <v>40</v>
      </c>
      <c r="GI41" s="34">
        <v>0.01</v>
      </c>
      <c r="GJ41" s="34">
        <v>0</v>
      </c>
      <c r="GK41" s="34">
        <v>0.01</v>
      </c>
      <c r="GL41" s="34">
        <v>0</v>
      </c>
      <c r="GO41" s="49" t="s">
        <v>40</v>
      </c>
      <c r="GP41" s="49">
        <v>0</v>
      </c>
      <c r="GQ41" s="49">
        <v>0</v>
      </c>
      <c r="GR41" s="49">
        <v>0</v>
      </c>
      <c r="GS41" s="49">
        <v>0</v>
      </c>
      <c r="GV41" s="53" t="s">
        <v>40</v>
      </c>
      <c r="GW41" s="53">
        <v>0</v>
      </c>
      <c r="GX41" s="53">
        <v>0</v>
      </c>
      <c r="GY41" s="53">
        <v>0</v>
      </c>
      <c r="GZ41" s="53">
        <v>0</v>
      </c>
      <c r="HC41" s="57" t="s">
        <v>40</v>
      </c>
      <c r="HD41" s="57">
        <v>0.01</v>
      </c>
      <c r="HE41" s="57">
        <v>0</v>
      </c>
      <c r="HF41" s="57">
        <v>0.01</v>
      </c>
      <c r="HG41" s="57">
        <v>0</v>
      </c>
    </row>
    <row r="42" spans="1:215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  <c r="FM42" s="34" t="s">
        <v>41</v>
      </c>
      <c r="FN42" s="34">
        <v>0.01</v>
      </c>
      <c r="FO42" s="34">
        <v>0</v>
      </c>
      <c r="FP42" s="34">
        <v>0.02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0.01</v>
      </c>
      <c r="GC42" s="34">
        <v>0.06</v>
      </c>
      <c r="GD42" s="34">
        <v>0</v>
      </c>
      <c r="GE42" s="34">
        <v>0</v>
      </c>
      <c r="GH42" s="34" t="s">
        <v>41</v>
      </c>
      <c r="GI42" s="34">
        <v>0.04</v>
      </c>
      <c r="GJ42" s="34">
        <v>0</v>
      </c>
      <c r="GK42" s="34">
        <v>0.06</v>
      </c>
      <c r="GL42" s="34">
        <v>0</v>
      </c>
      <c r="GO42" s="49" t="s">
        <v>41</v>
      </c>
      <c r="GP42" s="49">
        <v>0</v>
      </c>
      <c r="GQ42" s="49">
        <v>0</v>
      </c>
      <c r="GR42" s="49">
        <v>0</v>
      </c>
      <c r="GS42" s="49">
        <v>0</v>
      </c>
      <c r="GV42" s="53" t="s">
        <v>41</v>
      </c>
      <c r="GW42" s="53">
        <v>0.01</v>
      </c>
      <c r="GX42" s="53">
        <v>0</v>
      </c>
      <c r="GY42" s="53">
        <v>0.02</v>
      </c>
      <c r="GZ42" s="53">
        <v>0</v>
      </c>
      <c r="HC42" s="57" t="s">
        <v>41</v>
      </c>
      <c r="HD42" s="57">
        <v>0.01</v>
      </c>
      <c r="HE42" s="57">
        <v>0.05</v>
      </c>
      <c r="HF42" s="57">
        <v>0.01</v>
      </c>
      <c r="HG42" s="57">
        <v>0</v>
      </c>
    </row>
    <row r="43" spans="1:215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  <c r="FM43" s="34" t="s">
        <v>42</v>
      </c>
      <c r="FN43" s="34">
        <v>0.03</v>
      </c>
      <c r="FO43" s="34">
        <v>0.2</v>
      </c>
      <c r="FP43" s="34">
        <v>0</v>
      </c>
      <c r="FQ43" s="34">
        <v>0</v>
      </c>
      <c r="FT43" s="34" t="s">
        <v>42</v>
      </c>
      <c r="FU43" s="34">
        <v>0.04</v>
      </c>
      <c r="FV43" s="34">
        <v>0.31</v>
      </c>
      <c r="FW43" s="34">
        <v>0</v>
      </c>
      <c r="FX43" s="34">
        <v>0</v>
      </c>
      <c r="GA43" s="34" t="s">
        <v>42</v>
      </c>
      <c r="GB43" s="34">
        <v>7.0000000000000007E-2</v>
      </c>
      <c r="GC43" s="34">
        <v>0.45</v>
      </c>
      <c r="GD43" s="34">
        <v>0.01</v>
      </c>
      <c r="GE43" s="34">
        <v>0</v>
      </c>
      <c r="GH43" s="34" t="s">
        <v>42</v>
      </c>
      <c r="GI43" s="34">
        <v>0.04</v>
      </c>
      <c r="GJ43" s="34">
        <v>0.28000000000000003</v>
      </c>
      <c r="GK43" s="34">
        <v>0</v>
      </c>
      <c r="GL43" s="34">
        <v>0.02</v>
      </c>
      <c r="GO43" s="49" t="s">
        <v>42</v>
      </c>
      <c r="GP43" s="49">
        <v>0.06</v>
      </c>
      <c r="GQ43" s="49">
        <v>0.45</v>
      </c>
      <c r="GR43" s="49">
        <v>0</v>
      </c>
      <c r="GS43" s="49">
        <v>0</v>
      </c>
      <c r="GV43" s="53" t="s">
        <v>42</v>
      </c>
      <c r="GW43" s="53">
        <v>0.05</v>
      </c>
      <c r="GX43" s="53">
        <v>0.28000000000000003</v>
      </c>
      <c r="GY43" s="53">
        <v>0.02</v>
      </c>
      <c r="GZ43" s="53">
        <v>0</v>
      </c>
      <c r="HC43" s="57" t="s">
        <v>42</v>
      </c>
      <c r="HD43" s="57">
        <v>0.03</v>
      </c>
      <c r="HE43" s="57">
        <v>0.22</v>
      </c>
      <c r="HF43" s="57">
        <v>0</v>
      </c>
      <c r="HG43" s="57">
        <v>0</v>
      </c>
    </row>
    <row r="44" spans="1:215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  <c r="FM44" s="34" t="s">
        <v>43</v>
      </c>
      <c r="FN44" s="34">
        <v>0.02</v>
      </c>
      <c r="FO44" s="34">
        <v>0</v>
      </c>
      <c r="FP44" s="34">
        <v>0.04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  <c r="GO44" s="49" t="s">
        <v>43</v>
      </c>
      <c r="GP44" s="49">
        <v>0.01</v>
      </c>
      <c r="GQ44" s="49">
        <v>0.05</v>
      </c>
      <c r="GR44" s="49">
        <v>0</v>
      </c>
      <c r="GS44" s="49">
        <v>0</v>
      </c>
      <c r="GV44" s="53" t="s">
        <v>43</v>
      </c>
      <c r="GW44" s="53">
        <v>0</v>
      </c>
      <c r="GX44" s="53">
        <v>0</v>
      </c>
      <c r="GY44" s="53">
        <v>0</v>
      </c>
      <c r="GZ44" s="53">
        <v>0</v>
      </c>
      <c r="HC44" s="57" t="s">
        <v>43</v>
      </c>
      <c r="HD44" s="57">
        <v>0</v>
      </c>
      <c r="HE44" s="57">
        <v>0</v>
      </c>
      <c r="HF44" s="57">
        <v>0</v>
      </c>
      <c r="HG44" s="57">
        <v>0</v>
      </c>
    </row>
    <row r="45" spans="1:215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  <c r="FM45" s="34" t="s">
        <v>44</v>
      </c>
      <c r="FN45" s="34">
        <v>0.11</v>
      </c>
      <c r="FO45" s="34">
        <v>0.19</v>
      </c>
      <c r="FP45" s="34">
        <v>0.11</v>
      </c>
      <c r="FQ45" s="34">
        <v>7.0000000000000007E-2</v>
      </c>
      <c r="FT45" s="34" t="s">
        <v>44</v>
      </c>
      <c r="FU45" s="34">
        <v>0.08</v>
      </c>
      <c r="FV45" s="34">
        <v>0.24</v>
      </c>
      <c r="FW45" s="34">
        <v>0.04</v>
      </c>
      <c r="FX45" s="34">
        <v>7.0000000000000007E-2</v>
      </c>
      <c r="GA45" s="34" t="s">
        <v>44</v>
      </c>
      <c r="GB45" s="34">
        <v>0.14000000000000001</v>
      </c>
      <c r="GC45" s="34">
        <v>0.22</v>
      </c>
      <c r="GD45" s="34">
        <v>0.06</v>
      </c>
      <c r="GE45" s="34">
        <v>0</v>
      </c>
      <c r="GH45" s="34" t="s">
        <v>44</v>
      </c>
      <c r="GI45" s="34">
        <v>0.1</v>
      </c>
      <c r="GJ45" s="34">
        <v>0</v>
      </c>
      <c r="GK45" s="34">
        <v>0.1</v>
      </c>
      <c r="GL45" s="34">
        <v>0.04</v>
      </c>
      <c r="GO45" s="49" t="s">
        <v>44</v>
      </c>
      <c r="GP45" s="49">
        <v>0.02</v>
      </c>
      <c r="GQ45" s="49">
        <v>0.06</v>
      </c>
      <c r="GR45" s="49">
        <v>0.03</v>
      </c>
      <c r="GS45" s="49">
        <v>0</v>
      </c>
      <c r="GV45" s="53" t="s">
        <v>44</v>
      </c>
      <c r="GW45" s="53">
        <v>7.0000000000000007E-2</v>
      </c>
      <c r="GX45" s="53">
        <v>0.06</v>
      </c>
      <c r="GY45" s="53">
        <v>0.08</v>
      </c>
      <c r="GZ45" s="53">
        <v>0.09</v>
      </c>
      <c r="HC45" s="57" t="s">
        <v>44</v>
      </c>
      <c r="HD45" s="57">
        <v>0.06</v>
      </c>
      <c r="HE45" s="57">
        <v>0.05</v>
      </c>
      <c r="HF45" s="57">
        <v>0.08</v>
      </c>
      <c r="HG45" s="57">
        <v>0</v>
      </c>
    </row>
    <row r="46" spans="1:215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0.01</v>
      </c>
      <c r="GJ46" s="34">
        <v>0</v>
      </c>
      <c r="GK46" s="34">
        <v>0.01</v>
      </c>
      <c r="GL46" s="34">
        <v>0</v>
      </c>
      <c r="GO46" s="49" t="s">
        <v>45</v>
      </c>
      <c r="GP46" s="49">
        <v>0.01</v>
      </c>
      <c r="GQ46" s="49">
        <v>0</v>
      </c>
      <c r="GR46" s="49">
        <v>0.02</v>
      </c>
      <c r="GS46" s="49">
        <v>0</v>
      </c>
      <c r="GV46" s="53" t="s">
        <v>45</v>
      </c>
      <c r="GW46" s="53">
        <v>0.06</v>
      </c>
      <c r="GX46" s="53">
        <v>0.05</v>
      </c>
      <c r="GY46" s="53">
        <v>0.09</v>
      </c>
      <c r="GZ46" s="53">
        <v>0</v>
      </c>
      <c r="HC46" s="57" t="s">
        <v>45</v>
      </c>
      <c r="HD46" s="57">
        <v>0</v>
      </c>
      <c r="HE46" s="57">
        <v>0</v>
      </c>
      <c r="HF46" s="57">
        <v>0</v>
      </c>
      <c r="HG46" s="57">
        <v>0</v>
      </c>
    </row>
    <row r="47" spans="1:215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0.09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0.02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</v>
      </c>
      <c r="GR47" s="49">
        <v>0</v>
      </c>
      <c r="GS47" s="49">
        <v>0</v>
      </c>
      <c r="GV47" s="53" t="s">
        <v>46</v>
      </c>
      <c r="GW47" s="53">
        <v>0</v>
      </c>
      <c r="GX47" s="53">
        <v>0</v>
      </c>
      <c r="GY47" s="53">
        <v>0</v>
      </c>
      <c r="GZ47" s="53">
        <v>0</v>
      </c>
      <c r="HC47" s="57" t="s">
        <v>46</v>
      </c>
      <c r="HD47" s="57">
        <v>0</v>
      </c>
      <c r="HE47" s="57">
        <v>0</v>
      </c>
      <c r="HF47" s="57">
        <v>0</v>
      </c>
      <c r="HG47" s="57">
        <v>0</v>
      </c>
    </row>
    <row r="48" spans="1:215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  <c r="GV48" s="53" t="s">
        <v>47</v>
      </c>
      <c r="GW48" s="53">
        <v>0</v>
      </c>
      <c r="GX48" s="53">
        <v>0</v>
      </c>
      <c r="GY48" s="53">
        <v>0</v>
      </c>
      <c r="GZ48" s="53">
        <v>0</v>
      </c>
      <c r="HC48" s="57" t="s">
        <v>47</v>
      </c>
      <c r="HD48" s="57">
        <v>0</v>
      </c>
      <c r="HE48" s="57">
        <v>0</v>
      </c>
      <c r="HF48" s="57">
        <v>0</v>
      </c>
      <c r="HG48" s="57">
        <v>0</v>
      </c>
    </row>
    <row r="49" spans="1:215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0.01</v>
      </c>
      <c r="FV49" s="34">
        <v>7.0000000000000007E-2</v>
      </c>
      <c r="FW49" s="34">
        <v>0</v>
      </c>
      <c r="FX49" s="34">
        <v>0</v>
      </c>
      <c r="GA49" s="34" t="s">
        <v>48</v>
      </c>
      <c r="GB49" s="34">
        <v>0.01</v>
      </c>
      <c r="GC49" s="34">
        <v>0.04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  <c r="GV49" s="53" t="s">
        <v>48</v>
      </c>
      <c r="GW49" s="53">
        <v>0</v>
      </c>
      <c r="GX49" s="53">
        <v>0</v>
      </c>
      <c r="GY49" s="53">
        <v>0</v>
      </c>
      <c r="GZ49" s="53">
        <v>0</v>
      </c>
      <c r="HC49" s="57" t="s">
        <v>48</v>
      </c>
      <c r="HD49" s="57">
        <v>0</v>
      </c>
      <c r="HE49" s="57">
        <v>0</v>
      </c>
      <c r="HF49" s="57">
        <v>0</v>
      </c>
      <c r="HG49" s="57">
        <v>0</v>
      </c>
    </row>
    <row r="50" spans="1:215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0.01</v>
      </c>
      <c r="FO50" s="34">
        <v>0.05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  <c r="GV50" s="53" t="s">
        <v>49</v>
      </c>
      <c r="GW50" s="53">
        <v>0</v>
      </c>
      <c r="GX50" s="53">
        <v>0</v>
      </c>
      <c r="GY50" s="53">
        <v>0</v>
      </c>
      <c r="GZ50" s="53">
        <v>0</v>
      </c>
      <c r="HC50" s="57" t="s">
        <v>49</v>
      </c>
      <c r="HD50" s="57">
        <v>0</v>
      </c>
      <c r="HE50" s="57">
        <v>0</v>
      </c>
      <c r="HF50" s="57">
        <v>0</v>
      </c>
      <c r="HG50" s="57">
        <v>0</v>
      </c>
    </row>
    <row r="51" spans="1:215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  <c r="GV51" s="53" t="s">
        <v>50</v>
      </c>
      <c r="GW51" s="53">
        <v>0</v>
      </c>
      <c r="GX51" s="53">
        <v>0</v>
      </c>
      <c r="GY51" s="53">
        <v>0</v>
      </c>
      <c r="GZ51" s="53">
        <v>0</v>
      </c>
      <c r="HC51" s="57" t="s">
        <v>50</v>
      </c>
      <c r="HD51" s="57">
        <v>0</v>
      </c>
      <c r="HE51" s="57">
        <v>0</v>
      </c>
      <c r="HF51" s="57">
        <v>0</v>
      </c>
      <c r="HG51" s="57">
        <v>0</v>
      </c>
    </row>
    <row r="52" spans="1:215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  <c r="GV52" s="53" t="s">
        <v>51</v>
      </c>
      <c r="GW52" s="53">
        <v>0</v>
      </c>
      <c r="GX52" s="53">
        <v>0</v>
      </c>
      <c r="GY52" s="53">
        <v>0</v>
      </c>
      <c r="GZ52" s="53">
        <v>0</v>
      </c>
      <c r="HC52" s="57" t="s">
        <v>51</v>
      </c>
      <c r="HD52" s="57">
        <v>0</v>
      </c>
      <c r="HE52" s="57">
        <v>0</v>
      </c>
      <c r="HF52" s="57">
        <v>0</v>
      </c>
      <c r="HG52" s="57">
        <v>0</v>
      </c>
    </row>
    <row r="53" spans="1:215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  <c r="GV53" s="53" t="s">
        <v>52</v>
      </c>
      <c r="GW53" s="53">
        <v>0</v>
      </c>
      <c r="GX53" s="53">
        <v>0</v>
      </c>
      <c r="GY53" s="53">
        <v>0</v>
      </c>
      <c r="GZ53" s="53">
        <v>0</v>
      </c>
      <c r="HC53" s="57" t="s">
        <v>52</v>
      </c>
      <c r="HD53" s="57">
        <v>0</v>
      </c>
      <c r="HE53" s="57">
        <v>0</v>
      </c>
      <c r="HF53" s="57">
        <v>0</v>
      </c>
      <c r="HG53" s="57">
        <v>0</v>
      </c>
    </row>
    <row r="54" spans="1:215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  <c r="GO54" s="49" t="s">
        <v>53</v>
      </c>
      <c r="GP54" s="49">
        <v>0.01</v>
      </c>
      <c r="GQ54" s="49">
        <v>0</v>
      </c>
      <c r="GR54" s="49">
        <v>0.01</v>
      </c>
      <c r="GS54" s="49">
        <v>0</v>
      </c>
      <c r="GV54" s="53" t="s">
        <v>53</v>
      </c>
      <c r="GW54" s="53">
        <v>0</v>
      </c>
      <c r="GX54" s="53">
        <v>0</v>
      </c>
      <c r="GY54" s="53">
        <v>0</v>
      </c>
      <c r="GZ54" s="53">
        <v>0</v>
      </c>
      <c r="HC54" s="57" t="s">
        <v>53</v>
      </c>
      <c r="HD54" s="57">
        <v>0</v>
      </c>
      <c r="HE54" s="57">
        <v>0</v>
      </c>
      <c r="HF54" s="57">
        <v>0</v>
      </c>
      <c r="HG54" s="57">
        <v>0</v>
      </c>
    </row>
    <row r="55" spans="1:215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  <c r="GV55" s="53" t="s">
        <v>54</v>
      </c>
      <c r="GW55" s="53">
        <v>0</v>
      </c>
      <c r="GX55" s="53">
        <v>0</v>
      </c>
      <c r="GY55" s="53">
        <v>0</v>
      </c>
      <c r="GZ55" s="53">
        <v>0</v>
      </c>
      <c r="HC55" s="57" t="s">
        <v>54</v>
      </c>
      <c r="HD55" s="57">
        <v>0</v>
      </c>
      <c r="HE55" s="57">
        <v>0</v>
      </c>
      <c r="HF55" s="57">
        <v>0</v>
      </c>
      <c r="HG55" s="57">
        <v>0</v>
      </c>
    </row>
    <row r="56" spans="1:215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0.01</v>
      </c>
      <c r="FV56" s="34">
        <v>7.0000000000000007E-2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  <c r="GO56" s="49" t="s">
        <v>55</v>
      </c>
      <c r="GP56" s="49">
        <v>0</v>
      </c>
      <c r="GQ56" s="49">
        <v>0</v>
      </c>
      <c r="GR56" s="49">
        <v>0</v>
      </c>
      <c r="GS56" s="49">
        <v>0</v>
      </c>
      <c r="GV56" s="53" t="s">
        <v>55</v>
      </c>
      <c r="GW56" s="53">
        <v>0</v>
      </c>
      <c r="GX56" s="53">
        <v>0</v>
      </c>
      <c r="GY56" s="53">
        <v>0</v>
      </c>
      <c r="GZ56" s="53">
        <v>0</v>
      </c>
      <c r="HC56" s="57" t="s">
        <v>55</v>
      </c>
      <c r="HD56" s="57">
        <v>0</v>
      </c>
      <c r="HE56" s="57">
        <v>0</v>
      </c>
      <c r="HF56" s="57">
        <v>0</v>
      </c>
      <c r="HG56" s="57">
        <v>0</v>
      </c>
    </row>
    <row r="57" spans="1:215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  <c r="GV57" s="53" t="s">
        <v>56</v>
      </c>
      <c r="GW57" s="53">
        <v>0</v>
      </c>
      <c r="GX57" s="53">
        <v>0</v>
      </c>
      <c r="GY57" s="53">
        <v>0</v>
      </c>
      <c r="GZ57" s="53">
        <v>0</v>
      </c>
      <c r="HC57" s="57" t="s">
        <v>56</v>
      </c>
      <c r="HD57" s="57">
        <v>0</v>
      </c>
      <c r="HE57" s="57">
        <v>0</v>
      </c>
      <c r="HF57" s="57">
        <v>0</v>
      </c>
      <c r="HG57" s="57">
        <v>0</v>
      </c>
    </row>
    <row r="58" spans="1:215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  <c r="GV58" s="53" t="s">
        <v>57</v>
      </c>
      <c r="GW58" s="53">
        <v>0</v>
      </c>
      <c r="GX58" s="53">
        <v>0</v>
      </c>
      <c r="GY58" s="53">
        <v>0</v>
      </c>
      <c r="GZ58" s="53">
        <v>0</v>
      </c>
      <c r="HC58" s="57" t="s">
        <v>57</v>
      </c>
      <c r="HD58" s="57">
        <v>0</v>
      </c>
      <c r="HE58" s="57">
        <v>0</v>
      </c>
      <c r="HF58" s="57">
        <v>0</v>
      </c>
      <c r="HG58" s="57">
        <v>0</v>
      </c>
    </row>
    <row r="59" spans="1:215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  <c r="GV59" s="53" t="s">
        <v>58</v>
      </c>
      <c r="GW59" s="53">
        <v>0</v>
      </c>
      <c r="GX59" s="53">
        <v>0</v>
      </c>
      <c r="GY59" s="53">
        <v>0</v>
      </c>
      <c r="GZ59" s="53">
        <v>0</v>
      </c>
      <c r="HC59" s="57" t="s">
        <v>58</v>
      </c>
      <c r="HD59" s="57">
        <v>0</v>
      </c>
      <c r="HE59" s="57">
        <v>0</v>
      </c>
      <c r="HF59" s="57">
        <v>0</v>
      </c>
      <c r="HG59" s="57">
        <v>0</v>
      </c>
    </row>
    <row r="60" spans="1:215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  <c r="GV60" s="53" t="s">
        <v>59</v>
      </c>
      <c r="GW60" s="53">
        <v>0</v>
      </c>
      <c r="GX60" s="53">
        <v>0</v>
      </c>
      <c r="GY60" s="53">
        <v>0</v>
      </c>
      <c r="GZ60" s="53">
        <v>0</v>
      </c>
      <c r="HC60" s="57" t="s">
        <v>59</v>
      </c>
      <c r="HD60" s="57">
        <v>0</v>
      </c>
      <c r="HE60" s="57">
        <v>0</v>
      </c>
      <c r="HF60" s="57">
        <v>0</v>
      </c>
      <c r="HG60" s="57">
        <v>0</v>
      </c>
    </row>
    <row r="61" spans="1:215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  <c r="GV61" s="53" t="s">
        <v>60</v>
      </c>
      <c r="GW61" s="53">
        <v>0</v>
      </c>
      <c r="GX61" s="53">
        <v>0</v>
      </c>
      <c r="GY61" s="53">
        <v>0</v>
      </c>
      <c r="GZ61" s="53">
        <v>0</v>
      </c>
      <c r="HC61" s="57" t="s">
        <v>60</v>
      </c>
      <c r="HD61" s="57">
        <v>0</v>
      </c>
      <c r="HE61" s="57">
        <v>0</v>
      </c>
      <c r="HF61" s="57">
        <v>0</v>
      </c>
      <c r="HG61" s="57">
        <v>0</v>
      </c>
    </row>
    <row r="62" spans="1:215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  <c r="GV62" s="53" t="s">
        <v>61</v>
      </c>
      <c r="GW62" s="53">
        <v>0</v>
      </c>
      <c r="GX62" s="53">
        <v>0</v>
      </c>
      <c r="GY62" s="53">
        <v>0</v>
      </c>
      <c r="GZ62" s="53">
        <v>0</v>
      </c>
      <c r="HC62" s="57" t="s">
        <v>61</v>
      </c>
      <c r="HD62" s="57">
        <v>0</v>
      </c>
      <c r="HE62" s="57">
        <v>0</v>
      </c>
      <c r="HF62" s="57">
        <v>0</v>
      </c>
      <c r="HG62" s="57">
        <v>0</v>
      </c>
    </row>
    <row r="63" spans="1:215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  <c r="GV63" s="53" t="s">
        <v>62</v>
      </c>
      <c r="GW63" s="53">
        <v>0</v>
      </c>
      <c r="GX63" s="53">
        <v>0</v>
      </c>
      <c r="GY63" s="53">
        <v>0</v>
      </c>
      <c r="GZ63" s="53">
        <v>0</v>
      </c>
      <c r="HC63" s="57" t="s">
        <v>62</v>
      </c>
      <c r="HD63" s="57">
        <v>0</v>
      </c>
      <c r="HE63" s="57">
        <v>0</v>
      </c>
      <c r="HF63" s="57">
        <v>0</v>
      </c>
      <c r="HG63" s="57">
        <v>0</v>
      </c>
    </row>
    <row r="64" spans="1:215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  <c r="GV64" s="53" t="s">
        <v>63</v>
      </c>
      <c r="GW64" s="53">
        <v>0</v>
      </c>
      <c r="GX64" s="53">
        <v>0</v>
      </c>
      <c r="GY64" s="53">
        <v>0</v>
      </c>
      <c r="GZ64" s="53">
        <v>0</v>
      </c>
      <c r="HC64" s="57" t="s">
        <v>63</v>
      </c>
      <c r="HD64" s="57">
        <v>0</v>
      </c>
      <c r="HE64" s="57">
        <v>0</v>
      </c>
      <c r="HF64" s="57">
        <v>0</v>
      </c>
      <c r="HG64" s="57">
        <v>0</v>
      </c>
    </row>
    <row r="65" spans="1:215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  <c r="GV65" s="53" t="s">
        <v>64</v>
      </c>
      <c r="GW65" s="53">
        <v>0</v>
      </c>
      <c r="GX65" s="53">
        <v>0</v>
      </c>
      <c r="GY65" s="53">
        <v>0</v>
      </c>
      <c r="GZ65" s="53">
        <v>0</v>
      </c>
      <c r="HC65" s="57" t="s">
        <v>64</v>
      </c>
      <c r="HD65" s="57">
        <v>0</v>
      </c>
      <c r="HE65" s="57">
        <v>0</v>
      </c>
      <c r="HF65" s="57">
        <v>0</v>
      </c>
      <c r="HG65" s="57">
        <v>0</v>
      </c>
    </row>
    <row r="66" spans="1:215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  <c r="GV66" s="53" t="s">
        <v>65</v>
      </c>
      <c r="GW66" s="53">
        <v>0</v>
      </c>
      <c r="GX66" s="53">
        <v>0</v>
      </c>
      <c r="GY66" s="53">
        <v>0</v>
      </c>
      <c r="GZ66" s="53">
        <v>0</v>
      </c>
      <c r="HC66" s="57" t="s">
        <v>65</v>
      </c>
      <c r="HD66" s="57">
        <v>0</v>
      </c>
      <c r="HE66" s="57">
        <v>0</v>
      </c>
      <c r="HF66" s="57">
        <v>0</v>
      </c>
      <c r="HG66" s="57">
        <v>0</v>
      </c>
    </row>
    <row r="67" spans="1:215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  <c r="GV67" s="53" t="s">
        <v>66</v>
      </c>
      <c r="GW67" s="53">
        <v>0</v>
      </c>
      <c r="GX67" s="53">
        <v>0</v>
      </c>
      <c r="GY67" s="53">
        <v>0</v>
      </c>
      <c r="GZ67" s="53">
        <v>0</v>
      </c>
      <c r="HC67" s="57" t="s">
        <v>66</v>
      </c>
      <c r="HD67" s="57">
        <v>0</v>
      </c>
      <c r="HE67" s="57">
        <v>0</v>
      </c>
      <c r="HF67" s="57">
        <v>0</v>
      </c>
      <c r="HG67" s="57">
        <v>0</v>
      </c>
    </row>
    <row r="68" spans="1:215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  <c r="GV68" s="53" t="s">
        <v>67</v>
      </c>
      <c r="GW68" s="53">
        <v>0</v>
      </c>
      <c r="GX68" s="53">
        <v>0</v>
      </c>
      <c r="GY68" s="53">
        <v>0</v>
      </c>
      <c r="GZ68" s="53">
        <v>0</v>
      </c>
      <c r="HC68" s="57" t="s">
        <v>67</v>
      </c>
      <c r="HD68" s="57">
        <v>0</v>
      </c>
      <c r="HE68" s="57">
        <v>0</v>
      </c>
      <c r="HF68" s="57">
        <v>0</v>
      </c>
      <c r="HG68" s="57">
        <v>0</v>
      </c>
    </row>
    <row r="69" spans="1:215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  <c r="GV69" s="53" t="s">
        <v>68</v>
      </c>
      <c r="GW69" s="53">
        <v>0</v>
      </c>
      <c r="GX69" s="53">
        <v>0</v>
      </c>
      <c r="GY69" s="53">
        <v>0</v>
      </c>
      <c r="GZ69" s="53">
        <v>0</v>
      </c>
      <c r="HC69" s="57" t="s">
        <v>68</v>
      </c>
      <c r="HD69" s="57">
        <v>0</v>
      </c>
      <c r="HE69" s="57">
        <v>0</v>
      </c>
      <c r="HF69" s="57">
        <v>0</v>
      </c>
      <c r="HG69" s="57">
        <v>0</v>
      </c>
    </row>
    <row r="70" spans="1:215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  <c r="GV70" s="53" t="s">
        <v>69</v>
      </c>
      <c r="GW70" s="53">
        <v>0</v>
      </c>
      <c r="GX70" s="53">
        <v>0</v>
      </c>
      <c r="GY70" s="53">
        <v>0</v>
      </c>
      <c r="GZ70" s="53">
        <v>0</v>
      </c>
      <c r="HC70" s="57" t="s">
        <v>69</v>
      </c>
      <c r="HD70" s="57">
        <v>0</v>
      </c>
      <c r="HE70" s="57">
        <v>0</v>
      </c>
      <c r="HF70" s="57">
        <v>0</v>
      </c>
      <c r="HG70" s="57">
        <v>0</v>
      </c>
    </row>
    <row r="71" spans="1:215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  <c r="GV71" s="53" t="s">
        <v>70</v>
      </c>
      <c r="GW71" s="53">
        <v>0</v>
      </c>
      <c r="GX71" s="53">
        <v>0</v>
      </c>
      <c r="GY71" s="53">
        <v>0</v>
      </c>
      <c r="GZ71" s="53">
        <v>0</v>
      </c>
      <c r="HC71" s="57" t="s">
        <v>70</v>
      </c>
      <c r="HD71" s="57">
        <v>0</v>
      </c>
      <c r="HE71" s="57">
        <v>0</v>
      </c>
      <c r="HF71" s="57">
        <v>0</v>
      </c>
      <c r="HG71" s="57">
        <v>0</v>
      </c>
    </row>
    <row r="72" spans="1:215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  <c r="FM72" s="34" t="s">
        <v>71</v>
      </c>
      <c r="FN72" s="34">
        <v>0</v>
      </c>
      <c r="FO72" s="34">
        <v>0</v>
      </c>
      <c r="FP72" s="34">
        <v>0</v>
      </c>
      <c r="FQ72" s="34">
        <v>0</v>
      </c>
      <c r="FT72" s="34" t="s">
        <v>71</v>
      </c>
      <c r="FU72" s="34">
        <v>0.01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  <c r="GV72" s="53" t="s">
        <v>71</v>
      </c>
      <c r="GW72" s="53">
        <v>0</v>
      </c>
      <c r="GX72" s="53">
        <v>0.02</v>
      </c>
      <c r="GY72" s="53">
        <v>0</v>
      </c>
      <c r="GZ72" s="53">
        <v>0</v>
      </c>
      <c r="HC72" s="57" t="s">
        <v>71</v>
      </c>
      <c r="HD72" s="57">
        <v>0</v>
      </c>
      <c r="HE72" s="57">
        <v>0</v>
      </c>
      <c r="HF72" s="57">
        <v>0</v>
      </c>
      <c r="HG72" s="57">
        <v>0</v>
      </c>
    </row>
    <row r="73" spans="1:215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  <c r="GV73" s="53" t="s">
        <v>72</v>
      </c>
      <c r="GW73" s="53">
        <v>0</v>
      </c>
      <c r="GX73" s="53">
        <v>0</v>
      </c>
      <c r="GY73" s="53">
        <v>0</v>
      </c>
      <c r="GZ73" s="53">
        <v>0</v>
      </c>
      <c r="HC73" s="57" t="s">
        <v>72</v>
      </c>
      <c r="HD73" s="57">
        <v>0</v>
      </c>
      <c r="HE73" s="57">
        <v>0</v>
      </c>
      <c r="HF73" s="57">
        <v>0</v>
      </c>
      <c r="HG73" s="57">
        <v>0</v>
      </c>
    </row>
    <row r="74" spans="1:215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</v>
      </c>
      <c r="FO74" s="34">
        <v>0</v>
      </c>
      <c r="FP74" s="34">
        <v>0</v>
      </c>
      <c r="FQ74" s="34">
        <v>0</v>
      </c>
      <c r="FT74" s="34" t="s">
        <v>73</v>
      </c>
      <c r="FU74" s="34">
        <v>0</v>
      </c>
      <c r="FV74" s="34">
        <v>0</v>
      </c>
      <c r="FW74" s="34">
        <v>0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</v>
      </c>
      <c r="GJ74" s="34">
        <v>0</v>
      </c>
      <c r="GK74" s="34">
        <v>0</v>
      </c>
      <c r="GL74" s="34">
        <v>0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  <c r="GV74" s="53" t="s">
        <v>73</v>
      </c>
      <c r="GW74" s="53">
        <v>0</v>
      </c>
      <c r="GX74" s="53">
        <v>0</v>
      </c>
      <c r="GY74" s="53">
        <v>0</v>
      </c>
      <c r="GZ74" s="53">
        <v>0</v>
      </c>
      <c r="HC74" s="57" t="s">
        <v>73</v>
      </c>
      <c r="HD74" s="57">
        <v>0</v>
      </c>
      <c r="HE74" s="57">
        <v>0</v>
      </c>
      <c r="HF74" s="57">
        <v>0</v>
      </c>
      <c r="HG74" s="57">
        <v>0</v>
      </c>
    </row>
    <row r="75" spans="1:215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0.01</v>
      </c>
      <c r="GC75" s="34">
        <v>0</v>
      </c>
      <c r="GD75" s="34">
        <v>0.01</v>
      </c>
      <c r="GE75" s="34">
        <v>0</v>
      </c>
      <c r="GH75" s="34" t="s">
        <v>74</v>
      </c>
      <c r="GI75" s="34">
        <v>0.05</v>
      </c>
      <c r="GJ75" s="34">
        <v>0</v>
      </c>
      <c r="GK75" s="34">
        <v>0</v>
      </c>
      <c r="GL75" s="34">
        <v>0.24</v>
      </c>
      <c r="GO75" s="49" t="s">
        <v>74</v>
      </c>
      <c r="GP75" s="49">
        <v>0.02</v>
      </c>
      <c r="GQ75" s="49">
        <v>0</v>
      </c>
      <c r="GR75" s="49">
        <v>0.03</v>
      </c>
      <c r="GS75" s="49">
        <v>0</v>
      </c>
      <c r="GV75" s="53" t="s">
        <v>74</v>
      </c>
      <c r="GW75" s="53">
        <v>0</v>
      </c>
      <c r="GX75" s="53">
        <v>0</v>
      </c>
      <c r="GY75" s="53">
        <v>0</v>
      </c>
      <c r="GZ75" s="53">
        <v>0</v>
      </c>
      <c r="HC75" s="57" t="s">
        <v>74</v>
      </c>
      <c r="HD75" s="57">
        <v>0</v>
      </c>
      <c r="HE75" s="57">
        <v>0</v>
      </c>
      <c r="HF75" s="57">
        <v>0</v>
      </c>
      <c r="HG75" s="57">
        <v>0</v>
      </c>
    </row>
    <row r="76" spans="1:215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  <c r="GV76" s="53" t="s">
        <v>75</v>
      </c>
      <c r="GW76" s="53">
        <v>0</v>
      </c>
      <c r="GX76" s="53">
        <v>0</v>
      </c>
      <c r="GY76" s="53">
        <v>0</v>
      </c>
      <c r="GZ76" s="53">
        <v>0</v>
      </c>
      <c r="HC76" s="57" t="s">
        <v>75</v>
      </c>
      <c r="HD76" s="57">
        <v>0</v>
      </c>
      <c r="HE76" s="57">
        <v>0</v>
      </c>
      <c r="HF76" s="57">
        <v>0</v>
      </c>
      <c r="HG76" s="57">
        <v>0</v>
      </c>
    </row>
    <row r="77" spans="1:215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  <c r="GV77" s="53" t="s">
        <v>76</v>
      </c>
      <c r="GW77" s="53">
        <v>0</v>
      </c>
      <c r="GX77" s="53">
        <v>0</v>
      </c>
      <c r="GY77" s="53">
        <v>0</v>
      </c>
      <c r="GZ77" s="53">
        <v>0</v>
      </c>
      <c r="HC77" s="57" t="s">
        <v>76</v>
      </c>
      <c r="HD77" s="57">
        <v>0</v>
      </c>
      <c r="HE77" s="57">
        <v>0</v>
      </c>
      <c r="HF77" s="57">
        <v>0</v>
      </c>
      <c r="HG77" s="57">
        <v>0</v>
      </c>
    </row>
    <row r="78" spans="1:215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  <c r="GV78" s="53" t="s">
        <v>77</v>
      </c>
      <c r="GW78" s="53">
        <v>0</v>
      </c>
      <c r="GX78" s="53">
        <v>0</v>
      </c>
      <c r="GY78" s="53">
        <v>0</v>
      </c>
      <c r="GZ78" s="53">
        <v>0</v>
      </c>
      <c r="HC78" s="57" t="s">
        <v>77</v>
      </c>
      <c r="HD78" s="57">
        <v>0</v>
      </c>
      <c r="HE78" s="57">
        <v>0</v>
      </c>
      <c r="HF78" s="57">
        <v>0</v>
      </c>
      <c r="HG78" s="57">
        <v>0</v>
      </c>
    </row>
    <row r="79" spans="1:215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</v>
      </c>
      <c r="GQ79" s="49">
        <v>0</v>
      </c>
      <c r="GR79" s="49">
        <v>0</v>
      </c>
      <c r="GS79" s="49">
        <v>0</v>
      </c>
      <c r="GV79" s="53" t="s">
        <v>78</v>
      </c>
      <c r="GW79" s="53">
        <v>0</v>
      </c>
      <c r="GX79" s="53">
        <v>0</v>
      </c>
      <c r="GY79" s="53">
        <v>0</v>
      </c>
      <c r="GZ79" s="53">
        <v>0</v>
      </c>
      <c r="HC79" s="57" t="s">
        <v>78</v>
      </c>
      <c r="HD79" s="57">
        <v>0</v>
      </c>
      <c r="HE79" s="57">
        <v>0</v>
      </c>
      <c r="HF79" s="57">
        <v>0</v>
      </c>
      <c r="HG79" s="57">
        <v>0</v>
      </c>
    </row>
    <row r="80" spans="1:215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0.02</v>
      </c>
      <c r="GQ80" s="49">
        <v>0</v>
      </c>
      <c r="GR80" s="49">
        <v>0.04</v>
      </c>
      <c r="GS80" s="49">
        <v>0</v>
      </c>
      <c r="GV80" s="53" t="s">
        <v>79</v>
      </c>
      <c r="GW80" s="53">
        <v>0</v>
      </c>
      <c r="GX80" s="53">
        <v>0</v>
      </c>
      <c r="GY80" s="53">
        <v>0</v>
      </c>
      <c r="GZ80" s="53">
        <v>0</v>
      </c>
      <c r="HC80" s="57" t="s">
        <v>79</v>
      </c>
      <c r="HD80" s="57">
        <v>0</v>
      </c>
      <c r="HE80" s="57">
        <v>0</v>
      </c>
      <c r="HF80" s="57">
        <v>0</v>
      </c>
      <c r="HG80" s="57">
        <v>0</v>
      </c>
    </row>
    <row r="81" spans="1:215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  <c r="GV81" s="53" t="s">
        <v>80</v>
      </c>
      <c r="GW81" s="53">
        <v>0</v>
      </c>
      <c r="GX81" s="53">
        <v>0</v>
      </c>
      <c r="GY81" s="53">
        <v>0</v>
      </c>
      <c r="GZ81" s="53">
        <v>0</v>
      </c>
      <c r="HC81" s="57" t="s">
        <v>80</v>
      </c>
      <c r="HD81" s="57">
        <v>0</v>
      </c>
      <c r="HE81" s="57">
        <v>0</v>
      </c>
      <c r="HF81" s="57">
        <v>0</v>
      </c>
      <c r="HG81" s="57">
        <v>0</v>
      </c>
    </row>
    <row r="82" spans="1:215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  <c r="GV82" s="53" t="s">
        <v>81</v>
      </c>
      <c r="GW82" s="53">
        <v>0</v>
      </c>
      <c r="GX82" s="53">
        <v>0</v>
      </c>
      <c r="GY82" s="53">
        <v>0</v>
      </c>
      <c r="GZ82" s="53">
        <v>0</v>
      </c>
      <c r="HC82" s="57" t="s">
        <v>81</v>
      </c>
      <c r="HD82" s="57">
        <v>0</v>
      </c>
      <c r="HE82" s="57">
        <v>0</v>
      </c>
      <c r="HF82" s="57">
        <v>0</v>
      </c>
      <c r="HG82" s="57">
        <v>0</v>
      </c>
    </row>
    <row r="83" spans="1:215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</v>
      </c>
      <c r="GQ83" s="49">
        <v>0</v>
      </c>
      <c r="GR83" s="49">
        <v>0</v>
      </c>
      <c r="GS83" s="49">
        <v>0</v>
      </c>
      <c r="GV83" s="53" t="s">
        <v>82</v>
      </c>
      <c r="GW83" s="53">
        <v>0</v>
      </c>
      <c r="GX83" s="53">
        <v>0</v>
      </c>
      <c r="GY83" s="53">
        <v>0</v>
      </c>
      <c r="GZ83" s="53">
        <v>0</v>
      </c>
      <c r="HC83" s="57" t="s">
        <v>82</v>
      </c>
      <c r="HD83" s="57">
        <v>0</v>
      </c>
      <c r="HE83" s="57">
        <v>0</v>
      </c>
      <c r="HF83" s="57">
        <v>0</v>
      </c>
      <c r="HG83" s="57">
        <v>0</v>
      </c>
    </row>
    <row r="84" spans="1:215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  <c r="GV84" s="53" t="s">
        <v>83</v>
      </c>
      <c r="GW84" s="53">
        <v>0</v>
      </c>
      <c r="GX84" s="53">
        <v>0</v>
      </c>
      <c r="GY84" s="53">
        <v>0</v>
      </c>
      <c r="GZ84" s="53">
        <v>0</v>
      </c>
      <c r="HC84" s="57" t="s">
        <v>83</v>
      </c>
      <c r="HD84" s="57">
        <v>0</v>
      </c>
      <c r="HE84" s="57">
        <v>0</v>
      </c>
      <c r="HF84" s="57">
        <v>0</v>
      </c>
      <c r="HG84" s="57">
        <v>0</v>
      </c>
    </row>
    <row r="85" spans="1:215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</v>
      </c>
      <c r="GQ85" s="49">
        <v>0</v>
      </c>
      <c r="GR85" s="49">
        <v>0</v>
      </c>
      <c r="GS85" s="49">
        <v>0</v>
      </c>
      <c r="GV85" s="53" t="s">
        <v>84</v>
      </c>
      <c r="GW85" s="53">
        <v>0</v>
      </c>
      <c r="GX85" s="53">
        <v>0</v>
      </c>
      <c r="GY85" s="53">
        <v>0</v>
      </c>
      <c r="GZ85" s="53">
        <v>0</v>
      </c>
      <c r="HC85" s="57" t="s">
        <v>84</v>
      </c>
      <c r="HD85" s="57">
        <v>0</v>
      </c>
      <c r="HE85" s="57">
        <v>0</v>
      </c>
      <c r="HF85" s="57">
        <v>0</v>
      </c>
      <c r="HG85" s="57">
        <v>0</v>
      </c>
    </row>
    <row r="86" spans="1:215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  <c r="GV86" s="53" t="s">
        <v>85</v>
      </c>
      <c r="GW86" s="53">
        <v>0</v>
      </c>
      <c r="GX86" s="53">
        <v>0</v>
      </c>
      <c r="GY86" s="53">
        <v>0</v>
      </c>
      <c r="GZ86" s="53">
        <v>0</v>
      </c>
      <c r="HC86" s="57" t="s">
        <v>85</v>
      </c>
      <c r="HD86" s="57">
        <v>0</v>
      </c>
      <c r="HE86" s="57">
        <v>0</v>
      </c>
      <c r="HF86" s="57">
        <v>0</v>
      </c>
      <c r="HG86" s="57">
        <v>0</v>
      </c>
    </row>
    <row r="87" spans="1:215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  <c r="GV87" s="53" t="s">
        <v>86</v>
      </c>
      <c r="GW87" s="53">
        <v>0</v>
      </c>
      <c r="GX87" s="53">
        <v>0</v>
      </c>
      <c r="GY87" s="53">
        <v>0</v>
      </c>
      <c r="GZ87" s="53">
        <v>0</v>
      </c>
      <c r="HC87" s="57" t="s">
        <v>86</v>
      </c>
      <c r="HD87" s="57">
        <v>0</v>
      </c>
      <c r="HE87" s="57">
        <v>0</v>
      </c>
      <c r="HF87" s="57">
        <v>0</v>
      </c>
      <c r="HG87" s="57">
        <v>0</v>
      </c>
    </row>
    <row r="88" spans="1:215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0.02</v>
      </c>
      <c r="GJ88" s="34">
        <v>0</v>
      </c>
      <c r="GK88" s="34">
        <v>0.03</v>
      </c>
      <c r="GL88" s="34">
        <v>0</v>
      </c>
      <c r="GO88" s="49" t="s">
        <v>87</v>
      </c>
      <c r="GP88" s="49">
        <v>0.01</v>
      </c>
      <c r="GQ88" s="49">
        <v>0</v>
      </c>
      <c r="GR88" s="49">
        <v>0.01</v>
      </c>
      <c r="GS88" s="49">
        <v>0</v>
      </c>
      <c r="GV88" s="53" t="s">
        <v>87</v>
      </c>
      <c r="GW88" s="53">
        <v>0.01</v>
      </c>
      <c r="GX88" s="53">
        <v>0</v>
      </c>
      <c r="GY88" s="53">
        <v>0.01</v>
      </c>
      <c r="GZ88" s="53">
        <v>0</v>
      </c>
      <c r="HC88" s="57" t="s">
        <v>87</v>
      </c>
      <c r="HD88" s="57">
        <v>0.01</v>
      </c>
      <c r="HE88" s="57">
        <v>0</v>
      </c>
      <c r="HF88" s="57">
        <v>0.02</v>
      </c>
      <c r="HG88" s="57">
        <v>0</v>
      </c>
    </row>
    <row r="89" spans="1:215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  <c r="GV89" s="53" t="s">
        <v>88</v>
      </c>
      <c r="GW89" s="53">
        <v>0</v>
      </c>
      <c r="GX89" s="53">
        <v>0</v>
      </c>
      <c r="GY89" s="53">
        <v>0</v>
      </c>
      <c r="GZ89" s="53">
        <v>0</v>
      </c>
      <c r="HC89" s="57" t="s">
        <v>88</v>
      </c>
      <c r="HD89" s="57">
        <v>0</v>
      </c>
      <c r="HE89" s="57">
        <v>0</v>
      </c>
      <c r="HF89" s="57">
        <v>0</v>
      </c>
      <c r="HG89" s="57">
        <v>0</v>
      </c>
    </row>
    <row r="90" spans="1:215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  <c r="GO90" s="49" t="s">
        <v>89</v>
      </c>
      <c r="GP90" s="49">
        <v>0</v>
      </c>
      <c r="GQ90" s="49">
        <v>0</v>
      </c>
      <c r="GR90" s="49">
        <v>0</v>
      </c>
      <c r="GS90" s="49">
        <v>0</v>
      </c>
      <c r="GV90" s="53" t="s">
        <v>89</v>
      </c>
      <c r="GW90" s="53">
        <v>0</v>
      </c>
      <c r="GX90" s="53">
        <v>0</v>
      </c>
      <c r="GY90" s="53">
        <v>0</v>
      </c>
      <c r="GZ90" s="53">
        <v>0</v>
      </c>
      <c r="HC90" s="57" t="s">
        <v>89</v>
      </c>
      <c r="HD90" s="57">
        <v>0</v>
      </c>
      <c r="HE90" s="57">
        <v>0</v>
      </c>
      <c r="HF90" s="57">
        <v>0</v>
      </c>
      <c r="HG90" s="57">
        <v>0</v>
      </c>
    </row>
    <row r="91" spans="1:215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  <c r="GV91" s="53" t="s">
        <v>90</v>
      </c>
      <c r="GW91" s="53">
        <v>0</v>
      </c>
      <c r="GX91" s="53">
        <v>0</v>
      </c>
      <c r="GY91" s="53">
        <v>0</v>
      </c>
      <c r="GZ91" s="53">
        <v>0</v>
      </c>
      <c r="HC91" s="57" t="s">
        <v>90</v>
      </c>
      <c r="HD91" s="57">
        <v>0</v>
      </c>
      <c r="HE91" s="57">
        <v>0</v>
      </c>
      <c r="HF91" s="57">
        <v>0</v>
      </c>
      <c r="HG91" s="57">
        <v>0</v>
      </c>
    </row>
    <row r="92" spans="1:215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  <c r="GV92" s="53" t="s">
        <v>91</v>
      </c>
      <c r="GW92" s="53">
        <v>0</v>
      </c>
      <c r="GX92" s="53">
        <v>0</v>
      </c>
      <c r="GY92" s="53">
        <v>0</v>
      </c>
      <c r="GZ92" s="53">
        <v>0</v>
      </c>
      <c r="HC92" s="57" t="s">
        <v>91</v>
      </c>
      <c r="HD92" s="57">
        <v>0</v>
      </c>
      <c r="HE92" s="57">
        <v>0</v>
      </c>
      <c r="HF92" s="57">
        <v>0</v>
      </c>
      <c r="HG92" s="57">
        <v>0</v>
      </c>
    </row>
    <row r="93" spans="1:215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</v>
      </c>
      <c r="GQ93" s="49">
        <v>0</v>
      </c>
      <c r="GR93" s="49">
        <v>0</v>
      </c>
      <c r="GS93" s="49">
        <v>0</v>
      </c>
      <c r="GV93" s="53" t="s">
        <v>92</v>
      </c>
      <c r="GW93" s="53">
        <v>0</v>
      </c>
      <c r="GX93" s="53">
        <v>0</v>
      </c>
      <c r="GY93" s="53">
        <v>0</v>
      </c>
      <c r="GZ93" s="53">
        <v>0</v>
      </c>
      <c r="HC93" s="57" t="s">
        <v>92</v>
      </c>
      <c r="HD93" s="57">
        <v>0</v>
      </c>
      <c r="HE93" s="57">
        <v>0</v>
      </c>
      <c r="HF93" s="57">
        <v>0</v>
      </c>
      <c r="HG93" s="57">
        <v>0</v>
      </c>
    </row>
    <row r="94" spans="1:215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</v>
      </c>
      <c r="GO94" s="49" t="s">
        <v>93</v>
      </c>
      <c r="GP94" s="49">
        <v>0</v>
      </c>
      <c r="GQ94" s="49">
        <v>0</v>
      </c>
      <c r="GR94" s="49">
        <v>0</v>
      </c>
      <c r="GS94" s="49">
        <v>0</v>
      </c>
      <c r="GV94" s="53" t="s">
        <v>93</v>
      </c>
      <c r="GW94" s="53">
        <v>0.01</v>
      </c>
      <c r="GX94" s="53">
        <v>7.0000000000000007E-2</v>
      </c>
      <c r="GY94" s="53">
        <v>0</v>
      </c>
      <c r="GZ94" s="53">
        <v>0</v>
      </c>
      <c r="HC94" s="57" t="s">
        <v>93</v>
      </c>
      <c r="HD94" s="57">
        <v>0</v>
      </c>
      <c r="HE94" s="57">
        <v>0</v>
      </c>
      <c r="HF94" s="57">
        <v>0</v>
      </c>
      <c r="HG94" s="57">
        <v>0</v>
      </c>
    </row>
    <row r="95" spans="1:215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  <c r="GV95" s="53" t="s">
        <v>94</v>
      </c>
      <c r="GW95" s="53">
        <v>0</v>
      </c>
      <c r="GX95" s="53">
        <v>0</v>
      </c>
      <c r="GY95" s="53">
        <v>0</v>
      </c>
      <c r="GZ95" s="53">
        <v>0</v>
      </c>
      <c r="HC95" s="57" t="s">
        <v>94</v>
      </c>
      <c r="HD95" s="57">
        <v>0</v>
      </c>
      <c r="HE95" s="57">
        <v>0</v>
      </c>
      <c r="HF95" s="57">
        <v>0</v>
      </c>
      <c r="HG95" s="57">
        <v>0</v>
      </c>
    </row>
    <row r="96" spans="1:215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0.01</v>
      </c>
      <c r="FV96" s="34">
        <v>0</v>
      </c>
      <c r="FW96" s="34">
        <v>0.02</v>
      </c>
      <c r="FX96" s="34">
        <v>0</v>
      </c>
      <c r="GA96" s="34" t="s">
        <v>95</v>
      </c>
      <c r="GB96" s="34">
        <v>0.03</v>
      </c>
      <c r="GC96" s="34">
        <v>0</v>
      </c>
      <c r="GD96" s="34">
        <v>0.01</v>
      </c>
      <c r="GE96" s="34">
        <v>0.14000000000000001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  <c r="GV96" s="53" t="s">
        <v>95</v>
      </c>
      <c r="GW96" s="53">
        <v>0</v>
      </c>
      <c r="GX96" s="53">
        <v>0</v>
      </c>
      <c r="GY96" s="53">
        <v>0</v>
      </c>
      <c r="GZ96" s="53">
        <v>0</v>
      </c>
      <c r="HC96" s="57" t="s">
        <v>95</v>
      </c>
      <c r="HD96" s="57">
        <v>0.02</v>
      </c>
      <c r="HE96" s="57">
        <v>0.04</v>
      </c>
      <c r="HF96" s="57">
        <v>0</v>
      </c>
      <c r="HG96" s="57">
        <v>7.0000000000000007E-2</v>
      </c>
    </row>
    <row r="97" spans="1:215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  <c r="GV97" s="53" t="s">
        <v>96</v>
      </c>
      <c r="GW97" s="53">
        <v>0</v>
      </c>
      <c r="GX97" s="53">
        <v>0</v>
      </c>
      <c r="GY97" s="53">
        <v>0</v>
      </c>
      <c r="GZ97" s="53">
        <v>0</v>
      </c>
      <c r="HC97" s="57" t="s">
        <v>96</v>
      </c>
      <c r="HD97" s="57">
        <v>0</v>
      </c>
      <c r="HE97" s="57">
        <v>0</v>
      </c>
      <c r="HF97" s="57">
        <v>0</v>
      </c>
      <c r="HG97" s="57">
        <v>0</v>
      </c>
    </row>
    <row r="98" spans="1:215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0.01</v>
      </c>
      <c r="GC98" s="34">
        <v>7.0000000000000007E-2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  <c r="GV98" s="53" t="s">
        <v>97</v>
      </c>
      <c r="GW98" s="53">
        <v>0</v>
      </c>
      <c r="GX98" s="53">
        <v>0</v>
      </c>
      <c r="GY98" s="53">
        <v>0</v>
      </c>
      <c r="GZ98" s="53">
        <v>0</v>
      </c>
      <c r="HC98" s="57" t="s">
        <v>97</v>
      </c>
      <c r="HD98" s="57">
        <v>0</v>
      </c>
      <c r="HE98" s="57">
        <v>0</v>
      </c>
      <c r="HF98" s="57">
        <v>0</v>
      </c>
      <c r="HG98" s="57">
        <v>0</v>
      </c>
    </row>
    <row r="99" spans="1:215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  <c r="GV99" s="53" t="s">
        <v>98</v>
      </c>
      <c r="GW99" s="53">
        <v>0</v>
      </c>
      <c r="GX99" s="53">
        <v>0</v>
      </c>
      <c r="GY99" s="53">
        <v>0</v>
      </c>
      <c r="GZ99" s="53">
        <v>0</v>
      </c>
      <c r="HC99" s="57" t="s">
        <v>98</v>
      </c>
      <c r="HD99" s="57">
        <v>0</v>
      </c>
      <c r="HE99" s="57">
        <v>0</v>
      </c>
      <c r="HF99" s="57">
        <v>0</v>
      </c>
      <c r="HG99" s="57">
        <v>0</v>
      </c>
    </row>
    <row r="100" spans="1:215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  <c r="GV100" s="53" t="s">
        <v>99</v>
      </c>
      <c r="GW100" s="53">
        <v>0</v>
      </c>
      <c r="GX100" s="53">
        <v>0</v>
      </c>
      <c r="GY100" s="53">
        <v>0</v>
      </c>
      <c r="GZ100" s="53">
        <v>0</v>
      </c>
      <c r="HC100" s="57" t="s">
        <v>99</v>
      </c>
      <c r="HD100" s="57">
        <v>0</v>
      </c>
      <c r="HE100" s="57">
        <v>0</v>
      </c>
      <c r="HF100" s="57">
        <v>0</v>
      </c>
      <c r="HG100" s="57">
        <v>0</v>
      </c>
    </row>
    <row r="101" spans="1:215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  <c r="GV101" s="53" t="s">
        <v>100</v>
      </c>
      <c r="GW101" s="53">
        <v>0</v>
      </c>
      <c r="GX101" s="53">
        <v>0</v>
      </c>
      <c r="GY101" s="53">
        <v>0</v>
      </c>
      <c r="GZ101" s="53">
        <v>0</v>
      </c>
      <c r="HC101" s="57" t="s">
        <v>100</v>
      </c>
      <c r="HD101" s="57">
        <v>0</v>
      </c>
      <c r="HE101" s="57">
        <v>0</v>
      </c>
      <c r="HF101" s="57">
        <v>0</v>
      </c>
      <c r="HG101" s="57">
        <v>0</v>
      </c>
    </row>
    <row r="102" spans="1:215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  <c r="GV102" s="53" t="s">
        <v>101</v>
      </c>
      <c r="GW102" s="53">
        <v>0</v>
      </c>
      <c r="GX102" s="53">
        <v>0</v>
      </c>
      <c r="GY102" s="53">
        <v>0</v>
      </c>
      <c r="GZ102" s="53">
        <v>0</v>
      </c>
      <c r="HC102" s="57" t="s">
        <v>101</v>
      </c>
      <c r="HD102" s="57">
        <v>0</v>
      </c>
      <c r="HE102" s="57">
        <v>0</v>
      </c>
      <c r="HF102" s="57">
        <v>0</v>
      </c>
      <c r="HG102" s="57">
        <v>0</v>
      </c>
    </row>
    <row r="103" spans="1:215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  <c r="GV103" s="53" t="s">
        <v>102</v>
      </c>
      <c r="GW103" s="53">
        <v>0</v>
      </c>
      <c r="GX103" s="53">
        <v>0</v>
      </c>
      <c r="GY103" s="53">
        <v>0</v>
      </c>
      <c r="GZ103" s="53">
        <v>0</v>
      </c>
      <c r="HC103" s="57" t="s">
        <v>102</v>
      </c>
      <c r="HD103" s="57">
        <v>0</v>
      </c>
      <c r="HE103" s="57">
        <v>0</v>
      </c>
      <c r="HF103" s="57">
        <v>0</v>
      </c>
      <c r="HG103" s="57">
        <v>0</v>
      </c>
    </row>
    <row r="104" spans="1:215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  <c r="GV104" s="53" t="s">
        <v>103</v>
      </c>
      <c r="GW104" s="53">
        <v>0</v>
      </c>
      <c r="GX104" s="53">
        <v>0</v>
      </c>
      <c r="GY104" s="53">
        <v>0</v>
      </c>
      <c r="GZ104" s="53">
        <v>0</v>
      </c>
      <c r="HC104" s="57" t="s">
        <v>103</v>
      </c>
      <c r="HD104" s="57">
        <v>0</v>
      </c>
      <c r="HE104" s="57">
        <v>0</v>
      </c>
      <c r="HF104" s="57">
        <v>0</v>
      </c>
      <c r="HG104" s="57">
        <v>0</v>
      </c>
    </row>
    <row r="105" spans="1:215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  <c r="GV105" s="53" t="s">
        <v>104</v>
      </c>
      <c r="GW105" s="53">
        <v>0</v>
      </c>
      <c r="GX105" s="53">
        <v>0</v>
      </c>
      <c r="GY105" s="53">
        <v>0</v>
      </c>
      <c r="GZ105" s="53">
        <v>0</v>
      </c>
      <c r="HC105" s="57" t="s">
        <v>104</v>
      </c>
      <c r="HD105" s="57">
        <v>0</v>
      </c>
      <c r="HE105" s="57">
        <v>0</v>
      </c>
      <c r="HF105" s="57">
        <v>0</v>
      </c>
      <c r="HG105" s="57">
        <v>0</v>
      </c>
    </row>
    <row r="106" spans="1:215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  <c r="GV106" s="53" t="s">
        <v>105</v>
      </c>
      <c r="GW106" s="53">
        <v>0</v>
      </c>
      <c r="GX106" s="53">
        <v>0</v>
      </c>
      <c r="GY106" s="53">
        <v>0</v>
      </c>
      <c r="GZ106" s="53">
        <v>0</v>
      </c>
      <c r="HC106" s="57" t="s">
        <v>105</v>
      </c>
      <c r="HD106" s="57">
        <v>0</v>
      </c>
      <c r="HE106" s="57">
        <v>0</v>
      </c>
      <c r="HF106" s="57">
        <v>0</v>
      </c>
      <c r="HG106" s="57">
        <v>0</v>
      </c>
    </row>
    <row r="107" spans="1:215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  <c r="GV107" s="53" t="s">
        <v>106</v>
      </c>
      <c r="GW107" s="53">
        <v>0</v>
      </c>
      <c r="GX107" s="53">
        <v>0</v>
      </c>
      <c r="GY107" s="53">
        <v>0</v>
      </c>
      <c r="GZ107" s="53">
        <v>0</v>
      </c>
      <c r="HC107" s="57" t="s">
        <v>106</v>
      </c>
      <c r="HD107" s="57">
        <v>0</v>
      </c>
      <c r="HE107" s="57">
        <v>0</v>
      </c>
      <c r="HF107" s="57">
        <v>0</v>
      </c>
      <c r="HG107" s="57">
        <v>0</v>
      </c>
    </row>
    <row r="108" spans="1:215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  <c r="GV108" s="53" t="s">
        <v>107</v>
      </c>
      <c r="GW108" s="53">
        <v>0</v>
      </c>
      <c r="GX108" s="53">
        <v>0</v>
      </c>
      <c r="GY108" s="53">
        <v>0</v>
      </c>
      <c r="GZ108" s="53">
        <v>0</v>
      </c>
      <c r="HC108" s="57" t="s">
        <v>107</v>
      </c>
      <c r="HD108" s="57">
        <v>0</v>
      </c>
      <c r="HE108" s="57">
        <v>0</v>
      </c>
      <c r="HF108" s="57">
        <v>0</v>
      </c>
      <c r="HG108" s="57">
        <v>0</v>
      </c>
    </row>
    <row r="109" spans="1:215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  <c r="GV109" s="53" t="s">
        <v>108</v>
      </c>
      <c r="GW109" s="53">
        <v>0</v>
      </c>
      <c r="GX109" s="53">
        <v>0</v>
      </c>
      <c r="GY109" s="53">
        <v>0</v>
      </c>
      <c r="GZ109" s="53">
        <v>0</v>
      </c>
      <c r="HC109" s="57" t="s">
        <v>108</v>
      </c>
      <c r="HD109" s="57">
        <v>0</v>
      </c>
      <c r="HE109" s="57">
        <v>0</v>
      </c>
      <c r="HF109" s="57">
        <v>0</v>
      </c>
      <c r="HG109" s="57">
        <v>0</v>
      </c>
    </row>
    <row r="110" spans="1:215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  <c r="GV110" s="53" t="s">
        <v>109</v>
      </c>
      <c r="GW110" s="53">
        <v>0</v>
      </c>
      <c r="GX110" s="53">
        <v>0</v>
      </c>
      <c r="GY110" s="53">
        <v>0</v>
      </c>
      <c r="GZ110" s="53">
        <v>0</v>
      </c>
      <c r="HC110" s="57" t="s">
        <v>109</v>
      </c>
      <c r="HD110" s="57">
        <v>0</v>
      </c>
      <c r="HE110" s="57">
        <v>0</v>
      </c>
      <c r="HF110" s="57">
        <v>0</v>
      </c>
      <c r="HG110" s="57">
        <v>0</v>
      </c>
    </row>
    <row r="111" spans="1:215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  <c r="GV111" s="53" t="s">
        <v>110</v>
      </c>
      <c r="GW111" s="53">
        <v>0</v>
      </c>
      <c r="GX111" s="53">
        <v>0</v>
      </c>
      <c r="GY111" s="53">
        <v>0</v>
      </c>
      <c r="GZ111" s="53">
        <v>0</v>
      </c>
      <c r="HC111" s="57" t="s">
        <v>110</v>
      </c>
      <c r="HD111" s="57">
        <v>0</v>
      </c>
      <c r="HE111" s="57">
        <v>0</v>
      </c>
      <c r="HF111" s="57">
        <v>0</v>
      </c>
      <c r="HG111" s="57">
        <v>0</v>
      </c>
    </row>
    <row r="112" spans="1:215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  <c r="GV112" s="53" t="s">
        <v>111</v>
      </c>
      <c r="GW112" s="53">
        <v>0</v>
      </c>
      <c r="GX112" s="53">
        <v>0</v>
      </c>
      <c r="GY112" s="53">
        <v>0</v>
      </c>
      <c r="GZ112" s="53">
        <v>0</v>
      </c>
      <c r="HC112" s="57" t="s">
        <v>111</v>
      </c>
      <c r="HD112" s="57">
        <v>0</v>
      </c>
      <c r="HE112" s="57">
        <v>0</v>
      </c>
      <c r="HF112" s="57">
        <v>0</v>
      </c>
      <c r="HG112" s="57">
        <v>0</v>
      </c>
    </row>
    <row r="113" spans="1:215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  <c r="GV113" s="53" t="s">
        <v>112</v>
      </c>
      <c r="GW113" s="53">
        <v>0</v>
      </c>
      <c r="GX113" s="53">
        <v>0</v>
      </c>
      <c r="GY113" s="53">
        <v>0</v>
      </c>
      <c r="GZ113" s="53">
        <v>0</v>
      </c>
      <c r="HC113" s="57" t="s">
        <v>112</v>
      </c>
      <c r="HD113" s="57">
        <v>0</v>
      </c>
      <c r="HE113" s="57">
        <v>0</v>
      </c>
      <c r="HF113" s="57">
        <v>0</v>
      </c>
      <c r="HG113" s="57">
        <v>0</v>
      </c>
    </row>
    <row r="114" spans="1:215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  <c r="GV114" s="53" t="s">
        <v>113</v>
      </c>
      <c r="GW114" s="53">
        <v>0</v>
      </c>
      <c r="GX114" s="53">
        <v>0</v>
      </c>
      <c r="GY114" s="53">
        <v>0</v>
      </c>
      <c r="GZ114" s="53">
        <v>0</v>
      </c>
      <c r="HC114" s="57" t="s">
        <v>113</v>
      </c>
      <c r="HD114" s="57">
        <v>0</v>
      </c>
      <c r="HE114" s="57">
        <v>0</v>
      </c>
      <c r="HF114" s="57">
        <v>0</v>
      </c>
      <c r="HG114" s="57">
        <v>0</v>
      </c>
    </row>
    <row r="115" spans="1:215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  <c r="GV115" s="53" t="s">
        <v>114</v>
      </c>
      <c r="GW115" s="53">
        <v>0</v>
      </c>
      <c r="GX115" s="53">
        <v>0</v>
      </c>
      <c r="GY115" s="53">
        <v>0</v>
      </c>
      <c r="GZ115" s="53">
        <v>0</v>
      </c>
      <c r="HC115" s="57" t="s">
        <v>114</v>
      </c>
      <c r="HD115" s="57">
        <v>0</v>
      </c>
      <c r="HE115" s="57">
        <v>0</v>
      </c>
      <c r="HF115" s="57">
        <v>0</v>
      </c>
      <c r="HG115" s="57">
        <v>0</v>
      </c>
    </row>
    <row r="116" spans="1:215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  <c r="GV116" s="53" t="s">
        <v>115</v>
      </c>
      <c r="GW116" s="53">
        <v>0</v>
      </c>
      <c r="GX116" s="53">
        <v>0</v>
      </c>
      <c r="GY116" s="53">
        <v>0</v>
      </c>
      <c r="GZ116" s="53">
        <v>0</v>
      </c>
      <c r="HC116" s="57" t="s">
        <v>115</v>
      </c>
      <c r="HD116" s="57">
        <v>0</v>
      </c>
      <c r="HE116" s="57">
        <v>0</v>
      </c>
      <c r="HF116" s="57">
        <v>0</v>
      </c>
      <c r="HG116" s="57">
        <v>0</v>
      </c>
    </row>
    <row r="117" spans="1:215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  <c r="GV117" s="53" t="s">
        <v>116</v>
      </c>
      <c r="GW117" s="53">
        <v>0</v>
      </c>
      <c r="GX117" s="53">
        <v>0</v>
      </c>
      <c r="GY117" s="53">
        <v>0</v>
      </c>
      <c r="GZ117" s="53">
        <v>0</v>
      </c>
      <c r="HC117" s="57" t="s">
        <v>116</v>
      </c>
      <c r="HD117" s="57">
        <v>0</v>
      </c>
      <c r="HE117" s="57">
        <v>0</v>
      </c>
      <c r="HF117" s="57">
        <v>0</v>
      </c>
      <c r="HG117" s="57">
        <v>0</v>
      </c>
    </row>
    <row r="118" spans="1:215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  <c r="GV118" s="53" t="s">
        <v>117</v>
      </c>
      <c r="GW118" s="53">
        <v>0</v>
      </c>
      <c r="GX118" s="53">
        <v>0</v>
      </c>
      <c r="GY118" s="53">
        <v>0</v>
      </c>
      <c r="GZ118" s="53">
        <v>0</v>
      </c>
      <c r="HC118" s="57" t="s">
        <v>117</v>
      </c>
      <c r="HD118" s="57">
        <v>0</v>
      </c>
      <c r="HE118" s="57">
        <v>0</v>
      </c>
      <c r="HF118" s="57">
        <v>0</v>
      </c>
      <c r="HG118" s="57">
        <v>0</v>
      </c>
    </row>
    <row r="119" spans="1:215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  <c r="GV119" s="53" t="s">
        <v>118</v>
      </c>
      <c r="GW119" s="53">
        <v>0</v>
      </c>
      <c r="GX119" s="53">
        <v>0</v>
      </c>
      <c r="GY119" s="53">
        <v>0</v>
      </c>
      <c r="GZ119" s="53">
        <v>0</v>
      </c>
      <c r="HC119" s="57" t="s">
        <v>118</v>
      </c>
      <c r="HD119" s="57">
        <v>0</v>
      </c>
      <c r="HE119" s="57">
        <v>0</v>
      </c>
      <c r="HF119" s="57">
        <v>0</v>
      </c>
      <c r="HG119" s="57">
        <v>0</v>
      </c>
    </row>
    <row r="120" spans="1:215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  <c r="GV120" s="53" t="s">
        <v>119</v>
      </c>
      <c r="GW120" s="53">
        <v>0</v>
      </c>
      <c r="GX120" s="53">
        <v>0</v>
      </c>
      <c r="GY120" s="53">
        <v>0</v>
      </c>
      <c r="GZ120" s="53">
        <v>0</v>
      </c>
      <c r="HC120" s="57" t="s">
        <v>119</v>
      </c>
      <c r="HD120" s="57">
        <v>0</v>
      </c>
      <c r="HE120" s="57">
        <v>0</v>
      </c>
      <c r="HF120" s="57">
        <v>0</v>
      </c>
      <c r="HG120" s="57">
        <v>0</v>
      </c>
    </row>
    <row r="121" spans="1:215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  <c r="GV121" s="53" t="s">
        <v>120</v>
      </c>
      <c r="GW121" s="53">
        <v>0</v>
      </c>
      <c r="GX121" s="53">
        <v>0</v>
      </c>
      <c r="GY121" s="53">
        <v>0</v>
      </c>
      <c r="GZ121" s="53">
        <v>0</v>
      </c>
      <c r="HC121" s="57" t="s">
        <v>120</v>
      </c>
      <c r="HD121" s="57">
        <v>0</v>
      </c>
      <c r="HE121" s="57">
        <v>0</v>
      </c>
      <c r="HF121" s="57">
        <v>0</v>
      </c>
      <c r="HG121" s="57">
        <v>0</v>
      </c>
    </row>
    <row r="122" spans="1:215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  <c r="GV122" s="53" t="s">
        <v>121</v>
      </c>
      <c r="GW122" s="53">
        <v>0</v>
      </c>
      <c r="GX122" s="53">
        <v>0</v>
      </c>
      <c r="GY122" s="53">
        <v>0</v>
      </c>
      <c r="GZ122" s="53">
        <v>0</v>
      </c>
      <c r="HC122" s="57" t="s">
        <v>121</v>
      </c>
      <c r="HD122" s="57">
        <v>0</v>
      </c>
      <c r="HE122" s="57">
        <v>0</v>
      </c>
      <c r="HF122" s="57">
        <v>0</v>
      </c>
      <c r="HG122" s="57">
        <v>0</v>
      </c>
    </row>
    <row r="123" spans="1:215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  <c r="GV123" s="53" t="s">
        <v>122</v>
      </c>
      <c r="GW123" s="53">
        <v>0</v>
      </c>
      <c r="GX123" s="53">
        <v>0</v>
      </c>
      <c r="GY123" s="53">
        <v>0</v>
      </c>
      <c r="GZ123" s="53">
        <v>0</v>
      </c>
      <c r="HC123" s="57" t="s">
        <v>122</v>
      </c>
      <c r="HD123" s="57">
        <v>0</v>
      </c>
      <c r="HE123" s="57">
        <v>0</v>
      </c>
      <c r="HF123" s="57">
        <v>0</v>
      </c>
      <c r="HG123" s="57">
        <v>0</v>
      </c>
    </row>
    <row r="124" spans="1:215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  <c r="GV124" s="53" t="s">
        <v>123</v>
      </c>
      <c r="GW124" s="53">
        <v>0</v>
      </c>
      <c r="GX124" s="53">
        <v>0</v>
      </c>
      <c r="GY124" s="53">
        <v>0</v>
      </c>
      <c r="GZ124" s="53">
        <v>0</v>
      </c>
      <c r="HC124" s="57" t="s">
        <v>123</v>
      </c>
      <c r="HD124" s="57">
        <v>0</v>
      </c>
      <c r="HE124" s="57">
        <v>0</v>
      </c>
      <c r="HF124" s="57">
        <v>0</v>
      </c>
      <c r="HG124" s="57">
        <v>0</v>
      </c>
    </row>
    <row r="125" spans="1:215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  <c r="GV125" s="53" t="s">
        <v>124</v>
      </c>
      <c r="GW125" s="53">
        <v>0</v>
      </c>
      <c r="GX125" s="53">
        <v>0</v>
      </c>
      <c r="GY125" s="53">
        <v>0</v>
      </c>
      <c r="GZ125" s="53">
        <v>0</v>
      </c>
      <c r="HC125" s="57" t="s">
        <v>124</v>
      </c>
      <c r="HD125" s="57">
        <v>0</v>
      </c>
      <c r="HE125" s="57">
        <v>0</v>
      </c>
      <c r="HF125" s="57">
        <v>0</v>
      </c>
      <c r="HG125" s="57">
        <v>0</v>
      </c>
    </row>
    <row r="126" spans="1:215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  <c r="GV126" s="53" t="s">
        <v>125</v>
      </c>
      <c r="GW126" s="53">
        <v>0</v>
      </c>
      <c r="GX126" s="53">
        <v>0</v>
      </c>
      <c r="GY126" s="53">
        <v>0</v>
      </c>
      <c r="GZ126" s="53">
        <v>0</v>
      </c>
      <c r="HC126" s="57" t="s">
        <v>125</v>
      </c>
      <c r="HD126" s="57">
        <v>0</v>
      </c>
      <c r="HE126" s="57">
        <v>0</v>
      </c>
      <c r="HF126" s="57">
        <v>0</v>
      </c>
      <c r="HG126" s="57">
        <v>0</v>
      </c>
    </row>
    <row r="127" spans="1:215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  <c r="GV127" s="53" t="s">
        <v>126</v>
      </c>
      <c r="GW127" s="53">
        <v>0</v>
      </c>
      <c r="GX127" s="53">
        <v>0</v>
      </c>
      <c r="GY127" s="53">
        <v>0</v>
      </c>
      <c r="GZ127" s="53">
        <v>0</v>
      </c>
      <c r="HC127" s="57" t="s">
        <v>126</v>
      </c>
      <c r="HD127" s="57">
        <v>0</v>
      </c>
      <c r="HE127" s="57">
        <v>0</v>
      </c>
      <c r="HF127" s="57">
        <v>0</v>
      </c>
      <c r="HG127" s="57">
        <v>0</v>
      </c>
    </row>
    <row r="128" spans="1:215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  <c r="GV128" s="53" t="s">
        <v>127</v>
      </c>
      <c r="GW128" s="53">
        <v>0</v>
      </c>
      <c r="GX128" s="53">
        <v>0</v>
      </c>
      <c r="GY128" s="53">
        <v>0</v>
      </c>
      <c r="GZ128" s="53">
        <v>0</v>
      </c>
      <c r="HC128" s="57" t="s">
        <v>127</v>
      </c>
      <c r="HD128" s="57">
        <v>0</v>
      </c>
      <c r="HE128" s="57">
        <v>0</v>
      </c>
      <c r="HF128" s="57">
        <v>0</v>
      </c>
      <c r="HG128" s="57">
        <v>0</v>
      </c>
    </row>
    <row r="129" spans="1:215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  <c r="GV129" s="53" t="s">
        <v>128</v>
      </c>
      <c r="GW129" s="53">
        <v>0</v>
      </c>
      <c r="GX129" s="53">
        <v>0</v>
      </c>
      <c r="GY129" s="53">
        <v>0</v>
      </c>
      <c r="GZ129" s="53">
        <v>0</v>
      </c>
      <c r="HC129" s="57" t="s">
        <v>128</v>
      </c>
      <c r="HD129" s="57">
        <v>0</v>
      </c>
      <c r="HE129" s="57">
        <v>0</v>
      </c>
      <c r="HF129" s="57">
        <v>0</v>
      </c>
      <c r="HG129" s="57">
        <v>0</v>
      </c>
    </row>
    <row r="130" spans="1:215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  <c r="GV130" s="53" t="s">
        <v>129</v>
      </c>
      <c r="GW130" s="53">
        <v>0</v>
      </c>
      <c r="GX130" s="53">
        <v>0</v>
      </c>
      <c r="GY130" s="53">
        <v>0</v>
      </c>
      <c r="GZ130" s="53">
        <v>0</v>
      </c>
      <c r="HC130" s="57" t="s">
        <v>129</v>
      </c>
      <c r="HD130" s="57">
        <v>0</v>
      </c>
      <c r="HE130" s="57">
        <v>0</v>
      </c>
      <c r="HF130" s="57">
        <v>0</v>
      </c>
      <c r="HG130" s="57">
        <v>0</v>
      </c>
    </row>
    <row r="131" spans="1:215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  <c r="GV131" s="53" t="s">
        <v>130</v>
      </c>
      <c r="GW131" s="53">
        <v>0</v>
      </c>
      <c r="GX131" s="53">
        <v>0</v>
      </c>
      <c r="GY131" s="53">
        <v>0</v>
      </c>
      <c r="GZ131" s="53">
        <v>0</v>
      </c>
      <c r="HC131" s="57" t="s">
        <v>130</v>
      </c>
      <c r="HD131" s="57">
        <v>0</v>
      </c>
      <c r="HE131" s="57">
        <v>0</v>
      </c>
      <c r="HF131" s="57">
        <v>0</v>
      </c>
      <c r="HG131" s="57">
        <v>0</v>
      </c>
    </row>
    <row r="132" spans="1:215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  <c r="GV132" s="53" t="s">
        <v>131</v>
      </c>
      <c r="GW132" s="53">
        <v>0</v>
      </c>
      <c r="GX132" s="53">
        <v>0</v>
      </c>
      <c r="GY132" s="53">
        <v>0</v>
      </c>
      <c r="GZ132" s="53">
        <v>0</v>
      </c>
      <c r="HC132" s="57" t="s">
        <v>131</v>
      </c>
      <c r="HD132" s="57">
        <v>0</v>
      </c>
      <c r="HE132" s="57">
        <v>0</v>
      </c>
      <c r="HF132" s="57">
        <v>0</v>
      </c>
      <c r="HG132" s="57">
        <v>0</v>
      </c>
    </row>
    <row r="133" spans="1:215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  <c r="GV133" s="53" t="s">
        <v>132</v>
      </c>
      <c r="GW133" s="53">
        <v>0</v>
      </c>
      <c r="GX133" s="53">
        <v>0</v>
      </c>
      <c r="GY133" s="53">
        <v>0</v>
      </c>
      <c r="GZ133" s="53">
        <v>0</v>
      </c>
      <c r="HC133" s="57" t="s">
        <v>132</v>
      </c>
      <c r="HD133" s="57">
        <v>0</v>
      </c>
      <c r="HE133" s="57">
        <v>0</v>
      </c>
      <c r="HF133" s="57">
        <v>0</v>
      </c>
      <c r="HG133" s="57">
        <v>0</v>
      </c>
    </row>
    <row r="134" spans="1:215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  <c r="GV134" s="53" t="s">
        <v>133</v>
      </c>
      <c r="GW134" s="53">
        <v>0</v>
      </c>
      <c r="GX134" s="53">
        <v>0</v>
      </c>
      <c r="GY134" s="53">
        <v>0</v>
      </c>
      <c r="GZ134" s="53">
        <v>0</v>
      </c>
      <c r="HC134" s="57" t="s">
        <v>133</v>
      </c>
      <c r="HD134" s="57">
        <v>0</v>
      </c>
      <c r="HE134" s="57">
        <v>0</v>
      </c>
      <c r="HF134" s="57">
        <v>0</v>
      </c>
      <c r="HG134" s="57">
        <v>0</v>
      </c>
    </row>
    <row r="135" spans="1:215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  <c r="GV135" s="53" t="s">
        <v>134</v>
      </c>
      <c r="GW135" s="53">
        <v>0</v>
      </c>
      <c r="GX135" s="53">
        <v>0</v>
      </c>
      <c r="GY135" s="53">
        <v>0</v>
      </c>
      <c r="GZ135" s="53">
        <v>0</v>
      </c>
      <c r="HC135" s="57" t="s">
        <v>134</v>
      </c>
      <c r="HD135" s="57">
        <v>0</v>
      </c>
      <c r="HE135" s="57">
        <v>0</v>
      </c>
      <c r="HF135" s="57">
        <v>0</v>
      </c>
      <c r="HG135" s="57">
        <v>0</v>
      </c>
    </row>
    <row r="136" spans="1:215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  <c r="GV136" s="53" t="s">
        <v>135</v>
      </c>
      <c r="GW136" s="53">
        <v>0</v>
      </c>
      <c r="GX136" s="53">
        <v>0</v>
      </c>
      <c r="GY136" s="53">
        <v>0</v>
      </c>
      <c r="GZ136" s="53">
        <v>0</v>
      </c>
      <c r="HC136" s="57" t="s">
        <v>135</v>
      </c>
      <c r="HD136" s="57">
        <v>0</v>
      </c>
      <c r="HE136" s="57">
        <v>0</v>
      </c>
      <c r="HF136" s="57">
        <v>0</v>
      </c>
      <c r="HG136" s="57">
        <v>0</v>
      </c>
    </row>
    <row r="137" spans="1:215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  <c r="GV137" s="53" t="s">
        <v>136</v>
      </c>
      <c r="GW137" s="53">
        <v>0</v>
      </c>
      <c r="GX137" s="53">
        <v>0</v>
      </c>
      <c r="GY137" s="53">
        <v>0</v>
      </c>
      <c r="GZ137" s="53">
        <v>0</v>
      </c>
      <c r="HC137" s="57" t="s">
        <v>136</v>
      </c>
      <c r="HD137" s="57">
        <v>0</v>
      </c>
      <c r="HE137" s="57">
        <v>0</v>
      </c>
      <c r="HF137" s="57">
        <v>0</v>
      </c>
      <c r="HG137" s="57">
        <v>0</v>
      </c>
    </row>
    <row r="138" spans="1:215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  <c r="GV138" s="53" t="s">
        <v>137</v>
      </c>
      <c r="GW138" s="53">
        <v>0</v>
      </c>
      <c r="GX138" s="53">
        <v>0</v>
      </c>
      <c r="GY138" s="53">
        <v>0</v>
      </c>
      <c r="GZ138" s="53">
        <v>0</v>
      </c>
      <c r="HC138" s="57" t="s">
        <v>137</v>
      </c>
      <c r="HD138" s="57">
        <v>0</v>
      </c>
      <c r="HE138" s="57">
        <v>0</v>
      </c>
      <c r="HF138" s="57">
        <v>0</v>
      </c>
      <c r="HG138" s="57">
        <v>0</v>
      </c>
    </row>
    <row r="139" spans="1:215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  <c r="GV139" s="53" t="s">
        <v>138</v>
      </c>
      <c r="GW139" s="53">
        <v>0</v>
      </c>
      <c r="GX139" s="53">
        <v>0</v>
      </c>
      <c r="GY139" s="53">
        <v>0</v>
      </c>
      <c r="GZ139" s="53">
        <v>0</v>
      </c>
      <c r="HC139" s="57" t="s">
        <v>138</v>
      </c>
      <c r="HD139" s="57">
        <v>0</v>
      </c>
      <c r="HE139" s="57">
        <v>0</v>
      </c>
      <c r="HF139" s="57">
        <v>0</v>
      </c>
      <c r="HG139" s="57">
        <v>0</v>
      </c>
    </row>
    <row r="140" spans="1:215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  <c r="GV140" s="53" t="s">
        <v>139</v>
      </c>
      <c r="GW140" s="53">
        <v>0</v>
      </c>
      <c r="GX140" s="53">
        <v>0</v>
      </c>
      <c r="GY140" s="53">
        <v>0</v>
      </c>
      <c r="GZ140" s="53">
        <v>0</v>
      </c>
      <c r="HC140" s="57" t="s">
        <v>139</v>
      </c>
      <c r="HD140" s="57">
        <v>0</v>
      </c>
      <c r="HE140" s="57">
        <v>0</v>
      </c>
      <c r="HF140" s="57">
        <v>0</v>
      </c>
      <c r="HG140" s="57">
        <v>0</v>
      </c>
    </row>
    <row r="141" spans="1:215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  <c r="GV141" s="53" t="s">
        <v>140</v>
      </c>
      <c r="GW141" s="53">
        <v>0</v>
      </c>
      <c r="GX141" s="53">
        <v>0</v>
      </c>
      <c r="GY141" s="53">
        <v>0</v>
      </c>
      <c r="GZ141" s="53">
        <v>0</v>
      </c>
      <c r="HC141" s="57" t="s">
        <v>140</v>
      </c>
      <c r="HD141" s="57">
        <v>0</v>
      </c>
      <c r="HE141" s="57">
        <v>0</v>
      </c>
      <c r="HF141" s="57">
        <v>0</v>
      </c>
      <c r="HG141" s="57">
        <v>0</v>
      </c>
    </row>
    <row r="142" spans="1:215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  <c r="GV142" s="53" t="s">
        <v>141</v>
      </c>
      <c r="GW142" s="53">
        <v>0</v>
      </c>
      <c r="GX142" s="53">
        <v>0</v>
      </c>
      <c r="GY142" s="53">
        <v>0</v>
      </c>
      <c r="GZ142" s="53">
        <v>0</v>
      </c>
      <c r="HC142" s="57" t="s">
        <v>141</v>
      </c>
      <c r="HD142" s="57">
        <v>0</v>
      </c>
      <c r="HE142" s="57">
        <v>0</v>
      </c>
      <c r="HF142" s="57">
        <v>0</v>
      </c>
      <c r="HG142" s="57">
        <v>0</v>
      </c>
    </row>
    <row r="143" spans="1:215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  <c r="GV143" s="53" t="s">
        <v>142</v>
      </c>
      <c r="GW143" s="53">
        <v>0</v>
      </c>
      <c r="GX143" s="53">
        <v>0</v>
      </c>
      <c r="GY143" s="53">
        <v>0</v>
      </c>
      <c r="GZ143" s="53">
        <v>0</v>
      </c>
      <c r="HC143" s="57" t="s">
        <v>142</v>
      </c>
      <c r="HD143" s="57">
        <v>0</v>
      </c>
      <c r="HE143" s="57">
        <v>0</v>
      </c>
      <c r="HF143" s="57">
        <v>0</v>
      </c>
      <c r="HG143" s="57">
        <v>0</v>
      </c>
    </row>
    <row r="144" spans="1:215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  <c r="GV144" s="53" t="s">
        <v>143</v>
      </c>
      <c r="GW144" s="53">
        <v>0</v>
      </c>
      <c r="GX144" s="53">
        <v>0</v>
      </c>
      <c r="GY144" s="53">
        <v>0</v>
      </c>
      <c r="GZ144" s="53">
        <v>0</v>
      </c>
      <c r="HC144" s="57" t="s">
        <v>143</v>
      </c>
      <c r="HD144" s="57">
        <v>0</v>
      </c>
      <c r="HE144" s="57">
        <v>0</v>
      </c>
      <c r="HF144" s="57">
        <v>0</v>
      </c>
      <c r="HG144" s="57">
        <v>0</v>
      </c>
    </row>
    <row r="145" spans="1:215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  <c r="GV145" s="53" t="s">
        <v>144</v>
      </c>
      <c r="GW145" s="53">
        <v>0</v>
      </c>
      <c r="GX145" s="53">
        <v>0</v>
      </c>
      <c r="GY145" s="53">
        <v>0</v>
      </c>
      <c r="GZ145" s="53">
        <v>0</v>
      </c>
      <c r="HC145" s="57" t="s">
        <v>144</v>
      </c>
      <c r="HD145" s="57">
        <v>0</v>
      </c>
      <c r="HE145" s="57">
        <v>0</v>
      </c>
      <c r="HF145" s="57">
        <v>0</v>
      </c>
      <c r="HG145" s="57">
        <v>0</v>
      </c>
    </row>
    <row r="146" spans="1:215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  <c r="GV146" s="53" t="s">
        <v>145</v>
      </c>
      <c r="GW146" s="53">
        <v>0</v>
      </c>
      <c r="GX146" s="53">
        <v>0</v>
      </c>
      <c r="GY146" s="53">
        <v>0</v>
      </c>
      <c r="GZ146" s="53">
        <v>0</v>
      </c>
      <c r="HC146" s="57" t="s">
        <v>145</v>
      </c>
      <c r="HD146" s="57">
        <v>0</v>
      </c>
      <c r="HE146" s="57">
        <v>0</v>
      </c>
      <c r="HF146" s="57">
        <v>0</v>
      </c>
      <c r="HG146" s="57">
        <v>0</v>
      </c>
    </row>
    <row r="147" spans="1:215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  <c r="GV147" s="53" t="s">
        <v>146</v>
      </c>
      <c r="GW147" s="53">
        <v>0</v>
      </c>
      <c r="GX147" s="53">
        <v>0</v>
      </c>
      <c r="GY147" s="53">
        <v>0</v>
      </c>
      <c r="GZ147" s="53">
        <v>0</v>
      </c>
      <c r="HC147" s="57" t="s">
        <v>146</v>
      </c>
      <c r="HD147" s="57">
        <v>0</v>
      </c>
      <c r="HE147" s="57">
        <v>0</v>
      </c>
      <c r="HF147" s="57">
        <v>0</v>
      </c>
      <c r="HG147" s="57">
        <v>0</v>
      </c>
    </row>
    <row r="148" spans="1:215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  <c r="GV148" s="53" t="s">
        <v>147</v>
      </c>
      <c r="GW148" s="53">
        <v>0</v>
      </c>
      <c r="GX148" s="53">
        <v>0</v>
      </c>
      <c r="GY148" s="53">
        <v>0</v>
      </c>
      <c r="GZ148" s="53">
        <v>0</v>
      </c>
      <c r="HC148" s="57" t="s">
        <v>147</v>
      </c>
      <c r="HD148" s="57">
        <v>0</v>
      </c>
      <c r="HE148" s="57">
        <v>0</v>
      </c>
      <c r="HF148" s="57">
        <v>0</v>
      </c>
      <c r="HG148" s="57">
        <v>0</v>
      </c>
    </row>
    <row r="149" spans="1:215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  <c r="GV149" s="53" t="s">
        <v>148</v>
      </c>
      <c r="GW149" s="53">
        <v>0</v>
      </c>
      <c r="GX149" s="53">
        <v>0</v>
      </c>
      <c r="GY149" s="53">
        <v>0</v>
      </c>
      <c r="GZ149" s="53">
        <v>0</v>
      </c>
      <c r="HC149" s="57" t="s">
        <v>148</v>
      </c>
      <c r="HD149" s="57">
        <v>0</v>
      </c>
      <c r="HE149" s="57">
        <v>0</v>
      </c>
      <c r="HF149" s="57">
        <v>0</v>
      </c>
      <c r="HG149" s="57">
        <v>0</v>
      </c>
    </row>
    <row r="150" spans="1:215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  <c r="GV150" s="53" t="s">
        <v>149</v>
      </c>
      <c r="GW150" s="53">
        <v>0</v>
      </c>
      <c r="GX150" s="53">
        <v>0</v>
      </c>
      <c r="GY150" s="53">
        <v>0</v>
      </c>
      <c r="GZ150" s="53">
        <v>0</v>
      </c>
      <c r="HC150" s="57" t="s">
        <v>149</v>
      </c>
      <c r="HD150" s="57">
        <v>0</v>
      </c>
      <c r="HE150" s="57">
        <v>0</v>
      </c>
      <c r="HF150" s="57">
        <v>0</v>
      </c>
      <c r="HG150" s="57">
        <v>0</v>
      </c>
    </row>
    <row r="151" spans="1:215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  <c r="GV151" s="53" t="s">
        <v>150</v>
      </c>
      <c r="GW151" s="53">
        <v>0</v>
      </c>
      <c r="GX151" s="53">
        <v>0</v>
      </c>
      <c r="GY151" s="53">
        <v>0</v>
      </c>
      <c r="GZ151" s="53">
        <v>0</v>
      </c>
      <c r="HC151" s="57" t="s">
        <v>150</v>
      </c>
      <c r="HD151" s="57">
        <v>0</v>
      </c>
      <c r="HE151" s="57">
        <v>0</v>
      </c>
      <c r="HF151" s="57">
        <v>0</v>
      </c>
      <c r="HG151" s="57">
        <v>0</v>
      </c>
    </row>
    <row r="152" spans="1:215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  <c r="GV152" s="53" t="s">
        <v>151</v>
      </c>
      <c r="GW152" s="53">
        <v>0</v>
      </c>
      <c r="GX152" s="53">
        <v>0</v>
      </c>
      <c r="GY152" s="53">
        <v>0</v>
      </c>
      <c r="GZ152" s="53">
        <v>0</v>
      </c>
      <c r="HC152" s="57" t="s">
        <v>151</v>
      </c>
      <c r="HD152" s="57">
        <v>0</v>
      </c>
      <c r="HE152" s="57">
        <v>0</v>
      </c>
      <c r="HF152" s="57">
        <v>0</v>
      </c>
      <c r="HG152" s="57">
        <v>0</v>
      </c>
    </row>
    <row r="153" spans="1:215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  <c r="GV153" s="53" t="s">
        <v>152</v>
      </c>
      <c r="GW153" s="53">
        <v>0</v>
      </c>
      <c r="GX153" s="53">
        <v>0</v>
      </c>
      <c r="GY153" s="53">
        <v>0</v>
      </c>
      <c r="GZ153" s="53">
        <v>0</v>
      </c>
      <c r="HC153" s="57" t="s">
        <v>152</v>
      </c>
      <c r="HD153" s="57">
        <v>0</v>
      </c>
      <c r="HE153" s="57">
        <v>0</v>
      </c>
      <c r="HF153" s="57">
        <v>0</v>
      </c>
      <c r="HG153" s="57">
        <v>0</v>
      </c>
    </row>
    <row r="154" spans="1:215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  <c r="GV154" s="53" t="s">
        <v>153</v>
      </c>
      <c r="GW154" s="53">
        <v>0</v>
      </c>
      <c r="GX154" s="53">
        <v>0</v>
      </c>
      <c r="GY154" s="53">
        <v>0</v>
      </c>
      <c r="GZ154" s="53">
        <v>0</v>
      </c>
      <c r="HC154" s="57" t="s">
        <v>153</v>
      </c>
      <c r="HD154" s="57">
        <v>0</v>
      </c>
      <c r="HE154" s="57">
        <v>0</v>
      </c>
      <c r="HF154" s="57">
        <v>0</v>
      </c>
      <c r="HG154" s="57">
        <v>0</v>
      </c>
    </row>
    <row r="155" spans="1:215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  <c r="GV155" s="53" t="s">
        <v>154</v>
      </c>
      <c r="GW155" s="53">
        <v>0</v>
      </c>
      <c r="GX155" s="53">
        <v>0</v>
      </c>
      <c r="GY155" s="53">
        <v>0</v>
      </c>
      <c r="GZ155" s="53">
        <v>0</v>
      </c>
      <c r="HC155" s="57" t="s">
        <v>154</v>
      </c>
      <c r="HD155" s="57">
        <v>0</v>
      </c>
      <c r="HE155" s="57">
        <v>0</v>
      </c>
      <c r="HF155" s="57">
        <v>0</v>
      </c>
      <c r="HG155" s="57">
        <v>0</v>
      </c>
    </row>
    <row r="156" spans="1:215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  <c r="GV156" s="53" t="s">
        <v>155</v>
      </c>
      <c r="GW156" s="53">
        <v>0</v>
      </c>
      <c r="GX156" s="53">
        <v>0</v>
      </c>
      <c r="GY156" s="53">
        <v>0</v>
      </c>
      <c r="GZ156" s="53">
        <v>0</v>
      </c>
      <c r="HC156" s="57" t="s">
        <v>155</v>
      </c>
      <c r="HD156" s="57">
        <v>0</v>
      </c>
      <c r="HE156" s="57">
        <v>0</v>
      </c>
      <c r="HF156" s="57">
        <v>0</v>
      </c>
      <c r="HG156" s="57">
        <v>0</v>
      </c>
    </row>
    <row r="157" spans="1:215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  <c r="GV157" s="53" t="s">
        <v>156</v>
      </c>
      <c r="GW157" s="53">
        <v>0</v>
      </c>
      <c r="GX157" s="53">
        <v>0</v>
      </c>
      <c r="GY157" s="53">
        <v>0</v>
      </c>
      <c r="GZ157" s="53">
        <v>0</v>
      </c>
      <c r="HC157" s="57" t="s">
        <v>156</v>
      </c>
      <c r="HD157" s="57">
        <v>0</v>
      </c>
      <c r="HE157" s="57">
        <v>0</v>
      </c>
      <c r="HF157" s="57">
        <v>0</v>
      </c>
      <c r="HG157" s="57">
        <v>0</v>
      </c>
    </row>
    <row r="158" spans="1:215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  <c r="GV158" s="53" t="s">
        <v>157</v>
      </c>
      <c r="GW158" s="53">
        <v>0</v>
      </c>
      <c r="GX158" s="53">
        <v>0</v>
      </c>
      <c r="GY158" s="53">
        <v>0</v>
      </c>
      <c r="GZ158" s="53">
        <v>0</v>
      </c>
      <c r="HC158" s="57" t="s">
        <v>157</v>
      </c>
      <c r="HD158" s="57">
        <v>0</v>
      </c>
      <c r="HE158" s="57">
        <v>0</v>
      </c>
      <c r="HF158" s="57">
        <v>0</v>
      </c>
      <c r="HG158" s="57">
        <v>0</v>
      </c>
    </row>
    <row r="159" spans="1:215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  <c r="GV159" s="53" t="s">
        <v>158</v>
      </c>
      <c r="GW159" s="53">
        <v>0</v>
      </c>
      <c r="GX159" s="53">
        <v>0</v>
      </c>
      <c r="GY159" s="53">
        <v>0</v>
      </c>
      <c r="GZ159" s="53">
        <v>0</v>
      </c>
      <c r="HC159" s="57" t="s">
        <v>158</v>
      </c>
      <c r="HD159" s="57">
        <v>0</v>
      </c>
      <c r="HE159" s="57">
        <v>0</v>
      </c>
      <c r="HF159" s="57">
        <v>0</v>
      </c>
      <c r="HG159" s="57">
        <v>0</v>
      </c>
    </row>
    <row r="160" spans="1:215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  <c r="GV160" s="53" t="s">
        <v>159</v>
      </c>
      <c r="GW160" s="53">
        <v>0</v>
      </c>
      <c r="GX160" s="53">
        <v>0</v>
      </c>
      <c r="GY160" s="53">
        <v>0</v>
      </c>
      <c r="GZ160" s="53">
        <v>0</v>
      </c>
      <c r="HC160" s="57" t="s">
        <v>159</v>
      </c>
      <c r="HD160" s="57">
        <v>0</v>
      </c>
      <c r="HE160" s="57">
        <v>0</v>
      </c>
      <c r="HF160" s="57">
        <v>0</v>
      </c>
      <c r="HG160" s="57">
        <v>0</v>
      </c>
    </row>
    <row r="161" spans="1:215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  <c r="GV161" s="53" t="s">
        <v>160</v>
      </c>
      <c r="GW161" s="53">
        <v>0</v>
      </c>
      <c r="GX161" s="53">
        <v>0</v>
      </c>
      <c r="GY161" s="53">
        <v>0</v>
      </c>
      <c r="GZ161" s="53">
        <v>0</v>
      </c>
      <c r="HC161" s="57" t="s">
        <v>160</v>
      </c>
      <c r="HD161" s="57">
        <v>0</v>
      </c>
      <c r="HE161" s="57">
        <v>0</v>
      </c>
      <c r="HF161" s="57">
        <v>0</v>
      </c>
      <c r="HG161" s="57">
        <v>0</v>
      </c>
    </row>
    <row r="162" spans="1:215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  <c r="GV162" s="53" t="s">
        <v>161</v>
      </c>
      <c r="GW162" s="53">
        <v>0</v>
      </c>
      <c r="GX162" s="53">
        <v>0</v>
      </c>
      <c r="GY162" s="53">
        <v>0</v>
      </c>
      <c r="GZ162" s="53">
        <v>0</v>
      </c>
      <c r="HC162" s="57" t="s">
        <v>161</v>
      </c>
      <c r="HD162" s="57">
        <v>0</v>
      </c>
      <c r="HE162" s="57">
        <v>0</v>
      </c>
      <c r="HF162" s="57">
        <v>0</v>
      </c>
      <c r="HG162" s="57">
        <v>0</v>
      </c>
    </row>
    <row r="163" spans="1:215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  <c r="GV163" s="53" t="s">
        <v>162</v>
      </c>
      <c r="GW163" s="53">
        <v>0</v>
      </c>
      <c r="GX163" s="53">
        <v>0</v>
      </c>
      <c r="GY163" s="53">
        <v>0</v>
      </c>
      <c r="GZ163" s="53">
        <v>0</v>
      </c>
      <c r="HC163" s="57" t="s">
        <v>162</v>
      </c>
      <c r="HD163" s="57">
        <v>0</v>
      </c>
      <c r="HE163" s="57">
        <v>0</v>
      </c>
      <c r="HF163" s="57">
        <v>0</v>
      </c>
      <c r="HG163" s="57">
        <v>0</v>
      </c>
    </row>
    <row r="164" spans="1:215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  <c r="GV164" s="53" t="s">
        <v>163</v>
      </c>
      <c r="GW164" s="53">
        <v>0</v>
      </c>
      <c r="GX164" s="53">
        <v>0</v>
      </c>
      <c r="GY164" s="53">
        <v>0</v>
      </c>
      <c r="GZ164" s="53">
        <v>0</v>
      </c>
      <c r="HC164" s="57" t="s">
        <v>163</v>
      </c>
      <c r="HD164" s="57">
        <v>0</v>
      </c>
      <c r="HE164" s="57">
        <v>0</v>
      </c>
      <c r="HF164" s="57">
        <v>0</v>
      </c>
      <c r="HG164" s="57">
        <v>0</v>
      </c>
    </row>
    <row r="165" spans="1:215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  <c r="GV165" s="53" t="s">
        <v>164</v>
      </c>
      <c r="GW165" s="53">
        <v>0</v>
      </c>
      <c r="GX165" s="53">
        <v>0</v>
      </c>
      <c r="GY165" s="53">
        <v>0</v>
      </c>
      <c r="GZ165" s="53">
        <v>0</v>
      </c>
      <c r="HC165" s="57" t="s">
        <v>164</v>
      </c>
      <c r="HD165" s="57">
        <v>0</v>
      </c>
      <c r="HE165" s="57">
        <v>0</v>
      </c>
      <c r="HF165" s="57">
        <v>0</v>
      </c>
      <c r="HG165" s="57">
        <v>0</v>
      </c>
    </row>
    <row r="166" spans="1:215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  <c r="GV166" s="53" t="s">
        <v>165</v>
      </c>
      <c r="GW166" s="53">
        <v>0</v>
      </c>
      <c r="GX166" s="53">
        <v>0</v>
      </c>
      <c r="GY166" s="53">
        <v>0</v>
      </c>
      <c r="GZ166" s="53">
        <v>0</v>
      </c>
      <c r="HC166" s="57" t="s">
        <v>165</v>
      </c>
      <c r="HD166" s="57">
        <v>0</v>
      </c>
      <c r="HE166" s="57">
        <v>0</v>
      </c>
      <c r="HF166" s="57">
        <v>0</v>
      </c>
      <c r="HG166" s="57">
        <v>0</v>
      </c>
    </row>
    <row r="167" spans="1:215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  <c r="GV167" s="53" t="s">
        <v>166</v>
      </c>
      <c r="GW167" s="53">
        <v>0</v>
      </c>
      <c r="GX167" s="53">
        <v>0</v>
      </c>
      <c r="GY167" s="53">
        <v>0</v>
      </c>
      <c r="GZ167" s="53">
        <v>0</v>
      </c>
      <c r="HC167" s="57" t="s">
        <v>166</v>
      </c>
      <c r="HD167" s="57">
        <v>0</v>
      </c>
      <c r="HE167" s="57">
        <v>0</v>
      </c>
      <c r="HF167" s="57">
        <v>0</v>
      </c>
      <c r="HG167" s="57">
        <v>0</v>
      </c>
    </row>
    <row r="168" spans="1:215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  <c r="GV168" s="53" t="s">
        <v>167</v>
      </c>
      <c r="GW168" s="53">
        <v>0</v>
      </c>
      <c r="GX168" s="53">
        <v>0</v>
      </c>
      <c r="GY168" s="53">
        <v>0</v>
      </c>
      <c r="GZ168" s="53">
        <v>0</v>
      </c>
      <c r="HC168" s="57" t="s">
        <v>167</v>
      </c>
      <c r="HD168" s="57">
        <v>0</v>
      </c>
      <c r="HE168" s="57">
        <v>0</v>
      </c>
      <c r="HF168" s="57">
        <v>0</v>
      </c>
      <c r="HG168" s="57">
        <v>0</v>
      </c>
    </row>
    <row r="169" spans="1:215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  <c r="GV169" s="53" t="s">
        <v>168</v>
      </c>
      <c r="GW169" s="53">
        <v>0</v>
      </c>
      <c r="GX169" s="53">
        <v>0</v>
      </c>
      <c r="GY169" s="53">
        <v>0</v>
      </c>
      <c r="GZ169" s="53">
        <v>0</v>
      </c>
      <c r="HC169" s="57" t="s">
        <v>168</v>
      </c>
      <c r="HD169" s="57">
        <v>0</v>
      </c>
      <c r="HE169" s="57">
        <v>0</v>
      </c>
      <c r="HF169" s="57">
        <v>0</v>
      </c>
      <c r="HG169" s="57">
        <v>0</v>
      </c>
    </row>
    <row r="170" spans="1:215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  <c r="GV170" s="53" t="s">
        <v>169</v>
      </c>
      <c r="GW170" s="53">
        <v>0.01</v>
      </c>
      <c r="GX170" s="53">
        <v>0</v>
      </c>
      <c r="GY170" s="53">
        <v>0.01</v>
      </c>
      <c r="GZ170" s="53">
        <v>0</v>
      </c>
      <c r="HC170" s="57" t="s">
        <v>169</v>
      </c>
      <c r="HD170" s="57">
        <v>0</v>
      </c>
      <c r="HE170" s="57">
        <v>0</v>
      </c>
      <c r="HF170" s="57">
        <v>0</v>
      </c>
      <c r="HG170" s="57">
        <v>0</v>
      </c>
    </row>
    <row r="171" spans="1:215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  <c r="GV171" s="53" t="s">
        <v>170</v>
      </c>
      <c r="GW171" s="53">
        <v>0</v>
      </c>
      <c r="GX171" s="53">
        <v>0</v>
      </c>
      <c r="GY171" s="53">
        <v>0</v>
      </c>
      <c r="GZ171" s="53">
        <v>0</v>
      </c>
      <c r="HC171" s="57" t="s">
        <v>170</v>
      </c>
      <c r="HD171" s="57">
        <v>0</v>
      </c>
      <c r="HE171" s="57">
        <v>0</v>
      </c>
      <c r="HF171" s="57">
        <v>0</v>
      </c>
      <c r="HG171" s="57">
        <v>0</v>
      </c>
    </row>
    <row r="172" spans="1:215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  <c r="GV172" s="53" t="s">
        <v>171</v>
      </c>
      <c r="GW172" s="53">
        <v>0</v>
      </c>
      <c r="GX172" s="53">
        <v>0</v>
      </c>
      <c r="GY172" s="53">
        <v>0</v>
      </c>
      <c r="GZ172" s="53">
        <v>0</v>
      </c>
      <c r="HC172" s="57" t="s">
        <v>171</v>
      </c>
      <c r="HD172" s="57">
        <v>0</v>
      </c>
      <c r="HE172" s="57">
        <v>0</v>
      </c>
      <c r="HF172" s="57">
        <v>0</v>
      </c>
      <c r="HG172" s="57">
        <v>0</v>
      </c>
    </row>
    <row r="173" spans="1:215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  <c r="GV173" s="53" t="s">
        <v>172</v>
      </c>
      <c r="GW173" s="53">
        <v>0</v>
      </c>
      <c r="GX173" s="53">
        <v>0</v>
      </c>
      <c r="GY173" s="53">
        <v>0</v>
      </c>
      <c r="GZ173" s="53">
        <v>0</v>
      </c>
      <c r="HC173" s="57" t="s">
        <v>172</v>
      </c>
      <c r="HD173" s="57">
        <v>0</v>
      </c>
      <c r="HE173" s="57">
        <v>0</v>
      </c>
      <c r="HF173" s="57">
        <v>0</v>
      </c>
      <c r="HG173" s="57">
        <v>0</v>
      </c>
    </row>
    <row r="174" spans="1:215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  <c r="GV174" s="53" t="s">
        <v>173</v>
      </c>
      <c r="GW174" s="53">
        <v>0</v>
      </c>
      <c r="GX174" s="53">
        <v>0</v>
      </c>
      <c r="GY174" s="53">
        <v>0</v>
      </c>
      <c r="GZ174" s="53">
        <v>0</v>
      </c>
      <c r="HC174" s="57" t="s">
        <v>173</v>
      </c>
      <c r="HD174" s="57">
        <v>0</v>
      </c>
      <c r="HE174" s="57">
        <v>0</v>
      </c>
      <c r="HF174" s="57">
        <v>0</v>
      </c>
      <c r="HG174" s="57">
        <v>0</v>
      </c>
    </row>
    <row r="175" spans="1:215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  <c r="GV175" s="53" t="s">
        <v>174</v>
      </c>
      <c r="GW175" s="53">
        <v>0</v>
      </c>
      <c r="GX175" s="53">
        <v>0</v>
      </c>
      <c r="GY175" s="53">
        <v>0</v>
      </c>
      <c r="GZ175" s="53">
        <v>0</v>
      </c>
      <c r="HC175" s="57" t="s">
        <v>174</v>
      </c>
      <c r="HD175" s="57">
        <v>0</v>
      </c>
      <c r="HE175" s="57">
        <v>0</v>
      </c>
      <c r="HF175" s="57">
        <v>0</v>
      </c>
      <c r="HG175" s="57">
        <v>0</v>
      </c>
    </row>
    <row r="176" spans="1:215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  <c r="GV176" s="53" t="s">
        <v>175</v>
      </c>
      <c r="GW176" s="53">
        <v>0</v>
      </c>
      <c r="GX176" s="53">
        <v>0</v>
      </c>
      <c r="GY176" s="53">
        <v>0</v>
      </c>
      <c r="GZ176" s="53">
        <v>0</v>
      </c>
      <c r="HC176" s="57" t="s">
        <v>175</v>
      </c>
      <c r="HD176" s="57">
        <v>0</v>
      </c>
      <c r="HE176" s="57">
        <v>0</v>
      </c>
      <c r="HF176" s="57">
        <v>0</v>
      </c>
      <c r="HG176" s="57">
        <v>0</v>
      </c>
    </row>
    <row r="177" spans="1:215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  <c r="GV177" s="53" t="s">
        <v>176</v>
      </c>
      <c r="GW177" s="53">
        <v>0</v>
      </c>
      <c r="GX177" s="53">
        <v>0</v>
      </c>
      <c r="GY177" s="53">
        <v>0</v>
      </c>
      <c r="GZ177" s="53">
        <v>0</v>
      </c>
      <c r="HC177" s="57" t="s">
        <v>176</v>
      </c>
      <c r="HD177" s="57">
        <v>0</v>
      </c>
      <c r="HE177" s="57">
        <v>0</v>
      </c>
      <c r="HF177" s="57">
        <v>0</v>
      </c>
      <c r="HG177" s="57">
        <v>0</v>
      </c>
    </row>
    <row r="178" spans="1:215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  <c r="GV178" s="53" t="s">
        <v>177</v>
      </c>
      <c r="GW178" s="53">
        <v>0</v>
      </c>
      <c r="GX178" s="53">
        <v>0</v>
      </c>
      <c r="GY178" s="53">
        <v>0</v>
      </c>
      <c r="GZ178" s="53">
        <v>0</v>
      </c>
      <c r="HC178" s="57" t="s">
        <v>177</v>
      </c>
      <c r="HD178" s="57">
        <v>0</v>
      </c>
      <c r="HE178" s="57">
        <v>0</v>
      </c>
      <c r="HF178" s="57">
        <v>0</v>
      </c>
      <c r="HG178" s="57">
        <v>0</v>
      </c>
    </row>
    <row r="179" spans="1:215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  <c r="GV179" s="53" t="s">
        <v>178</v>
      </c>
      <c r="GW179" s="53">
        <v>0</v>
      </c>
      <c r="GX179" s="53">
        <v>0</v>
      </c>
      <c r="GY179" s="53">
        <v>0</v>
      </c>
      <c r="GZ179" s="53">
        <v>0</v>
      </c>
      <c r="HC179" s="57" t="s">
        <v>178</v>
      </c>
      <c r="HD179" s="57">
        <v>0</v>
      </c>
      <c r="HE179" s="57">
        <v>0</v>
      </c>
      <c r="HF179" s="57">
        <v>0</v>
      </c>
      <c r="HG179" s="57">
        <v>0</v>
      </c>
    </row>
    <row r="180" spans="1:215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  <c r="GV180" s="53" t="s">
        <v>179</v>
      </c>
      <c r="GW180" s="53">
        <v>0</v>
      </c>
      <c r="GX180" s="53">
        <v>0</v>
      </c>
      <c r="GY180" s="53">
        <v>0</v>
      </c>
      <c r="GZ180" s="53">
        <v>0</v>
      </c>
      <c r="HC180" s="57" t="s">
        <v>179</v>
      </c>
      <c r="HD180" s="57">
        <v>0</v>
      </c>
      <c r="HE180" s="57">
        <v>0</v>
      </c>
      <c r="HF180" s="57">
        <v>0</v>
      </c>
      <c r="HG180" s="57">
        <v>0</v>
      </c>
    </row>
    <row r="181" spans="1:215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  <c r="GV181" s="53" t="s">
        <v>180</v>
      </c>
      <c r="GW181" s="53">
        <v>0</v>
      </c>
      <c r="GX181" s="53">
        <v>0</v>
      </c>
      <c r="GY181" s="53">
        <v>0</v>
      </c>
      <c r="GZ181" s="53">
        <v>0</v>
      </c>
      <c r="HC181" s="57" t="s">
        <v>180</v>
      </c>
      <c r="HD181" s="57">
        <v>0</v>
      </c>
      <c r="HE181" s="57">
        <v>0</v>
      </c>
      <c r="HF181" s="57">
        <v>0</v>
      </c>
      <c r="HG181" s="57">
        <v>0</v>
      </c>
    </row>
    <row r="182" spans="1:215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  <c r="GV182" s="53" t="s">
        <v>181</v>
      </c>
      <c r="GW182" s="53">
        <v>0</v>
      </c>
      <c r="GX182" s="53">
        <v>0</v>
      </c>
      <c r="GY182" s="53">
        <v>0</v>
      </c>
      <c r="GZ182" s="53">
        <v>0</v>
      </c>
      <c r="HC182" s="57" t="s">
        <v>181</v>
      </c>
      <c r="HD182" s="57">
        <v>0</v>
      </c>
      <c r="HE182" s="57">
        <v>0</v>
      </c>
      <c r="HF182" s="57">
        <v>0</v>
      </c>
      <c r="HG182" s="57">
        <v>0</v>
      </c>
    </row>
    <row r="183" spans="1:215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  <c r="GV183" s="53" t="s">
        <v>182</v>
      </c>
      <c r="GW183" s="53">
        <v>0</v>
      </c>
      <c r="GX183" s="53">
        <v>0</v>
      </c>
      <c r="GY183" s="53">
        <v>0</v>
      </c>
      <c r="GZ183" s="53">
        <v>0</v>
      </c>
      <c r="HC183" s="57" t="s">
        <v>182</v>
      </c>
      <c r="HD183" s="57">
        <v>0</v>
      </c>
      <c r="HE183" s="57">
        <v>0</v>
      </c>
      <c r="HF183" s="57">
        <v>0</v>
      </c>
      <c r="HG183" s="57">
        <v>0</v>
      </c>
    </row>
    <row r="184" spans="1:215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  <c r="GV184" s="53" t="s">
        <v>183</v>
      </c>
      <c r="GW184" s="53">
        <v>0</v>
      </c>
      <c r="GX184" s="53">
        <v>0</v>
      </c>
      <c r="GY184" s="53">
        <v>0</v>
      </c>
      <c r="GZ184" s="53">
        <v>0</v>
      </c>
      <c r="HC184" s="57" t="s">
        <v>183</v>
      </c>
      <c r="HD184" s="57">
        <v>0</v>
      </c>
      <c r="HE184" s="57">
        <v>0</v>
      </c>
      <c r="HF184" s="57">
        <v>0</v>
      </c>
      <c r="HG184" s="57">
        <v>0</v>
      </c>
    </row>
    <row r="185" spans="1:215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  <c r="GV185" s="53" t="s">
        <v>184</v>
      </c>
      <c r="GW185" s="53">
        <v>0</v>
      </c>
      <c r="GX185" s="53">
        <v>0</v>
      </c>
      <c r="GY185" s="53">
        <v>0</v>
      </c>
      <c r="GZ185" s="53">
        <v>0</v>
      </c>
      <c r="HC185" s="57" t="s">
        <v>184</v>
      </c>
      <c r="HD185" s="57">
        <v>0</v>
      </c>
      <c r="HE185" s="57">
        <v>0</v>
      </c>
      <c r="HF185" s="57">
        <v>0</v>
      </c>
      <c r="HG185" s="57">
        <v>0</v>
      </c>
    </row>
    <row r="186" spans="1:215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  <c r="GV186" s="53" t="s">
        <v>185</v>
      </c>
      <c r="GW186" s="53">
        <v>0</v>
      </c>
      <c r="GX186" s="53">
        <v>0</v>
      </c>
      <c r="GY186" s="53">
        <v>0</v>
      </c>
      <c r="GZ186" s="53">
        <v>0</v>
      </c>
      <c r="HC186" s="57" t="s">
        <v>185</v>
      </c>
      <c r="HD186" s="57">
        <v>0</v>
      </c>
      <c r="HE186" s="57">
        <v>0</v>
      </c>
      <c r="HF186" s="57">
        <v>0</v>
      </c>
      <c r="HG186" s="57">
        <v>0</v>
      </c>
    </row>
    <row r="187" spans="1:215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  <c r="GV187" s="53" t="s">
        <v>186</v>
      </c>
      <c r="GW187" s="53">
        <v>0</v>
      </c>
      <c r="GX187" s="53">
        <v>0</v>
      </c>
      <c r="GY187" s="53">
        <v>0</v>
      </c>
      <c r="GZ187" s="53">
        <v>0</v>
      </c>
      <c r="HC187" s="57" t="s">
        <v>186</v>
      </c>
      <c r="HD187" s="57">
        <v>0</v>
      </c>
      <c r="HE187" s="57">
        <v>0</v>
      </c>
      <c r="HF187" s="57">
        <v>0</v>
      </c>
      <c r="HG187" s="57">
        <v>0</v>
      </c>
    </row>
    <row r="188" spans="1:215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  <c r="GV188" s="53" t="s">
        <v>187</v>
      </c>
      <c r="GW188" s="53">
        <v>0</v>
      </c>
      <c r="GX188" s="53">
        <v>0</v>
      </c>
      <c r="GY188" s="53">
        <v>0</v>
      </c>
      <c r="GZ188" s="53">
        <v>0</v>
      </c>
      <c r="HC188" s="57" t="s">
        <v>187</v>
      </c>
      <c r="HD188" s="57">
        <v>0</v>
      </c>
      <c r="HE188" s="57">
        <v>0</v>
      </c>
      <c r="HF188" s="57">
        <v>0</v>
      </c>
      <c r="HG188" s="57">
        <v>0</v>
      </c>
    </row>
    <row r="189" spans="1:215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  <c r="GV189" s="53" t="s">
        <v>188</v>
      </c>
      <c r="GW189" s="53">
        <v>0</v>
      </c>
      <c r="GX189" s="53">
        <v>0</v>
      </c>
      <c r="GY189" s="53">
        <v>0</v>
      </c>
      <c r="GZ189" s="53">
        <v>0</v>
      </c>
      <c r="HC189" s="57" t="s">
        <v>188</v>
      </c>
      <c r="HD189" s="57">
        <v>0</v>
      </c>
      <c r="HE189" s="57">
        <v>0</v>
      </c>
      <c r="HF189" s="57">
        <v>0</v>
      </c>
      <c r="HG189" s="57">
        <v>0</v>
      </c>
    </row>
    <row r="190" spans="1:215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  <c r="GV190" s="53" t="s">
        <v>189</v>
      </c>
      <c r="GW190" s="53">
        <v>0</v>
      </c>
      <c r="GX190" s="53">
        <v>0</v>
      </c>
      <c r="GY190" s="53">
        <v>0</v>
      </c>
      <c r="GZ190" s="53">
        <v>0</v>
      </c>
      <c r="HC190" s="57" t="s">
        <v>189</v>
      </c>
      <c r="HD190" s="57">
        <v>0</v>
      </c>
      <c r="HE190" s="57">
        <v>0</v>
      </c>
      <c r="HF190" s="57">
        <v>0</v>
      </c>
      <c r="HG190" s="57">
        <v>0</v>
      </c>
    </row>
    <row r="191" spans="1:215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  <c r="GV191" s="53" t="s">
        <v>190</v>
      </c>
      <c r="GW191" s="53">
        <v>0</v>
      </c>
      <c r="GX191" s="53">
        <v>0</v>
      </c>
      <c r="GY191" s="53">
        <v>0</v>
      </c>
      <c r="GZ191" s="53">
        <v>0</v>
      </c>
      <c r="HC191" s="57" t="s">
        <v>190</v>
      </c>
      <c r="HD191" s="57">
        <v>0</v>
      </c>
      <c r="HE191" s="57">
        <v>0</v>
      </c>
      <c r="HF191" s="57">
        <v>0</v>
      </c>
      <c r="HG191" s="57">
        <v>0</v>
      </c>
    </row>
    <row r="192" spans="1:215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  <c r="GV192" s="53" t="s">
        <v>191</v>
      </c>
      <c r="GW192" s="53">
        <v>0</v>
      </c>
      <c r="GX192" s="53">
        <v>0</v>
      </c>
      <c r="GY192" s="53">
        <v>0</v>
      </c>
      <c r="GZ192" s="53">
        <v>0</v>
      </c>
      <c r="HC192" s="57" t="s">
        <v>191</v>
      </c>
      <c r="HD192" s="57">
        <v>0</v>
      </c>
      <c r="HE192" s="57">
        <v>0</v>
      </c>
      <c r="HF192" s="57">
        <v>0</v>
      </c>
      <c r="HG192" s="57">
        <v>0</v>
      </c>
    </row>
    <row r="193" spans="1:215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  <c r="GV193" s="53" t="s">
        <v>192</v>
      </c>
      <c r="GW193" s="53">
        <v>0</v>
      </c>
      <c r="GX193" s="53">
        <v>0</v>
      </c>
      <c r="GY193" s="53">
        <v>0</v>
      </c>
      <c r="GZ193" s="53">
        <v>0</v>
      </c>
      <c r="HC193" s="57" t="s">
        <v>192</v>
      </c>
      <c r="HD193" s="57">
        <v>0</v>
      </c>
      <c r="HE193" s="57">
        <v>0</v>
      </c>
      <c r="HF193" s="57">
        <v>0</v>
      </c>
      <c r="HG193" s="57">
        <v>0</v>
      </c>
    </row>
    <row r="194" spans="1:215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  <c r="GV194" s="53" t="s">
        <v>193</v>
      </c>
      <c r="GW194" s="53">
        <v>0</v>
      </c>
      <c r="GX194" s="53">
        <v>0</v>
      </c>
      <c r="GY194" s="53">
        <v>0</v>
      </c>
      <c r="GZ194" s="53">
        <v>0</v>
      </c>
      <c r="HC194" s="57" t="s">
        <v>193</v>
      </c>
      <c r="HD194" s="57">
        <v>0</v>
      </c>
      <c r="HE194" s="57">
        <v>0</v>
      </c>
      <c r="HF194" s="57">
        <v>0</v>
      </c>
      <c r="HG194" s="57">
        <v>0</v>
      </c>
    </row>
    <row r="195" spans="1:215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  <c r="GV195" s="53" t="s">
        <v>194</v>
      </c>
      <c r="GW195" s="53">
        <v>0</v>
      </c>
      <c r="GX195" s="53">
        <v>0</v>
      </c>
      <c r="GY195" s="53">
        <v>0</v>
      </c>
      <c r="GZ195" s="53">
        <v>0</v>
      </c>
      <c r="HC195" s="57" t="s">
        <v>194</v>
      </c>
      <c r="HD195" s="57">
        <v>0</v>
      </c>
      <c r="HE195" s="57">
        <v>0</v>
      </c>
      <c r="HF195" s="57">
        <v>0</v>
      </c>
      <c r="HG195" s="57">
        <v>0</v>
      </c>
    </row>
    <row r="196" spans="1:215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  <c r="GV196" s="53" t="s">
        <v>195</v>
      </c>
      <c r="GW196" s="53">
        <v>0</v>
      </c>
      <c r="GX196" s="53">
        <v>0</v>
      </c>
      <c r="GY196" s="53">
        <v>0</v>
      </c>
      <c r="GZ196" s="53">
        <v>0</v>
      </c>
      <c r="HC196" s="57" t="s">
        <v>195</v>
      </c>
      <c r="HD196" s="57">
        <v>0</v>
      </c>
      <c r="HE196" s="57">
        <v>0</v>
      </c>
      <c r="HF196" s="57">
        <v>0</v>
      </c>
      <c r="HG196" s="57">
        <v>0</v>
      </c>
    </row>
    <row r="197" spans="1:215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  <c r="GV197" s="53" t="s">
        <v>196</v>
      </c>
      <c r="GW197" s="53">
        <v>0</v>
      </c>
      <c r="GX197" s="53">
        <v>0</v>
      </c>
      <c r="GY197" s="53">
        <v>0</v>
      </c>
      <c r="GZ197" s="53">
        <v>0</v>
      </c>
      <c r="HC197" s="57" t="s">
        <v>196</v>
      </c>
      <c r="HD197" s="57">
        <v>0</v>
      </c>
      <c r="HE197" s="57">
        <v>0</v>
      </c>
      <c r="HF197" s="57">
        <v>0</v>
      </c>
      <c r="HG197" s="57">
        <v>0</v>
      </c>
    </row>
    <row r="198" spans="1:215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  <c r="GV198" s="53" t="s">
        <v>197</v>
      </c>
      <c r="GW198" s="53">
        <v>0</v>
      </c>
      <c r="GX198" s="53">
        <v>0</v>
      </c>
      <c r="GY198" s="53">
        <v>0</v>
      </c>
      <c r="GZ198" s="53">
        <v>0</v>
      </c>
      <c r="HC198" s="57" t="s">
        <v>197</v>
      </c>
      <c r="HD198" s="57">
        <v>0</v>
      </c>
      <c r="HE198" s="57">
        <v>0</v>
      </c>
      <c r="HF198" s="57">
        <v>0</v>
      </c>
      <c r="HG198" s="57">
        <v>0</v>
      </c>
    </row>
    <row r="199" spans="1:215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  <c r="GV199" s="53" t="s">
        <v>198</v>
      </c>
      <c r="GW199" s="53">
        <v>0</v>
      </c>
      <c r="GX199" s="53">
        <v>0</v>
      </c>
      <c r="GY199" s="53">
        <v>0</v>
      </c>
      <c r="GZ199" s="53">
        <v>0</v>
      </c>
      <c r="HC199" s="57" t="s">
        <v>198</v>
      </c>
      <c r="HD199" s="57">
        <v>0</v>
      </c>
      <c r="HE199" s="57">
        <v>0</v>
      </c>
      <c r="HF199" s="57">
        <v>0</v>
      </c>
      <c r="HG199" s="57">
        <v>0</v>
      </c>
    </row>
    <row r="200" spans="1:215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  <c r="GV200" s="53" t="s">
        <v>199</v>
      </c>
      <c r="GW200" s="53">
        <v>0</v>
      </c>
      <c r="GX200" s="53">
        <v>0</v>
      </c>
      <c r="GY200" s="53">
        <v>0</v>
      </c>
      <c r="GZ200" s="53">
        <v>0</v>
      </c>
      <c r="HC200" s="57" t="s">
        <v>199</v>
      </c>
      <c r="HD200" s="57">
        <v>0</v>
      </c>
      <c r="HE200" s="57">
        <v>0</v>
      </c>
      <c r="HF200" s="57">
        <v>0</v>
      </c>
      <c r="HG200" s="57">
        <v>0</v>
      </c>
    </row>
    <row r="201" spans="1:215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  <c r="GV201" s="53" t="s">
        <v>200</v>
      </c>
      <c r="GW201" s="53">
        <v>0</v>
      </c>
      <c r="GX201" s="53">
        <v>0</v>
      </c>
      <c r="GY201" s="53">
        <v>0</v>
      </c>
      <c r="GZ201" s="53">
        <v>0</v>
      </c>
      <c r="HC201" s="57" t="s">
        <v>200</v>
      </c>
      <c r="HD201" s="57">
        <v>0</v>
      </c>
      <c r="HE201" s="57">
        <v>0</v>
      </c>
      <c r="HF201" s="57">
        <v>0</v>
      </c>
      <c r="HG201" s="57">
        <v>0</v>
      </c>
    </row>
    <row r="202" spans="1:215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  <c r="GV202" s="53" t="s">
        <v>201</v>
      </c>
      <c r="GW202" s="53">
        <v>0</v>
      </c>
      <c r="GX202" s="53">
        <v>0</v>
      </c>
      <c r="GY202" s="53">
        <v>0</v>
      </c>
      <c r="GZ202" s="53">
        <v>0</v>
      </c>
      <c r="HC202" s="57" t="s">
        <v>201</v>
      </c>
      <c r="HD202" s="57">
        <v>0</v>
      </c>
      <c r="HE202" s="57">
        <v>0</v>
      </c>
      <c r="HF202" s="57">
        <v>0</v>
      </c>
      <c r="HG202" s="57">
        <v>0</v>
      </c>
    </row>
    <row r="203" spans="1:215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  <c r="GV203" s="53" t="s">
        <v>202</v>
      </c>
      <c r="GW203" s="53">
        <v>0</v>
      </c>
      <c r="GX203" s="53">
        <v>0</v>
      </c>
      <c r="GY203" s="53">
        <v>0</v>
      </c>
      <c r="GZ203" s="53">
        <v>0</v>
      </c>
      <c r="HC203" s="57" t="s">
        <v>202</v>
      </c>
      <c r="HD203" s="57">
        <v>0</v>
      </c>
      <c r="HE203" s="57">
        <v>0</v>
      </c>
      <c r="HF203" s="57">
        <v>0</v>
      </c>
      <c r="HG203" s="57">
        <v>0</v>
      </c>
    </row>
    <row r="204" spans="1:215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  <c r="GV204" s="53" t="s">
        <v>203</v>
      </c>
      <c r="GW204" s="53">
        <v>0</v>
      </c>
      <c r="GX204" s="53">
        <v>0</v>
      </c>
      <c r="GY204" s="53">
        <v>0</v>
      </c>
      <c r="GZ204" s="53">
        <v>0</v>
      </c>
      <c r="HC204" s="57" t="s">
        <v>203</v>
      </c>
      <c r="HD204" s="57">
        <v>0</v>
      </c>
      <c r="HE204" s="57">
        <v>0</v>
      </c>
      <c r="HF204" s="57">
        <v>0</v>
      </c>
      <c r="HG204" s="57">
        <v>0</v>
      </c>
    </row>
    <row r="205" spans="1:215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  <c r="GV205" s="53" t="s">
        <v>204</v>
      </c>
      <c r="GW205" s="53">
        <v>0</v>
      </c>
      <c r="GX205" s="53">
        <v>0</v>
      </c>
      <c r="GY205" s="53">
        <v>0</v>
      </c>
      <c r="GZ205" s="53">
        <v>0</v>
      </c>
      <c r="HC205" s="57" t="s">
        <v>204</v>
      </c>
      <c r="HD205" s="57">
        <v>0</v>
      </c>
      <c r="HE205" s="57">
        <v>0</v>
      </c>
      <c r="HF205" s="57">
        <v>0</v>
      </c>
      <c r="HG205" s="57">
        <v>0</v>
      </c>
    </row>
    <row r="206" spans="1:215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  <c r="GV206" s="53" t="s">
        <v>205</v>
      </c>
      <c r="GW206" s="53">
        <v>0</v>
      </c>
      <c r="GX206" s="53">
        <v>0</v>
      </c>
      <c r="GY206" s="53">
        <v>0</v>
      </c>
      <c r="GZ206" s="53">
        <v>0</v>
      </c>
      <c r="HC206" s="57" t="s">
        <v>205</v>
      </c>
      <c r="HD206" s="57">
        <v>0</v>
      </c>
      <c r="HE206" s="57">
        <v>0</v>
      </c>
      <c r="HF206" s="57">
        <v>0</v>
      </c>
      <c r="HG206" s="57">
        <v>0</v>
      </c>
    </row>
    <row r="207" spans="1:215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  <c r="GV207" s="53" t="s">
        <v>206</v>
      </c>
      <c r="GW207" s="53">
        <v>0</v>
      </c>
      <c r="GX207" s="53">
        <v>0</v>
      </c>
      <c r="GY207" s="53">
        <v>0</v>
      </c>
      <c r="GZ207" s="53">
        <v>0</v>
      </c>
      <c r="HC207" s="57" t="s">
        <v>206</v>
      </c>
      <c r="HD207" s="57">
        <v>0</v>
      </c>
      <c r="HE207" s="57">
        <v>0</v>
      </c>
      <c r="HF207" s="57">
        <v>0</v>
      </c>
      <c r="HG207" s="57">
        <v>0</v>
      </c>
    </row>
    <row r="208" spans="1:215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  <c r="GV208" s="53" t="s">
        <v>207</v>
      </c>
      <c r="GW208" s="53">
        <v>0</v>
      </c>
      <c r="GX208" s="53">
        <v>0</v>
      </c>
      <c r="GY208" s="53">
        <v>0</v>
      </c>
      <c r="GZ208" s="53">
        <v>0</v>
      </c>
      <c r="HC208" s="57" t="s">
        <v>207</v>
      </c>
      <c r="HD208" s="57">
        <v>0</v>
      </c>
      <c r="HE208" s="57">
        <v>0</v>
      </c>
      <c r="HF208" s="57">
        <v>0</v>
      </c>
      <c r="HG208" s="57">
        <v>0</v>
      </c>
    </row>
    <row r="209" spans="1:215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  <c r="GV209" s="53" t="s">
        <v>208</v>
      </c>
      <c r="GW209" s="53">
        <v>0</v>
      </c>
      <c r="GX209" s="53">
        <v>0</v>
      </c>
      <c r="GY209" s="53">
        <v>0</v>
      </c>
      <c r="GZ209" s="53">
        <v>0</v>
      </c>
      <c r="HC209" s="57" t="s">
        <v>208</v>
      </c>
      <c r="HD209" s="57">
        <v>0</v>
      </c>
      <c r="HE209" s="57">
        <v>0</v>
      </c>
      <c r="HF209" s="57">
        <v>0</v>
      </c>
      <c r="HG209" s="57">
        <v>0</v>
      </c>
    </row>
    <row r="210" spans="1:215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  <c r="GV210" s="53" t="s">
        <v>209</v>
      </c>
      <c r="GW210" s="53">
        <v>0</v>
      </c>
      <c r="GX210" s="53">
        <v>0</v>
      </c>
      <c r="GY210" s="53">
        <v>0</v>
      </c>
      <c r="GZ210" s="53">
        <v>0</v>
      </c>
      <c r="HC210" s="57" t="s">
        <v>209</v>
      </c>
      <c r="HD210" s="57">
        <v>0</v>
      </c>
      <c r="HE210" s="57">
        <v>0</v>
      </c>
      <c r="HF210" s="57">
        <v>0</v>
      </c>
      <c r="HG210" s="57">
        <v>0</v>
      </c>
    </row>
    <row r="211" spans="1:215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  <c r="GV211" s="53" t="s">
        <v>210</v>
      </c>
      <c r="GW211" s="53">
        <v>0</v>
      </c>
      <c r="GX211" s="53">
        <v>0</v>
      </c>
      <c r="GY211" s="53">
        <v>0</v>
      </c>
      <c r="GZ211" s="53">
        <v>0</v>
      </c>
      <c r="HC211" s="57" t="s">
        <v>210</v>
      </c>
      <c r="HD211" s="57">
        <v>0</v>
      </c>
      <c r="HE211" s="57">
        <v>0</v>
      </c>
      <c r="HF211" s="57">
        <v>0</v>
      </c>
      <c r="HG211" s="57">
        <v>0</v>
      </c>
    </row>
    <row r="212" spans="1:215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  <c r="GV212" s="53" t="s">
        <v>211</v>
      </c>
      <c r="GW212" s="53">
        <v>0</v>
      </c>
      <c r="GX212" s="53">
        <v>0</v>
      </c>
      <c r="GY212" s="53">
        <v>0</v>
      </c>
      <c r="GZ212" s="53">
        <v>0</v>
      </c>
      <c r="HC212" s="57" t="s">
        <v>211</v>
      </c>
      <c r="HD212" s="57">
        <v>0</v>
      </c>
      <c r="HE212" s="57">
        <v>0</v>
      </c>
      <c r="HF212" s="57">
        <v>0</v>
      </c>
      <c r="HG212" s="57">
        <v>0</v>
      </c>
    </row>
    <row r="213" spans="1:215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  <c r="GV213" s="53" t="s">
        <v>212</v>
      </c>
      <c r="GW213" s="53">
        <v>0</v>
      </c>
      <c r="GX213" s="53">
        <v>0</v>
      </c>
      <c r="GY213" s="53">
        <v>0</v>
      </c>
      <c r="GZ213" s="53">
        <v>0</v>
      </c>
      <c r="HC213" s="57" t="s">
        <v>212</v>
      </c>
      <c r="HD213" s="57">
        <v>0</v>
      </c>
      <c r="HE213" s="57">
        <v>0</v>
      </c>
      <c r="HF213" s="57">
        <v>0</v>
      </c>
      <c r="HG213" s="57">
        <v>0</v>
      </c>
    </row>
    <row r="214" spans="1:215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  <c r="GV214" s="53" t="s">
        <v>213</v>
      </c>
      <c r="GW214" s="53">
        <v>0</v>
      </c>
      <c r="GX214" s="53">
        <v>0</v>
      </c>
      <c r="GY214" s="53">
        <v>0</v>
      </c>
      <c r="GZ214" s="53">
        <v>0</v>
      </c>
      <c r="HC214" s="57" t="s">
        <v>213</v>
      </c>
      <c r="HD214" s="57">
        <v>0</v>
      </c>
      <c r="HE214" s="57">
        <v>0</v>
      </c>
      <c r="HF214" s="57">
        <v>0</v>
      </c>
      <c r="HG214" s="57">
        <v>0</v>
      </c>
    </row>
    <row r="215" spans="1:215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  <c r="GV215" s="53" t="s">
        <v>214</v>
      </c>
      <c r="GW215" s="53">
        <v>0</v>
      </c>
      <c r="GX215" s="53">
        <v>0</v>
      </c>
      <c r="GY215" s="53">
        <v>0</v>
      </c>
      <c r="GZ215" s="53">
        <v>0</v>
      </c>
      <c r="HC215" s="57" t="s">
        <v>214</v>
      </c>
      <c r="HD215" s="57">
        <v>0</v>
      </c>
      <c r="HE215" s="57">
        <v>0</v>
      </c>
      <c r="HF215" s="57">
        <v>0</v>
      </c>
      <c r="HG215" s="57">
        <v>0</v>
      </c>
    </row>
    <row r="216" spans="1:215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  <c r="GV216" s="53" t="s">
        <v>215</v>
      </c>
      <c r="GW216" s="53">
        <v>0</v>
      </c>
      <c r="GX216" s="53">
        <v>0</v>
      </c>
      <c r="GY216" s="53">
        <v>0</v>
      </c>
      <c r="GZ216" s="53">
        <v>0</v>
      </c>
      <c r="HC216" s="57" t="s">
        <v>215</v>
      </c>
      <c r="HD216" s="57">
        <v>0</v>
      </c>
      <c r="HE216" s="57">
        <v>0</v>
      </c>
      <c r="HF216" s="57">
        <v>0</v>
      </c>
      <c r="HG216" s="57">
        <v>0</v>
      </c>
    </row>
    <row r="217" spans="1:215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  <c r="GV217" s="53" t="s">
        <v>216</v>
      </c>
      <c r="GW217" s="53">
        <v>0</v>
      </c>
      <c r="GX217" s="53">
        <v>0</v>
      </c>
      <c r="GY217" s="53">
        <v>0</v>
      </c>
      <c r="GZ217" s="53">
        <v>0</v>
      </c>
      <c r="HC217" s="57" t="s">
        <v>216</v>
      </c>
      <c r="HD217" s="57">
        <v>0</v>
      </c>
      <c r="HE217" s="57">
        <v>0</v>
      </c>
      <c r="HF217" s="57">
        <v>0</v>
      </c>
      <c r="HG217" s="57">
        <v>0</v>
      </c>
    </row>
    <row r="218" spans="1:215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  <c r="GV218" s="53" t="s">
        <v>217</v>
      </c>
      <c r="GW218" s="53">
        <v>0</v>
      </c>
      <c r="GX218" s="53">
        <v>0</v>
      </c>
      <c r="GY218" s="53">
        <v>0</v>
      </c>
      <c r="GZ218" s="53">
        <v>0</v>
      </c>
      <c r="HC218" s="57" t="s">
        <v>217</v>
      </c>
      <c r="HD218" s="57">
        <v>0</v>
      </c>
      <c r="HE218" s="57">
        <v>0</v>
      </c>
      <c r="HF218" s="57">
        <v>0</v>
      </c>
      <c r="HG218" s="57">
        <v>0</v>
      </c>
    </row>
    <row r="219" spans="1:215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  <c r="GV219" s="53" t="s">
        <v>218</v>
      </c>
      <c r="GW219" s="53">
        <v>0</v>
      </c>
      <c r="GX219" s="53">
        <v>0</v>
      </c>
      <c r="GY219" s="53">
        <v>0</v>
      </c>
      <c r="GZ219" s="53">
        <v>0</v>
      </c>
      <c r="HC219" s="57" t="s">
        <v>218</v>
      </c>
      <c r="HD219" s="57">
        <v>0</v>
      </c>
      <c r="HE219" s="57">
        <v>0</v>
      </c>
      <c r="HF219" s="57">
        <v>0</v>
      </c>
      <c r="HG219" s="57">
        <v>0</v>
      </c>
    </row>
    <row r="220" spans="1:215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  <c r="GV220" s="53" t="s">
        <v>219</v>
      </c>
      <c r="GW220" s="53">
        <v>0</v>
      </c>
      <c r="GX220" s="53">
        <v>0</v>
      </c>
      <c r="GY220" s="53">
        <v>0</v>
      </c>
      <c r="GZ220" s="53">
        <v>0</v>
      </c>
      <c r="HC220" s="57" t="s">
        <v>219</v>
      </c>
      <c r="HD220" s="57">
        <v>0</v>
      </c>
      <c r="HE220" s="57">
        <v>0</v>
      </c>
      <c r="HF220" s="57">
        <v>0</v>
      </c>
      <c r="HG220" s="57">
        <v>0</v>
      </c>
    </row>
    <row r="221" spans="1:215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  <c r="GV221" s="53" t="s">
        <v>220</v>
      </c>
      <c r="GW221" s="53">
        <v>0</v>
      </c>
      <c r="GX221" s="53">
        <v>0</v>
      </c>
      <c r="GY221" s="53">
        <v>0</v>
      </c>
      <c r="GZ221" s="53">
        <v>0</v>
      </c>
      <c r="HC221" s="57" t="s">
        <v>220</v>
      </c>
      <c r="HD221" s="57">
        <v>0</v>
      </c>
      <c r="HE221" s="57">
        <v>0</v>
      </c>
      <c r="HF221" s="57">
        <v>0</v>
      </c>
      <c r="HG221" s="57">
        <v>0</v>
      </c>
    </row>
    <row r="222" spans="1:215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  <c r="GV222" s="53" t="s">
        <v>221</v>
      </c>
      <c r="GW222" s="53">
        <v>0</v>
      </c>
      <c r="GX222" s="53">
        <v>0</v>
      </c>
      <c r="GY222" s="53">
        <v>0</v>
      </c>
      <c r="GZ222" s="53">
        <v>0</v>
      </c>
      <c r="HC222" s="57" t="s">
        <v>221</v>
      </c>
      <c r="HD222" s="57">
        <v>0</v>
      </c>
      <c r="HE222" s="57">
        <v>0</v>
      </c>
      <c r="HF222" s="57">
        <v>0</v>
      </c>
      <c r="HG222" s="57">
        <v>0</v>
      </c>
    </row>
    <row r="223" spans="1:215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  <c r="GV223" s="53" t="s">
        <v>222</v>
      </c>
      <c r="GW223" s="53">
        <v>0</v>
      </c>
      <c r="GX223" s="53">
        <v>0</v>
      </c>
      <c r="GY223" s="53">
        <v>0</v>
      </c>
      <c r="GZ223" s="53">
        <v>0</v>
      </c>
      <c r="HC223" s="57" t="s">
        <v>222</v>
      </c>
      <c r="HD223" s="57">
        <v>0</v>
      </c>
      <c r="HE223" s="57">
        <v>0</v>
      </c>
      <c r="HF223" s="57">
        <v>0</v>
      </c>
      <c r="HG223" s="57">
        <v>0</v>
      </c>
    </row>
    <row r="224" spans="1:215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  <c r="GV224" s="53" t="s">
        <v>223</v>
      </c>
      <c r="GW224" s="53">
        <v>0</v>
      </c>
      <c r="GX224" s="53">
        <v>0</v>
      </c>
      <c r="GY224" s="53">
        <v>0</v>
      </c>
      <c r="GZ224" s="53">
        <v>0</v>
      </c>
      <c r="HC224" s="57" t="s">
        <v>223</v>
      </c>
      <c r="HD224" s="57">
        <v>0</v>
      </c>
      <c r="HE224" s="57">
        <v>0</v>
      </c>
      <c r="HF224" s="57">
        <v>0</v>
      </c>
      <c r="HG224" s="57">
        <v>0</v>
      </c>
    </row>
    <row r="225" spans="1:215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  <c r="GV225" s="53" t="s">
        <v>224</v>
      </c>
      <c r="GW225" s="53">
        <v>0</v>
      </c>
      <c r="GX225" s="53">
        <v>0</v>
      </c>
      <c r="GY225" s="53">
        <v>0</v>
      </c>
      <c r="GZ225" s="53">
        <v>0</v>
      </c>
      <c r="HC225" s="57" t="s">
        <v>224</v>
      </c>
      <c r="HD225" s="57">
        <v>0</v>
      </c>
      <c r="HE225" s="57">
        <v>0</v>
      </c>
      <c r="HF225" s="57">
        <v>0</v>
      </c>
      <c r="HG225" s="57">
        <v>0</v>
      </c>
    </row>
    <row r="226" spans="1:215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  <c r="GV226" s="53" t="s">
        <v>225</v>
      </c>
      <c r="GW226" s="53">
        <v>0</v>
      </c>
      <c r="GX226" s="53">
        <v>0</v>
      </c>
      <c r="GY226" s="53">
        <v>0</v>
      </c>
      <c r="GZ226" s="53">
        <v>0</v>
      </c>
      <c r="HC226" s="57" t="s">
        <v>225</v>
      </c>
      <c r="HD226" s="57">
        <v>0</v>
      </c>
      <c r="HE226" s="57">
        <v>0</v>
      </c>
      <c r="HF226" s="57">
        <v>0</v>
      </c>
      <c r="HG226" s="57">
        <v>0</v>
      </c>
    </row>
    <row r="227" spans="1:215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  <c r="GV227" s="53" t="s">
        <v>226</v>
      </c>
      <c r="GW227" s="53">
        <v>0</v>
      </c>
      <c r="GX227" s="53">
        <v>0</v>
      </c>
      <c r="GY227" s="53">
        <v>0</v>
      </c>
      <c r="GZ227" s="53">
        <v>0</v>
      </c>
      <c r="HC227" s="57" t="s">
        <v>226</v>
      </c>
      <c r="HD227" s="57">
        <v>0</v>
      </c>
      <c r="HE227" s="57">
        <v>0</v>
      </c>
      <c r="HF227" s="57">
        <v>0</v>
      </c>
      <c r="HG227" s="57">
        <v>0</v>
      </c>
    </row>
    <row r="228" spans="1:215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  <c r="GV228" s="53" t="s">
        <v>227</v>
      </c>
      <c r="GW228" s="53">
        <v>0</v>
      </c>
      <c r="GX228" s="53">
        <v>0</v>
      </c>
      <c r="GY228" s="53">
        <v>0</v>
      </c>
      <c r="GZ228" s="53">
        <v>0</v>
      </c>
      <c r="HC228" s="57" t="s">
        <v>227</v>
      </c>
      <c r="HD228" s="57">
        <v>0</v>
      </c>
      <c r="HE228" s="57">
        <v>0</v>
      </c>
      <c r="HF228" s="57">
        <v>0</v>
      </c>
      <c r="HG228" s="57">
        <v>0</v>
      </c>
    </row>
    <row r="229" spans="1:215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  <c r="GV229" s="53" t="s">
        <v>228</v>
      </c>
      <c r="GW229" s="53">
        <v>0</v>
      </c>
      <c r="GX229" s="53">
        <v>0</v>
      </c>
      <c r="GY229" s="53">
        <v>0</v>
      </c>
      <c r="GZ229" s="53">
        <v>0</v>
      </c>
      <c r="HC229" s="57" t="s">
        <v>228</v>
      </c>
      <c r="HD229" s="57">
        <v>0</v>
      </c>
      <c r="HE229" s="57">
        <v>0</v>
      </c>
      <c r="HF229" s="57">
        <v>0</v>
      </c>
      <c r="HG229" s="57">
        <v>0</v>
      </c>
    </row>
    <row r="230" spans="1:215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  <c r="GV230" s="53" t="s">
        <v>229</v>
      </c>
      <c r="GW230" s="53">
        <v>0</v>
      </c>
      <c r="GX230" s="53">
        <v>0</v>
      </c>
      <c r="GY230" s="53">
        <v>0</v>
      </c>
      <c r="GZ230" s="53">
        <v>0</v>
      </c>
      <c r="HC230" s="57" t="s">
        <v>229</v>
      </c>
      <c r="HD230" s="57">
        <v>0</v>
      </c>
      <c r="HE230" s="57">
        <v>0</v>
      </c>
      <c r="HF230" s="57">
        <v>0</v>
      </c>
      <c r="HG230" s="57">
        <v>0</v>
      </c>
    </row>
    <row r="231" spans="1:215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  <c r="GV231" s="53" t="s">
        <v>230</v>
      </c>
      <c r="GW231" s="53">
        <v>0</v>
      </c>
      <c r="GX231" s="53">
        <v>0</v>
      </c>
      <c r="GY231" s="53">
        <v>0</v>
      </c>
      <c r="GZ231" s="53">
        <v>0</v>
      </c>
      <c r="HC231" s="57" t="s">
        <v>230</v>
      </c>
      <c r="HD231" s="57">
        <v>0</v>
      </c>
      <c r="HE231" s="57">
        <v>0</v>
      </c>
      <c r="HF231" s="57">
        <v>0</v>
      </c>
      <c r="HG231" s="57">
        <v>0</v>
      </c>
    </row>
    <row r="232" spans="1:215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  <c r="GV232" s="53" t="s">
        <v>231</v>
      </c>
      <c r="GW232" s="53">
        <v>0</v>
      </c>
      <c r="GX232" s="53">
        <v>0</v>
      </c>
      <c r="GY232" s="53">
        <v>0</v>
      </c>
      <c r="GZ232" s="53">
        <v>0</v>
      </c>
      <c r="HC232" s="57" t="s">
        <v>231</v>
      </c>
      <c r="HD232" s="57">
        <v>0</v>
      </c>
      <c r="HE232" s="57">
        <v>0</v>
      </c>
      <c r="HF232" s="57">
        <v>0</v>
      </c>
      <c r="HG232" s="57">
        <v>0</v>
      </c>
    </row>
    <row r="233" spans="1:215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  <c r="GV233" s="53" t="s">
        <v>232</v>
      </c>
      <c r="GW233" s="53">
        <v>0</v>
      </c>
      <c r="GX233" s="53">
        <v>0</v>
      </c>
      <c r="GY233" s="53">
        <v>0</v>
      </c>
      <c r="GZ233" s="53">
        <v>0</v>
      </c>
      <c r="HC233" s="57" t="s">
        <v>232</v>
      </c>
      <c r="HD233" s="57">
        <v>0</v>
      </c>
      <c r="HE233" s="57">
        <v>0</v>
      </c>
      <c r="HF233" s="57">
        <v>0</v>
      </c>
      <c r="HG233" s="57">
        <v>0</v>
      </c>
    </row>
    <row r="234" spans="1:215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  <c r="GV234" s="53" t="s">
        <v>233</v>
      </c>
      <c r="GW234" s="53">
        <v>0</v>
      </c>
      <c r="GX234" s="53">
        <v>0</v>
      </c>
      <c r="GY234" s="53">
        <v>0</v>
      </c>
      <c r="GZ234" s="53">
        <v>0</v>
      </c>
      <c r="HC234" s="57" t="s">
        <v>233</v>
      </c>
      <c r="HD234" s="57">
        <v>0</v>
      </c>
      <c r="HE234" s="57">
        <v>0</v>
      </c>
      <c r="HF234" s="57">
        <v>0</v>
      </c>
      <c r="HG234" s="57">
        <v>0</v>
      </c>
    </row>
    <row r="235" spans="1:215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  <c r="GV235" s="53" t="s">
        <v>234</v>
      </c>
      <c r="GW235" s="53">
        <v>0</v>
      </c>
      <c r="GX235" s="53">
        <v>0</v>
      </c>
      <c r="GY235" s="53">
        <v>0</v>
      </c>
      <c r="GZ235" s="53">
        <v>0</v>
      </c>
      <c r="HC235" s="57" t="s">
        <v>234</v>
      </c>
      <c r="HD235" s="57">
        <v>0</v>
      </c>
      <c r="HE235" s="57">
        <v>0</v>
      </c>
      <c r="HF235" s="57">
        <v>0</v>
      </c>
      <c r="HG235" s="57">
        <v>0</v>
      </c>
    </row>
    <row r="236" spans="1:215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  <c r="GV236" s="53" t="s">
        <v>235</v>
      </c>
      <c r="GW236" s="53">
        <v>0</v>
      </c>
      <c r="GX236" s="53">
        <v>0</v>
      </c>
      <c r="GY236" s="53">
        <v>0</v>
      </c>
      <c r="GZ236" s="53">
        <v>0</v>
      </c>
      <c r="HC236" s="57" t="s">
        <v>235</v>
      </c>
      <c r="HD236" s="57">
        <v>0</v>
      </c>
      <c r="HE236" s="57">
        <v>0</v>
      </c>
      <c r="HF236" s="57">
        <v>0</v>
      </c>
      <c r="HG236" s="57">
        <v>0</v>
      </c>
    </row>
    <row r="237" spans="1:215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  <c r="GV237" s="53" t="s">
        <v>236</v>
      </c>
      <c r="GW237" s="53">
        <v>0</v>
      </c>
      <c r="GX237" s="53">
        <v>0</v>
      </c>
      <c r="GY237" s="53">
        <v>0</v>
      </c>
      <c r="GZ237" s="53">
        <v>0</v>
      </c>
      <c r="HC237" s="57" t="s">
        <v>236</v>
      </c>
      <c r="HD237" s="57">
        <v>0</v>
      </c>
      <c r="HE237" s="57">
        <v>0</v>
      </c>
      <c r="HF237" s="57">
        <v>0</v>
      </c>
      <c r="HG237" s="57">
        <v>0</v>
      </c>
    </row>
    <row r="238" spans="1:215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  <c r="GV238" s="53" t="s">
        <v>237</v>
      </c>
      <c r="GW238" s="53">
        <v>0</v>
      </c>
      <c r="GX238" s="53">
        <v>0</v>
      </c>
      <c r="GY238" s="53">
        <v>0</v>
      </c>
      <c r="GZ238" s="53">
        <v>0</v>
      </c>
      <c r="HC238" s="57" t="s">
        <v>237</v>
      </c>
      <c r="HD238" s="57">
        <v>0</v>
      </c>
      <c r="HE238" s="57">
        <v>0</v>
      </c>
      <c r="HF238" s="57">
        <v>0</v>
      </c>
      <c r="HG238" s="57">
        <v>0</v>
      </c>
    </row>
    <row r="239" spans="1:215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  <c r="GV239" s="53" t="s">
        <v>238</v>
      </c>
      <c r="GW239" s="53">
        <v>0</v>
      </c>
      <c r="GX239" s="53">
        <v>0</v>
      </c>
      <c r="GY239" s="53">
        <v>0</v>
      </c>
      <c r="GZ239" s="53">
        <v>0</v>
      </c>
      <c r="HC239" s="57" t="s">
        <v>238</v>
      </c>
      <c r="HD239" s="57">
        <v>0</v>
      </c>
      <c r="HE239" s="57">
        <v>0</v>
      </c>
      <c r="HF239" s="57">
        <v>0</v>
      </c>
      <c r="HG239" s="57">
        <v>0</v>
      </c>
    </row>
    <row r="240" spans="1:215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  <c r="GV240" s="53" t="s">
        <v>239</v>
      </c>
      <c r="GW240" s="53">
        <v>0</v>
      </c>
      <c r="GX240" s="53">
        <v>0</v>
      </c>
      <c r="GY240" s="53">
        <v>0</v>
      </c>
      <c r="GZ240" s="53">
        <v>0</v>
      </c>
      <c r="HC240" s="57" t="s">
        <v>239</v>
      </c>
      <c r="HD240" s="57">
        <v>0</v>
      </c>
      <c r="HE240" s="57">
        <v>0</v>
      </c>
      <c r="HF240" s="57">
        <v>0</v>
      </c>
      <c r="HG240" s="57">
        <v>0</v>
      </c>
    </row>
    <row r="241" spans="1:215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  <c r="GV241" s="53" t="s">
        <v>240</v>
      </c>
      <c r="GW241" s="53">
        <v>0</v>
      </c>
      <c r="GX241" s="53">
        <v>0</v>
      </c>
      <c r="GY241" s="53">
        <v>0</v>
      </c>
      <c r="GZ241" s="53">
        <v>0</v>
      </c>
      <c r="HC241" s="57" t="s">
        <v>240</v>
      </c>
      <c r="HD241" s="57">
        <v>0</v>
      </c>
      <c r="HE241" s="57">
        <v>0</v>
      </c>
      <c r="HF241" s="57">
        <v>0</v>
      </c>
      <c r="HG241" s="57">
        <v>0</v>
      </c>
    </row>
    <row r="242" spans="1:215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  <c r="GV242" s="53" t="s">
        <v>241</v>
      </c>
      <c r="GW242" s="53">
        <v>0</v>
      </c>
      <c r="GX242" s="53">
        <v>0</v>
      </c>
      <c r="GY242" s="53">
        <v>0</v>
      </c>
      <c r="GZ242" s="53">
        <v>0</v>
      </c>
      <c r="HC242" s="57" t="s">
        <v>241</v>
      </c>
      <c r="HD242" s="57">
        <v>0</v>
      </c>
      <c r="HE242" s="57">
        <v>0</v>
      </c>
      <c r="HF242" s="57">
        <v>0</v>
      </c>
      <c r="HG242" s="57">
        <v>0</v>
      </c>
    </row>
    <row r="243" spans="1:215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  <c r="GV243" s="53" t="s">
        <v>242</v>
      </c>
      <c r="GW243" s="53">
        <v>0</v>
      </c>
      <c r="GX243" s="53">
        <v>0</v>
      </c>
      <c r="GY243" s="53">
        <v>0</v>
      </c>
      <c r="GZ243" s="53">
        <v>0</v>
      </c>
      <c r="HC243" s="57" t="s">
        <v>242</v>
      </c>
      <c r="HD243" s="57">
        <v>0</v>
      </c>
      <c r="HE243" s="57">
        <v>0</v>
      </c>
      <c r="HF243" s="57">
        <v>0</v>
      </c>
      <c r="HG243" s="57">
        <v>0</v>
      </c>
    </row>
    <row r="244" spans="1:215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  <c r="GV244" s="53" t="s">
        <v>243</v>
      </c>
      <c r="GW244" s="53">
        <v>0</v>
      </c>
      <c r="GX244" s="53">
        <v>0</v>
      </c>
      <c r="GY244" s="53">
        <v>0</v>
      </c>
      <c r="GZ244" s="53">
        <v>0</v>
      </c>
      <c r="HC244" s="57" t="s">
        <v>243</v>
      </c>
      <c r="HD244" s="57">
        <v>0</v>
      </c>
      <c r="HE244" s="57">
        <v>0</v>
      </c>
      <c r="HF244" s="57">
        <v>0</v>
      </c>
      <c r="HG244" s="57">
        <v>0</v>
      </c>
    </row>
    <row r="245" spans="1:215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  <c r="GV245" s="53" t="s">
        <v>244</v>
      </c>
      <c r="GW245" s="53">
        <v>0</v>
      </c>
      <c r="GX245" s="53">
        <v>0</v>
      </c>
      <c r="GY245" s="53">
        <v>0</v>
      </c>
      <c r="GZ245" s="53">
        <v>0</v>
      </c>
      <c r="HC245" s="57" t="s">
        <v>244</v>
      </c>
      <c r="HD245" s="57">
        <v>0</v>
      </c>
      <c r="HE245" s="57">
        <v>0</v>
      </c>
      <c r="HF245" s="57">
        <v>0</v>
      </c>
      <c r="HG245" s="57">
        <v>0</v>
      </c>
    </row>
    <row r="246" spans="1:215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  <c r="GV246" s="53" t="s">
        <v>245</v>
      </c>
      <c r="GW246" s="53">
        <v>0</v>
      </c>
      <c r="GX246" s="53">
        <v>0</v>
      </c>
      <c r="GY246" s="53">
        <v>0</v>
      </c>
      <c r="GZ246" s="53">
        <v>0</v>
      </c>
      <c r="HC246" s="57" t="s">
        <v>245</v>
      </c>
      <c r="HD246" s="57">
        <v>0</v>
      </c>
      <c r="HE246" s="57">
        <v>0</v>
      </c>
      <c r="HF246" s="57">
        <v>0</v>
      </c>
      <c r="HG246" s="57">
        <v>0</v>
      </c>
    </row>
    <row r="247" spans="1:215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  <c r="GV247" s="53" t="s">
        <v>246</v>
      </c>
      <c r="GW247" s="53">
        <v>0</v>
      </c>
      <c r="GX247" s="53">
        <v>0</v>
      </c>
      <c r="GY247" s="53">
        <v>0</v>
      </c>
      <c r="GZ247" s="53">
        <v>0</v>
      </c>
      <c r="HC247" s="57" t="s">
        <v>246</v>
      </c>
      <c r="HD247" s="57">
        <v>0</v>
      </c>
      <c r="HE247" s="57">
        <v>0</v>
      </c>
      <c r="HF247" s="57">
        <v>0</v>
      </c>
      <c r="HG247" s="57">
        <v>0</v>
      </c>
    </row>
    <row r="248" spans="1:215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  <c r="GV248" s="53" t="s">
        <v>247</v>
      </c>
      <c r="GW248" s="53">
        <v>0</v>
      </c>
      <c r="GX248" s="53">
        <v>0</v>
      </c>
      <c r="GY248" s="53">
        <v>0</v>
      </c>
      <c r="GZ248" s="53">
        <v>0</v>
      </c>
      <c r="HC248" s="57" t="s">
        <v>247</v>
      </c>
      <c r="HD248" s="57">
        <v>0</v>
      </c>
      <c r="HE248" s="57">
        <v>0</v>
      </c>
      <c r="HF248" s="57">
        <v>0</v>
      </c>
      <c r="HG248" s="57">
        <v>0</v>
      </c>
    </row>
    <row r="249" spans="1:215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  <c r="GV249" s="53" t="s">
        <v>248</v>
      </c>
      <c r="GW249" s="53">
        <v>0</v>
      </c>
      <c r="GX249" s="53">
        <v>0</v>
      </c>
      <c r="GY249" s="53">
        <v>0</v>
      </c>
      <c r="GZ249" s="53">
        <v>0</v>
      </c>
      <c r="HC249" s="57" t="s">
        <v>248</v>
      </c>
      <c r="HD249" s="57">
        <v>0</v>
      </c>
      <c r="HE249" s="57">
        <v>0</v>
      </c>
      <c r="HF249" s="57">
        <v>0</v>
      </c>
      <c r="HG249" s="57">
        <v>0</v>
      </c>
    </row>
    <row r="250" spans="1:215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  <c r="GV250" s="53" t="s">
        <v>249</v>
      </c>
      <c r="GW250" s="53">
        <v>0</v>
      </c>
      <c r="GX250" s="53">
        <v>0</v>
      </c>
      <c r="GY250" s="53">
        <v>0</v>
      </c>
      <c r="GZ250" s="53">
        <v>0</v>
      </c>
      <c r="HC250" s="57" t="s">
        <v>249</v>
      </c>
      <c r="HD250" s="57">
        <v>0</v>
      </c>
      <c r="HE250" s="57">
        <v>0</v>
      </c>
      <c r="HF250" s="57">
        <v>0</v>
      </c>
      <c r="HG250" s="57">
        <v>0</v>
      </c>
    </row>
    <row r="251" spans="1:215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  <c r="GV251" s="53" t="s">
        <v>250</v>
      </c>
      <c r="GW251" s="53">
        <v>0</v>
      </c>
      <c r="GX251" s="53">
        <v>0</v>
      </c>
      <c r="GY251" s="53">
        <v>0</v>
      </c>
      <c r="GZ251" s="53">
        <v>0</v>
      </c>
      <c r="HC251" s="57" t="s">
        <v>250</v>
      </c>
      <c r="HD251" s="57">
        <v>0</v>
      </c>
      <c r="HE251" s="57">
        <v>0</v>
      </c>
      <c r="HF251" s="57">
        <v>0</v>
      </c>
      <c r="HG251" s="57">
        <v>0</v>
      </c>
    </row>
    <row r="252" spans="1:215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  <c r="GV252" s="53" t="s">
        <v>251</v>
      </c>
      <c r="GW252" s="53">
        <v>0</v>
      </c>
      <c r="GX252" s="53">
        <v>0</v>
      </c>
      <c r="GY252" s="53">
        <v>0</v>
      </c>
      <c r="GZ252" s="53">
        <v>0</v>
      </c>
      <c r="HC252" s="57" t="s">
        <v>251</v>
      </c>
      <c r="HD252" s="57">
        <v>0</v>
      </c>
      <c r="HE252" s="57">
        <v>0</v>
      </c>
      <c r="HF252" s="57">
        <v>0</v>
      </c>
      <c r="HG252" s="57">
        <v>0</v>
      </c>
    </row>
    <row r="253" spans="1:215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  <c r="GV253" s="53" t="s">
        <v>252</v>
      </c>
      <c r="GW253" s="53">
        <v>0</v>
      </c>
      <c r="GX253" s="53">
        <v>0</v>
      </c>
      <c r="GY253" s="53">
        <v>0</v>
      </c>
      <c r="GZ253" s="53">
        <v>0</v>
      </c>
      <c r="HC253" s="57" t="s">
        <v>252</v>
      </c>
      <c r="HD253" s="57">
        <v>0</v>
      </c>
      <c r="HE253" s="57">
        <v>0</v>
      </c>
      <c r="HF253" s="57">
        <v>0</v>
      </c>
      <c r="HG253" s="57">
        <v>0</v>
      </c>
    </row>
    <row r="254" spans="1:215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  <c r="GV254" s="53" t="s">
        <v>253</v>
      </c>
      <c r="GW254" s="53">
        <v>0</v>
      </c>
      <c r="GX254" s="53">
        <v>0</v>
      </c>
      <c r="GY254" s="53">
        <v>0</v>
      </c>
      <c r="GZ254" s="53">
        <v>0</v>
      </c>
      <c r="HC254" s="57" t="s">
        <v>253</v>
      </c>
      <c r="HD254" s="57">
        <v>0</v>
      </c>
      <c r="HE254" s="57">
        <v>0</v>
      </c>
      <c r="HF254" s="57">
        <v>0</v>
      </c>
      <c r="HG254" s="57">
        <v>0</v>
      </c>
    </row>
    <row r="255" spans="1:215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  <c r="GV255" s="53" t="s">
        <v>254</v>
      </c>
      <c r="GW255" s="53">
        <v>0</v>
      </c>
      <c r="GX255" s="53">
        <v>0</v>
      </c>
      <c r="GY255" s="53">
        <v>0</v>
      </c>
      <c r="GZ255" s="53">
        <v>0</v>
      </c>
      <c r="HC255" s="57" t="s">
        <v>254</v>
      </c>
      <c r="HD255" s="57">
        <v>0</v>
      </c>
      <c r="HE255" s="57">
        <v>0</v>
      </c>
      <c r="HF255" s="57">
        <v>0</v>
      </c>
      <c r="HG255" s="57">
        <v>0</v>
      </c>
    </row>
    <row r="256" spans="1:215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  <c r="GV256" s="53" t="s">
        <v>255</v>
      </c>
      <c r="GW256" s="53">
        <v>0</v>
      </c>
      <c r="GX256" s="53">
        <v>0</v>
      </c>
      <c r="GY256" s="53">
        <v>0</v>
      </c>
      <c r="GZ256" s="53">
        <v>0</v>
      </c>
      <c r="HC256" s="57" t="s">
        <v>255</v>
      </c>
      <c r="HD256" s="57">
        <v>0</v>
      </c>
      <c r="HE256" s="57">
        <v>0</v>
      </c>
      <c r="HF256" s="57">
        <v>0</v>
      </c>
      <c r="HG256" s="57">
        <v>0</v>
      </c>
    </row>
    <row r="257" spans="1:215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  <c r="GV257" s="53" t="s">
        <v>256</v>
      </c>
      <c r="GW257" s="53">
        <v>0</v>
      </c>
      <c r="GX257" s="53">
        <v>0</v>
      </c>
      <c r="GY257" s="53">
        <v>0</v>
      </c>
      <c r="GZ257" s="53">
        <v>0</v>
      </c>
      <c r="HC257" s="57" t="s">
        <v>256</v>
      </c>
      <c r="HD257" s="57">
        <v>0</v>
      </c>
      <c r="HE257" s="57">
        <v>0</v>
      </c>
      <c r="HF257" s="57">
        <v>0</v>
      </c>
      <c r="HG257" s="57">
        <v>0</v>
      </c>
    </row>
    <row r="258" spans="1:215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0.01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  <c r="GV258" s="53" t="s">
        <v>257</v>
      </c>
      <c r="GW258" s="53">
        <v>0</v>
      </c>
      <c r="GX258" s="53">
        <v>0</v>
      </c>
      <c r="GY258" s="53">
        <v>0</v>
      </c>
      <c r="GZ258" s="53">
        <v>0</v>
      </c>
      <c r="HC258" s="57" t="s">
        <v>257</v>
      </c>
      <c r="HD258" s="57">
        <v>0</v>
      </c>
      <c r="HE258" s="57">
        <v>0</v>
      </c>
      <c r="HF258" s="57">
        <v>0</v>
      </c>
      <c r="HG258" s="57">
        <v>0</v>
      </c>
    </row>
    <row r="261" spans="1:215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GT261" s="49"/>
      <c r="GW261" s="53" t="str">
        <f>GW262&amp;GW263</f>
        <v xml:space="preserve"> NOVIEMBRE T.ESPAÑA</v>
      </c>
      <c r="GX261" s="53" t="str">
        <f>GW262&amp;GX263</f>
        <v xml:space="preserve"> NOVIEMBRE HIPERMERCADOS</v>
      </c>
      <c r="GY261" s="53" t="str">
        <f>GW262&amp;GY263</f>
        <v xml:space="preserve"> NOVIEMBRE SUPER+AUTOS</v>
      </c>
      <c r="GZ261" s="53" t="str">
        <f>GW262&amp;GZ263</f>
        <v xml:space="preserve"> NOVIEMBRE DISCOUNTS</v>
      </c>
      <c r="HD261" s="57" t="str">
        <f>HD262&amp;HD263</f>
        <v xml:space="preserve"> DICIEMBRE 19T.ESPAÑA</v>
      </c>
      <c r="HE261" s="57" t="str">
        <f>HD262&amp;HE263</f>
        <v xml:space="preserve"> DICIEMBRE 19HIPERMERCADOS</v>
      </c>
      <c r="HF261" s="57" t="str">
        <f>HD262&amp;HF263</f>
        <v xml:space="preserve"> DICIEMBRE 19SUPER+AUTOS</v>
      </c>
      <c r="HG261" s="57" t="str">
        <f>HD262&amp;HG263</f>
        <v xml:space="preserve"> DICIEMBRE 19DISCOUNTS</v>
      </c>
    </row>
    <row r="262" spans="1:215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  <c r="GT262" s="49"/>
      <c r="GW262" s="5" t="str">
        <f>MID(GV$4,6,LEN(GO$4)-15)</f>
        <v xml:space="preserve"> NOVIEMBRE </v>
      </c>
      <c r="GX262" s="5"/>
      <c r="GY262" s="5"/>
      <c r="GZ262" s="5"/>
      <c r="HD262" s="5" t="str">
        <f>MID(HC$4,6,LEN(GV$4)-15)</f>
        <v xml:space="preserve"> DICIEMBRE 19</v>
      </c>
      <c r="HE262" s="5"/>
      <c r="HF262" s="5"/>
      <c r="HG262" s="5"/>
    </row>
    <row r="263" spans="1:215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  <c r="GT263" s="49"/>
      <c r="GW263" s="53" t="s">
        <v>1</v>
      </c>
      <c r="GX263" s="53" t="s">
        <v>2</v>
      </c>
      <c r="GY263" s="53" t="s">
        <v>3</v>
      </c>
      <c r="GZ263" s="53" t="s">
        <v>4</v>
      </c>
      <c r="HD263" s="57" t="s">
        <v>1</v>
      </c>
      <c r="HE263" s="57" t="s">
        <v>2</v>
      </c>
      <c r="HF263" s="57" t="s">
        <v>3</v>
      </c>
      <c r="HG263" s="57" t="s">
        <v>4</v>
      </c>
    </row>
    <row r="264" spans="1:215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  <c r="GT264" s="49"/>
      <c r="GW264" s="53">
        <v>100</v>
      </c>
      <c r="GX264" s="53">
        <v>100</v>
      </c>
      <c r="GY264" s="53">
        <v>100</v>
      </c>
      <c r="GZ264" s="53">
        <v>100</v>
      </c>
      <c r="HD264" s="57">
        <v>100</v>
      </c>
      <c r="HE264" s="57">
        <v>100</v>
      </c>
      <c r="HF264" s="57">
        <v>100</v>
      </c>
      <c r="HG264" s="57">
        <v>100</v>
      </c>
    </row>
    <row r="265" spans="1:215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  <c r="FN265" s="34">
        <f>SUM(FN7:FN13)</f>
        <v>0.33000000000000007</v>
      </c>
      <c r="FO265" s="34">
        <f t="shared" ref="FO265:FQ265" si="24">SUM(FO7:FO13)</f>
        <v>0.93</v>
      </c>
      <c r="FP265" s="34">
        <f t="shared" si="24"/>
        <v>0.24000000000000002</v>
      </c>
      <c r="FQ265" s="34">
        <f t="shared" si="24"/>
        <v>0.09</v>
      </c>
      <c r="FU265" s="34">
        <f>SUM(FU7:FU13)</f>
        <v>0.16</v>
      </c>
      <c r="FV265" s="34">
        <f t="shared" ref="FV265:FX265" si="25">SUM(FV7:FV13)</f>
        <v>0.37</v>
      </c>
      <c r="FW265" s="34">
        <f t="shared" si="25"/>
        <v>0.11</v>
      </c>
      <c r="FX265" s="34">
        <f t="shared" si="25"/>
        <v>0.16</v>
      </c>
      <c r="GB265" s="34">
        <f>SUM(GB7:GB13)</f>
        <v>0.11</v>
      </c>
      <c r="GC265" s="34">
        <f t="shared" ref="GC265:GE265" si="26">SUM(GC7:GC13)</f>
        <v>0.24</v>
      </c>
      <c r="GD265" s="34">
        <f t="shared" si="26"/>
        <v>0.1</v>
      </c>
      <c r="GE265" s="34">
        <f t="shared" si="26"/>
        <v>7.0000000000000007E-2</v>
      </c>
      <c r="GI265" s="34">
        <f>SUM(GI7:GI13)</f>
        <v>0.17</v>
      </c>
      <c r="GJ265" s="34">
        <f t="shared" ref="GJ265:GL265" si="27">SUM(GJ7:GJ13)</f>
        <v>0.51</v>
      </c>
      <c r="GK265" s="34">
        <f t="shared" si="27"/>
        <v>0.08</v>
      </c>
      <c r="GL265" s="34">
        <f t="shared" si="27"/>
        <v>0.28000000000000003</v>
      </c>
      <c r="GP265" s="49">
        <f>SUM(GP7:GP13)</f>
        <v>9.9999999999999992E-2</v>
      </c>
      <c r="GQ265" s="49">
        <f t="shared" ref="GQ265:GS265" si="28">SUM(GQ7:GQ13)</f>
        <v>0.12</v>
      </c>
      <c r="GR265" s="49">
        <f t="shared" si="28"/>
        <v>0.09</v>
      </c>
      <c r="GS265" s="49">
        <f t="shared" si="28"/>
        <v>0.16</v>
      </c>
      <c r="GT265" s="49"/>
      <c r="GW265" s="53">
        <f>SUM(GW7:GW13)</f>
        <v>0.09</v>
      </c>
      <c r="GX265" s="53">
        <f t="shared" ref="GX265:GZ265" si="29">SUM(GX7:GX13)</f>
        <v>0.46</v>
      </c>
      <c r="GY265" s="53">
        <f t="shared" si="29"/>
        <v>0.02</v>
      </c>
      <c r="GZ265" s="53">
        <f t="shared" si="29"/>
        <v>7.0000000000000007E-2</v>
      </c>
      <c r="HD265" s="57">
        <f>SUM(HD7:HD13)</f>
        <v>0.1</v>
      </c>
      <c r="HE265" s="57">
        <f t="shared" ref="HE265:HG265" si="30">SUM(HE7:HE13)</f>
        <v>0.14000000000000001</v>
      </c>
      <c r="HF265" s="57">
        <f t="shared" si="30"/>
        <v>0.08</v>
      </c>
      <c r="HG265" s="57">
        <f t="shared" si="30"/>
        <v>0.13999999999999999</v>
      </c>
    </row>
    <row r="266" spans="1:215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31">SUM(D14)</f>
        <v>0</v>
      </c>
      <c r="E266" s="34">
        <f t="shared" si="31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32">SUM(K14)</f>
        <v>0</v>
      </c>
      <c r="L266" s="34">
        <f t="shared" si="32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33">SUM(R14)</f>
        <v>0</v>
      </c>
      <c r="S266" s="34">
        <f t="shared" si="33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34">SUM(Y14)</f>
        <v>0.08</v>
      </c>
      <c r="Z266" s="34">
        <f t="shared" si="34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35">SUM(AF14)</f>
        <v>0.01</v>
      </c>
      <c r="AG266" s="34">
        <f t="shared" si="35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36">SUM(AM14)</f>
        <v>0.04</v>
      </c>
      <c r="AN266" s="34">
        <f t="shared" si="36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7">SUM(AT14)</f>
        <v>0.03</v>
      </c>
      <c r="AU266" s="34">
        <f t="shared" si="37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8">SUM(BA14)</f>
        <v>0.01</v>
      </c>
      <c r="BB266" s="34">
        <f t="shared" si="38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9">SUM(BH14)</f>
        <v>0.01</v>
      </c>
      <c r="BI266" s="34">
        <f t="shared" si="39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40">SUM(BO14)</f>
        <v>0</v>
      </c>
      <c r="BP266" s="34">
        <f t="shared" si="40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41">SUM(BV14)</f>
        <v>0.02</v>
      </c>
      <c r="BW266" s="34">
        <f t="shared" si="41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42">SUM(CC14)</f>
        <v>0.05</v>
      </c>
      <c r="CD266" s="34">
        <f t="shared" si="42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3">SUM(CJ14)</f>
        <v>0</v>
      </c>
      <c r="CK266" s="34">
        <f t="shared" si="43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44">SUM(CQ14)</f>
        <v>0</v>
      </c>
      <c r="CR266" s="34">
        <f t="shared" si="44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45">SUM(CX14)</f>
        <v>0.02</v>
      </c>
      <c r="CY266" s="34">
        <f t="shared" si="45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46">SUM(DE14)</f>
        <v>0.05</v>
      </c>
      <c r="DF266" s="34">
        <f t="shared" si="46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7">SUM(DL14)</f>
        <v>0.01</v>
      </c>
      <c r="DM266" s="34">
        <f t="shared" si="47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8">SUM(DS14)</f>
        <v>0.01</v>
      </c>
      <c r="DT266" s="34">
        <f t="shared" si="48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9">SUM(DZ14)</f>
        <v>0.08</v>
      </c>
      <c r="EA266" s="34">
        <f t="shared" si="49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50">SUM(EG14)</f>
        <v>0.02</v>
      </c>
      <c r="EH266" s="34">
        <f t="shared" si="50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51">SUM(EN14)</f>
        <v>0.02</v>
      </c>
      <c r="EO266" s="34">
        <f t="shared" si="51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52">SUM(EU14)</f>
        <v>0.02</v>
      </c>
      <c r="EV266" s="34">
        <f t="shared" si="52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53">SUM(FB14)</f>
        <v>0</v>
      </c>
      <c r="FC266" s="34">
        <f t="shared" si="53"/>
        <v>0</v>
      </c>
      <c r="FG266" s="34">
        <f>SUM(FG14)</f>
        <v>0.01</v>
      </c>
      <c r="FH266" s="34">
        <f>SUM(FH14)</f>
        <v>0</v>
      </c>
      <c r="FI266" s="34">
        <f t="shared" ref="FI266:FJ266" si="54">SUM(FI14)</f>
        <v>0.01</v>
      </c>
      <c r="FJ266" s="34">
        <f t="shared" si="54"/>
        <v>0</v>
      </c>
      <c r="FN266" s="34">
        <f>SUM(FN14)</f>
        <v>0</v>
      </c>
      <c r="FO266" s="34">
        <f>SUM(FO14)</f>
        <v>0</v>
      </c>
      <c r="FP266" s="34">
        <f t="shared" ref="FP266:FQ266" si="55">SUM(FP14)</f>
        <v>0</v>
      </c>
      <c r="FQ266" s="34">
        <f t="shared" si="55"/>
        <v>0</v>
      </c>
      <c r="FU266" s="34">
        <f>SUM(FU14)</f>
        <v>0.02</v>
      </c>
      <c r="FV266" s="34">
        <f>SUM(FV14)</f>
        <v>0.09</v>
      </c>
      <c r="FW266" s="34">
        <f t="shared" ref="FW266:FX266" si="56">SUM(FW14)</f>
        <v>0.01</v>
      </c>
      <c r="FX266" s="34">
        <f t="shared" si="56"/>
        <v>0</v>
      </c>
      <c r="GB266" s="34">
        <f>SUM(GB14)</f>
        <v>0.08</v>
      </c>
      <c r="GC266" s="34">
        <f>SUM(GC14)</f>
        <v>0.24</v>
      </c>
      <c r="GD266" s="34">
        <f t="shared" ref="GD266:GE266" si="57">SUM(GD14)</f>
        <v>0.05</v>
      </c>
      <c r="GE266" s="34">
        <f t="shared" si="57"/>
        <v>0</v>
      </c>
      <c r="GI266" s="34">
        <f>SUM(GI14)</f>
        <v>0</v>
      </c>
      <c r="GJ266" s="34">
        <f>SUM(GJ14)</f>
        <v>0</v>
      </c>
      <c r="GK266" s="34">
        <f t="shared" ref="GK266:GL266" si="58">SUM(GK14)</f>
        <v>0</v>
      </c>
      <c r="GL266" s="34">
        <f t="shared" si="58"/>
        <v>0</v>
      </c>
      <c r="GP266" s="49">
        <f>SUM(GP14)</f>
        <v>0.01</v>
      </c>
      <c r="GQ266" s="49">
        <f>SUM(GQ14)</f>
        <v>0</v>
      </c>
      <c r="GR266" s="49">
        <f t="shared" ref="GR266:GS266" si="59">SUM(GR14)</f>
        <v>0.01</v>
      </c>
      <c r="GS266" s="49">
        <f t="shared" si="59"/>
        <v>0</v>
      </c>
      <c r="GT266" s="49"/>
      <c r="GW266" s="53">
        <f>SUM(GW14)</f>
        <v>0.05</v>
      </c>
      <c r="GX266" s="53">
        <f>SUM(GX14)</f>
        <v>0.05</v>
      </c>
      <c r="GY266" s="53">
        <f t="shared" ref="GY266:GZ266" si="60">SUM(GY14)</f>
        <v>0.06</v>
      </c>
      <c r="GZ266" s="53">
        <f t="shared" si="60"/>
        <v>0.04</v>
      </c>
      <c r="HD266" s="57">
        <f>SUM(HD14)</f>
        <v>0.04</v>
      </c>
      <c r="HE266" s="57">
        <f>SUM(HE14)</f>
        <v>0.15</v>
      </c>
      <c r="HF266" s="57">
        <f t="shared" ref="HF266:HG266" si="61">SUM(HF14)</f>
        <v>0.01</v>
      </c>
      <c r="HG266" s="57">
        <f t="shared" si="61"/>
        <v>0.03</v>
      </c>
    </row>
    <row r="267" spans="1:215" x14ac:dyDescent="0.25">
      <c r="A267" s="34" t="s">
        <v>259</v>
      </c>
      <c r="B267" s="34">
        <f t="shared" ref="B267:E272" si="62">SUM(B15)</f>
        <v>0.39</v>
      </c>
      <c r="C267" s="34">
        <f t="shared" si="62"/>
        <v>0.27</v>
      </c>
      <c r="D267" s="34">
        <f t="shared" si="62"/>
        <v>0.15</v>
      </c>
      <c r="E267" s="34">
        <f t="shared" si="62"/>
        <v>0.45</v>
      </c>
      <c r="H267" s="34" t="s">
        <v>259</v>
      </c>
      <c r="I267" s="34">
        <f t="shared" ref="I267:L272" si="63">SUM(I15)</f>
        <v>0.48</v>
      </c>
      <c r="J267" s="34">
        <f t="shared" si="63"/>
        <v>0.53</v>
      </c>
      <c r="K267" s="34">
        <f t="shared" si="63"/>
        <v>0.24</v>
      </c>
      <c r="L267" s="34">
        <f t="shared" si="63"/>
        <v>0.82</v>
      </c>
      <c r="O267" s="34" t="s">
        <v>259</v>
      </c>
      <c r="P267" s="34">
        <f t="shared" ref="P267:S272" si="64">SUM(P15)</f>
        <v>0.63</v>
      </c>
      <c r="Q267" s="34">
        <f t="shared" si="64"/>
        <v>0.77</v>
      </c>
      <c r="R267" s="34">
        <f t="shared" si="64"/>
        <v>0.3</v>
      </c>
      <c r="S267" s="34">
        <f t="shared" si="64"/>
        <v>0.83</v>
      </c>
      <c r="V267" s="34" t="s">
        <v>259</v>
      </c>
      <c r="W267" s="34">
        <f t="shared" ref="W267:Z272" si="65">SUM(W15)</f>
        <v>0.83</v>
      </c>
      <c r="X267" s="34">
        <f t="shared" si="65"/>
        <v>1.23</v>
      </c>
      <c r="Y267" s="34">
        <f t="shared" si="65"/>
        <v>0.43</v>
      </c>
      <c r="Z267" s="34">
        <f t="shared" si="65"/>
        <v>0.88</v>
      </c>
      <c r="AC267" s="34" t="s">
        <v>259</v>
      </c>
      <c r="AD267" s="34">
        <f t="shared" ref="AD267:AG272" si="66">SUM(AD15)</f>
        <v>0.39</v>
      </c>
      <c r="AE267" s="34">
        <f t="shared" si="66"/>
        <v>0.43</v>
      </c>
      <c r="AF267" s="34">
        <f t="shared" si="66"/>
        <v>0.21</v>
      </c>
      <c r="AG267" s="34">
        <f t="shared" si="66"/>
        <v>0.55000000000000004</v>
      </c>
      <c r="AJ267" s="34" t="s">
        <v>259</v>
      </c>
      <c r="AK267" s="34">
        <f t="shared" ref="AK267:AN272" si="67">SUM(AK15)</f>
        <v>0.62</v>
      </c>
      <c r="AL267" s="34">
        <f t="shared" si="67"/>
        <v>0.54</v>
      </c>
      <c r="AM267" s="34">
        <f t="shared" si="67"/>
        <v>0.06</v>
      </c>
      <c r="AN267" s="34">
        <f t="shared" si="67"/>
        <v>1.62</v>
      </c>
      <c r="AQ267" s="34" t="s">
        <v>259</v>
      </c>
      <c r="AR267" s="34">
        <f t="shared" ref="AR267:AU272" si="68">SUM(AR15)</f>
        <v>0.44</v>
      </c>
      <c r="AS267" s="34">
        <f t="shared" si="68"/>
        <v>0.12</v>
      </c>
      <c r="AT267" s="34">
        <f t="shared" si="68"/>
        <v>7.0000000000000007E-2</v>
      </c>
      <c r="AU267" s="34">
        <f t="shared" si="68"/>
        <v>1.43</v>
      </c>
      <c r="AX267" s="34" t="s">
        <v>259</v>
      </c>
      <c r="AY267" s="34">
        <f t="shared" ref="AY267:BB272" si="69">SUM(AY15)</f>
        <v>0.35</v>
      </c>
      <c r="AZ267" s="34">
        <f t="shared" si="69"/>
        <v>0.42</v>
      </c>
      <c r="BA267" s="34">
        <f t="shared" si="69"/>
        <v>0.12</v>
      </c>
      <c r="BB267" s="34">
        <f t="shared" si="69"/>
        <v>0.73</v>
      </c>
      <c r="BE267" s="34" t="s">
        <v>259</v>
      </c>
      <c r="BF267" s="34">
        <f t="shared" ref="BF267:BI272" si="70">SUM(BF15)</f>
        <v>0.34</v>
      </c>
      <c r="BG267" s="34">
        <f t="shared" si="70"/>
        <v>0.32</v>
      </c>
      <c r="BH267" s="34">
        <f t="shared" si="70"/>
        <v>0.1</v>
      </c>
      <c r="BI267" s="34">
        <f t="shared" si="70"/>
        <v>0.49</v>
      </c>
      <c r="BL267" s="34" t="s">
        <v>259</v>
      </c>
      <c r="BM267" s="34">
        <f t="shared" ref="BM267:BP272" si="71">SUM(BM15)</f>
        <v>0.28999999999999998</v>
      </c>
      <c r="BN267" s="34">
        <f t="shared" si="71"/>
        <v>0.24</v>
      </c>
      <c r="BO267" s="34">
        <f t="shared" si="71"/>
        <v>0.09</v>
      </c>
      <c r="BP267" s="34">
        <f t="shared" si="71"/>
        <v>0.79</v>
      </c>
      <c r="BS267" s="34" t="s">
        <v>259</v>
      </c>
      <c r="BT267" s="34">
        <f t="shared" ref="BT267:BW272" si="72">SUM(BT15)</f>
        <v>0.36</v>
      </c>
      <c r="BU267" s="34">
        <f t="shared" si="72"/>
        <v>0.22</v>
      </c>
      <c r="BV267" s="34">
        <f t="shared" si="72"/>
        <v>0.08</v>
      </c>
      <c r="BW267" s="34">
        <f t="shared" si="72"/>
        <v>0.89</v>
      </c>
      <c r="BZ267" s="34" t="s">
        <v>259</v>
      </c>
      <c r="CA267" s="34">
        <f t="shared" ref="CA267:CD272" si="73">SUM(CA15)</f>
        <v>0.24</v>
      </c>
      <c r="CB267" s="34">
        <f t="shared" si="73"/>
        <v>0.33</v>
      </c>
      <c r="CC267" s="34">
        <f t="shared" si="73"/>
        <v>7.0000000000000007E-2</v>
      </c>
      <c r="CD267" s="34">
        <f t="shared" si="73"/>
        <v>0.6</v>
      </c>
      <c r="CG267" s="34" t="s">
        <v>259</v>
      </c>
      <c r="CH267" s="34">
        <f t="shared" ref="CH267:CK267" si="74">SUM(CH15)</f>
        <v>0.49</v>
      </c>
      <c r="CI267" s="34">
        <f t="shared" si="74"/>
        <v>1.01</v>
      </c>
      <c r="CJ267" s="34">
        <f t="shared" si="74"/>
        <v>0.06</v>
      </c>
      <c r="CK267" s="34">
        <f t="shared" si="74"/>
        <v>0.65</v>
      </c>
      <c r="CN267" s="34" t="s">
        <v>259</v>
      </c>
      <c r="CO267" s="34">
        <f t="shared" ref="CO267:CR267" si="75">SUM(CO15)</f>
        <v>0.48</v>
      </c>
      <c r="CP267" s="34">
        <f t="shared" si="75"/>
        <v>0.57999999999999996</v>
      </c>
      <c r="CQ267" s="34">
        <f t="shared" si="75"/>
        <v>0.1</v>
      </c>
      <c r="CR267" s="34">
        <f t="shared" si="75"/>
        <v>0.7</v>
      </c>
      <c r="CU267" s="34" t="s">
        <v>259</v>
      </c>
      <c r="CV267" s="34">
        <f t="shared" ref="CV267:CY267" si="76">SUM(CV15)</f>
        <v>0.71</v>
      </c>
      <c r="CW267" s="34">
        <f t="shared" si="76"/>
        <v>0.42</v>
      </c>
      <c r="CX267" s="34">
        <f t="shared" si="76"/>
        <v>0.59</v>
      </c>
      <c r="CY267" s="34">
        <f t="shared" si="76"/>
        <v>0.62</v>
      </c>
      <c r="DB267" s="34" t="s">
        <v>259</v>
      </c>
      <c r="DC267" s="34">
        <f t="shared" ref="DC267:DF267" si="77">SUM(DC15)</f>
        <v>0.56000000000000005</v>
      </c>
      <c r="DD267" s="34">
        <f t="shared" si="77"/>
        <v>0.41</v>
      </c>
      <c r="DE267" s="34">
        <f t="shared" si="77"/>
        <v>0.12</v>
      </c>
      <c r="DF267" s="34">
        <f t="shared" si="77"/>
        <v>1.4</v>
      </c>
      <c r="DI267" s="34" t="s">
        <v>259</v>
      </c>
      <c r="DJ267" s="34">
        <f t="shared" ref="DJ267:DM267" si="78">SUM(DJ15)</f>
        <v>0.62</v>
      </c>
      <c r="DK267" s="34">
        <f t="shared" si="78"/>
        <v>0.62</v>
      </c>
      <c r="DL267" s="34">
        <f t="shared" si="78"/>
        <v>0.16</v>
      </c>
      <c r="DM267" s="34">
        <f t="shared" si="78"/>
        <v>1.28</v>
      </c>
      <c r="DP267" s="34" t="s">
        <v>259</v>
      </c>
      <c r="DQ267" s="34">
        <f t="shared" ref="DQ267:DT267" si="79">SUM(DQ15)</f>
        <v>0.89</v>
      </c>
      <c r="DR267" s="34">
        <f t="shared" si="79"/>
        <v>0.28999999999999998</v>
      </c>
      <c r="DS267" s="34">
        <f t="shared" si="79"/>
        <v>0.43</v>
      </c>
      <c r="DT267" s="34">
        <f t="shared" si="79"/>
        <v>1.83</v>
      </c>
      <c r="DW267" s="34" t="s">
        <v>259</v>
      </c>
      <c r="DX267" s="34">
        <f t="shared" ref="DX267:EA267" si="80">SUM(DX15)</f>
        <v>0.55000000000000004</v>
      </c>
      <c r="DY267" s="34">
        <f t="shared" si="80"/>
        <v>0.42</v>
      </c>
      <c r="DZ267" s="34">
        <f t="shared" si="80"/>
        <v>0.23</v>
      </c>
      <c r="EA267" s="34">
        <f t="shared" si="80"/>
        <v>0.55000000000000004</v>
      </c>
      <c r="ED267" s="34" t="s">
        <v>259</v>
      </c>
      <c r="EE267" s="34">
        <f t="shared" ref="EE267:EH267" si="81">SUM(EE15)</f>
        <v>0.7</v>
      </c>
      <c r="EF267" s="34">
        <f t="shared" si="81"/>
        <v>0.28999999999999998</v>
      </c>
      <c r="EG267" s="34">
        <f t="shared" si="81"/>
        <v>0.55000000000000004</v>
      </c>
      <c r="EH267" s="34">
        <f t="shared" si="81"/>
        <v>0.59</v>
      </c>
      <c r="EK267" s="34" t="s">
        <v>259</v>
      </c>
      <c r="EL267" s="34">
        <f t="shared" ref="EL267:EO267" si="82">SUM(EL15)</f>
        <v>0.72</v>
      </c>
      <c r="EM267" s="34">
        <f t="shared" si="82"/>
        <v>0.44</v>
      </c>
      <c r="EN267" s="34">
        <f t="shared" si="82"/>
        <v>0.5</v>
      </c>
      <c r="EO267" s="34">
        <f t="shared" si="82"/>
        <v>0.7</v>
      </c>
      <c r="ER267" s="34" t="s">
        <v>259</v>
      </c>
      <c r="ES267" s="34">
        <f t="shared" ref="ES267:EV267" si="83">SUM(ES15)</f>
        <v>0.79</v>
      </c>
      <c r="ET267" s="34">
        <f t="shared" si="83"/>
        <v>0.35</v>
      </c>
      <c r="EU267" s="34">
        <f t="shared" si="83"/>
        <v>0.47</v>
      </c>
      <c r="EV267" s="34">
        <f t="shared" si="83"/>
        <v>0.91</v>
      </c>
      <c r="EZ267" s="34">
        <f t="shared" ref="EZ267:FC267" si="84">SUM(EZ15)</f>
        <v>0.66</v>
      </c>
      <c r="FA267" s="34">
        <f t="shared" si="84"/>
        <v>0.36</v>
      </c>
      <c r="FB267" s="34">
        <f t="shared" si="84"/>
        <v>0.39</v>
      </c>
      <c r="FC267" s="34">
        <f t="shared" si="84"/>
        <v>0.67</v>
      </c>
      <c r="FG267" s="34">
        <f t="shared" ref="FG267:FJ267" si="85">SUM(FG15)</f>
        <v>0.57999999999999996</v>
      </c>
      <c r="FH267" s="34">
        <f t="shared" si="85"/>
        <v>0.79</v>
      </c>
      <c r="FI267" s="34">
        <f t="shared" si="85"/>
        <v>0.49</v>
      </c>
      <c r="FJ267" s="34">
        <f t="shared" si="85"/>
        <v>0.4</v>
      </c>
      <c r="FN267" s="34">
        <f t="shared" ref="FN267:FQ267" si="86">SUM(FN15)</f>
        <v>0.79</v>
      </c>
      <c r="FO267" s="34">
        <f t="shared" si="86"/>
        <v>0.04</v>
      </c>
      <c r="FP267" s="34">
        <f t="shared" si="86"/>
        <v>0.81</v>
      </c>
      <c r="FQ267" s="34">
        <f t="shared" si="86"/>
        <v>1.36</v>
      </c>
      <c r="FU267" s="34">
        <f t="shared" ref="FU267:FX267" si="87">SUM(FU15)</f>
        <v>0.59</v>
      </c>
      <c r="FV267" s="34">
        <f t="shared" si="87"/>
        <v>0.4</v>
      </c>
      <c r="FW267" s="34">
        <f t="shared" si="87"/>
        <v>0.47</v>
      </c>
      <c r="FX267" s="34">
        <f t="shared" si="87"/>
        <v>0.79</v>
      </c>
      <c r="GB267" s="34">
        <f t="shared" ref="GB267:GE267" si="88">SUM(GB15)</f>
        <v>0.45</v>
      </c>
      <c r="GC267" s="34">
        <f t="shared" si="88"/>
        <v>0.26</v>
      </c>
      <c r="GD267" s="34">
        <f t="shared" si="88"/>
        <v>0.31</v>
      </c>
      <c r="GE267" s="34">
        <f t="shared" si="88"/>
        <v>0.7</v>
      </c>
      <c r="GI267" s="34">
        <f t="shared" ref="GI267:GL267" si="89">SUM(GI15)</f>
        <v>0.6</v>
      </c>
      <c r="GJ267" s="34">
        <f t="shared" si="89"/>
        <v>0.37</v>
      </c>
      <c r="GK267" s="34">
        <f t="shared" si="89"/>
        <v>0.41</v>
      </c>
      <c r="GL267" s="34">
        <f t="shared" si="89"/>
        <v>0.85</v>
      </c>
      <c r="GP267" s="49">
        <f t="shared" ref="GP267:GS267" si="90">SUM(GP15)</f>
        <v>0.89</v>
      </c>
      <c r="GQ267" s="49">
        <f t="shared" si="90"/>
        <v>2.3199999999999998</v>
      </c>
      <c r="GR267" s="49">
        <f t="shared" si="90"/>
        <v>0.44</v>
      </c>
      <c r="GS267" s="49">
        <f t="shared" si="90"/>
        <v>0.84</v>
      </c>
      <c r="GT267" s="49"/>
      <c r="GW267" s="53">
        <f t="shared" ref="GW267:GZ267" si="91">SUM(GW15)</f>
        <v>0.6</v>
      </c>
      <c r="GX267" s="53">
        <f t="shared" si="91"/>
        <v>0.2</v>
      </c>
      <c r="GY267" s="53">
        <f t="shared" si="91"/>
        <v>0.32</v>
      </c>
      <c r="GZ267" s="53">
        <f t="shared" si="91"/>
        <v>0.88</v>
      </c>
      <c r="HD267" s="57">
        <f t="shared" ref="HD267:HG267" si="92">SUM(HD15)</f>
        <v>0.35</v>
      </c>
      <c r="HE267" s="57">
        <f t="shared" si="92"/>
        <v>0.32</v>
      </c>
      <c r="HF267" s="57">
        <f t="shared" si="92"/>
        <v>0.05</v>
      </c>
      <c r="HG267" s="57">
        <f t="shared" si="92"/>
        <v>0.82</v>
      </c>
    </row>
    <row r="268" spans="1:215" x14ac:dyDescent="0.25">
      <c r="A268" s="34" t="s">
        <v>260</v>
      </c>
      <c r="B268" s="34">
        <f t="shared" si="62"/>
        <v>1.1599999999999999</v>
      </c>
      <c r="C268" s="34">
        <f t="shared" si="62"/>
        <v>1.65</v>
      </c>
      <c r="D268" s="34">
        <f t="shared" si="62"/>
        <v>0.71</v>
      </c>
      <c r="E268" s="34">
        <f t="shared" si="62"/>
        <v>0.78</v>
      </c>
      <c r="H268" s="34" t="s">
        <v>260</v>
      </c>
      <c r="I268" s="34">
        <f t="shared" si="63"/>
        <v>1.21</v>
      </c>
      <c r="J268" s="34">
        <f t="shared" si="63"/>
        <v>2.17</v>
      </c>
      <c r="K268" s="34">
        <f t="shared" si="63"/>
        <v>0.66</v>
      </c>
      <c r="L268" s="34">
        <f t="shared" si="63"/>
        <v>0.82</v>
      </c>
      <c r="O268" s="34" t="s">
        <v>260</v>
      </c>
      <c r="P268" s="34">
        <f t="shared" si="64"/>
        <v>1.23</v>
      </c>
      <c r="Q268" s="34">
        <f t="shared" si="64"/>
        <v>2.13</v>
      </c>
      <c r="R268" s="34">
        <f t="shared" si="64"/>
        <v>0.74</v>
      </c>
      <c r="S268" s="34">
        <f t="shared" si="64"/>
        <v>0.9</v>
      </c>
      <c r="V268" s="34" t="s">
        <v>260</v>
      </c>
      <c r="W268" s="34">
        <f t="shared" si="65"/>
        <v>1.27</v>
      </c>
      <c r="X268" s="34">
        <f t="shared" si="65"/>
        <v>2.11</v>
      </c>
      <c r="Y268" s="34">
        <f t="shared" si="65"/>
        <v>0.9</v>
      </c>
      <c r="Z268" s="34">
        <f t="shared" si="65"/>
        <v>1.1399999999999999</v>
      </c>
      <c r="AC268" s="34" t="s">
        <v>260</v>
      </c>
      <c r="AD268" s="34">
        <f t="shared" si="66"/>
        <v>1.19</v>
      </c>
      <c r="AE268" s="34">
        <f t="shared" si="66"/>
        <v>2.12</v>
      </c>
      <c r="AF268" s="34">
        <f t="shared" si="66"/>
        <v>0.86</v>
      </c>
      <c r="AG268" s="34">
        <f t="shared" si="66"/>
        <v>0.77</v>
      </c>
      <c r="AJ268" s="34" t="s">
        <v>260</v>
      </c>
      <c r="AK268" s="34">
        <f t="shared" si="67"/>
        <v>1.47</v>
      </c>
      <c r="AL268" s="34">
        <f t="shared" si="67"/>
        <v>2.3199999999999998</v>
      </c>
      <c r="AM268" s="34">
        <f t="shared" si="67"/>
        <v>1.0900000000000001</v>
      </c>
      <c r="AN268" s="34">
        <f t="shared" si="67"/>
        <v>0.55000000000000004</v>
      </c>
      <c r="AQ268" s="34" t="s">
        <v>260</v>
      </c>
      <c r="AR268" s="34">
        <f t="shared" si="68"/>
        <v>1.24</v>
      </c>
      <c r="AS268" s="34">
        <f t="shared" si="68"/>
        <v>1.38</v>
      </c>
      <c r="AT268" s="34">
        <f t="shared" si="68"/>
        <v>1.02</v>
      </c>
      <c r="AU268" s="34">
        <f t="shared" si="68"/>
        <v>0.8</v>
      </c>
      <c r="AX268" s="34" t="s">
        <v>260</v>
      </c>
      <c r="AY268" s="34">
        <f t="shared" si="69"/>
        <v>1.3</v>
      </c>
      <c r="AZ268" s="34">
        <f t="shared" si="69"/>
        <v>3.6</v>
      </c>
      <c r="BA268" s="34">
        <f t="shared" si="69"/>
        <v>0.75</v>
      </c>
      <c r="BB268" s="34">
        <f t="shared" si="69"/>
        <v>0.65</v>
      </c>
      <c r="BE268" s="34" t="s">
        <v>260</v>
      </c>
      <c r="BF268" s="34">
        <f t="shared" si="70"/>
        <v>1.74</v>
      </c>
      <c r="BG268" s="34">
        <f t="shared" si="70"/>
        <v>4.3</v>
      </c>
      <c r="BH268" s="34">
        <f t="shared" si="70"/>
        <v>1.1299999999999999</v>
      </c>
      <c r="BI268" s="34">
        <f t="shared" si="70"/>
        <v>0.65</v>
      </c>
      <c r="BL268" s="34" t="s">
        <v>260</v>
      </c>
      <c r="BM268" s="34">
        <f t="shared" si="71"/>
        <v>1.42</v>
      </c>
      <c r="BN268" s="34">
        <f t="shared" si="71"/>
        <v>3.23</v>
      </c>
      <c r="BO268" s="34">
        <f t="shared" si="71"/>
        <v>0.75</v>
      </c>
      <c r="BP268" s="34">
        <f t="shared" si="71"/>
        <v>0.28999999999999998</v>
      </c>
      <c r="BS268" s="34" t="s">
        <v>260</v>
      </c>
      <c r="BT268" s="34">
        <f t="shared" si="72"/>
        <v>1.54</v>
      </c>
      <c r="BU268" s="34">
        <f t="shared" si="72"/>
        <v>4.01</v>
      </c>
      <c r="BV268" s="34">
        <f t="shared" si="72"/>
        <v>1.1599999999999999</v>
      </c>
      <c r="BW268" s="34">
        <f t="shared" si="72"/>
        <v>0.19</v>
      </c>
      <c r="BZ268" s="34" t="s">
        <v>260</v>
      </c>
      <c r="CA268" s="34">
        <f t="shared" si="73"/>
        <v>1.44</v>
      </c>
      <c r="CB268" s="34">
        <f t="shared" si="73"/>
        <v>3.79</v>
      </c>
      <c r="CC268" s="34">
        <f t="shared" si="73"/>
        <v>1.06</v>
      </c>
      <c r="CD268" s="34">
        <f t="shared" si="73"/>
        <v>0.45</v>
      </c>
      <c r="CG268" s="34" t="s">
        <v>260</v>
      </c>
      <c r="CH268" s="34">
        <f t="shared" ref="CH268:CK268" si="93">SUM(CH16)</f>
        <v>1.27</v>
      </c>
      <c r="CI268" s="34">
        <f t="shared" si="93"/>
        <v>3</v>
      </c>
      <c r="CJ268" s="34">
        <f t="shared" si="93"/>
        <v>0.85</v>
      </c>
      <c r="CK268" s="34">
        <f t="shared" si="93"/>
        <v>0.13</v>
      </c>
      <c r="CN268" s="34" t="s">
        <v>260</v>
      </c>
      <c r="CO268" s="34">
        <f t="shared" ref="CO268:CR268" si="94">SUM(CO16)</f>
        <v>1.2</v>
      </c>
      <c r="CP268" s="34">
        <f t="shared" si="94"/>
        <v>2.92</v>
      </c>
      <c r="CQ268" s="34">
        <f t="shared" si="94"/>
        <v>0.77</v>
      </c>
      <c r="CR268" s="34">
        <f t="shared" si="94"/>
        <v>0.16</v>
      </c>
      <c r="CU268" s="34" t="s">
        <v>260</v>
      </c>
      <c r="CV268" s="34">
        <f t="shared" ref="CV268:CY268" si="95">SUM(CV16)</f>
        <v>1.85</v>
      </c>
      <c r="CW268" s="34">
        <f t="shared" si="95"/>
        <v>4.12</v>
      </c>
      <c r="CX268" s="34">
        <f t="shared" si="95"/>
        <v>1.28</v>
      </c>
      <c r="CY268" s="34">
        <f t="shared" si="95"/>
        <v>0.37</v>
      </c>
      <c r="DB268" s="34" t="s">
        <v>260</v>
      </c>
      <c r="DC268" s="34">
        <f t="shared" ref="DC268:DF268" si="96">SUM(DC16)</f>
        <v>1.74</v>
      </c>
      <c r="DD268" s="34">
        <f t="shared" si="96"/>
        <v>3.11</v>
      </c>
      <c r="DE268" s="34">
        <f t="shared" si="96"/>
        <v>1.22</v>
      </c>
      <c r="DF268" s="34">
        <f t="shared" si="96"/>
        <v>1.66</v>
      </c>
      <c r="DI268" s="34" t="s">
        <v>260</v>
      </c>
      <c r="DJ268" s="34">
        <f t="shared" ref="DJ268:DM268" si="97">SUM(DJ16)</f>
        <v>1.68</v>
      </c>
      <c r="DK268" s="34">
        <f t="shared" si="97"/>
        <v>3.99</v>
      </c>
      <c r="DL268" s="34">
        <f t="shared" si="97"/>
        <v>1.23</v>
      </c>
      <c r="DM268" s="34">
        <f t="shared" si="97"/>
        <v>0.79</v>
      </c>
      <c r="DP268" s="34" t="s">
        <v>260</v>
      </c>
      <c r="DQ268" s="34">
        <f t="shared" ref="DQ268:DT268" si="98">SUM(DQ16)</f>
        <v>2.34</v>
      </c>
      <c r="DR268" s="34">
        <f t="shared" si="98"/>
        <v>4.8099999999999996</v>
      </c>
      <c r="DS268" s="34">
        <f t="shared" si="98"/>
        <v>1.86</v>
      </c>
      <c r="DT268" s="34">
        <f t="shared" si="98"/>
        <v>0.97</v>
      </c>
      <c r="DW268" s="34" t="s">
        <v>260</v>
      </c>
      <c r="DX268" s="34">
        <f t="shared" ref="DX268:EA268" si="99">SUM(DX16)</f>
        <v>1.69</v>
      </c>
      <c r="DY268" s="34">
        <f t="shared" si="99"/>
        <v>2.17</v>
      </c>
      <c r="DZ268" s="34">
        <f t="shared" si="99"/>
        <v>1.55</v>
      </c>
      <c r="EA268" s="34">
        <f t="shared" si="99"/>
        <v>0.32</v>
      </c>
      <c r="ED268" s="34" t="s">
        <v>260</v>
      </c>
      <c r="EE268" s="34">
        <f t="shared" ref="EE268:EH268" si="100">SUM(EE16)</f>
        <v>1.39</v>
      </c>
      <c r="EF268" s="34">
        <f t="shared" si="100"/>
        <v>1.92</v>
      </c>
      <c r="EG268" s="34">
        <f t="shared" si="100"/>
        <v>1.31</v>
      </c>
      <c r="EH268" s="34">
        <f t="shared" si="100"/>
        <v>0.3</v>
      </c>
      <c r="EK268" s="34" t="s">
        <v>260</v>
      </c>
      <c r="EL268" s="34">
        <f t="shared" ref="EL268:EO268" si="101">SUM(EL16)</f>
        <v>1.76</v>
      </c>
      <c r="EM268" s="34">
        <f t="shared" si="101"/>
        <v>4.5</v>
      </c>
      <c r="EN268" s="34">
        <f t="shared" si="101"/>
        <v>1.04</v>
      </c>
      <c r="EO268" s="34">
        <f t="shared" si="101"/>
        <v>0.41</v>
      </c>
      <c r="ER268" s="34" t="s">
        <v>260</v>
      </c>
      <c r="ES268" s="34">
        <f t="shared" ref="ES268:EV268" si="102">SUM(ES16)</f>
        <v>1.95</v>
      </c>
      <c r="ET268" s="34">
        <f t="shared" si="102"/>
        <v>4.7699999999999996</v>
      </c>
      <c r="EU268" s="34">
        <f t="shared" si="102"/>
        <v>1.28</v>
      </c>
      <c r="EV268" s="34">
        <f t="shared" si="102"/>
        <v>0.38</v>
      </c>
      <c r="EZ268" s="34">
        <f t="shared" ref="EZ268:FC268" si="103">SUM(EZ16)</f>
        <v>1.72</v>
      </c>
      <c r="FA268" s="34">
        <f t="shared" si="103"/>
        <v>4.63</v>
      </c>
      <c r="FB268" s="34">
        <f t="shared" si="103"/>
        <v>1.02</v>
      </c>
      <c r="FC268" s="34">
        <f t="shared" si="103"/>
        <v>0.54</v>
      </c>
      <c r="FG268" s="34">
        <f t="shared" ref="FG268:FJ268" si="104">SUM(FG16)</f>
        <v>2.39</v>
      </c>
      <c r="FH268" s="34">
        <f t="shared" si="104"/>
        <v>9.19</v>
      </c>
      <c r="FI268" s="34">
        <f t="shared" si="104"/>
        <v>1.07</v>
      </c>
      <c r="FJ268" s="34">
        <f t="shared" si="104"/>
        <v>0.42</v>
      </c>
      <c r="FN268" s="34">
        <f t="shared" ref="FN268:FQ268" si="105">SUM(FN16)</f>
        <v>1.89</v>
      </c>
      <c r="FO268" s="34">
        <f t="shared" si="105"/>
        <v>6.91</v>
      </c>
      <c r="FP268" s="34">
        <f t="shared" si="105"/>
        <v>1</v>
      </c>
      <c r="FQ268" s="34">
        <f t="shared" si="105"/>
        <v>0.34</v>
      </c>
      <c r="FU268" s="34">
        <f t="shared" ref="FU268:FX268" si="106">SUM(FU16)</f>
        <v>2.13</v>
      </c>
      <c r="FV268" s="34">
        <f t="shared" si="106"/>
        <v>8.68</v>
      </c>
      <c r="FW268" s="34">
        <f t="shared" si="106"/>
        <v>0.91</v>
      </c>
      <c r="FX268" s="34">
        <f t="shared" si="106"/>
        <v>0.8</v>
      </c>
      <c r="GB268" s="34">
        <f t="shared" ref="GB268:GE268" si="107">SUM(GB16)</f>
        <v>2.54</v>
      </c>
      <c r="GC268" s="34">
        <f t="shared" si="107"/>
        <v>10.33</v>
      </c>
      <c r="GD268" s="34">
        <f t="shared" si="107"/>
        <v>1.17</v>
      </c>
      <c r="GE268" s="34">
        <f t="shared" si="107"/>
        <v>0.36</v>
      </c>
      <c r="GI268" s="34">
        <f t="shared" ref="GI268:GL268" si="108">SUM(GI16)</f>
        <v>2.0499999999999998</v>
      </c>
      <c r="GJ268" s="34">
        <f t="shared" si="108"/>
        <v>6.81</v>
      </c>
      <c r="GK268" s="34">
        <f t="shared" si="108"/>
        <v>1.23</v>
      </c>
      <c r="GL268" s="34">
        <f t="shared" si="108"/>
        <v>0.38</v>
      </c>
      <c r="GP268" s="49">
        <f t="shared" ref="GP268:GS268" si="109">SUM(GP16)</f>
        <v>1.61</v>
      </c>
      <c r="GQ268" s="49">
        <f t="shared" si="109"/>
        <v>6.11</v>
      </c>
      <c r="GR268" s="49">
        <f t="shared" si="109"/>
        <v>0.98</v>
      </c>
      <c r="GS268" s="49">
        <f t="shared" si="109"/>
        <v>0.27</v>
      </c>
      <c r="GT268" s="49"/>
      <c r="GW268" s="53">
        <f t="shared" ref="GW268:GZ268" si="110">SUM(GW16)</f>
        <v>1.64</v>
      </c>
      <c r="GX268" s="53">
        <f t="shared" si="110"/>
        <v>5.5</v>
      </c>
      <c r="GY268" s="53">
        <f t="shared" si="110"/>
        <v>0.98</v>
      </c>
      <c r="GZ268" s="53">
        <f t="shared" si="110"/>
        <v>0.83</v>
      </c>
      <c r="HD268" s="57">
        <f t="shared" ref="HD268:HG268" si="111">SUM(HD16)</f>
        <v>2.08</v>
      </c>
      <c r="HE268" s="57">
        <f t="shared" si="111"/>
        <v>5.43</v>
      </c>
      <c r="HF268" s="57">
        <f t="shared" si="111"/>
        <v>1.26</v>
      </c>
      <c r="HG268" s="57">
        <f t="shared" si="111"/>
        <v>1.18</v>
      </c>
    </row>
    <row r="269" spans="1:215" x14ac:dyDescent="0.25">
      <c r="A269" s="34" t="s">
        <v>261</v>
      </c>
      <c r="B269" s="34">
        <f t="shared" si="62"/>
        <v>31.49</v>
      </c>
      <c r="C269" s="34">
        <f t="shared" si="62"/>
        <v>18.010000000000002</v>
      </c>
      <c r="D269" s="34">
        <f t="shared" si="62"/>
        <v>38.590000000000003</v>
      </c>
      <c r="E269" s="34">
        <f t="shared" si="62"/>
        <v>23.43</v>
      </c>
      <c r="H269" s="34" t="s">
        <v>261</v>
      </c>
      <c r="I269" s="34">
        <f t="shared" si="63"/>
        <v>31.29</v>
      </c>
      <c r="J269" s="34">
        <f t="shared" si="63"/>
        <v>15.42</v>
      </c>
      <c r="K269" s="34">
        <f t="shared" si="63"/>
        <v>38.81</v>
      </c>
      <c r="L269" s="34">
        <f t="shared" si="63"/>
        <v>22.47</v>
      </c>
      <c r="O269" s="34" t="s">
        <v>261</v>
      </c>
      <c r="P269" s="34">
        <f t="shared" si="64"/>
        <v>32.72</v>
      </c>
      <c r="Q269" s="34">
        <f t="shared" si="64"/>
        <v>17.54</v>
      </c>
      <c r="R269" s="34">
        <f t="shared" si="64"/>
        <v>40</v>
      </c>
      <c r="S269" s="34">
        <f t="shared" si="64"/>
        <v>24.35</v>
      </c>
      <c r="V269" s="34" t="s">
        <v>261</v>
      </c>
      <c r="W269" s="34">
        <f t="shared" si="65"/>
        <v>32.479999999999997</v>
      </c>
      <c r="X269" s="34">
        <f t="shared" si="65"/>
        <v>15.83</v>
      </c>
      <c r="Y269" s="34">
        <f t="shared" si="65"/>
        <v>39.299999999999997</v>
      </c>
      <c r="Z269" s="34">
        <f t="shared" si="65"/>
        <v>25.45</v>
      </c>
      <c r="AC269" s="34" t="s">
        <v>261</v>
      </c>
      <c r="AD269" s="34">
        <f t="shared" si="66"/>
        <v>32.409999999999997</v>
      </c>
      <c r="AE269" s="34">
        <f t="shared" si="66"/>
        <v>15.31</v>
      </c>
      <c r="AF269" s="34">
        <f t="shared" si="66"/>
        <v>38.92</v>
      </c>
      <c r="AG269" s="34">
        <f t="shared" si="66"/>
        <v>27.1</v>
      </c>
      <c r="AJ269" s="34" t="s">
        <v>261</v>
      </c>
      <c r="AK269" s="34">
        <f t="shared" si="67"/>
        <v>37.130000000000003</v>
      </c>
      <c r="AL269" s="34">
        <f t="shared" si="67"/>
        <v>14.97</v>
      </c>
      <c r="AM269" s="34">
        <f t="shared" si="67"/>
        <v>38.92</v>
      </c>
      <c r="AN269" s="34">
        <f t="shared" si="67"/>
        <v>47.85</v>
      </c>
      <c r="AQ269" s="34" t="s">
        <v>261</v>
      </c>
      <c r="AR269" s="34">
        <f t="shared" si="68"/>
        <v>37.44</v>
      </c>
      <c r="AS269" s="34">
        <f t="shared" si="68"/>
        <v>18.73</v>
      </c>
      <c r="AT269" s="34">
        <f t="shared" si="68"/>
        <v>38.74</v>
      </c>
      <c r="AU269" s="34">
        <f t="shared" si="68"/>
        <v>51.61</v>
      </c>
      <c r="AX269" s="34" t="s">
        <v>261</v>
      </c>
      <c r="AY269" s="34">
        <f t="shared" si="69"/>
        <v>33.99</v>
      </c>
      <c r="AZ269" s="34">
        <f t="shared" si="69"/>
        <v>33.93</v>
      </c>
      <c r="BA269" s="34">
        <f t="shared" si="69"/>
        <v>37.590000000000003</v>
      </c>
      <c r="BB269" s="34">
        <f t="shared" si="69"/>
        <v>28.04</v>
      </c>
      <c r="BE269" s="34" t="s">
        <v>261</v>
      </c>
      <c r="BF269" s="34">
        <f t="shared" si="70"/>
        <v>35.74</v>
      </c>
      <c r="BG269" s="34">
        <f t="shared" si="70"/>
        <v>33.18</v>
      </c>
      <c r="BH269" s="34">
        <f t="shared" si="70"/>
        <v>40.54</v>
      </c>
      <c r="BI269" s="34">
        <f t="shared" si="70"/>
        <v>29.63</v>
      </c>
      <c r="BL269" s="34" t="s">
        <v>261</v>
      </c>
      <c r="BM269" s="34">
        <f t="shared" si="71"/>
        <v>35.08</v>
      </c>
      <c r="BN269" s="34">
        <f t="shared" si="71"/>
        <v>32.14</v>
      </c>
      <c r="BO269" s="34">
        <f t="shared" si="71"/>
        <v>39.21</v>
      </c>
      <c r="BP269" s="34">
        <f t="shared" si="71"/>
        <v>29.35</v>
      </c>
      <c r="BS269" s="34" t="s">
        <v>261</v>
      </c>
      <c r="BT269" s="34">
        <f t="shared" si="72"/>
        <v>34.94</v>
      </c>
      <c r="BU269" s="34">
        <f t="shared" si="72"/>
        <v>34.770000000000003</v>
      </c>
      <c r="BV269" s="34">
        <f t="shared" si="72"/>
        <v>39.090000000000003</v>
      </c>
      <c r="BW269" s="34">
        <f t="shared" si="72"/>
        <v>26.84</v>
      </c>
      <c r="BZ269" s="34" t="s">
        <v>261</v>
      </c>
      <c r="CA269" s="34">
        <f t="shared" si="73"/>
        <v>34</v>
      </c>
      <c r="CB269" s="34">
        <f t="shared" si="73"/>
        <v>33.44</v>
      </c>
      <c r="CC269" s="34">
        <f t="shared" si="73"/>
        <v>37.520000000000003</v>
      </c>
      <c r="CD269" s="34">
        <f t="shared" si="73"/>
        <v>27.02</v>
      </c>
      <c r="CG269" s="34" t="s">
        <v>261</v>
      </c>
      <c r="CH269" s="34">
        <f t="shared" ref="CH269:CK269" si="112">SUM(CH17)</f>
        <v>34.42</v>
      </c>
      <c r="CI269" s="34">
        <f t="shared" si="112"/>
        <v>32.700000000000003</v>
      </c>
      <c r="CJ269" s="34">
        <f t="shared" si="112"/>
        <v>39.24</v>
      </c>
      <c r="CK269" s="34">
        <f t="shared" si="112"/>
        <v>26.14</v>
      </c>
      <c r="CN269" s="34" t="s">
        <v>261</v>
      </c>
      <c r="CO269" s="34">
        <f t="shared" ref="CO269:CR269" si="113">SUM(CO17)</f>
        <v>35.119999999999997</v>
      </c>
      <c r="CP269" s="34">
        <f t="shared" si="113"/>
        <v>30.34</v>
      </c>
      <c r="CQ269" s="34">
        <f t="shared" si="113"/>
        <v>40.36</v>
      </c>
      <c r="CR269" s="34">
        <f t="shared" si="113"/>
        <v>26.13</v>
      </c>
      <c r="CU269" s="34" t="s">
        <v>261</v>
      </c>
      <c r="CV269" s="34">
        <f t="shared" ref="CV269:CY269" si="114">SUM(CV17)</f>
        <v>35.33</v>
      </c>
      <c r="CW269" s="34">
        <f t="shared" si="114"/>
        <v>30.52</v>
      </c>
      <c r="CX269" s="34">
        <f t="shared" si="114"/>
        <v>40.57</v>
      </c>
      <c r="CY269" s="34">
        <f t="shared" si="114"/>
        <v>27.96</v>
      </c>
      <c r="DB269" s="34" t="s">
        <v>261</v>
      </c>
      <c r="DC269" s="34">
        <f t="shared" ref="DC269:DF269" si="115">SUM(DC17)</f>
        <v>33.82</v>
      </c>
      <c r="DD269" s="34">
        <f t="shared" si="115"/>
        <v>32.630000000000003</v>
      </c>
      <c r="DE269" s="34">
        <f t="shared" si="115"/>
        <v>37.93</v>
      </c>
      <c r="DF269" s="34">
        <f t="shared" si="115"/>
        <v>24.84</v>
      </c>
      <c r="DI269" s="34" t="s">
        <v>261</v>
      </c>
      <c r="DJ269" s="34">
        <f t="shared" ref="DJ269:DM269" si="116">SUM(DJ17)</f>
        <v>33.53</v>
      </c>
      <c r="DK269" s="34">
        <f t="shared" si="116"/>
        <v>29.45</v>
      </c>
      <c r="DL269" s="34">
        <f t="shared" si="116"/>
        <v>38.729999999999997</v>
      </c>
      <c r="DM269" s="34">
        <f t="shared" si="116"/>
        <v>25.36</v>
      </c>
      <c r="DP269" s="34" t="s">
        <v>261</v>
      </c>
      <c r="DQ269" s="34">
        <f t="shared" ref="DQ269:DT269" si="117">SUM(DQ17)</f>
        <v>31.95</v>
      </c>
      <c r="DR269" s="34">
        <f t="shared" si="117"/>
        <v>29.83</v>
      </c>
      <c r="DS269" s="34">
        <f t="shared" si="117"/>
        <v>36.35</v>
      </c>
      <c r="DT269" s="34">
        <f t="shared" si="117"/>
        <v>24.44</v>
      </c>
      <c r="DW269" s="34" t="s">
        <v>261</v>
      </c>
      <c r="DX269" s="34">
        <f t="shared" ref="DX269:EA269" si="118">SUM(DX17)</f>
        <v>34.18</v>
      </c>
      <c r="DY269" s="34">
        <f t="shared" si="118"/>
        <v>33.82</v>
      </c>
      <c r="DZ269" s="34">
        <f t="shared" si="118"/>
        <v>37.47</v>
      </c>
      <c r="EA269" s="34">
        <f t="shared" si="118"/>
        <v>29.39</v>
      </c>
      <c r="ED269" s="34" t="s">
        <v>261</v>
      </c>
      <c r="EE269" s="34">
        <f t="shared" ref="EE269:EH269" si="119">SUM(EE17)</f>
        <v>33.119999999999997</v>
      </c>
      <c r="EF269" s="34">
        <f t="shared" si="119"/>
        <v>30.88</v>
      </c>
      <c r="EG269" s="34">
        <f t="shared" si="119"/>
        <v>37.119999999999997</v>
      </c>
      <c r="EH269" s="34">
        <f t="shared" si="119"/>
        <v>26.9</v>
      </c>
      <c r="EK269" s="34" t="s">
        <v>261</v>
      </c>
      <c r="EL269" s="34">
        <f t="shared" ref="EL269:EO269" si="120">SUM(EL17)</f>
        <v>33.840000000000003</v>
      </c>
      <c r="EM269" s="34">
        <f t="shared" si="120"/>
        <v>29.21</v>
      </c>
      <c r="EN269" s="34">
        <f t="shared" si="120"/>
        <v>37.69</v>
      </c>
      <c r="EO269" s="34">
        <f t="shared" si="120"/>
        <v>29.53</v>
      </c>
      <c r="ER269" s="34" t="s">
        <v>261</v>
      </c>
      <c r="ES269" s="34">
        <f t="shared" ref="ES269:EV269" si="121">SUM(ES17)</f>
        <v>34.44</v>
      </c>
      <c r="ET269" s="34">
        <f t="shared" si="121"/>
        <v>33.82</v>
      </c>
      <c r="EU269" s="34">
        <f t="shared" si="121"/>
        <v>37.369999999999997</v>
      </c>
      <c r="EV269" s="34">
        <f t="shared" si="121"/>
        <v>30.12</v>
      </c>
      <c r="EZ269" s="34">
        <f t="shared" ref="EZ269:FC269" si="122">SUM(EZ17)</f>
        <v>34.25</v>
      </c>
      <c r="FA269" s="34">
        <f t="shared" si="122"/>
        <v>28.13</v>
      </c>
      <c r="FB269" s="34">
        <f t="shared" si="122"/>
        <v>39.17</v>
      </c>
      <c r="FC269" s="34">
        <f t="shared" si="122"/>
        <v>28.12</v>
      </c>
      <c r="FG269" s="34">
        <f t="shared" ref="FG269:FJ269" si="123">SUM(FG17)</f>
        <v>34.770000000000003</v>
      </c>
      <c r="FH269" s="34">
        <f t="shared" si="123"/>
        <v>27.96</v>
      </c>
      <c r="FI269" s="34">
        <f t="shared" si="123"/>
        <v>39.61</v>
      </c>
      <c r="FJ269" s="34">
        <f t="shared" si="123"/>
        <v>29.9</v>
      </c>
      <c r="FN269" s="34">
        <f t="shared" ref="FN269:FQ269" si="124">SUM(FN17)</f>
        <v>33.32</v>
      </c>
      <c r="FO269" s="34">
        <f t="shared" si="124"/>
        <v>28.53</v>
      </c>
      <c r="FP269" s="34">
        <f t="shared" si="124"/>
        <v>36.729999999999997</v>
      </c>
      <c r="FQ269" s="34">
        <f t="shared" si="124"/>
        <v>30.16</v>
      </c>
      <c r="FU269" s="34">
        <f t="shared" ref="FU269:FX269" si="125">SUM(FU17)</f>
        <v>34.29</v>
      </c>
      <c r="FV269" s="34">
        <f t="shared" si="125"/>
        <v>25.62</v>
      </c>
      <c r="FW269" s="34">
        <f t="shared" si="125"/>
        <v>39.270000000000003</v>
      </c>
      <c r="FX269" s="34">
        <f t="shared" si="125"/>
        <v>29.86</v>
      </c>
      <c r="GB269" s="34">
        <f t="shared" ref="GB269:GE269" si="126">SUM(GB17)</f>
        <v>34.340000000000003</v>
      </c>
      <c r="GC269" s="34">
        <f t="shared" si="126"/>
        <v>25.87</v>
      </c>
      <c r="GD269" s="34">
        <f t="shared" si="126"/>
        <v>38.33</v>
      </c>
      <c r="GE269" s="34">
        <f t="shared" si="126"/>
        <v>31.78</v>
      </c>
      <c r="GI269" s="34">
        <f t="shared" ref="GI269:GL269" si="127">SUM(GI17)</f>
        <v>35.32</v>
      </c>
      <c r="GJ269" s="34">
        <f t="shared" si="127"/>
        <v>28.64</v>
      </c>
      <c r="GK269" s="34">
        <f t="shared" si="127"/>
        <v>39.24</v>
      </c>
      <c r="GL269" s="34">
        <f t="shared" si="127"/>
        <v>32.090000000000003</v>
      </c>
      <c r="GP269" s="49">
        <f t="shared" ref="GP269:GS269" si="128">SUM(GP17)</f>
        <v>33.92</v>
      </c>
      <c r="GQ269" s="49">
        <f t="shared" si="128"/>
        <v>26.73</v>
      </c>
      <c r="GR269" s="49">
        <f t="shared" si="128"/>
        <v>38.21</v>
      </c>
      <c r="GS269" s="49">
        <f t="shared" si="128"/>
        <v>30.77</v>
      </c>
      <c r="GT269" s="49"/>
      <c r="GW269" s="53">
        <f t="shared" ref="GW269:GZ269" si="129">SUM(GW17)</f>
        <v>33.9</v>
      </c>
      <c r="GX269" s="53">
        <f t="shared" si="129"/>
        <v>26.97</v>
      </c>
      <c r="GY269" s="53">
        <f t="shared" si="129"/>
        <v>37.49</v>
      </c>
      <c r="GZ269" s="53">
        <f t="shared" si="129"/>
        <v>31.63</v>
      </c>
      <c r="HD269" s="57">
        <f t="shared" ref="HD269:HG269" si="130">SUM(HD17)</f>
        <v>38.17</v>
      </c>
      <c r="HE269" s="57">
        <f t="shared" si="130"/>
        <v>30.18</v>
      </c>
      <c r="HF269" s="57">
        <f t="shared" si="130"/>
        <v>38.47</v>
      </c>
      <c r="HG269" s="57">
        <f t="shared" si="130"/>
        <v>46.88</v>
      </c>
    </row>
    <row r="270" spans="1:215" x14ac:dyDescent="0.25">
      <c r="A270" s="34" t="s">
        <v>262</v>
      </c>
      <c r="B270" s="34">
        <f t="shared" si="62"/>
        <v>11.9</v>
      </c>
      <c r="C270" s="34">
        <f t="shared" si="62"/>
        <v>23.73</v>
      </c>
      <c r="D270" s="34">
        <f t="shared" si="62"/>
        <v>3.71</v>
      </c>
      <c r="E270" s="34">
        <f t="shared" si="62"/>
        <v>29.17</v>
      </c>
      <c r="H270" s="34" t="s">
        <v>262</v>
      </c>
      <c r="I270" s="34">
        <f t="shared" si="63"/>
        <v>11.93</v>
      </c>
      <c r="J270" s="34">
        <f t="shared" si="63"/>
        <v>23.55</v>
      </c>
      <c r="K270" s="34">
        <f t="shared" si="63"/>
        <v>3.85</v>
      </c>
      <c r="L270" s="34">
        <f t="shared" si="63"/>
        <v>28.3</v>
      </c>
      <c r="O270" s="34" t="s">
        <v>262</v>
      </c>
      <c r="P270" s="34">
        <f t="shared" si="64"/>
        <v>10.7</v>
      </c>
      <c r="Q270" s="34">
        <f t="shared" si="64"/>
        <v>21.09</v>
      </c>
      <c r="R270" s="34">
        <f t="shared" si="64"/>
        <v>3.44</v>
      </c>
      <c r="S270" s="34">
        <f t="shared" si="64"/>
        <v>27.95</v>
      </c>
      <c r="V270" s="34" t="s">
        <v>262</v>
      </c>
      <c r="W270" s="34">
        <f t="shared" si="65"/>
        <v>10.74</v>
      </c>
      <c r="X270" s="34">
        <f t="shared" si="65"/>
        <v>23.37</v>
      </c>
      <c r="Y270" s="34">
        <f t="shared" si="65"/>
        <v>3.4</v>
      </c>
      <c r="Z270" s="34">
        <f t="shared" si="65"/>
        <v>26.61</v>
      </c>
      <c r="AC270" s="34" t="s">
        <v>262</v>
      </c>
      <c r="AD270" s="34">
        <f t="shared" si="66"/>
        <v>11.03</v>
      </c>
      <c r="AE270" s="34">
        <f t="shared" si="66"/>
        <v>23.61</v>
      </c>
      <c r="AF270" s="34">
        <f t="shared" si="66"/>
        <v>3.38</v>
      </c>
      <c r="AG270" s="34">
        <f t="shared" si="66"/>
        <v>26.27</v>
      </c>
      <c r="AJ270" s="34" t="s">
        <v>262</v>
      </c>
      <c r="AK270" s="34">
        <f t="shared" si="67"/>
        <v>6.06</v>
      </c>
      <c r="AL270" s="34">
        <f t="shared" si="67"/>
        <v>22.51</v>
      </c>
      <c r="AM270" s="34">
        <f t="shared" si="67"/>
        <v>3.44</v>
      </c>
      <c r="AN270" s="34">
        <f t="shared" si="67"/>
        <v>4.4000000000000004</v>
      </c>
      <c r="AQ270" s="34" t="s">
        <v>262</v>
      </c>
      <c r="AR270" s="34">
        <f t="shared" si="68"/>
        <v>6.18</v>
      </c>
      <c r="AS270" s="34">
        <f t="shared" si="68"/>
        <v>19.100000000000001</v>
      </c>
      <c r="AT270" s="34">
        <f t="shared" si="68"/>
        <v>3.8</v>
      </c>
      <c r="AU270" s="34">
        <f t="shared" si="68"/>
        <v>4.41</v>
      </c>
      <c r="AX270" s="34" t="s">
        <v>262</v>
      </c>
      <c r="AY270" s="34">
        <f t="shared" si="69"/>
        <v>8.27</v>
      </c>
      <c r="AZ270" s="34">
        <f t="shared" si="69"/>
        <v>3.34</v>
      </c>
      <c r="BA270" s="34">
        <f t="shared" si="69"/>
        <v>4.12</v>
      </c>
      <c r="BB270" s="34">
        <f t="shared" si="69"/>
        <v>24.17</v>
      </c>
      <c r="BE270" s="34" t="s">
        <v>262</v>
      </c>
      <c r="BF270" s="34">
        <f t="shared" si="70"/>
        <v>8.67</v>
      </c>
      <c r="BG270" s="34">
        <f t="shared" si="70"/>
        <v>6.04</v>
      </c>
      <c r="BH270" s="34">
        <f t="shared" si="70"/>
        <v>3.51</v>
      </c>
      <c r="BI270" s="34">
        <f t="shared" si="70"/>
        <v>24.63</v>
      </c>
      <c r="BL270" s="34" t="s">
        <v>262</v>
      </c>
      <c r="BM270" s="34">
        <f t="shared" si="71"/>
        <v>9.8800000000000008</v>
      </c>
      <c r="BN270" s="34">
        <f t="shared" si="71"/>
        <v>4.5599999999999996</v>
      </c>
      <c r="BO270" s="34">
        <f t="shared" si="71"/>
        <v>4.78</v>
      </c>
      <c r="BP270" s="34">
        <f t="shared" si="71"/>
        <v>28.12</v>
      </c>
      <c r="BS270" s="34" t="s">
        <v>262</v>
      </c>
      <c r="BT270" s="34">
        <f t="shared" si="72"/>
        <v>9.2100000000000009</v>
      </c>
      <c r="BU270" s="34">
        <f t="shared" si="72"/>
        <v>3.28</v>
      </c>
      <c r="BV270" s="34">
        <f t="shared" si="72"/>
        <v>4.4400000000000004</v>
      </c>
      <c r="BW270" s="34">
        <f t="shared" si="72"/>
        <v>27.97</v>
      </c>
      <c r="BZ270" s="34" t="s">
        <v>262</v>
      </c>
      <c r="CA270" s="34">
        <f t="shared" si="73"/>
        <v>8.36</v>
      </c>
      <c r="CB270" s="34">
        <f t="shared" si="73"/>
        <v>2.1</v>
      </c>
      <c r="CC270" s="34">
        <f t="shared" si="73"/>
        <v>3.53</v>
      </c>
      <c r="CD270" s="34">
        <f t="shared" si="73"/>
        <v>25.46</v>
      </c>
      <c r="CG270" s="34" t="s">
        <v>262</v>
      </c>
      <c r="CH270" s="34">
        <f t="shared" ref="CH270:CK270" si="131">SUM(CH18)</f>
        <v>7.53</v>
      </c>
      <c r="CI270" s="34">
        <f t="shared" si="131"/>
        <v>3.23</v>
      </c>
      <c r="CJ270" s="34">
        <f t="shared" si="131"/>
        <v>2.46</v>
      </c>
      <c r="CK270" s="34">
        <f t="shared" si="131"/>
        <v>25.96</v>
      </c>
      <c r="CN270" s="34" t="s">
        <v>262</v>
      </c>
      <c r="CO270" s="34">
        <f t="shared" ref="CO270:CR270" si="132">SUM(CO18)</f>
        <v>8.07</v>
      </c>
      <c r="CP270" s="34">
        <f t="shared" si="132"/>
        <v>3.53</v>
      </c>
      <c r="CQ270" s="34">
        <f t="shared" si="132"/>
        <v>2.88</v>
      </c>
      <c r="CR270" s="34">
        <f t="shared" si="132"/>
        <v>26.75</v>
      </c>
      <c r="CU270" s="34" t="s">
        <v>262</v>
      </c>
      <c r="CV270" s="34">
        <f t="shared" ref="CV270:CY270" si="133">SUM(CV18)</f>
        <v>7.46</v>
      </c>
      <c r="CW270" s="34">
        <f t="shared" si="133"/>
        <v>2.4</v>
      </c>
      <c r="CX270" s="34">
        <f t="shared" si="133"/>
        <v>2.4</v>
      </c>
      <c r="CY270" s="34">
        <f t="shared" si="133"/>
        <v>25.77</v>
      </c>
      <c r="DB270" s="34" t="s">
        <v>262</v>
      </c>
      <c r="DC270" s="34">
        <f t="shared" ref="DC270:DF270" si="134">SUM(DC18)</f>
        <v>7.33</v>
      </c>
      <c r="DD270" s="34">
        <f t="shared" si="134"/>
        <v>1.71</v>
      </c>
      <c r="DE270" s="34">
        <f t="shared" si="134"/>
        <v>3.01</v>
      </c>
      <c r="DF270" s="34">
        <f t="shared" si="134"/>
        <v>24.28</v>
      </c>
      <c r="DI270" s="34" t="s">
        <v>262</v>
      </c>
      <c r="DJ270" s="34">
        <f t="shared" ref="DJ270:DM270" si="135">SUM(DJ18)</f>
        <v>8.6</v>
      </c>
      <c r="DK270" s="34">
        <f t="shared" si="135"/>
        <v>4.96</v>
      </c>
      <c r="DL270" s="34">
        <f t="shared" si="135"/>
        <v>3.46</v>
      </c>
      <c r="DM270" s="34">
        <f t="shared" si="135"/>
        <v>26.12</v>
      </c>
      <c r="DP270" s="34" t="s">
        <v>262</v>
      </c>
      <c r="DQ270" s="34">
        <f t="shared" ref="DQ270:DT270" si="136">SUM(DQ18)</f>
        <v>9.09</v>
      </c>
      <c r="DR270" s="34">
        <f t="shared" si="136"/>
        <v>7.1</v>
      </c>
      <c r="DS270" s="34">
        <f t="shared" si="136"/>
        <v>3.01</v>
      </c>
      <c r="DT270" s="34">
        <f t="shared" si="136"/>
        <v>28.12</v>
      </c>
      <c r="DW270" s="34" t="s">
        <v>262</v>
      </c>
      <c r="DX270" s="34">
        <f t="shared" ref="DX270:EA270" si="137">SUM(DX18)</f>
        <v>8.9</v>
      </c>
      <c r="DY270" s="34">
        <f t="shared" si="137"/>
        <v>7.75</v>
      </c>
      <c r="DZ270" s="34">
        <f t="shared" si="137"/>
        <v>3.73</v>
      </c>
      <c r="EA270" s="34">
        <f t="shared" si="137"/>
        <v>25.94</v>
      </c>
      <c r="ED270" s="34" t="s">
        <v>262</v>
      </c>
      <c r="EE270" s="34">
        <f t="shared" ref="EE270:EH270" si="138">SUM(EE18)</f>
        <v>7.82</v>
      </c>
      <c r="EF270" s="34">
        <f t="shared" si="138"/>
        <v>4.2699999999999996</v>
      </c>
      <c r="EG270" s="34">
        <f t="shared" si="138"/>
        <v>3.21</v>
      </c>
      <c r="EH270" s="34">
        <f t="shared" si="138"/>
        <v>23.93</v>
      </c>
      <c r="EK270" s="34" t="s">
        <v>262</v>
      </c>
      <c r="EL270" s="34">
        <f t="shared" ref="EL270:EO270" si="139">SUM(EL18)</f>
        <v>8.1199999999999992</v>
      </c>
      <c r="EM270" s="34">
        <f t="shared" si="139"/>
        <v>6.33</v>
      </c>
      <c r="EN270" s="34">
        <f t="shared" si="139"/>
        <v>3.83</v>
      </c>
      <c r="EO270" s="34">
        <f t="shared" si="139"/>
        <v>23.23</v>
      </c>
      <c r="ER270" s="34" t="s">
        <v>262</v>
      </c>
      <c r="ES270" s="34">
        <f t="shared" ref="ES270:EV270" si="140">SUM(ES18)</f>
        <v>7.92</v>
      </c>
      <c r="ET270" s="34">
        <f t="shared" si="140"/>
        <v>7.23</v>
      </c>
      <c r="EU270" s="34">
        <f t="shared" si="140"/>
        <v>3.17</v>
      </c>
      <c r="EV270" s="34">
        <f t="shared" si="140"/>
        <v>23.89</v>
      </c>
      <c r="EZ270" s="34">
        <f t="shared" ref="EZ270:FC270" si="141">SUM(EZ18)</f>
        <v>8.0399999999999991</v>
      </c>
      <c r="FA270" s="34">
        <f t="shared" si="141"/>
        <v>6.81</v>
      </c>
      <c r="FB270" s="34">
        <f t="shared" si="141"/>
        <v>3.3</v>
      </c>
      <c r="FC270" s="34">
        <f t="shared" si="141"/>
        <v>23.68</v>
      </c>
      <c r="FG270" s="34">
        <f t="shared" ref="FG270:FJ270" si="142">SUM(FG18)</f>
        <v>8.27</v>
      </c>
      <c r="FH270" s="34">
        <f t="shared" si="142"/>
        <v>4.8899999999999997</v>
      </c>
      <c r="FI270" s="34">
        <f t="shared" si="142"/>
        <v>3.38</v>
      </c>
      <c r="FJ270" s="34">
        <f t="shared" si="142"/>
        <v>25.03</v>
      </c>
      <c r="FN270" s="34">
        <f t="shared" ref="FN270:FQ270" si="143">SUM(FN18)</f>
        <v>7.61</v>
      </c>
      <c r="FO270" s="34">
        <f t="shared" si="143"/>
        <v>5.6</v>
      </c>
      <c r="FP270" s="34">
        <f t="shared" si="143"/>
        <v>3.27</v>
      </c>
      <c r="FQ270" s="34">
        <f t="shared" si="143"/>
        <v>23.36</v>
      </c>
      <c r="FU270" s="34">
        <f t="shared" ref="FU270:FX270" si="144">SUM(FU18)</f>
        <v>7.73</v>
      </c>
      <c r="FV270" s="34">
        <f t="shared" si="144"/>
        <v>7.66</v>
      </c>
      <c r="FW270" s="34">
        <f t="shared" si="144"/>
        <v>2.92</v>
      </c>
      <c r="FX270" s="34">
        <f t="shared" si="144"/>
        <v>22.3</v>
      </c>
      <c r="GB270" s="34">
        <f t="shared" ref="GB270:GE270" si="145">SUM(GB18)</f>
        <v>6.98</v>
      </c>
      <c r="GC270" s="34">
        <f t="shared" si="145"/>
        <v>6.49</v>
      </c>
      <c r="GD270" s="34">
        <f t="shared" si="145"/>
        <v>2.62</v>
      </c>
      <c r="GE270" s="34">
        <f t="shared" si="145"/>
        <v>21.08</v>
      </c>
      <c r="GI270" s="34">
        <f t="shared" ref="GI270:GL270" si="146">SUM(GI18)</f>
        <v>7.02</v>
      </c>
      <c r="GJ270" s="34">
        <f t="shared" si="146"/>
        <v>4.88</v>
      </c>
      <c r="GK270" s="34">
        <f t="shared" si="146"/>
        <v>2.72</v>
      </c>
      <c r="GL270" s="34">
        <f t="shared" si="146"/>
        <v>21.47</v>
      </c>
      <c r="GP270" s="49">
        <f t="shared" ref="GP270:GS270" si="147">SUM(GP18)</f>
        <v>6.35</v>
      </c>
      <c r="GQ270" s="49">
        <f t="shared" si="147"/>
        <v>1.73</v>
      </c>
      <c r="GR270" s="49">
        <f t="shared" si="147"/>
        <v>2.73</v>
      </c>
      <c r="GS270" s="49">
        <f t="shared" si="147"/>
        <v>20.13</v>
      </c>
      <c r="GT270" s="49"/>
      <c r="GW270" s="53">
        <f t="shared" ref="GW270:GZ270" si="148">SUM(GW18)</f>
        <v>6.79</v>
      </c>
      <c r="GX270" s="53">
        <f t="shared" si="148"/>
        <v>4.8499999999999996</v>
      </c>
      <c r="GY270" s="53">
        <f t="shared" si="148"/>
        <v>3.41</v>
      </c>
      <c r="GZ270" s="53">
        <f t="shared" si="148"/>
        <v>18.100000000000001</v>
      </c>
      <c r="HD270" s="57">
        <f t="shared" ref="HD270:HG270" si="149">SUM(HD18)</f>
        <v>3.4</v>
      </c>
      <c r="HE270" s="57">
        <f t="shared" si="149"/>
        <v>4.95</v>
      </c>
      <c r="HF270" s="57">
        <f t="shared" si="149"/>
        <v>2.34</v>
      </c>
      <c r="HG270" s="57">
        <f t="shared" si="149"/>
        <v>5.05</v>
      </c>
    </row>
    <row r="271" spans="1:215" x14ac:dyDescent="0.25">
      <c r="A271" s="34" t="s">
        <v>263</v>
      </c>
      <c r="B271" s="34">
        <f t="shared" si="62"/>
        <v>5.37</v>
      </c>
      <c r="C271" s="34">
        <f t="shared" si="62"/>
        <v>6.23</v>
      </c>
      <c r="D271" s="34">
        <f t="shared" si="62"/>
        <v>6.05</v>
      </c>
      <c r="E271" s="34">
        <f t="shared" si="62"/>
        <v>2.2999999999999998</v>
      </c>
      <c r="H271" s="34" t="s">
        <v>263</v>
      </c>
      <c r="I271" s="34">
        <f t="shared" si="63"/>
        <v>5.39</v>
      </c>
      <c r="J271" s="34">
        <f t="shared" si="63"/>
        <v>7.54</v>
      </c>
      <c r="K271" s="34">
        <f t="shared" si="63"/>
        <v>6.04</v>
      </c>
      <c r="L271" s="34">
        <f t="shared" si="63"/>
        <v>2.15</v>
      </c>
      <c r="O271" s="34" t="s">
        <v>263</v>
      </c>
      <c r="P271" s="34">
        <f t="shared" si="64"/>
        <v>4.91</v>
      </c>
      <c r="Q271" s="34">
        <f t="shared" si="64"/>
        <v>6.5</v>
      </c>
      <c r="R271" s="34">
        <f t="shared" si="64"/>
        <v>4.97</v>
      </c>
      <c r="S271" s="34">
        <f t="shared" si="64"/>
        <v>3.16</v>
      </c>
      <c r="V271" s="34" t="s">
        <v>263</v>
      </c>
      <c r="W271" s="34">
        <f t="shared" si="65"/>
        <v>6.19</v>
      </c>
      <c r="X271" s="34">
        <f t="shared" si="65"/>
        <v>10.65</v>
      </c>
      <c r="Y271" s="34">
        <f t="shared" si="65"/>
        <v>6.08</v>
      </c>
      <c r="Z271" s="34">
        <f t="shared" si="65"/>
        <v>3.09</v>
      </c>
      <c r="AC271" s="34" t="s">
        <v>263</v>
      </c>
      <c r="AD271" s="34">
        <f t="shared" si="66"/>
        <v>5.97</v>
      </c>
      <c r="AE271" s="34">
        <f t="shared" si="66"/>
        <v>8.27</v>
      </c>
      <c r="AF271" s="34">
        <f t="shared" si="66"/>
        <v>5.99</v>
      </c>
      <c r="AG271" s="34">
        <f t="shared" si="66"/>
        <v>4.1100000000000003</v>
      </c>
      <c r="AJ271" s="34" t="s">
        <v>263</v>
      </c>
      <c r="AK271" s="34">
        <f t="shared" si="67"/>
        <v>5.53</v>
      </c>
      <c r="AL271" s="34">
        <f t="shared" si="67"/>
        <v>6.07</v>
      </c>
      <c r="AM271" s="34">
        <f t="shared" si="67"/>
        <v>6.09</v>
      </c>
      <c r="AN271" s="34">
        <f t="shared" si="67"/>
        <v>3.2</v>
      </c>
      <c r="AQ271" s="34" t="s">
        <v>263</v>
      </c>
      <c r="AR271" s="34">
        <f t="shared" si="68"/>
        <v>4.91</v>
      </c>
      <c r="AS271" s="34">
        <f t="shared" si="68"/>
        <v>5.48</v>
      </c>
      <c r="AT271" s="34">
        <f t="shared" si="68"/>
        <v>5.31</v>
      </c>
      <c r="AU271" s="34">
        <f t="shared" si="68"/>
        <v>3.02</v>
      </c>
      <c r="AX271" s="34" t="s">
        <v>263</v>
      </c>
      <c r="AY271" s="34">
        <f t="shared" si="69"/>
        <v>6.59</v>
      </c>
      <c r="AZ271" s="34">
        <f t="shared" si="69"/>
        <v>10.44</v>
      </c>
      <c r="BA271" s="34">
        <f t="shared" si="69"/>
        <v>6.28</v>
      </c>
      <c r="BB271" s="34">
        <f t="shared" si="69"/>
        <v>3.66</v>
      </c>
      <c r="BE271" s="34" t="s">
        <v>263</v>
      </c>
      <c r="BF271" s="34">
        <f t="shared" si="70"/>
        <v>6.51</v>
      </c>
      <c r="BG271" s="34">
        <f t="shared" si="70"/>
        <v>6.27</v>
      </c>
      <c r="BH271" s="34">
        <f t="shared" si="70"/>
        <v>6.93</v>
      </c>
      <c r="BI271" s="34">
        <f t="shared" si="70"/>
        <v>4.4800000000000004</v>
      </c>
      <c r="BL271" s="34" t="s">
        <v>263</v>
      </c>
      <c r="BM271" s="34">
        <f t="shared" si="71"/>
        <v>5.33</v>
      </c>
      <c r="BN271" s="34">
        <f t="shared" si="71"/>
        <v>9.23</v>
      </c>
      <c r="BO271" s="34">
        <f t="shared" si="71"/>
        <v>5.65</v>
      </c>
      <c r="BP271" s="34">
        <f t="shared" si="71"/>
        <v>1.91</v>
      </c>
      <c r="BS271" s="34" t="s">
        <v>263</v>
      </c>
      <c r="BT271" s="34">
        <f t="shared" si="72"/>
        <v>5.13</v>
      </c>
      <c r="BU271" s="34">
        <f t="shared" si="72"/>
        <v>5.19</v>
      </c>
      <c r="BV271" s="34">
        <f t="shared" si="72"/>
        <v>5.99</v>
      </c>
      <c r="BW271" s="34">
        <f t="shared" si="72"/>
        <v>1.62</v>
      </c>
      <c r="BZ271" s="34" t="s">
        <v>263</v>
      </c>
      <c r="CA271" s="34">
        <f t="shared" si="73"/>
        <v>5.72</v>
      </c>
      <c r="CB271" s="34">
        <f t="shared" si="73"/>
        <v>8.15</v>
      </c>
      <c r="CC271" s="34">
        <f t="shared" si="73"/>
        <v>6.45</v>
      </c>
      <c r="CD271" s="34">
        <f t="shared" si="73"/>
        <v>1.74</v>
      </c>
      <c r="CG271" s="34" t="s">
        <v>263</v>
      </c>
      <c r="CH271" s="34">
        <f t="shared" ref="CH271:CK271" si="150">SUM(CH19)</f>
        <v>5.03</v>
      </c>
      <c r="CI271" s="34">
        <f t="shared" si="150"/>
        <v>7.16</v>
      </c>
      <c r="CJ271" s="34">
        <f t="shared" si="150"/>
        <v>5.2</v>
      </c>
      <c r="CK271" s="34">
        <f t="shared" si="150"/>
        <v>2.94</v>
      </c>
      <c r="CN271" s="34" t="s">
        <v>263</v>
      </c>
      <c r="CO271" s="34">
        <f t="shared" ref="CO271:CR271" si="151">SUM(CO19)</f>
        <v>5.39</v>
      </c>
      <c r="CP271" s="34">
        <f t="shared" si="151"/>
        <v>8.27</v>
      </c>
      <c r="CQ271" s="34">
        <f t="shared" si="151"/>
        <v>5.67</v>
      </c>
      <c r="CR271" s="34">
        <f t="shared" si="151"/>
        <v>2.0299999999999998</v>
      </c>
      <c r="CU271" s="34" t="s">
        <v>263</v>
      </c>
      <c r="CV271" s="34">
        <f t="shared" ref="CV271:CY271" si="152">SUM(CV19)</f>
        <v>4.93</v>
      </c>
      <c r="CW271" s="34">
        <f t="shared" si="152"/>
        <v>9.43</v>
      </c>
      <c r="CX271" s="34">
        <f t="shared" si="152"/>
        <v>4.93</v>
      </c>
      <c r="CY271" s="34">
        <f t="shared" si="152"/>
        <v>0.95</v>
      </c>
      <c r="DB271" s="34" t="s">
        <v>263</v>
      </c>
      <c r="DC271" s="34">
        <f t="shared" ref="DC271:DF271" si="153">SUM(DC19)</f>
        <v>5.51</v>
      </c>
      <c r="DD271" s="34">
        <f t="shared" si="153"/>
        <v>11.17</v>
      </c>
      <c r="DE271" s="34">
        <f t="shared" si="153"/>
        <v>5.44</v>
      </c>
      <c r="DF271" s="34">
        <f t="shared" si="153"/>
        <v>1.3</v>
      </c>
      <c r="DI271" s="34" t="s">
        <v>263</v>
      </c>
      <c r="DJ271" s="34">
        <f t="shared" ref="DJ271:DM271" si="154">SUM(DJ19)</f>
        <v>5.71</v>
      </c>
      <c r="DK271" s="34">
        <f t="shared" si="154"/>
        <v>11.86</v>
      </c>
      <c r="DL271" s="34">
        <f t="shared" si="154"/>
        <v>5.54</v>
      </c>
      <c r="DM271" s="34">
        <f t="shared" si="154"/>
        <v>2.25</v>
      </c>
      <c r="DP271" s="34" t="s">
        <v>263</v>
      </c>
      <c r="DQ271" s="34">
        <f t="shared" ref="DQ271:DT271" si="155">SUM(DQ19)</f>
        <v>5.27</v>
      </c>
      <c r="DR271" s="34">
        <f t="shared" si="155"/>
        <v>6.97</v>
      </c>
      <c r="DS271" s="34">
        <f t="shared" si="155"/>
        <v>5.86</v>
      </c>
      <c r="DT271" s="34">
        <f t="shared" si="155"/>
        <v>1.6</v>
      </c>
      <c r="DW271" s="34" t="s">
        <v>263</v>
      </c>
      <c r="DX271" s="34">
        <f t="shared" ref="DX271:EA271" si="156">SUM(DX19)</f>
        <v>4.58</v>
      </c>
      <c r="DY271" s="34">
        <f t="shared" si="156"/>
        <v>4.7</v>
      </c>
      <c r="DZ271" s="34">
        <f t="shared" si="156"/>
        <v>5.63</v>
      </c>
      <c r="EA271" s="34">
        <f t="shared" si="156"/>
        <v>1.19</v>
      </c>
      <c r="ED271" s="34" t="s">
        <v>263</v>
      </c>
      <c r="EE271" s="34">
        <f t="shared" ref="EE271:EH271" si="157">SUM(EE19)</f>
        <v>7.04</v>
      </c>
      <c r="EF271" s="34">
        <f t="shared" si="157"/>
        <v>14.65</v>
      </c>
      <c r="EG271" s="34">
        <f t="shared" si="157"/>
        <v>6.28</v>
      </c>
      <c r="EH271" s="34">
        <f t="shared" si="157"/>
        <v>3.26</v>
      </c>
      <c r="EK271" s="34" t="s">
        <v>263</v>
      </c>
      <c r="EL271" s="34">
        <f t="shared" ref="EL271:EO271" si="158">SUM(EL19)</f>
        <v>5.62</v>
      </c>
      <c r="EM271" s="34">
        <f t="shared" si="158"/>
        <v>9.94</v>
      </c>
      <c r="EN271" s="34">
        <f t="shared" si="158"/>
        <v>5.39</v>
      </c>
      <c r="EO271" s="34">
        <f t="shared" si="158"/>
        <v>2.0299999999999998</v>
      </c>
      <c r="ER271" s="34" t="s">
        <v>263</v>
      </c>
      <c r="ES271" s="34">
        <f t="shared" ref="ES271:EV271" si="159">SUM(ES19)</f>
        <v>5.44</v>
      </c>
      <c r="ET271" s="34">
        <f t="shared" si="159"/>
        <v>9.56</v>
      </c>
      <c r="EU271" s="34">
        <f t="shared" si="159"/>
        <v>5.5</v>
      </c>
      <c r="EV271" s="34">
        <f t="shared" si="159"/>
        <v>1.32</v>
      </c>
      <c r="EZ271" s="34">
        <f t="shared" ref="EZ271:FC271" si="160">SUM(EZ19)</f>
        <v>5.95</v>
      </c>
      <c r="FA271" s="34">
        <f t="shared" si="160"/>
        <v>11.91</v>
      </c>
      <c r="FB271" s="34">
        <f t="shared" si="160"/>
        <v>6.05</v>
      </c>
      <c r="FC271" s="34">
        <f t="shared" si="160"/>
        <v>1.46</v>
      </c>
      <c r="FG271" s="34">
        <f t="shared" ref="FG271:FJ271" si="161">SUM(FG19)</f>
        <v>6.43</v>
      </c>
      <c r="FH271" s="34">
        <f t="shared" si="161"/>
        <v>11.04</v>
      </c>
      <c r="FI271" s="34">
        <f t="shared" si="161"/>
        <v>6.49</v>
      </c>
      <c r="FJ271" s="34">
        <f t="shared" si="161"/>
        <v>2.74</v>
      </c>
      <c r="FN271" s="34">
        <f t="shared" ref="FN271:FQ271" si="162">SUM(FN19)</f>
        <v>6.86</v>
      </c>
      <c r="FO271" s="34">
        <f t="shared" si="162"/>
        <v>9.25</v>
      </c>
      <c r="FP271" s="34">
        <f t="shared" si="162"/>
        <v>7.49</v>
      </c>
      <c r="FQ271" s="34">
        <f t="shared" si="162"/>
        <v>2.61</v>
      </c>
      <c r="FU271" s="34">
        <f t="shared" ref="FU271:FX271" si="163">SUM(FU19)</f>
        <v>6.51</v>
      </c>
      <c r="FV271" s="34">
        <f t="shared" si="163"/>
        <v>8.9</v>
      </c>
      <c r="FW271" s="34">
        <f t="shared" si="163"/>
        <v>6.89</v>
      </c>
      <c r="FX271" s="34">
        <f t="shared" si="163"/>
        <v>2.0099999999999998</v>
      </c>
      <c r="GB271" s="34">
        <f t="shared" ref="GB271:GE271" si="164">SUM(GB19)</f>
        <v>7.92</v>
      </c>
      <c r="GC271" s="34">
        <f t="shared" si="164"/>
        <v>9.7100000000000009</v>
      </c>
      <c r="GD271" s="34">
        <f t="shared" si="164"/>
        <v>9</v>
      </c>
      <c r="GE271" s="34">
        <f t="shared" si="164"/>
        <v>2.21</v>
      </c>
      <c r="GI271" s="34">
        <f t="shared" ref="GI271:GL271" si="165">SUM(GI19)</f>
        <v>6.95</v>
      </c>
      <c r="GJ271" s="34">
        <f t="shared" si="165"/>
        <v>12.63</v>
      </c>
      <c r="GK271" s="34">
        <f t="shared" si="165"/>
        <v>7.18</v>
      </c>
      <c r="GL271" s="34">
        <f t="shared" si="165"/>
        <v>2.2599999999999998</v>
      </c>
      <c r="GP271" s="49">
        <f t="shared" ref="GP271:GS271" si="166">SUM(GP19)</f>
        <v>6.04</v>
      </c>
      <c r="GQ271" s="49">
        <f t="shared" si="166"/>
        <v>11.72</v>
      </c>
      <c r="GR271" s="49">
        <f t="shared" si="166"/>
        <v>5.96</v>
      </c>
      <c r="GS271" s="49">
        <f t="shared" si="166"/>
        <v>1.95</v>
      </c>
      <c r="GT271" s="49"/>
      <c r="GW271" s="53">
        <f t="shared" ref="GW271:GZ271" si="167">SUM(GW19)</f>
        <v>5.42</v>
      </c>
      <c r="GX271" s="53">
        <f t="shared" si="167"/>
        <v>10.75</v>
      </c>
      <c r="GY271" s="53">
        <f t="shared" si="167"/>
        <v>4.95</v>
      </c>
      <c r="GZ271" s="53">
        <f t="shared" si="167"/>
        <v>2.09</v>
      </c>
      <c r="HD271" s="57">
        <f t="shared" ref="HD271:HG271" si="168">SUM(HD19)</f>
        <v>4.84</v>
      </c>
      <c r="HE271" s="57">
        <f t="shared" si="168"/>
        <v>8.39</v>
      </c>
      <c r="HF271" s="57">
        <f t="shared" si="168"/>
        <v>4.92</v>
      </c>
      <c r="HG271" s="57">
        <f t="shared" si="168"/>
        <v>1.55</v>
      </c>
    </row>
    <row r="272" spans="1:215" x14ac:dyDescent="0.25">
      <c r="A272" s="34" t="s">
        <v>264</v>
      </c>
      <c r="B272" s="34">
        <f>SUM(B20)</f>
        <v>9.3699999999999992</v>
      </c>
      <c r="C272" s="34">
        <f t="shared" si="62"/>
        <v>7.85</v>
      </c>
      <c r="D272" s="34">
        <f t="shared" si="62"/>
        <v>9.75</v>
      </c>
      <c r="E272" s="34">
        <f t="shared" si="62"/>
        <v>9.7100000000000009</v>
      </c>
      <c r="H272" s="34" t="s">
        <v>264</v>
      </c>
      <c r="I272" s="34">
        <f>SUM(I20)</f>
        <v>9.5500000000000007</v>
      </c>
      <c r="J272" s="34">
        <f t="shared" si="63"/>
        <v>6.09</v>
      </c>
      <c r="K272" s="34">
        <f t="shared" si="63"/>
        <v>10.34</v>
      </c>
      <c r="L272" s="34">
        <f t="shared" si="63"/>
        <v>9.81</v>
      </c>
      <c r="O272" s="34" t="s">
        <v>264</v>
      </c>
      <c r="P272" s="34">
        <f>SUM(P20)</f>
        <v>9.1300000000000008</v>
      </c>
      <c r="Q272" s="34">
        <f t="shared" si="64"/>
        <v>6.58</v>
      </c>
      <c r="R272" s="34">
        <f t="shared" si="64"/>
        <v>9.48</v>
      </c>
      <c r="S272" s="34">
        <f t="shared" si="64"/>
        <v>9.83</v>
      </c>
      <c r="V272" s="34" t="s">
        <v>264</v>
      </c>
      <c r="W272" s="34">
        <f>SUM(W20)</f>
        <v>9.14</v>
      </c>
      <c r="X272" s="34">
        <f t="shared" si="65"/>
        <v>4.4000000000000004</v>
      </c>
      <c r="Y272" s="34">
        <f t="shared" si="65"/>
        <v>8.8699999999999992</v>
      </c>
      <c r="Z272" s="34">
        <f t="shared" si="65"/>
        <v>12.86</v>
      </c>
      <c r="AC272" s="34" t="s">
        <v>264</v>
      </c>
      <c r="AD272" s="34">
        <f>SUM(AD20)</f>
        <v>9.99</v>
      </c>
      <c r="AE272" s="34">
        <f t="shared" si="66"/>
        <v>9.5399999999999991</v>
      </c>
      <c r="AF272" s="34">
        <f t="shared" si="66"/>
        <v>9.69</v>
      </c>
      <c r="AG272" s="34">
        <f t="shared" si="66"/>
        <v>11.45</v>
      </c>
      <c r="AJ272" s="34" t="s">
        <v>264</v>
      </c>
      <c r="AK272" s="34">
        <f>SUM(AK20)</f>
        <v>9.48</v>
      </c>
      <c r="AL272" s="34">
        <f t="shared" si="67"/>
        <v>9.26</v>
      </c>
      <c r="AM272" s="34">
        <f t="shared" si="67"/>
        <v>9.34</v>
      </c>
      <c r="AN272" s="34">
        <f t="shared" si="67"/>
        <v>9.94</v>
      </c>
      <c r="AQ272" s="34" t="s">
        <v>264</v>
      </c>
      <c r="AR272" s="34">
        <f>SUM(AR20)</f>
        <v>9.16</v>
      </c>
      <c r="AS272" s="34">
        <f t="shared" si="68"/>
        <v>9.2200000000000006</v>
      </c>
      <c r="AT272" s="34">
        <f t="shared" si="68"/>
        <v>9.4700000000000006</v>
      </c>
      <c r="AU272" s="34">
        <f t="shared" si="68"/>
        <v>8.42</v>
      </c>
      <c r="AX272" s="34" t="s">
        <v>264</v>
      </c>
      <c r="AY272" s="34">
        <f>SUM(AY20)</f>
        <v>9.36</v>
      </c>
      <c r="AZ272" s="34">
        <f t="shared" si="69"/>
        <v>8.73</v>
      </c>
      <c r="BA272" s="34">
        <f t="shared" si="69"/>
        <v>9.1999999999999993</v>
      </c>
      <c r="BB272" s="34">
        <f t="shared" si="69"/>
        <v>10.61</v>
      </c>
      <c r="BE272" s="34" t="s">
        <v>264</v>
      </c>
      <c r="BF272" s="34">
        <f>SUM(BF20)</f>
        <v>9.0299999999999994</v>
      </c>
      <c r="BG272" s="34">
        <f t="shared" si="70"/>
        <v>7.38</v>
      </c>
      <c r="BH272" s="34">
        <f t="shared" si="70"/>
        <v>9.36</v>
      </c>
      <c r="BI272" s="34">
        <f t="shared" si="70"/>
        <v>9.6999999999999993</v>
      </c>
      <c r="BL272" s="34" t="s">
        <v>264</v>
      </c>
      <c r="BM272" s="34">
        <f>SUM(BM20)</f>
        <v>9.18</v>
      </c>
      <c r="BN272" s="34">
        <f t="shared" si="71"/>
        <v>5.59</v>
      </c>
      <c r="BO272" s="34">
        <f t="shared" si="71"/>
        <v>9.5399999999999991</v>
      </c>
      <c r="BP272" s="34">
        <f t="shared" si="71"/>
        <v>10.62</v>
      </c>
      <c r="BS272" s="34" t="s">
        <v>264</v>
      </c>
      <c r="BT272" s="34">
        <f>SUM(BT20)</f>
        <v>9.7100000000000009</v>
      </c>
      <c r="BU272" s="34">
        <f t="shared" si="72"/>
        <v>8.69</v>
      </c>
      <c r="BV272" s="34">
        <f t="shared" si="72"/>
        <v>9.52</v>
      </c>
      <c r="BW272" s="34">
        <f t="shared" si="72"/>
        <v>10.94</v>
      </c>
      <c r="BZ272" s="34" t="s">
        <v>264</v>
      </c>
      <c r="CA272" s="34">
        <f>SUM(CA20)</f>
        <v>10.039999999999999</v>
      </c>
      <c r="CB272" s="34">
        <f t="shared" si="73"/>
        <v>9.6999999999999993</v>
      </c>
      <c r="CC272" s="34">
        <f t="shared" si="73"/>
        <v>9.99</v>
      </c>
      <c r="CD272" s="34">
        <f t="shared" si="73"/>
        <v>10.94</v>
      </c>
      <c r="CG272" s="34" t="s">
        <v>264</v>
      </c>
      <c r="CH272" s="34">
        <f>SUM(CH20)</f>
        <v>10.16</v>
      </c>
      <c r="CI272" s="34">
        <f t="shared" ref="CI272:CK272" si="169">SUM(CI20)</f>
        <v>9.4600000000000009</v>
      </c>
      <c r="CJ272" s="34">
        <f t="shared" si="169"/>
        <v>10.87</v>
      </c>
      <c r="CK272" s="34">
        <f t="shared" si="169"/>
        <v>9.25</v>
      </c>
      <c r="CN272" s="34" t="s">
        <v>264</v>
      </c>
      <c r="CO272" s="34">
        <f>SUM(CO20)</f>
        <v>10.71</v>
      </c>
      <c r="CP272" s="34">
        <f t="shared" ref="CP272:CR272" si="170">SUM(CP20)</f>
        <v>9.8000000000000007</v>
      </c>
      <c r="CQ272" s="34">
        <f t="shared" si="170"/>
        <v>10.48</v>
      </c>
      <c r="CR272" s="34">
        <f t="shared" si="170"/>
        <v>13.13</v>
      </c>
      <c r="CU272" s="34" t="s">
        <v>264</v>
      </c>
      <c r="CV272" s="34">
        <f>SUM(CV20)</f>
        <v>9.67</v>
      </c>
      <c r="CW272" s="34">
        <f t="shared" ref="CW272:CY272" si="171">SUM(CW20)</f>
        <v>9.06</v>
      </c>
      <c r="CX272" s="34">
        <f t="shared" si="171"/>
        <v>9.77</v>
      </c>
      <c r="CY272" s="34">
        <f t="shared" si="171"/>
        <v>9.81</v>
      </c>
      <c r="DB272" s="34" t="s">
        <v>264</v>
      </c>
      <c r="DC272" s="34">
        <f>SUM(DC20)</f>
        <v>10.08</v>
      </c>
      <c r="DD272" s="34">
        <f t="shared" ref="DD272:DF272" si="172">SUM(DD20)</f>
        <v>8.3000000000000007</v>
      </c>
      <c r="DE272" s="34">
        <f t="shared" si="172"/>
        <v>9.9</v>
      </c>
      <c r="DF272" s="34">
        <f t="shared" si="172"/>
        <v>11.99</v>
      </c>
      <c r="DI272" s="34" t="s">
        <v>264</v>
      </c>
      <c r="DJ272" s="34">
        <f>SUM(DJ20)</f>
        <v>9.41</v>
      </c>
      <c r="DK272" s="34">
        <f t="shared" ref="DK272:DM272" si="173">SUM(DK20)</f>
        <v>4.7</v>
      </c>
      <c r="DL272" s="34">
        <f t="shared" si="173"/>
        <v>10.28</v>
      </c>
      <c r="DM272" s="34">
        <f t="shared" si="173"/>
        <v>8.83</v>
      </c>
      <c r="DP272" s="34" t="s">
        <v>264</v>
      </c>
      <c r="DQ272" s="34">
        <f>SUM(DQ20)</f>
        <v>9.66</v>
      </c>
      <c r="DR272" s="34">
        <f t="shared" ref="DR272:DT272" si="174">SUM(DR20)</f>
        <v>7.07</v>
      </c>
      <c r="DS272" s="34">
        <f t="shared" si="174"/>
        <v>10.16</v>
      </c>
      <c r="DT272" s="34">
        <f t="shared" si="174"/>
        <v>10.19</v>
      </c>
      <c r="DW272" s="34" t="s">
        <v>264</v>
      </c>
      <c r="DX272" s="34">
        <f>SUM(DX20)</f>
        <v>9.58</v>
      </c>
      <c r="DY272" s="34">
        <f t="shared" ref="DY272:EA272" si="175">SUM(DY20)</f>
        <v>9.56</v>
      </c>
      <c r="DZ272" s="34">
        <f t="shared" si="175"/>
        <v>9.42</v>
      </c>
      <c r="EA272" s="34">
        <f t="shared" si="175"/>
        <v>9.76</v>
      </c>
      <c r="ED272" s="34" t="s">
        <v>264</v>
      </c>
      <c r="EE272" s="34">
        <f>SUM(EE20)</f>
        <v>8.9499999999999993</v>
      </c>
      <c r="EF272" s="34">
        <f t="shared" ref="EF272:EH272" si="176">SUM(EF20)</f>
        <v>5.79</v>
      </c>
      <c r="EG272" s="34">
        <f t="shared" si="176"/>
        <v>8.64</v>
      </c>
      <c r="EH272" s="34">
        <f t="shared" si="176"/>
        <v>12.2</v>
      </c>
      <c r="EK272" s="34" t="s">
        <v>264</v>
      </c>
      <c r="EL272" s="34">
        <f>SUM(EL20)</f>
        <v>9.18</v>
      </c>
      <c r="EM272" s="34">
        <f t="shared" ref="EM272:EO272" si="177">SUM(EM20)</f>
        <v>6.22</v>
      </c>
      <c r="EN272" s="34">
        <f t="shared" si="177"/>
        <v>9.33</v>
      </c>
      <c r="EO272" s="34">
        <f t="shared" si="177"/>
        <v>10.41</v>
      </c>
      <c r="ER272" s="34" t="s">
        <v>264</v>
      </c>
      <c r="ES272" s="34">
        <f>SUM(ES20)</f>
        <v>9.6999999999999993</v>
      </c>
      <c r="ET272" s="34">
        <f t="shared" ref="ET272:EV272" si="178">SUM(ET20)</f>
        <v>4.7</v>
      </c>
      <c r="EU272" s="34">
        <f t="shared" si="178"/>
        <v>10.199999999999999</v>
      </c>
      <c r="EV272" s="34">
        <f t="shared" si="178"/>
        <v>12.12</v>
      </c>
      <c r="EZ272" s="34">
        <f>SUM(EZ20)</f>
        <v>8.9600000000000009</v>
      </c>
      <c r="FA272" s="34">
        <f t="shared" ref="FA272:FC272" si="179">SUM(FA20)</f>
        <v>7.23</v>
      </c>
      <c r="FB272" s="34">
        <f t="shared" si="179"/>
        <v>8.41</v>
      </c>
      <c r="FC272" s="34">
        <f t="shared" si="179"/>
        <v>11.89</v>
      </c>
      <c r="FG272" s="34">
        <f>SUM(FG20)</f>
        <v>7.28</v>
      </c>
      <c r="FH272" s="34">
        <f t="shared" ref="FH272:FJ272" si="180">SUM(FH20)</f>
        <v>4.2300000000000004</v>
      </c>
      <c r="FI272" s="34">
        <f t="shared" si="180"/>
        <v>7.27</v>
      </c>
      <c r="FJ272" s="34">
        <f t="shared" si="180"/>
        <v>8.83</v>
      </c>
      <c r="FN272" s="34">
        <f>SUM(FN20)</f>
        <v>10.01</v>
      </c>
      <c r="FO272" s="34">
        <f t="shared" ref="FO272:FQ272" si="181">SUM(FO20)</f>
        <v>11</v>
      </c>
      <c r="FP272" s="34">
        <f t="shared" si="181"/>
        <v>9.59</v>
      </c>
      <c r="FQ272" s="34">
        <f t="shared" si="181"/>
        <v>10.89</v>
      </c>
      <c r="FU272" s="34">
        <f>SUM(FU20)</f>
        <v>8.3000000000000007</v>
      </c>
      <c r="FV272" s="34">
        <f t="shared" ref="FV272:FX272" si="182">SUM(FV20)</f>
        <v>6.65</v>
      </c>
      <c r="FW272" s="34">
        <f t="shared" si="182"/>
        <v>7.95</v>
      </c>
      <c r="FX272" s="34">
        <f t="shared" si="182"/>
        <v>10.43</v>
      </c>
      <c r="GB272" s="34">
        <f>SUM(GB20)</f>
        <v>7.25</v>
      </c>
      <c r="GC272" s="34">
        <f t="shared" ref="GC272:GE272" si="183">SUM(GC20)</f>
        <v>5.64</v>
      </c>
      <c r="GD272" s="34">
        <f t="shared" si="183"/>
        <v>7.04</v>
      </c>
      <c r="GE272" s="34">
        <f t="shared" si="183"/>
        <v>8.4</v>
      </c>
      <c r="GI272" s="34">
        <f>SUM(GI20)</f>
        <v>8.24</v>
      </c>
      <c r="GJ272" s="34">
        <f t="shared" ref="GJ272:GL272" si="184">SUM(GJ20)</f>
        <v>4.59</v>
      </c>
      <c r="GK272" s="34">
        <f t="shared" si="184"/>
        <v>8.58</v>
      </c>
      <c r="GL272" s="34">
        <f t="shared" si="184"/>
        <v>9.18</v>
      </c>
      <c r="GP272" s="49">
        <f>SUM(GP20)</f>
        <v>9.92</v>
      </c>
      <c r="GQ272" s="49">
        <f t="shared" ref="GQ272:GS272" si="185">SUM(GQ20)</f>
        <v>8.2200000000000006</v>
      </c>
      <c r="GR272" s="49">
        <f t="shared" si="185"/>
        <v>10.3</v>
      </c>
      <c r="GS272" s="49">
        <f t="shared" si="185"/>
        <v>9.48</v>
      </c>
      <c r="GT272" s="49"/>
      <c r="GW272" s="53">
        <f>SUM(GW20)</f>
        <v>10.61</v>
      </c>
      <c r="GX272" s="53">
        <f t="shared" ref="GX272:GZ272" si="186">SUM(GX20)</f>
        <v>6.95</v>
      </c>
      <c r="GY272" s="53">
        <f t="shared" si="186"/>
        <v>11.3</v>
      </c>
      <c r="GZ272" s="53">
        <f t="shared" si="186"/>
        <v>10.42</v>
      </c>
      <c r="HD272" s="57">
        <f>SUM(HD20)</f>
        <v>9.58</v>
      </c>
      <c r="HE272" s="57">
        <f t="shared" ref="HE272:HG272" si="187">SUM(HE20)</f>
        <v>8.32</v>
      </c>
      <c r="HF272" s="57">
        <f t="shared" si="187"/>
        <v>9.9499999999999993</v>
      </c>
      <c r="HG272" s="57">
        <f t="shared" si="187"/>
        <v>9.16</v>
      </c>
    </row>
    <row r="273" spans="1:215" x14ac:dyDescent="0.25">
      <c r="A273" s="34" t="s">
        <v>265</v>
      </c>
      <c r="B273" s="34">
        <f t="shared" ref="B273:E286" si="188">SUM(B21)</f>
        <v>19.37</v>
      </c>
      <c r="C273" s="34">
        <f t="shared" si="188"/>
        <v>15.9</v>
      </c>
      <c r="D273" s="34">
        <f t="shared" si="188"/>
        <v>19.55</v>
      </c>
      <c r="E273" s="34">
        <f t="shared" si="188"/>
        <v>21.66</v>
      </c>
      <c r="H273" s="34" t="s">
        <v>265</v>
      </c>
      <c r="I273" s="34">
        <f t="shared" ref="I273:L286" si="189">SUM(I21)</f>
        <v>17.87</v>
      </c>
      <c r="J273" s="34">
        <f t="shared" si="189"/>
        <v>15.45</v>
      </c>
      <c r="K273" s="34">
        <f t="shared" si="189"/>
        <v>16.309999999999999</v>
      </c>
      <c r="L273" s="34">
        <f t="shared" si="189"/>
        <v>25.03</v>
      </c>
      <c r="O273" s="34" t="s">
        <v>265</v>
      </c>
      <c r="P273" s="34">
        <f t="shared" ref="P273:S286" si="190">SUM(P21)</f>
        <v>19.47</v>
      </c>
      <c r="Q273" s="34">
        <f t="shared" si="190"/>
        <v>19.48</v>
      </c>
      <c r="R273" s="34">
        <f t="shared" si="190"/>
        <v>20.010000000000002</v>
      </c>
      <c r="S273" s="34">
        <f t="shared" si="190"/>
        <v>18.829999999999998</v>
      </c>
      <c r="V273" s="34" t="s">
        <v>265</v>
      </c>
      <c r="W273" s="34">
        <f t="shared" ref="W273:Z286" si="191">SUM(W21)</f>
        <v>17.72</v>
      </c>
      <c r="X273" s="34">
        <f t="shared" si="191"/>
        <v>16.850000000000001</v>
      </c>
      <c r="Y273" s="34">
        <f t="shared" si="191"/>
        <v>18.440000000000001</v>
      </c>
      <c r="Z273" s="34">
        <f t="shared" si="191"/>
        <v>16.93</v>
      </c>
      <c r="AC273" s="34" t="s">
        <v>265</v>
      </c>
      <c r="AD273" s="34">
        <f t="shared" ref="AD273:AG286" si="192">SUM(AD21)</f>
        <v>17.59</v>
      </c>
      <c r="AE273" s="34">
        <f t="shared" si="192"/>
        <v>12.66</v>
      </c>
      <c r="AF273" s="34">
        <f t="shared" si="192"/>
        <v>18.940000000000001</v>
      </c>
      <c r="AG273" s="34">
        <f t="shared" si="192"/>
        <v>17.18</v>
      </c>
      <c r="AJ273" s="34" t="s">
        <v>265</v>
      </c>
      <c r="AK273" s="34">
        <f t="shared" ref="AK273:AN286" si="193">SUM(AK21)</f>
        <v>19.34</v>
      </c>
      <c r="AL273" s="34">
        <f t="shared" si="193"/>
        <v>14.03</v>
      </c>
      <c r="AM273" s="34">
        <f t="shared" si="193"/>
        <v>20.56</v>
      </c>
      <c r="AN273" s="34">
        <f t="shared" si="193"/>
        <v>20.63</v>
      </c>
      <c r="AQ273" s="34" t="s">
        <v>265</v>
      </c>
      <c r="AR273" s="34">
        <f t="shared" ref="AR273:AU286" si="194">SUM(AR21)</f>
        <v>19.09</v>
      </c>
      <c r="AS273" s="34">
        <f t="shared" si="194"/>
        <v>15.01</v>
      </c>
      <c r="AT273" s="34">
        <f t="shared" si="194"/>
        <v>20.09</v>
      </c>
      <c r="AU273" s="34">
        <f t="shared" si="194"/>
        <v>19.510000000000002</v>
      </c>
      <c r="AX273" s="34" t="s">
        <v>265</v>
      </c>
      <c r="AY273" s="34">
        <f t="shared" ref="AY273:BB286" si="195">SUM(AY21)</f>
        <v>18.579999999999998</v>
      </c>
      <c r="AZ273" s="34">
        <f t="shared" si="195"/>
        <v>11.88</v>
      </c>
      <c r="BA273" s="34">
        <f t="shared" si="195"/>
        <v>19.809999999999999</v>
      </c>
      <c r="BB273" s="34">
        <f t="shared" si="195"/>
        <v>20.100000000000001</v>
      </c>
      <c r="BE273" s="34" t="s">
        <v>265</v>
      </c>
      <c r="BF273" s="34">
        <f t="shared" ref="BF273:BI286" si="196">SUM(BF21)</f>
        <v>18.14</v>
      </c>
      <c r="BG273" s="34">
        <f t="shared" si="196"/>
        <v>13.08</v>
      </c>
      <c r="BH273" s="34">
        <f t="shared" si="196"/>
        <v>19.149999999999999</v>
      </c>
      <c r="BI273" s="34">
        <f t="shared" si="196"/>
        <v>18.89</v>
      </c>
      <c r="BL273" s="34" t="s">
        <v>265</v>
      </c>
      <c r="BM273" s="34">
        <f t="shared" ref="BM273:BP286" si="197">SUM(BM21)</f>
        <v>18.079999999999998</v>
      </c>
      <c r="BN273" s="34">
        <f t="shared" si="197"/>
        <v>13.44</v>
      </c>
      <c r="BO273" s="34">
        <f t="shared" si="197"/>
        <v>19.28</v>
      </c>
      <c r="BP273" s="34">
        <f t="shared" si="197"/>
        <v>18.04</v>
      </c>
      <c r="BS273" s="34" t="s">
        <v>265</v>
      </c>
      <c r="BT273" s="34">
        <f t="shared" ref="BT273:BW286" si="198">SUM(BT21)</f>
        <v>18.399999999999999</v>
      </c>
      <c r="BU273" s="34">
        <f t="shared" si="198"/>
        <v>15.39</v>
      </c>
      <c r="BV273" s="34">
        <f t="shared" si="198"/>
        <v>18.829999999999998</v>
      </c>
      <c r="BW273" s="34">
        <f t="shared" si="198"/>
        <v>19.78</v>
      </c>
      <c r="BZ273" s="34" t="s">
        <v>265</v>
      </c>
      <c r="CA273" s="34">
        <f t="shared" ref="CA273:CD286" si="199">SUM(CA21)</f>
        <v>18.71</v>
      </c>
      <c r="CB273" s="34">
        <f t="shared" si="199"/>
        <v>14.92</v>
      </c>
      <c r="CC273" s="34">
        <f t="shared" si="199"/>
        <v>19.239999999999998</v>
      </c>
      <c r="CD273" s="34">
        <f t="shared" si="199"/>
        <v>20.53</v>
      </c>
      <c r="CG273" s="34" t="s">
        <v>265</v>
      </c>
      <c r="CH273" s="34">
        <f t="shared" ref="CH273:CK273" si="200">SUM(CH21)</f>
        <v>19.04</v>
      </c>
      <c r="CI273" s="34">
        <f t="shared" si="200"/>
        <v>16.95</v>
      </c>
      <c r="CJ273" s="34">
        <f t="shared" si="200"/>
        <v>18.489999999999998</v>
      </c>
      <c r="CK273" s="34">
        <f t="shared" si="200"/>
        <v>22.29</v>
      </c>
      <c r="CN273" s="34" t="s">
        <v>265</v>
      </c>
      <c r="CO273" s="34">
        <f t="shared" ref="CO273:CR273" si="201">SUM(CO21)</f>
        <v>17.5</v>
      </c>
      <c r="CP273" s="34">
        <f t="shared" si="201"/>
        <v>14.19</v>
      </c>
      <c r="CQ273" s="34">
        <f t="shared" si="201"/>
        <v>17.84</v>
      </c>
      <c r="CR273" s="34">
        <f t="shared" si="201"/>
        <v>20.079999999999998</v>
      </c>
      <c r="CU273" s="34" t="s">
        <v>265</v>
      </c>
      <c r="CV273" s="34">
        <f t="shared" ref="CV273:CY273" si="202">SUM(CV21)</f>
        <v>18.8</v>
      </c>
      <c r="CW273" s="34">
        <f t="shared" si="202"/>
        <v>14.03</v>
      </c>
      <c r="CX273" s="34">
        <f t="shared" si="202"/>
        <v>18.98</v>
      </c>
      <c r="CY273" s="34">
        <f t="shared" si="202"/>
        <v>23.18</v>
      </c>
      <c r="DB273" s="34" t="s">
        <v>265</v>
      </c>
      <c r="DC273" s="34">
        <f t="shared" ref="DC273:DF273" si="203">SUM(DC21)</f>
        <v>18.350000000000001</v>
      </c>
      <c r="DD273" s="34">
        <f t="shared" si="203"/>
        <v>12.22</v>
      </c>
      <c r="DE273" s="34">
        <f t="shared" si="203"/>
        <v>19.12</v>
      </c>
      <c r="DF273" s="34">
        <f t="shared" si="203"/>
        <v>21.2</v>
      </c>
      <c r="DI273" s="34" t="s">
        <v>265</v>
      </c>
      <c r="DJ273" s="34">
        <f t="shared" ref="DJ273:DM273" si="204">SUM(DJ21)</f>
        <v>18.260000000000002</v>
      </c>
      <c r="DK273" s="34">
        <f t="shared" si="204"/>
        <v>14.38</v>
      </c>
      <c r="DL273" s="34">
        <f t="shared" si="204"/>
        <v>17.739999999999998</v>
      </c>
      <c r="DM273" s="34">
        <f t="shared" si="204"/>
        <v>23.67</v>
      </c>
      <c r="DP273" s="34" t="s">
        <v>265</v>
      </c>
      <c r="DQ273" s="34">
        <f t="shared" ref="DQ273:DT273" si="205">SUM(DQ21)</f>
        <v>19.329999999999998</v>
      </c>
      <c r="DR273" s="34">
        <f t="shared" si="205"/>
        <v>14.54</v>
      </c>
      <c r="DS273" s="34">
        <f t="shared" si="205"/>
        <v>20.350000000000001</v>
      </c>
      <c r="DT273" s="34">
        <f t="shared" si="205"/>
        <v>20.85</v>
      </c>
      <c r="DW273" s="34" t="s">
        <v>265</v>
      </c>
      <c r="DX273" s="34">
        <f t="shared" ref="DX273:EA273" si="206">SUM(DX21)</f>
        <v>18.79</v>
      </c>
      <c r="DY273" s="34">
        <f t="shared" si="206"/>
        <v>14.97</v>
      </c>
      <c r="DZ273" s="34">
        <f t="shared" si="206"/>
        <v>19.39</v>
      </c>
      <c r="EA273" s="34">
        <f t="shared" si="206"/>
        <v>20.89</v>
      </c>
      <c r="ED273" s="34" t="s">
        <v>265</v>
      </c>
      <c r="EE273" s="34">
        <f t="shared" ref="EE273:EH273" si="207">SUM(EE21)</f>
        <v>19.760000000000002</v>
      </c>
      <c r="EF273" s="34">
        <f t="shared" si="207"/>
        <v>15.87</v>
      </c>
      <c r="EG273" s="34">
        <f t="shared" si="207"/>
        <v>20.399999999999999</v>
      </c>
      <c r="EH273" s="34">
        <f t="shared" si="207"/>
        <v>20.8</v>
      </c>
      <c r="EK273" s="34" t="s">
        <v>265</v>
      </c>
      <c r="EL273" s="34">
        <f t="shared" ref="EL273:EO273" si="208">SUM(EL21)</f>
        <v>19.829999999999998</v>
      </c>
      <c r="EM273" s="34">
        <f t="shared" si="208"/>
        <v>17.52</v>
      </c>
      <c r="EN273" s="34">
        <f t="shared" si="208"/>
        <v>20.350000000000001</v>
      </c>
      <c r="EO273" s="34">
        <f t="shared" si="208"/>
        <v>22.21</v>
      </c>
      <c r="ER273" s="34" t="s">
        <v>265</v>
      </c>
      <c r="ES273" s="34">
        <f t="shared" ref="ES273:EV273" si="209">SUM(ES21)</f>
        <v>18.809999999999999</v>
      </c>
      <c r="ET273" s="34">
        <f t="shared" si="209"/>
        <v>16.05</v>
      </c>
      <c r="EU273" s="34">
        <f t="shared" si="209"/>
        <v>19.39</v>
      </c>
      <c r="EV273" s="34">
        <f t="shared" si="209"/>
        <v>20.75</v>
      </c>
      <c r="EZ273" s="34">
        <f t="shared" ref="EZ273:FC273" si="210">SUM(EZ21)</f>
        <v>19.559999999999999</v>
      </c>
      <c r="FA273" s="34">
        <f t="shared" si="210"/>
        <v>13.35</v>
      </c>
      <c r="FB273" s="34">
        <f t="shared" si="210"/>
        <v>20.27</v>
      </c>
      <c r="FC273" s="34">
        <f t="shared" si="210"/>
        <v>22.28</v>
      </c>
      <c r="FG273" s="34">
        <f t="shared" ref="FG273:FJ273" si="211">SUM(FG21)</f>
        <v>19.829999999999998</v>
      </c>
      <c r="FH273" s="34">
        <f t="shared" si="211"/>
        <v>15.06</v>
      </c>
      <c r="FI273" s="34">
        <f t="shared" si="211"/>
        <v>20.48</v>
      </c>
      <c r="FJ273" s="34">
        <f t="shared" si="211"/>
        <v>21.74</v>
      </c>
      <c r="FN273" s="34">
        <f t="shared" ref="FN273:FQ273" si="212">SUM(FN21)</f>
        <v>17.71</v>
      </c>
      <c r="FO273" s="34">
        <f t="shared" si="212"/>
        <v>11.59</v>
      </c>
      <c r="FP273" s="34">
        <f t="shared" si="212"/>
        <v>18.62</v>
      </c>
      <c r="FQ273" s="34">
        <f t="shared" si="212"/>
        <v>19.21</v>
      </c>
      <c r="FU273" s="34">
        <f t="shared" ref="FU273:FX273" si="213">SUM(FU21)</f>
        <v>19.05</v>
      </c>
      <c r="FV273" s="34">
        <f t="shared" si="213"/>
        <v>13.81</v>
      </c>
      <c r="FW273" s="34">
        <f t="shared" si="213"/>
        <v>20.399999999999999</v>
      </c>
      <c r="FX273" s="34">
        <f t="shared" si="213"/>
        <v>20.55</v>
      </c>
      <c r="GB273" s="34">
        <f t="shared" ref="GB273:GE273" si="214">SUM(GB21)</f>
        <v>18.18</v>
      </c>
      <c r="GC273" s="34">
        <f t="shared" si="214"/>
        <v>10.62</v>
      </c>
      <c r="GD273" s="34">
        <f t="shared" si="214"/>
        <v>19.100000000000001</v>
      </c>
      <c r="GE273" s="34">
        <f t="shared" si="214"/>
        <v>21.86</v>
      </c>
      <c r="GI273" s="34">
        <f t="shared" ref="GI273:GL273" si="215">SUM(GI21)</f>
        <v>17.84</v>
      </c>
      <c r="GJ273" s="34">
        <f t="shared" si="215"/>
        <v>13.53</v>
      </c>
      <c r="GK273" s="34">
        <f t="shared" si="215"/>
        <v>17.95</v>
      </c>
      <c r="GL273" s="34">
        <f t="shared" si="215"/>
        <v>20.96</v>
      </c>
      <c r="GP273" s="49">
        <f t="shared" ref="GP273:GS273" si="216">SUM(GP21)</f>
        <v>19.18</v>
      </c>
      <c r="GQ273" s="49">
        <f t="shared" si="216"/>
        <v>16.690000000000001</v>
      </c>
      <c r="GR273" s="49">
        <f t="shared" si="216"/>
        <v>18.86</v>
      </c>
      <c r="GS273" s="49">
        <f t="shared" si="216"/>
        <v>22.2</v>
      </c>
      <c r="GT273" s="49"/>
      <c r="GW273" s="53">
        <f t="shared" ref="GW273:GZ273" si="217">SUM(GW21)</f>
        <v>18.899999999999999</v>
      </c>
      <c r="GX273" s="53">
        <f t="shared" si="217"/>
        <v>17.12</v>
      </c>
      <c r="GY273" s="53">
        <f t="shared" si="217"/>
        <v>18.53</v>
      </c>
      <c r="GZ273" s="53">
        <f t="shared" si="217"/>
        <v>22.75</v>
      </c>
      <c r="HD273" s="57">
        <f t="shared" ref="HD273:HG273" si="218">SUM(HD21)</f>
        <v>20.28</v>
      </c>
      <c r="HE273" s="57">
        <f t="shared" si="218"/>
        <v>16.489999999999998</v>
      </c>
      <c r="HF273" s="57">
        <f t="shared" si="218"/>
        <v>20.59</v>
      </c>
      <c r="HG273" s="57">
        <f t="shared" si="218"/>
        <v>22.12</v>
      </c>
    </row>
    <row r="274" spans="1:215" x14ac:dyDescent="0.25">
      <c r="A274" s="34" t="s">
        <v>266</v>
      </c>
      <c r="B274" s="34">
        <f t="shared" si="188"/>
        <v>4.29</v>
      </c>
      <c r="C274" s="34">
        <f t="shared" si="188"/>
        <v>5.03</v>
      </c>
      <c r="D274" s="34">
        <f t="shared" si="188"/>
        <v>4.1900000000000004</v>
      </c>
      <c r="E274" s="34">
        <f t="shared" si="188"/>
        <v>3.22</v>
      </c>
      <c r="H274" s="34" t="s">
        <v>266</v>
      </c>
      <c r="I274" s="34">
        <f t="shared" si="189"/>
        <v>5.04</v>
      </c>
      <c r="J274" s="34">
        <f t="shared" si="189"/>
        <v>6.45</v>
      </c>
      <c r="K274" s="34">
        <f t="shared" si="189"/>
        <v>5.2</v>
      </c>
      <c r="L274" s="34">
        <f t="shared" si="189"/>
        <v>3.67</v>
      </c>
      <c r="O274" s="34" t="s">
        <v>266</v>
      </c>
      <c r="P274" s="34">
        <f t="shared" si="190"/>
        <v>4.59</v>
      </c>
      <c r="Q274" s="34">
        <f t="shared" si="190"/>
        <v>4.6500000000000004</v>
      </c>
      <c r="R274" s="34">
        <f t="shared" si="190"/>
        <v>4.45</v>
      </c>
      <c r="S274" s="34">
        <f t="shared" si="190"/>
        <v>4.92</v>
      </c>
      <c r="V274" s="34" t="s">
        <v>266</v>
      </c>
      <c r="W274" s="34">
        <f t="shared" si="191"/>
        <v>5.27</v>
      </c>
      <c r="X274" s="34">
        <f t="shared" si="191"/>
        <v>4.84</v>
      </c>
      <c r="Y274" s="34">
        <f t="shared" si="191"/>
        <v>5.64</v>
      </c>
      <c r="Z274" s="34">
        <f t="shared" si="191"/>
        <v>4.09</v>
      </c>
      <c r="AC274" s="34" t="s">
        <v>266</v>
      </c>
      <c r="AD274" s="34">
        <f t="shared" si="192"/>
        <v>5.97</v>
      </c>
      <c r="AE274" s="34">
        <f t="shared" si="192"/>
        <v>7.48</v>
      </c>
      <c r="AF274" s="34">
        <f t="shared" si="192"/>
        <v>6.82</v>
      </c>
      <c r="AG274" s="34">
        <f t="shared" si="192"/>
        <v>2.38</v>
      </c>
      <c r="AJ274" s="34" t="s">
        <v>266</v>
      </c>
      <c r="AK274" s="34">
        <f t="shared" si="193"/>
        <v>4.54</v>
      </c>
      <c r="AL274" s="34">
        <f t="shared" si="193"/>
        <v>5.58</v>
      </c>
      <c r="AM274" s="34">
        <f t="shared" si="193"/>
        <v>4.67</v>
      </c>
      <c r="AN274" s="34">
        <f t="shared" si="193"/>
        <v>3.29</v>
      </c>
      <c r="AQ274" s="34" t="s">
        <v>266</v>
      </c>
      <c r="AR274" s="34">
        <f t="shared" si="194"/>
        <v>4.29</v>
      </c>
      <c r="AS274" s="34">
        <f t="shared" si="194"/>
        <v>5.24</v>
      </c>
      <c r="AT274" s="34">
        <f t="shared" si="194"/>
        <v>4.47</v>
      </c>
      <c r="AU274" s="34">
        <f t="shared" si="194"/>
        <v>2.67</v>
      </c>
      <c r="AX274" s="34" t="s">
        <v>266</v>
      </c>
      <c r="AY274" s="34">
        <f t="shared" si="195"/>
        <v>4.76</v>
      </c>
      <c r="AZ274" s="34">
        <f t="shared" si="195"/>
        <v>5.71</v>
      </c>
      <c r="BA274" s="34">
        <f t="shared" si="195"/>
        <v>4.7</v>
      </c>
      <c r="BB274" s="34">
        <f t="shared" si="195"/>
        <v>3.55</v>
      </c>
      <c r="BE274" s="34" t="s">
        <v>266</v>
      </c>
      <c r="BF274" s="34">
        <f t="shared" si="196"/>
        <v>4.6900000000000004</v>
      </c>
      <c r="BG274" s="34">
        <f t="shared" si="196"/>
        <v>7.66</v>
      </c>
      <c r="BH274" s="34">
        <f t="shared" si="196"/>
        <v>4.2</v>
      </c>
      <c r="BI274" s="34">
        <f t="shared" si="196"/>
        <v>3.97</v>
      </c>
      <c r="BL274" s="34" t="s">
        <v>266</v>
      </c>
      <c r="BM274" s="34">
        <f t="shared" si="197"/>
        <v>3.99</v>
      </c>
      <c r="BN274" s="34">
        <f t="shared" si="197"/>
        <v>5.09</v>
      </c>
      <c r="BO274" s="34">
        <f t="shared" si="197"/>
        <v>4</v>
      </c>
      <c r="BP274" s="34">
        <f t="shared" si="197"/>
        <v>3.13</v>
      </c>
      <c r="BS274" s="34" t="s">
        <v>266</v>
      </c>
      <c r="BT274" s="34">
        <f t="shared" si="198"/>
        <v>3.45</v>
      </c>
      <c r="BU274" s="34">
        <f t="shared" si="198"/>
        <v>4.3</v>
      </c>
      <c r="BV274" s="34">
        <f t="shared" si="198"/>
        <v>3.18</v>
      </c>
      <c r="BW274" s="34">
        <f t="shared" si="198"/>
        <v>3.17</v>
      </c>
      <c r="BZ274" s="34" t="s">
        <v>266</v>
      </c>
      <c r="CA274" s="34">
        <f t="shared" si="199"/>
        <v>4.0999999999999996</v>
      </c>
      <c r="CB274" s="34">
        <f t="shared" si="199"/>
        <v>4.09</v>
      </c>
      <c r="CC274" s="34">
        <f t="shared" si="199"/>
        <v>3.82</v>
      </c>
      <c r="CD274" s="34">
        <f t="shared" si="199"/>
        <v>3.63</v>
      </c>
      <c r="CG274" s="34" t="s">
        <v>266</v>
      </c>
      <c r="CH274" s="34">
        <f t="shared" ref="CH274:CK274" si="219">SUM(CH22)</f>
        <v>3.47</v>
      </c>
      <c r="CI274" s="34">
        <f t="shared" si="219"/>
        <v>4.43</v>
      </c>
      <c r="CJ274" s="34">
        <f t="shared" si="219"/>
        <v>3.47</v>
      </c>
      <c r="CK274" s="34">
        <f t="shared" si="219"/>
        <v>2.35</v>
      </c>
      <c r="CN274" s="34" t="s">
        <v>266</v>
      </c>
      <c r="CO274" s="34">
        <f t="shared" ref="CO274:CR274" si="220">SUM(CO22)</f>
        <v>4.21</v>
      </c>
      <c r="CP274" s="34">
        <f t="shared" si="220"/>
        <v>4.8600000000000003</v>
      </c>
      <c r="CQ274" s="34">
        <f t="shared" si="220"/>
        <v>4.55</v>
      </c>
      <c r="CR274" s="34">
        <f t="shared" si="220"/>
        <v>2.0299999999999998</v>
      </c>
      <c r="CU274" s="34" t="s">
        <v>266</v>
      </c>
      <c r="CV274" s="34">
        <f t="shared" ref="CV274:CY274" si="221">SUM(CV22)</f>
        <v>3.69</v>
      </c>
      <c r="CW274" s="34">
        <f t="shared" si="221"/>
        <v>6.11</v>
      </c>
      <c r="CX274" s="34">
        <f t="shared" si="221"/>
        <v>3.21</v>
      </c>
      <c r="CY274" s="34">
        <f t="shared" si="221"/>
        <v>2.4900000000000002</v>
      </c>
      <c r="DB274" s="34" t="s">
        <v>266</v>
      </c>
      <c r="DC274" s="34">
        <f t="shared" ref="DC274:DF274" si="222">SUM(DC22)</f>
        <v>4.51</v>
      </c>
      <c r="DD274" s="34">
        <f t="shared" si="222"/>
        <v>7.79</v>
      </c>
      <c r="DE274" s="34">
        <f t="shared" si="222"/>
        <v>4.17</v>
      </c>
      <c r="DF274" s="34">
        <f t="shared" si="222"/>
        <v>2.8</v>
      </c>
      <c r="DI274" s="34" t="s">
        <v>266</v>
      </c>
      <c r="DJ274" s="34">
        <f t="shared" ref="DJ274:DM274" si="223">SUM(DJ22)</f>
        <v>3.62</v>
      </c>
      <c r="DK274" s="34">
        <f t="shared" si="223"/>
        <v>5.62</v>
      </c>
      <c r="DL274" s="34">
        <f t="shared" si="223"/>
        <v>3.66</v>
      </c>
      <c r="DM274" s="34">
        <f t="shared" si="223"/>
        <v>1.48</v>
      </c>
      <c r="DP274" s="34" t="s">
        <v>266</v>
      </c>
      <c r="DQ274" s="34">
        <f t="shared" ref="DQ274:DT274" si="224">SUM(DQ22)</f>
        <v>3.33</v>
      </c>
      <c r="DR274" s="34">
        <f t="shared" si="224"/>
        <v>4.01</v>
      </c>
      <c r="DS274" s="34">
        <f t="shared" si="224"/>
        <v>3.69</v>
      </c>
      <c r="DT274" s="34">
        <f t="shared" si="224"/>
        <v>1.82</v>
      </c>
      <c r="DW274" s="34" t="s">
        <v>266</v>
      </c>
      <c r="DX274" s="34">
        <f t="shared" ref="DX274:EA274" si="225">SUM(DX22)</f>
        <v>3.47</v>
      </c>
      <c r="DY274" s="34">
        <f t="shared" si="225"/>
        <v>2.69</v>
      </c>
      <c r="DZ274" s="34">
        <f t="shared" si="225"/>
        <v>3.99</v>
      </c>
      <c r="EA274" s="34">
        <f t="shared" si="225"/>
        <v>2.12</v>
      </c>
      <c r="ED274" s="34" t="s">
        <v>266</v>
      </c>
      <c r="EE274" s="34">
        <f t="shared" ref="EE274:EH274" si="226">SUM(EE22)</f>
        <v>3.53</v>
      </c>
      <c r="EF274" s="34">
        <f t="shared" si="226"/>
        <v>2.62</v>
      </c>
      <c r="EG274" s="34">
        <f t="shared" si="226"/>
        <v>3.76</v>
      </c>
      <c r="EH274" s="34">
        <f t="shared" si="226"/>
        <v>3.09</v>
      </c>
      <c r="EK274" s="34" t="s">
        <v>266</v>
      </c>
      <c r="EL274" s="34">
        <f t="shared" ref="EL274:EO274" si="227">SUM(EL22)</f>
        <v>3.67</v>
      </c>
      <c r="EM274" s="34">
        <f t="shared" si="227"/>
        <v>3.68</v>
      </c>
      <c r="EN274" s="34">
        <f t="shared" si="227"/>
        <v>3.94</v>
      </c>
      <c r="EO274" s="34">
        <f t="shared" si="227"/>
        <v>1.95</v>
      </c>
      <c r="ER274" s="34" t="s">
        <v>266</v>
      </c>
      <c r="ES274" s="34">
        <f t="shared" ref="ES274:EV274" si="228">SUM(ES22)</f>
        <v>3.78</v>
      </c>
      <c r="ET274" s="34">
        <f t="shared" si="228"/>
        <v>4.2300000000000004</v>
      </c>
      <c r="EU274" s="34">
        <f t="shared" si="228"/>
        <v>3.95</v>
      </c>
      <c r="EV274" s="34">
        <f t="shared" si="228"/>
        <v>2.27</v>
      </c>
      <c r="EZ274" s="34">
        <f t="shared" ref="EZ274:FC274" si="229">SUM(EZ22)</f>
        <v>3.13</v>
      </c>
      <c r="FA274" s="34">
        <f t="shared" si="229"/>
        <v>4.32</v>
      </c>
      <c r="FB274" s="34">
        <f t="shared" si="229"/>
        <v>3.11</v>
      </c>
      <c r="FC274" s="34">
        <f t="shared" si="229"/>
        <v>2.09</v>
      </c>
      <c r="FG274" s="34">
        <f t="shared" ref="FG274:FJ274" si="230">SUM(FG22)</f>
        <v>3.63</v>
      </c>
      <c r="FH274" s="34">
        <f t="shared" si="230"/>
        <v>4.87</v>
      </c>
      <c r="FI274" s="34">
        <f t="shared" si="230"/>
        <v>3.49</v>
      </c>
      <c r="FJ274" s="34">
        <f t="shared" si="230"/>
        <v>2.14</v>
      </c>
      <c r="FN274" s="34">
        <f t="shared" ref="FN274:FQ274" si="231">SUM(FN22)</f>
        <v>3.33</v>
      </c>
      <c r="FO274" s="34">
        <f t="shared" si="231"/>
        <v>2.88</v>
      </c>
      <c r="FP274" s="34">
        <f t="shared" si="231"/>
        <v>3.79</v>
      </c>
      <c r="FQ274" s="34">
        <f t="shared" si="231"/>
        <v>1.56</v>
      </c>
      <c r="FU274" s="34">
        <f t="shared" ref="FU274:FX274" si="232">SUM(FU22)</f>
        <v>3.15</v>
      </c>
      <c r="FV274" s="34">
        <f t="shared" si="232"/>
        <v>2.5</v>
      </c>
      <c r="FW274" s="34">
        <f t="shared" si="232"/>
        <v>3.53</v>
      </c>
      <c r="FX274" s="34">
        <f t="shared" si="232"/>
        <v>1.82</v>
      </c>
      <c r="GB274" s="34">
        <f t="shared" ref="GB274:GE274" si="233">SUM(GB22)</f>
        <v>3.18</v>
      </c>
      <c r="GC274" s="34">
        <f t="shared" si="233"/>
        <v>3.52</v>
      </c>
      <c r="GD274" s="34">
        <f t="shared" si="233"/>
        <v>3.15</v>
      </c>
      <c r="GE274" s="34">
        <f t="shared" si="233"/>
        <v>2.16</v>
      </c>
      <c r="GI274" s="34">
        <f t="shared" ref="GI274:GL274" si="234">SUM(GI22)</f>
        <v>4.25</v>
      </c>
      <c r="GJ274" s="34">
        <f t="shared" si="234"/>
        <v>3.47</v>
      </c>
      <c r="GK274" s="34">
        <f t="shared" si="234"/>
        <v>4.71</v>
      </c>
      <c r="GL274" s="34">
        <f t="shared" si="234"/>
        <v>2.25</v>
      </c>
      <c r="GP274" s="49">
        <f t="shared" ref="GP274:GS274" si="235">SUM(GP22)</f>
        <v>2.99</v>
      </c>
      <c r="GQ274" s="49">
        <f t="shared" si="235"/>
        <v>2.69</v>
      </c>
      <c r="GR274" s="49">
        <f t="shared" si="235"/>
        <v>3.12</v>
      </c>
      <c r="GS274" s="49">
        <f t="shared" si="235"/>
        <v>2.0099999999999998</v>
      </c>
      <c r="GT274" s="49"/>
      <c r="GW274" s="53">
        <f t="shared" ref="GW274:GZ274" si="236">SUM(GW22)</f>
        <v>4.79</v>
      </c>
      <c r="GX274" s="53">
        <f t="shared" si="236"/>
        <v>3.74</v>
      </c>
      <c r="GY274" s="53">
        <f t="shared" si="236"/>
        <v>5.54</v>
      </c>
      <c r="GZ274" s="53">
        <f t="shared" si="236"/>
        <v>2.72</v>
      </c>
      <c r="HD274" s="57">
        <f t="shared" ref="HD274:HG274" si="237">SUM(HD22)</f>
        <v>4.05</v>
      </c>
      <c r="HE274" s="57">
        <f t="shared" si="237"/>
        <v>2.2200000000000002</v>
      </c>
      <c r="HF274" s="57">
        <f t="shared" si="237"/>
        <v>4.8899999999999997</v>
      </c>
      <c r="HG274" s="57">
        <f t="shared" si="237"/>
        <v>2.79</v>
      </c>
    </row>
    <row r="275" spans="1:215" x14ac:dyDescent="0.25">
      <c r="A275" s="34" t="s">
        <v>267</v>
      </c>
      <c r="B275" s="34">
        <f t="shared" si="188"/>
        <v>6.55</v>
      </c>
      <c r="C275" s="34">
        <f t="shared" si="188"/>
        <v>7.76</v>
      </c>
      <c r="D275" s="34">
        <f t="shared" si="188"/>
        <v>7.03</v>
      </c>
      <c r="E275" s="34">
        <f t="shared" si="188"/>
        <v>4.3899999999999997</v>
      </c>
      <c r="H275" s="34" t="s">
        <v>267</v>
      </c>
      <c r="I275" s="34">
        <f t="shared" si="189"/>
        <v>7.06</v>
      </c>
      <c r="J275" s="34">
        <f t="shared" si="189"/>
        <v>10.66</v>
      </c>
      <c r="K275" s="34">
        <f t="shared" si="189"/>
        <v>7.73</v>
      </c>
      <c r="L275" s="34">
        <f t="shared" si="189"/>
        <v>2.82</v>
      </c>
      <c r="O275" s="34" t="s">
        <v>267</v>
      </c>
      <c r="P275" s="34">
        <f t="shared" si="190"/>
        <v>6.58</v>
      </c>
      <c r="Q275" s="34">
        <f t="shared" si="190"/>
        <v>7.24</v>
      </c>
      <c r="R275" s="34">
        <f t="shared" si="190"/>
        <v>6.83</v>
      </c>
      <c r="S275" s="34">
        <f t="shared" si="190"/>
        <v>4.04</v>
      </c>
      <c r="V275" s="34" t="s">
        <v>267</v>
      </c>
      <c r="W275" s="34">
        <f t="shared" si="191"/>
        <v>6.18</v>
      </c>
      <c r="X275" s="34">
        <f t="shared" si="191"/>
        <v>8.98</v>
      </c>
      <c r="Y275" s="34">
        <f t="shared" si="191"/>
        <v>6.2</v>
      </c>
      <c r="Z275" s="34">
        <f t="shared" si="191"/>
        <v>3.17</v>
      </c>
      <c r="AC275" s="34" t="s">
        <v>267</v>
      </c>
      <c r="AD275" s="34">
        <f t="shared" si="192"/>
        <v>5.7</v>
      </c>
      <c r="AE275" s="34">
        <f t="shared" si="192"/>
        <v>6.13</v>
      </c>
      <c r="AF275" s="34">
        <f t="shared" si="192"/>
        <v>6.02</v>
      </c>
      <c r="AG275" s="34">
        <f t="shared" si="192"/>
        <v>3.64</v>
      </c>
      <c r="AJ275" s="34" t="s">
        <v>267</v>
      </c>
      <c r="AK275" s="34">
        <f t="shared" si="193"/>
        <v>5.86</v>
      </c>
      <c r="AL275" s="34">
        <f t="shared" si="193"/>
        <v>9.23</v>
      </c>
      <c r="AM275" s="34">
        <f t="shared" si="193"/>
        <v>5.95</v>
      </c>
      <c r="AN275" s="34">
        <f t="shared" si="193"/>
        <v>2.88</v>
      </c>
      <c r="AQ275" s="34" t="s">
        <v>267</v>
      </c>
      <c r="AR275" s="34">
        <f t="shared" si="194"/>
        <v>7.35</v>
      </c>
      <c r="AS275" s="34">
        <f t="shared" si="194"/>
        <v>10.83</v>
      </c>
      <c r="AT275" s="34">
        <f t="shared" si="194"/>
        <v>7.04</v>
      </c>
      <c r="AU275" s="34">
        <f t="shared" si="194"/>
        <v>4.09</v>
      </c>
      <c r="AX275" s="34" t="s">
        <v>267</v>
      </c>
      <c r="AY275" s="34">
        <f t="shared" si="195"/>
        <v>5.85</v>
      </c>
      <c r="AZ275" s="34">
        <f t="shared" si="195"/>
        <v>7.07</v>
      </c>
      <c r="BA275" s="34">
        <f t="shared" si="195"/>
        <v>6.2</v>
      </c>
      <c r="BB275" s="34">
        <f t="shared" si="195"/>
        <v>3.22</v>
      </c>
      <c r="BE275" s="34" t="s">
        <v>267</v>
      </c>
      <c r="BF275" s="34">
        <f t="shared" si="196"/>
        <v>4.74</v>
      </c>
      <c r="BG275" s="34">
        <f t="shared" si="196"/>
        <v>8.9600000000000009</v>
      </c>
      <c r="BH275" s="34">
        <f t="shared" si="196"/>
        <v>4.7699999999999996</v>
      </c>
      <c r="BI275" s="34">
        <f t="shared" si="196"/>
        <v>1.5</v>
      </c>
      <c r="BL275" s="34" t="s">
        <v>267</v>
      </c>
      <c r="BM275" s="34">
        <f t="shared" si="197"/>
        <v>5.31</v>
      </c>
      <c r="BN275" s="34">
        <f t="shared" si="197"/>
        <v>9.9</v>
      </c>
      <c r="BO275" s="34">
        <f t="shared" si="197"/>
        <v>5.26</v>
      </c>
      <c r="BP275" s="34">
        <f t="shared" si="197"/>
        <v>1.68</v>
      </c>
      <c r="BS275" s="34" t="s">
        <v>267</v>
      </c>
      <c r="BT275" s="34">
        <f t="shared" si="198"/>
        <v>4.84</v>
      </c>
      <c r="BU275" s="34">
        <f t="shared" si="198"/>
        <v>6.68</v>
      </c>
      <c r="BV275" s="34">
        <f t="shared" si="198"/>
        <v>5.4</v>
      </c>
      <c r="BW275" s="34">
        <f t="shared" si="198"/>
        <v>1.32</v>
      </c>
      <c r="BZ275" s="34" t="s">
        <v>267</v>
      </c>
      <c r="CA275" s="34">
        <f t="shared" si="199"/>
        <v>5.21</v>
      </c>
      <c r="CB275" s="34">
        <f t="shared" si="199"/>
        <v>8.69</v>
      </c>
      <c r="CC275" s="34">
        <f t="shared" si="199"/>
        <v>5.58</v>
      </c>
      <c r="CD275" s="34">
        <f t="shared" si="199"/>
        <v>1.7</v>
      </c>
      <c r="CG275" s="34" t="s">
        <v>267</v>
      </c>
      <c r="CH275" s="34">
        <f t="shared" ref="CH275:CK275" si="238">SUM(CH23)</f>
        <v>5.85</v>
      </c>
      <c r="CI275" s="34">
        <f t="shared" si="238"/>
        <v>7.54</v>
      </c>
      <c r="CJ275" s="34">
        <f t="shared" si="238"/>
        <v>5.89</v>
      </c>
      <c r="CK275" s="34">
        <f t="shared" si="238"/>
        <v>3</v>
      </c>
      <c r="CN275" s="34" t="s">
        <v>267</v>
      </c>
      <c r="CO275" s="34">
        <f t="shared" ref="CO275:CR275" si="239">SUM(CO23)</f>
        <v>5.08</v>
      </c>
      <c r="CP275" s="34">
        <f t="shared" si="239"/>
        <v>7.13</v>
      </c>
      <c r="CQ275" s="34">
        <f t="shared" si="239"/>
        <v>4.91</v>
      </c>
      <c r="CR275" s="34">
        <f t="shared" si="239"/>
        <v>3.6</v>
      </c>
      <c r="CU275" s="34" t="s">
        <v>267</v>
      </c>
      <c r="CV275" s="34">
        <f t="shared" ref="CV275:CY275" si="240">SUM(CV23)</f>
        <v>4.4800000000000004</v>
      </c>
      <c r="CW275" s="34">
        <f t="shared" si="240"/>
        <v>4.45</v>
      </c>
      <c r="CX275" s="34">
        <f t="shared" si="240"/>
        <v>5.0199999999999996</v>
      </c>
      <c r="CY275" s="34">
        <f t="shared" si="240"/>
        <v>2.4300000000000002</v>
      </c>
      <c r="DB275" s="34" t="s">
        <v>267</v>
      </c>
      <c r="DC275" s="34">
        <f t="shared" ref="DC275:DF275" si="241">SUM(DC23)</f>
        <v>5.39</v>
      </c>
      <c r="DD275" s="34">
        <f t="shared" si="241"/>
        <v>5.9</v>
      </c>
      <c r="DE275" s="34">
        <f t="shared" si="241"/>
        <v>6.09</v>
      </c>
      <c r="DF275" s="34">
        <f t="shared" si="241"/>
        <v>2.78</v>
      </c>
      <c r="DI275" s="34" t="s">
        <v>267</v>
      </c>
      <c r="DJ275" s="34">
        <f t="shared" ref="DJ275:DM275" si="242">SUM(DJ23)</f>
        <v>5.45</v>
      </c>
      <c r="DK275" s="34">
        <f t="shared" si="242"/>
        <v>7.02</v>
      </c>
      <c r="DL275" s="34">
        <f t="shared" si="242"/>
        <v>5.76</v>
      </c>
      <c r="DM275" s="34">
        <f t="shared" si="242"/>
        <v>2.6</v>
      </c>
      <c r="DP275" s="34" t="s">
        <v>267</v>
      </c>
      <c r="DQ275" s="34">
        <f t="shared" ref="DQ275:DT275" si="243">SUM(DQ23)</f>
        <v>6.71</v>
      </c>
      <c r="DR275" s="34">
        <f t="shared" si="243"/>
        <v>10.88</v>
      </c>
      <c r="DS275" s="34">
        <f t="shared" si="243"/>
        <v>6.85</v>
      </c>
      <c r="DT275" s="34">
        <f t="shared" si="243"/>
        <v>2.14</v>
      </c>
      <c r="DW275" s="34" t="s">
        <v>267</v>
      </c>
      <c r="DX275" s="34">
        <f t="shared" ref="DX275:EA275" si="244">SUM(DX23)</f>
        <v>6.99</v>
      </c>
      <c r="DY275" s="34">
        <f t="shared" si="244"/>
        <v>7.93</v>
      </c>
      <c r="DZ275" s="34">
        <f t="shared" si="244"/>
        <v>7.26</v>
      </c>
      <c r="EA275" s="34">
        <f t="shared" si="244"/>
        <v>3.72</v>
      </c>
      <c r="ED275" s="34" t="s">
        <v>267</v>
      </c>
      <c r="EE275" s="34">
        <f t="shared" ref="EE275:EH275" si="245">SUM(EE23)</f>
        <v>5.76</v>
      </c>
      <c r="EF275" s="34">
        <f t="shared" si="245"/>
        <v>7.94</v>
      </c>
      <c r="EG275" s="34">
        <f t="shared" si="245"/>
        <v>6.09</v>
      </c>
      <c r="EH275" s="34">
        <f t="shared" si="245"/>
        <v>2.63</v>
      </c>
      <c r="EK275" s="34" t="s">
        <v>267</v>
      </c>
      <c r="EL275" s="34">
        <f t="shared" ref="EL275:EO275" si="246">SUM(EL23)</f>
        <v>5.67</v>
      </c>
      <c r="EM275" s="34">
        <f t="shared" si="246"/>
        <v>6.04</v>
      </c>
      <c r="EN275" s="34">
        <f t="shared" si="246"/>
        <v>6.46</v>
      </c>
      <c r="EO275" s="34">
        <f t="shared" si="246"/>
        <v>1.89</v>
      </c>
      <c r="ER275" s="34" t="s">
        <v>267</v>
      </c>
      <c r="ES275" s="34">
        <f t="shared" ref="ES275:EV275" si="247">SUM(ES23)</f>
        <v>6.14</v>
      </c>
      <c r="ET275" s="34">
        <f t="shared" si="247"/>
        <v>6.07</v>
      </c>
      <c r="EU275" s="34">
        <f t="shared" si="247"/>
        <v>7.16</v>
      </c>
      <c r="EV275" s="34">
        <f t="shared" si="247"/>
        <v>2.35</v>
      </c>
      <c r="EZ275" s="34">
        <f t="shared" ref="EZ275:FC275" si="248">SUM(EZ23)</f>
        <v>5.54</v>
      </c>
      <c r="FA275" s="34">
        <f t="shared" si="248"/>
        <v>4.84</v>
      </c>
      <c r="FB275" s="34">
        <f t="shared" si="248"/>
        <v>6.4</v>
      </c>
      <c r="FC275" s="34">
        <f t="shared" si="248"/>
        <v>2.2000000000000002</v>
      </c>
      <c r="FG275" s="34">
        <f t="shared" ref="FG275:FJ275" si="249">SUM(FG23)</f>
        <v>5.7</v>
      </c>
      <c r="FH275" s="34">
        <f t="shared" si="249"/>
        <v>6.08</v>
      </c>
      <c r="FI275" s="34">
        <f t="shared" si="249"/>
        <v>6.48</v>
      </c>
      <c r="FJ275" s="34">
        <f t="shared" si="249"/>
        <v>1.98</v>
      </c>
      <c r="FN275" s="34">
        <f t="shared" ref="FN275:FQ275" si="250">SUM(FN23)</f>
        <v>6.6</v>
      </c>
      <c r="FO275" s="34">
        <f t="shared" si="250"/>
        <v>7.24</v>
      </c>
      <c r="FP275" s="34">
        <f t="shared" si="250"/>
        <v>7.12</v>
      </c>
      <c r="FQ275" s="34">
        <f t="shared" si="250"/>
        <v>2.78</v>
      </c>
      <c r="FU275" s="34">
        <f t="shared" ref="FU275:FX275" si="251">SUM(FU23)</f>
        <v>6.8</v>
      </c>
      <c r="FV275" s="34">
        <f t="shared" si="251"/>
        <v>8.0399999999999991</v>
      </c>
      <c r="FW275" s="34">
        <f t="shared" si="251"/>
        <v>7.27</v>
      </c>
      <c r="FX275" s="34">
        <f t="shared" si="251"/>
        <v>3.51</v>
      </c>
      <c r="GB275" s="34">
        <f t="shared" ref="GB275:GE275" si="252">SUM(GB23)</f>
        <v>6.73</v>
      </c>
      <c r="GC275" s="34">
        <f t="shared" si="252"/>
        <v>8.52</v>
      </c>
      <c r="GD275" s="34">
        <f t="shared" si="252"/>
        <v>7.58</v>
      </c>
      <c r="GE275" s="34">
        <f t="shared" si="252"/>
        <v>2.65</v>
      </c>
      <c r="GI275" s="34">
        <f t="shared" ref="GI275:GL275" si="253">SUM(GI23)</f>
        <v>6.42</v>
      </c>
      <c r="GJ275" s="34">
        <f t="shared" si="253"/>
        <v>8.3800000000000008</v>
      </c>
      <c r="GK275" s="34">
        <f t="shared" si="253"/>
        <v>7.24</v>
      </c>
      <c r="GL275" s="34">
        <f t="shared" si="253"/>
        <v>2.78</v>
      </c>
      <c r="GP275" s="49">
        <f t="shared" ref="GP275:GS275" si="254">SUM(GP23)</f>
        <v>7.22</v>
      </c>
      <c r="GQ275" s="49">
        <f t="shared" si="254"/>
        <v>7.1</v>
      </c>
      <c r="GR275" s="49">
        <f t="shared" si="254"/>
        <v>8.18</v>
      </c>
      <c r="GS275" s="49">
        <f t="shared" si="254"/>
        <v>3.14</v>
      </c>
      <c r="GT275" s="49"/>
      <c r="GW275" s="53">
        <f t="shared" ref="GW275:GZ275" si="255">SUM(GW23)</f>
        <v>6.4</v>
      </c>
      <c r="GX275" s="53">
        <f t="shared" si="255"/>
        <v>8.9</v>
      </c>
      <c r="GY275" s="53">
        <f t="shared" si="255"/>
        <v>6.8</v>
      </c>
      <c r="GZ275" s="53">
        <f t="shared" si="255"/>
        <v>2.74</v>
      </c>
      <c r="HD275" s="57">
        <f t="shared" ref="HD275:HG275" si="256">SUM(HD23)</f>
        <v>5.77</v>
      </c>
      <c r="HE275" s="57">
        <f t="shared" si="256"/>
        <v>8.32</v>
      </c>
      <c r="HF275" s="57">
        <f t="shared" si="256"/>
        <v>6.27</v>
      </c>
      <c r="HG275" s="57">
        <f t="shared" si="256"/>
        <v>2.39</v>
      </c>
    </row>
    <row r="276" spans="1:215" x14ac:dyDescent="0.25">
      <c r="A276" s="34" t="s">
        <v>268</v>
      </c>
      <c r="B276" s="34">
        <f t="shared" si="188"/>
        <v>0.51</v>
      </c>
      <c r="C276" s="34">
        <f t="shared" si="188"/>
        <v>1.65</v>
      </c>
      <c r="D276" s="34">
        <f t="shared" si="188"/>
        <v>0.35</v>
      </c>
      <c r="E276" s="34">
        <f t="shared" si="188"/>
        <v>0.3</v>
      </c>
      <c r="H276" s="34" t="s">
        <v>268</v>
      </c>
      <c r="I276" s="34">
        <f t="shared" si="189"/>
        <v>0.69</v>
      </c>
      <c r="J276" s="34">
        <f t="shared" si="189"/>
        <v>1.17</v>
      </c>
      <c r="K276" s="34">
        <f t="shared" si="189"/>
        <v>0.54</v>
      </c>
      <c r="L276" s="34">
        <f t="shared" si="189"/>
        <v>0.16</v>
      </c>
      <c r="O276" s="34" t="s">
        <v>268</v>
      </c>
      <c r="P276" s="34">
        <f t="shared" si="190"/>
        <v>0.7</v>
      </c>
      <c r="Q276" s="34">
        <f t="shared" si="190"/>
        <v>1.74</v>
      </c>
      <c r="R276" s="34">
        <f t="shared" si="190"/>
        <v>0.53</v>
      </c>
      <c r="S276" s="34">
        <f t="shared" si="190"/>
        <v>0.28999999999999998</v>
      </c>
      <c r="V276" s="34" t="s">
        <v>268</v>
      </c>
      <c r="W276" s="34">
        <f t="shared" si="191"/>
        <v>0.73</v>
      </c>
      <c r="X276" s="34">
        <f t="shared" si="191"/>
        <v>1.1000000000000001</v>
      </c>
      <c r="Y276" s="34">
        <f t="shared" si="191"/>
        <v>0.82</v>
      </c>
      <c r="Z276" s="34">
        <f t="shared" si="191"/>
        <v>0.19</v>
      </c>
      <c r="AC276" s="34" t="s">
        <v>268</v>
      </c>
      <c r="AD276" s="34">
        <f t="shared" si="192"/>
        <v>0.95</v>
      </c>
      <c r="AE276" s="34">
        <f t="shared" si="192"/>
        <v>3.17</v>
      </c>
      <c r="AF276" s="34">
        <f t="shared" si="192"/>
        <v>0.56000000000000005</v>
      </c>
      <c r="AG276" s="34">
        <f t="shared" si="192"/>
        <v>0.48</v>
      </c>
      <c r="AJ276" s="34" t="s">
        <v>268</v>
      </c>
      <c r="AK276" s="34">
        <f t="shared" si="193"/>
        <v>0.56000000000000005</v>
      </c>
      <c r="AL276" s="34">
        <f t="shared" si="193"/>
        <v>1.28</v>
      </c>
      <c r="AM276" s="34">
        <f t="shared" si="193"/>
        <v>0.35</v>
      </c>
      <c r="AN276" s="34">
        <f t="shared" si="193"/>
        <v>0.47</v>
      </c>
      <c r="AQ276" s="34" t="s">
        <v>268</v>
      </c>
      <c r="AR276" s="34">
        <f t="shared" si="194"/>
        <v>0.59</v>
      </c>
      <c r="AS276" s="34">
        <f t="shared" si="194"/>
        <v>1.93</v>
      </c>
      <c r="AT276" s="34">
        <f t="shared" si="194"/>
        <v>0.44</v>
      </c>
      <c r="AU276" s="34">
        <f t="shared" si="194"/>
        <v>0.11</v>
      </c>
      <c r="AX276" s="34" t="s">
        <v>268</v>
      </c>
      <c r="AY276" s="34">
        <f t="shared" si="195"/>
        <v>1.68</v>
      </c>
      <c r="AZ276" s="34">
        <f t="shared" si="195"/>
        <v>2.17</v>
      </c>
      <c r="BA276" s="34">
        <f t="shared" si="195"/>
        <v>1.53</v>
      </c>
      <c r="BB276" s="34">
        <f t="shared" si="195"/>
        <v>1.71</v>
      </c>
      <c r="BE276" s="34" t="s">
        <v>268</v>
      </c>
      <c r="BF276" s="34">
        <f t="shared" si="196"/>
        <v>1.45</v>
      </c>
      <c r="BG276" s="34">
        <f t="shared" si="196"/>
        <v>2.2799999999999998</v>
      </c>
      <c r="BH276" s="34">
        <f t="shared" si="196"/>
        <v>1.1299999999999999</v>
      </c>
      <c r="BI276" s="34">
        <f t="shared" si="196"/>
        <v>1.57</v>
      </c>
      <c r="BL276" s="34" t="s">
        <v>268</v>
      </c>
      <c r="BM276" s="34">
        <f t="shared" si="197"/>
        <v>2.19</v>
      </c>
      <c r="BN276" s="34">
        <f t="shared" si="197"/>
        <v>4.08</v>
      </c>
      <c r="BO276" s="34">
        <f t="shared" si="197"/>
        <v>1.75</v>
      </c>
      <c r="BP276" s="34">
        <f t="shared" si="197"/>
        <v>1.76</v>
      </c>
      <c r="BS276" s="34" t="s">
        <v>268</v>
      </c>
      <c r="BT276" s="34">
        <f t="shared" si="198"/>
        <v>2.0099999999999998</v>
      </c>
      <c r="BU276" s="34">
        <f t="shared" si="198"/>
        <v>4.1900000000000004</v>
      </c>
      <c r="BV276" s="34">
        <f t="shared" si="198"/>
        <v>1.75</v>
      </c>
      <c r="BW276" s="34">
        <f t="shared" si="198"/>
        <v>1.26</v>
      </c>
      <c r="BZ276" s="34" t="s">
        <v>268</v>
      </c>
      <c r="CA276" s="34">
        <f t="shared" si="199"/>
        <v>1.95</v>
      </c>
      <c r="CB276" s="34">
        <f t="shared" si="199"/>
        <v>2.1800000000000002</v>
      </c>
      <c r="CC276" s="34">
        <f t="shared" si="199"/>
        <v>2</v>
      </c>
      <c r="CD276" s="34">
        <f t="shared" si="199"/>
        <v>1.81</v>
      </c>
      <c r="CG276" s="34" t="s">
        <v>268</v>
      </c>
      <c r="CH276" s="34">
        <f t="shared" ref="CH276:CK276" si="257">SUM(CH24)</f>
        <v>1.82</v>
      </c>
      <c r="CI276" s="34">
        <f t="shared" si="257"/>
        <v>2.86</v>
      </c>
      <c r="CJ276" s="34">
        <f t="shared" si="257"/>
        <v>1.72</v>
      </c>
      <c r="CK276" s="34">
        <f t="shared" si="257"/>
        <v>1.0900000000000001</v>
      </c>
      <c r="CN276" s="34" t="s">
        <v>268</v>
      </c>
      <c r="CO276" s="34">
        <f t="shared" ref="CO276:CR276" si="258">SUM(CO24)</f>
        <v>2.5</v>
      </c>
      <c r="CP276" s="34">
        <f t="shared" si="258"/>
        <v>4.17</v>
      </c>
      <c r="CQ276" s="34">
        <f t="shared" si="258"/>
        <v>2.35</v>
      </c>
      <c r="CR276" s="34">
        <f t="shared" si="258"/>
        <v>1.29</v>
      </c>
      <c r="CU276" s="34" t="s">
        <v>268</v>
      </c>
      <c r="CV276" s="34">
        <f t="shared" ref="CV276:CY276" si="259">SUM(CV24)</f>
        <v>2.61</v>
      </c>
      <c r="CW276" s="34">
        <f t="shared" si="259"/>
        <v>4.62</v>
      </c>
      <c r="CX276" s="34">
        <f t="shared" si="259"/>
        <v>2.5299999999999998</v>
      </c>
      <c r="CY276" s="34">
        <f t="shared" si="259"/>
        <v>1.45</v>
      </c>
      <c r="DB276" s="34" t="s">
        <v>268</v>
      </c>
      <c r="DC276" s="34">
        <f t="shared" ref="DC276:DF276" si="260">SUM(DC24)</f>
        <v>1.67</v>
      </c>
      <c r="DD276" s="34">
        <f t="shared" si="260"/>
        <v>3.27</v>
      </c>
      <c r="DE276" s="34">
        <f t="shared" si="260"/>
        <v>1.45</v>
      </c>
      <c r="DF276" s="34">
        <f t="shared" si="260"/>
        <v>0.65</v>
      </c>
      <c r="DI276" s="34" t="s">
        <v>268</v>
      </c>
      <c r="DJ276" s="34">
        <f t="shared" ref="DJ276:DM276" si="261">SUM(DJ24)</f>
        <v>2.84</v>
      </c>
      <c r="DK276" s="34">
        <f t="shared" si="261"/>
        <v>5.29</v>
      </c>
      <c r="DL276" s="34">
        <f t="shared" si="261"/>
        <v>2.88</v>
      </c>
      <c r="DM276" s="34">
        <f t="shared" si="261"/>
        <v>1.51</v>
      </c>
      <c r="DP276" s="34" t="s">
        <v>268</v>
      </c>
      <c r="DQ276" s="34">
        <f t="shared" ref="DQ276:DT276" si="262">SUM(DQ24)</f>
        <v>1.86</v>
      </c>
      <c r="DR276" s="34">
        <f t="shared" si="262"/>
        <v>2.23</v>
      </c>
      <c r="DS276" s="34">
        <f t="shared" si="262"/>
        <v>1.73</v>
      </c>
      <c r="DT276" s="34">
        <f t="shared" si="262"/>
        <v>1.89</v>
      </c>
      <c r="DW276" s="34" t="s">
        <v>268</v>
      </c>
      <c r="DX276" s="34">
        <f t="shared" ref="DX276:EA276" si="263">SUM(DX24)</f>
        <v>2.33</v>
      </c>
      <c r="DY276" s="34">
        <f t="shared" si="263"/>
        <v>4.26</v>
      </c>
      <c r="DZ276" s="34">
        <f t="shared" si="263"/>
        <v>2.2999999999999998</v>
      </c>
      <c r="EA276" s="34">
        <f t="shared" si="263"/>
        <v>1.1000000000000001</v>
      </c>
      <c r="ED276" s="34" t="s">
        <v>268</v>
      </c>
      <c r="EE276" s="34">
        <f t="shared" ref="EE276:EH276" si="264">SUM(EE24)</f>
        <v>2.48</v>
      </c>
      <c r="EF276" s="34">
        <f t="shared" si="264"/>
        <v>2.71</v>
      </c>
      <c r="EG276" s="34">
        <f t="shared" si="264"/>
        <v>2.7</v>
      </c>
      <c r="EH276" s="34">
        <f t="shared" si="264"/>
        <v>1.64</v>
      </c>
      <c r="EK276" s="34" t="s">
        <v>268</v>
      </c>
      <c r="EL276" s="34">
        <f t="shared" ref="EL276:EO276" si="265">SUM(EL24)</f>
        <v>2.41</v>
      </c>
      <c r="EM276" s="34">
        <f t="shared" si="265"/>
        <v>3.96</v>
      </c>
      <c r="EN276" s="34">
        <f t="shared" si="265"/>
        <v>2.08</v>
      </c>
      <c r="EO276" s="34">
        <f t="shared" si="265"/>
        <v>2.16</v>
      </c>
      <c r="ER276" s="34" t="s">
        <v>268</v>
      </c>
      <c r="ES276" s="34">
        <f t="shared" ref="ES276:EV276" si="266">SUM(ES24)</f>
        <v>2.83</v>
      </c>
      <c r="ET276" s="34">
        <f t="shared" si="266"/>
        <v>2.91</v>
      </c>
      <c r="EU276" s="34">
        <f t="shared" si="266"/>
        <v>2.83</v>
      </c>
      <c r="EV276" s="34">
        <f t="shared" si="266"/>
        <v>2.5</v>
      </c>
      <c r="EZ276" s="34">
        <f t="shared" ref="EZ276:FC276" si="267">SUM(EZ24)</f>
        <v>3.03</v>
      </c>
      <c r="FA276" s="34">
        <f t="shared" si="267"/>
        <v>4.29</v>
      </c>
      <c r="FB276" s="34">
        <f t="shared" si="267"/>
        <v>2.5499999999999998</v>
      </c>
      <c r="FC276" s="34">
        <f t="shared" si="267"/>
        <v>3.49</v>
      </c>
      <c r="FG276" s="34">
        <f t="shared" ref="FG276:FJ276" si="268">SUM(FG24)</f>
        <v>2.39</v>
      </c>
      <c r="FH276" s="34">
        <f t="shared" si="268"/>
        <v>2.54</v>
      </c>
      <c r="FI276" s="34">
        <f t="shared" si="268"/>
        <v>2.2799999999999998</v>
      </c>
      <c r="FJ276" s="34">
        <f t="shared" si="268"/>
        <v>2.77</v>
      </c>
      <c r="FN276" s="34">
        <f t="shared" ref="FN276:FQ276" si="269">SUM(FN24)</f>
        <v>2.78</v>
      </c>
      <c r="FO276" s="34">
        <f t="shared" si="269"/>
        <v>3.28</v>
      </c>
      <c r="FP276" s="34">
        <f t="shared" si="269"/>
        <v>2.42</v>
      </c>
      <c r="FQ276" s="34">
        <f t="shared" si="269"/>
        <v>3.76</v>
      </c>
      <c r="FU276" s="34">
        <f t="shared" ref="FU276:FX276" si="270">SUM(FU24)</f>
        <v>3.44</v>
      </c>
      <c r="FV276" s="34">
        <f t="shared" si="270"/>
        <v>4.05</v>
      </c>
      <c r="FW276" s="34">
        <f t="shared" si="270"/>
        <v>2.59</v>
      </c>
      <c r="FX276" s="34">
        <f t="shared" si="270"/>
        <v>5.21</v>
      </c>
      <c r="GB276" s="34">
        <f t="shared" ref="GB276:GE276" si="271">SUM(GB24)</f>
        <v>3.07</v>
      </c>
      <c r="GC276" s="34">
        <f t="shared" si="271"/>
        <v>2</v>
      </c>
      <c r="GD276" s="34">
        <f t="shared" si="271"/>
        <v>2.74</v>
      </c>
      <c r="GE276" s="34">
        <f t="shared" si="271"/>
        <v>5.21</v>
      </c>
      <c r="GI276" s="34">
        <f t="shared" ref="GI276:GL276" si="272">SUM(GI24)</f>
        <v>2.79</v>
      </c>
      <c r="GJ276" s="34">
        <f t="shared" si="272"/>
        <v>2.4700000000000002</v>
      </c>
      <c r="GK276" s="34">
        <f t="shared" si="272"/>
        <v>2.33</v>
      </c>
      <c r="GL276" s="34">
        <f t="shared" si="272"/>
        <v>4.1500000000000004</v>
      </c>
      <c r="GP276" s="49">
        <f t="shared" ref="GP276:GS276" si="273">SUM(GP24)</f>
        <v>3.26</v>
      </c>
      <c r="GQ276" s="49">
        <f t="shared" si="273"/>
        <v>3.49</v>
      </c>
      <c r="GR276" s="49">
        <f t="shared" si="273"/>
        <v>2.76</v>
      </c>
      <c r="GS276" s="49">
        <f t="shared" si="273"/>
        <v>4.84</v>
      </c>
      <c r="GT276" s="49"/>
      <c r="GW276" s="53">
        <f t="shared" ref="GW276:GZ276" si="274">SUM(GW24)</f>
        <v>3.19</v>
      </c>
      <c r="GX276" s="53">
        <f t="shared" si="274"/>
        <v>3.5</v>
      </c>
      <c r="GY276" s="53">
        <f t="shared" si="274"/>
        <v>3.13</v>
      </c>
      <c r="GZ276" s="53">
        <f t="shared" si="274"/>
        <v>3.55</v>
      </c>
      <c r="HD276" s="57">
        <f t="shared" ref="HD276:HG276" si="275">SUM(HD24)</f>
        <v>3.47</v>
      </c>
      <c r="HE276" s="57">
        <f t="shared" si="275"/>
        <v>2.88</v>
      </c>
      <c r="HF276" s="57">
        <f t="shared" si="275"/>
        <v>3.46</v>
      </c>
      <c r="HG276" s="57">
        <f t="shared" si="275"/>
        <v>4.0599999999999996</v>
      </c>
    </row>
    <row r="277" spans="1:215" x14ac:dyDescent="0.25">
      <c r="A277" s="34" t="s">
        <v>269</v>
      </c>
      <c r="B277" s="34">
        <f t="shared" si="188"/>
        <v>1.8</v>
      </c>
      <c r="C277" s="34">
        <f t="shared" si="188"/>
        <v>2.12</v>
      </c>
      <c r="D277" s="34">
        <f t="shared" si="188"/>
        <v>1.66</v>
      </c>
      <c r="E277" s="34">
        <f t="shared" si="188"/>
        <v>0.76</v>
      </c>
      <c r="H277" s="34" t="s">
        <v>269</v>
      </c>
      <c r="I277" s="34">
        <f t="shared" si="189"/>
        <v>2.04</v>
      </c>
      <c r="J277" s="34">
        <f t="shared" si="189"/>
        <v>2.2400000000000002</v>
      </c>
      <c r="K277" s="34">
        <f t="shared" si="189"/>
        <v>1.86</v>
      </c>
      <c r="L277" s="34">
        <f t="shared" si="189"/>
        <v>1.42</v>
      </c>
      <c r="O277" s="34" t="s">
        <v>269</v>
      </c>
      <c r="P277" s="34">
        <f t="shared" si="190"/>
        <v>2.04</v>
      </c>
      <c r="Q277" s="34">
        <f t="shared" si="190"/>
        <v>2.5099999999999998</v>
      </c>
      <c r="R277" s="34">
        <f t="shared" si="190"/>
        <v>1.86</v>
      </c>
      <c r="S277" s="34">
        <f t="shared" si="190"/>
        <v>1.37</v>
      </c>
      <c r="V277" s="34" t="s">
        <v>269</v>
      </c>
      <c r="W277" s="34">
        <f t="shared" si="191"/>
        <v>2.25</v>
      </c>
      <c r="X277" s="34">
        <f t="shared" si="191"/>
        <v>1.56</v>
      </c>
      <c r="Y277" s="34">
        <f t="shared" si="191"/>
        <v>2.09</v>
      </c>
      <c r="Z277" s="34">
        <f t="shared" si="191"/>
        <v>2.34</v>
      </c>
      <c r="AC277" s="34" t="s">
        <v>269</v>
      </c>
      <c r="AD277" s="34">
        <f t="shared" si="192"/>
        <v>2.25</v>
      </c>
      <c r="AE277" s="34">
        <f t="shared" si="192"/>
        <v>1.73</v>
      </c>
      <c r="AF277" s="34">
        <f t="shared" si="192"/>
        <v>1.92</v>
      </c>
      <c r="AG277" s="34">
        <f t="shared" si="192"/>
        <v>2.06</v>
      </c>
      <c r="AJ277" s="34" t="s">
        <v>269</v>
      </c>
      <c r="AK277" s="34">
        <f t="shared" si="193"/>
        <v>2.0499999999999998</v>
      </c>
      <c r="AL277" s="34">
        <f t="shared" si="193"/>
        <v>3.25</v>
      </c>
      <c r="AM277" s="34">
        <f t="shared" si="193"/>
        <v>2.02</v>
      </c>
      <c r="AN277" s="34">
        <f t="shared" si="193"/>
        <v>0.91</v>
      </c>
      <c r="AQ277" s="34" t="s">
        <v>269</v>
      </c>
      <c r="AR277" s="34">
        <f t="shared" si="194"/>
        <v>2.2999999999999998</v>
      </c>
      <c r="AS277" s="34">
        <f t="shared" si="194"/>
        <v>2.59</v>
      </c>
      <c r="AT277" s="34">
        <f t="shared" si="194"/>
        <v>2</v>
      </c>
      <c r="AU277" s="34">
        <f t="shared" si="194"/>
        <v>1.54</v>
      </c>
      <c r="AX277" s="34" t="s">
        <v>269</v>
      </c>
      <c r="AY277" s="34">
        <f t="shared" si="195"/>
        <v>2.37</v>
      </c>
      <c r="AZ277" s="34">
        <f t="shared" si="195"/>
        <v>3.04</v>
      </c>
      <c r="BA277" s="34">
        <f t="shared" si="195"/>
        <v>2.17</v>
      </c>
      <c r="BB277" s="34">
        <f t="shared" si="195"/>
        <v>1.77</v>
      </c>
      <c r="BE277" s="34" t="s">
        <v>269</v>
      </c>
      <c r="BF277" s="34">
        <f t="shared" si="196"/>
        <v>1.96</v>
      </c>
      <c r="BG277" s="34">
        <f t="shared" si="196"/>
        <v>2.2000000000000002</v>
      </c>
      <c r="BH277" s="34">
        <f t="shared" si="196"/>
        <v>1.88</v>
      </c>
      <c r="BI277" s="34">
        <f t="shared" si="196"/>
        <v>1.26</v>
      </c>
      <c r="BL277" s="34" t="s">
        <v>269</v>
      </c>
      <c r="BM277" s="34">
        <f t="shared" si="197"/>
        <v>1.82</v>
      </c>
      <c r="BN277" s="34">
        <f t="shared" si="197"/>
        <v>2.64</v>
      </c>
      <c r="BO277" s="34">
        <f t="shared" si="197"/>
        <v>1.66</v>
      </c>
      <c r="BP277" s="34">
        <f t="shared" si="197"/>
        <v>1.1499999999999999</v>
      </c>
      <c r="BS277" s="34" t="s">
        <v>269</v>
      </c>
      <c r="BT277" s="34">
        <f t="shared" si="198"/>
        <v>2.17</v>
      </c>
      <c r="BU277" s="34">
        <f t="shared" si="198"/>
        <v>3.6</v>
      </c>
      <c r="BV277" s="34">
        <f t="shared" si="198"/>
        <v>1.71</v>
      </c>
      <c r="BW277" s="34">
        <f t="shared" si="198"/>
        <v>1.94</v>
      </c>
      <c r="BZ277" s="34" t="s">
        <v>269</v>
      </c>
      <c r="CA277" s="34">
        <f t="shared" si="199"/>
        <v>2.31</v>
      </c>
      <c r="CB277" s="34">
        <f t="shared" si="199"/>
        <v>3.46</v>
      </c>
      <c r="CC277" s="34">
        <f t="shared" si="199"/>
        <v>2.12</v>
      </c>
      <c r="CD277" s="34">
        <f t="shared" si="199"/>
        <v>1.39</v>
      </c>
      <c r="CG277" s="34" t="s">
        <v>269</v>
      </c>
      <c r="CH277" s="34">
        <f t="shared" ref="CH277:CK277" si="276">SUM(CH25)</f>
        <v>2.44</v>
      </c>
      <c r="CI277" s="34">
        <f t="shared" si="276"/>
        <v>2.29</v>
      </c>
      <c r="CJ277" s="34">
        <f t="shared" si="276"/>
        <v>2.31</v>
      </c>
      <c r="CK277" s="34">
        <f t="shared" si="276"/>
        <v>1.69</v>
      </c>
      <c r="CN277" s="34" t="s">
        <v>269</v>
      </c>
      <c r="CO277" s="34">
        <f t="shared" ref="CO277:CR277" si="277">SUM(CO25)</f>
        <v>1.74</v>
      </c>
      <c r="CP277" s="34">
        <f t="shared" si="277"/>
        <v>1.58</v>
      </c>
      <c r="CQ277" s="34">
        <f t="shared" si="277"/>
        <v>1.65</v>
      </c>
      <c r="CR277" s="34">
        <f t="shared" si="277"/>
        <v>1.1299999999999999</v>
      </c>
      <c r="CU277" s="34" t="s">
        <v>269</v>
      </c>
      <c r="CV277" s="34">
        <f t="shared" ref="CV277:CY277" si="278">SUM(CV25)</f>
        <v>2.4700000000000002</v>
      </c>
      <c r="CW277" s="34">
        <f t="shared" si="278"/>
        <v>2.7</v>
      </c>
      <c r="CX277" s="34">
        <f t="shared" si="278"/>
        <v>2.54</v>
      </c>
      <c r="CY277" s="34">
        <f t="shared" si="278"/>
        <v>1.41</v>
      </c>
      <c r="DB277" s="34" t="s">
        <v>269</v>
      </c>
      <c r="DC277" s="34">
        <f t="shared" ref="DC277:DF277" si="279">SUM(DC25)</f>
        <v>2.52</v>
      </c>
      <c r="DD277" s="34">
        <f t="shared" si="279"/>
        <v>2.39</v>
      </c>
      <c r="DE277" s="34">
        <f t="shared" si="279"/>
        <v>2.35</v>
      </c>
      <c r="DF277" s="34">
        <f t="shared" si="279"/>
        <v>2.09</v>
      </c>
      <c r="DI277" s="34" t="s">
        <v>269</v>
      </c>
      <c r="DJ277" s="34">
        <f t="shared" ref="DJ277:DM277" si="280">SUM(DJ25)</f>
        <v>2.65</v>
      </c>
      <c r="DK277" s="34">
        <f t="shared" si="280"/>
        <v>3.48</v>
      </c>
      <c r="DL277" s="34">
        <f t="shared" si="280"/>
        <v>2.2799999999999998</v>
      </c>
      <c r="DM277" s="34">
        <f t="shared" si="280"/>
        <v>2.31</v>
      </c>
      <c r="DP277" s="34" t="s">
        <v>269</v>
      </c>
      <c r="DQ277" s="34">
        <f t="shared" ref="DQ277:DT277" si="281">SUM(DQ25)</f>
        <v>1.67</v>
      </c>
      <c r="DR277" s="34">
        <f t="shared" si="281"/>
        <v>1.79</v>
      </c>
      <c r="DS277" s="34">
        <f t="shared" si="281"/>
        <v>1.24</v>
      </c>
      <c r="DT277" s="34">
        <f t="shared" si="281"/>
        <v>2.21</v>
      </c>
      <c r="DW277" s="34" t="s">
        <v>269</v>
      </c>
      <c r="DX277" s="34">
        <f t="shared" ref="DX277:EA277" si="282">SUM(DX25)</f>
        <v>1.91</v>
      </c>
      <c r="DY277" s="34">
        <f t="shared" si="282"/>
        <v>1.94</v>
      </c>
      <c r="DZ277" s="34">
        <f t="shared" si="282"/>
        <v>1.66</v>
      </c>
      <c r="EA277" s="34">
        <f t="shared" si="282"/>
        <v>2.5099999999999998</v>
      </c>
      <c r="ED277" s="34" t="s">
        <v>269</v>
      </c>
      <c r="EE277" s="34">
        <f t="shared" ref="EE277:EH277" si="283">SUM(EE25)</f>
        <v>1.97</v>
      </c>
      <c r="EF277" s="34">
        <f t="shared" si="283"/>
        <v>2.5099999999999998</v>
      </c>
      <c r="EG277" s="34">
        <f t="shared" si="283"/>
        <v>1.89</v>
      </c>
      <c r="EH277" s="34">
        <f t="shared" si="283"/>
        <v>1.53</v>
      </c>
      <c r="EK277" s="34" t="s">
        <v>269</v>
      </c>
      <c r="EL277" s="34">
        <f t="shared" ref="EL277:EO277" si="284">SUM(EL25)</f>
        <v>2.06</v>
      </c>
      <c r="EM277" s="34">
        <f t="shared" si="284"/>
        <v>2.38</v>
      </c>
      <c r="EN277" s="34">
        <f t="shared" si="284"/>
        <v>1.64</v>
      </c>
      <c r="EO277" s="34">
        <f t="shared" si="284"/>
        <v>2.34</v>
      </c>
      <c r="ER277" s="34" t="s">
        <v>269</v>
      </c>
      <c r="ES277" s="34">
        <f t="shared" ref="ES277:EV277" si="285">SUM(ES25)</f>
        <v>1.75</v>
      </c>
      <c r="ET277" s="34">
        <f t="shared" si="285"/>
        <v>2.57</v>
      </c>
      <c r="EU277" s="34">
        <f t="shared" si="285"/>
        <v>1.4</v>
      </c>
      <c r="EV277" s="34">
        <f t="shared" si="285"/>
        <v>1.84</v>
      </c>
      <c r="EZ277" s="34">
        <f t="shared" ref="EZ277:FC277" si="286">SUM(EZ25)</f>
        <v>1.86</v>
      </c>
      <c r="FA277" s="34">
        <f t="shared" si="286"/>
        <v>2.99</v>
      </c>
      <c r="FB277" s="34">
        <f t="shared" si="286"/>
        <v>1.38</v>
      </c>
      <c r="FC277" s="34">
        <f t="shared" si="286"/>
        <v>1.77</v>
      </c>
      <c r="FG277" s="34">
        <f t="shared" ref="FG277:FJ277" si="287">SUM(FG25)</f>
        <v>1.69</v>
      </c>
      <c r="FH277" s="34">
        <f t="shared" si="287"/>
        <v>2.42</v>
      </c>
      <c r="FI277" s="34">
        <f t="shared" si="287"/>
        <v>1.21</v>
      </c>
      <c r="FJ277" s="34">
        <f t="shared" si="287"/>
        <v>1.95</v>
      </c>
      <c r="FN277" s="34">
        <f t="shared" ref="FN277:FQ277" si="288">SUM(FN25)</f>
        <v>1.74</v>
      </c>
      <c r="FO277" s="34">
        <f t="shared" si="288"/>
        <v>2.81</v>
      </c>
      <c r="FP277" s="34">
        <f t="shared" si="288"/>
        <v>1.1599999999999999</v>
      </c>
      <c r="FQ277" s="34">
        <f t="shared" si="288"/>
        <v>2.41</v>
      </c>
      <c r="FU277" s="34">
        <f t="shared" ref="FU277:FX277" si="289">SUM(FU25)</f>
        <v>1.65</v>
      </c>
      <c r="FV277" s="34">
        <f t="shared" si="289"/>
        <v>3.23</v>
      </c>
      <c r="FW277" s="34">
        <f t="shared" si="289"/>
        <v>1.1100000000000001</v>
      </c>
      <c r="FX277" s="34">
        <f t="shared" si="289"/>
        <v>1.28</v>
      </c>
      <c r="GB277" s="34">
        <f t="shared" ref="GB277:GE277" si="290">SUM(GB25)</f>
        <v>1.65</v>
      </c>
      <c r="GC277" s="34">
        <f t="shared" si="290"/>
        <v>4.24</v>
      </c>
      <c r="GD277" s="34">
        <f t="shared" si="290"/>
        <v>1.1599999999999999</v>
      </c>
      <c r="GE277" s="34">
        <f t="shared" si="290"/>
        <v>1.35</v>
      </c>
      <c r="GI277" s="34">
        <f t="shared" ref="GI277:GL277" si="291">SUM(GI25)</f>
        <v>1.46</v>
      </c>
      <c r="GJ277" s="34">
        <f t="shared" si="291"/>
        <v>3.89</v>
      </c>
      <c r="GK277" s="34">
        <f t="shared" si="291"/>
        <v>0.85</v>
      </c>
      <c r="GL277" s="34">
        <f t="shared" si="291"/>
        <v>1.34</v>
      </c>
      <c r="GP277" s="49">
        <f t="shared" ref="GP277:GS277" si="292">SUM(GP25)</f>
        <v>1.47</v>
      </c>
      <c r="GQ277" s="49">
        <f t="shared" si="292"/>
        <v>2.4500000000000002</v>
      </c>
      <c r="GR277" s="49">
        <f t="shared" si="292"/>
        <v>0.91</v>
      </c>
      <c r="GS277" s="49">
        <f t="shared" si="292"/>
        <v>1.74</v>
      </c>
      <c r="GT277" s="49"/>
      <c r="GW277" s="53">
        <f t="shared" ref="GW277:GZ277" si="293">SUM(GW25)</f>
        <v>1.49</v>
      </c>
      <c r="GX277" s="53">
        <f t="shared" si="293"/>
        <v>2.65</v>
      </c>
      <c r="GY277" s="53">
        <f t="shared" si="293"/>
        <v>0.81</v>
      </c>
      <c r="GZ277" s="53">
        <f t="shared" si="293"/>
        <v>2.27</v>
      </c>
      <c r="HD277" s="57">
        <f t="shared" ref="HD277:HG277" si="294">SUM(HD25)</f>
        <v>1.57</v>
      </c>
      <c r="HE277" s="57">
        <f t="shared" si="294"/>
        <v>2.76</v>
      </c>
      <c r="HF277" s="57">
        <f t="shared" si="294"/>
        <v>1.06</v>
      </c>
      <c r="HG277" s="57">
        <f t="shared" si="294"/>
        <v>2.02</v>
      </c>
    </row>
    <row r="278" spans="1:215" x14ac:dyDescent="0.25">
      <c r="A278" s="34" t="s">
        <v>270</v>
      </c>
      <c r="B278" s="34">
        <f t="shared" si="188"/>
        <v>0.84</v>
      </c>
      <c r="C278" s="34">
        <f t="shared" si="188"/>
        <v>1.1200000000000001</v>
      </c>
      <c r="D278" s="34">
        <f t="shared" si="188"/>
        <v>0.75</v>
      </c>
      <c r="E278" s="34">
        <f t="shared" si="188"/>
        <v>0.65</v>
      </c>
      <c r="H278" s="34" t="s">
        <v>270</v>
      </c>
      <c r="I278" s="34">
        <f t="shared" si="189"/>
        <v>0.71</v>
      </c>
      <c r="J278" s="34">
        <f t="shared" si="189"/>
        <v>1.21</v>
      </c>
      <c r="K278" s="34">
        <f t="shared" si="189"/>
        <v>0.78</v>
      </c>
      <c r="L278" s="34">
        <f t="shared" si="189"/>
        <v>0.03</v>
      </c>
      <c r="O278" s="34" t="s">
        <v>270</v>
      </c>
      <c r="P278" s="34">
        <f t="shared" si="190"/>
        <v>0.78</v>
      </c>
      <c r="Q278" s="34">
        <f t="shared" si="190"/>
        <v>1.41</v>
      </c>
      <c r="R278" s="34">
        <f t="shared" si="190"/>
        <v>0.78</v>
      </c>
      <c r="S278" s="34">
        <f t="shared" si="190"/>
        <v>0.42</v>
      </c>
      <c r="V278" s="34" t="s">
        <v>270</v>
      </c>
      <c r="W278" s="34">
        <f t="shared" si="191"/>
        <v>0.68</v>
      </c>
      <c r="X278" s="34">
        <f t="shared" si="191"/>
        <v>1.46</v>
      </c>
      <c r="Y278" s="34">
        <f t="shared" si="191"/>
        <v>0.49</v>
      </c>
      <c r="Z278" s="34">
        <f t="shared" si="191"/>
        <v>0.45</v>
      </c>
      <c r="AC278" s="34" t="s">
        <v>270</v>
      </c>
      <c r="AD278" s="34">
        <f t="shared" si="192"/>
        <v>0.7</v>
      </c>
      <c r="AE278" s="34">
        <f t="shared" si="192"/>
        <v>1.77</v>
      </c>
      <c r="AF278" s="34">
        <f t="shared" si="192"/>
        <v>0.61</v>
      </c>
      <c r="AG278" s="34">
        <f t="shared" si="192"/>
        <v>0.34</v>
      </c>
      <c r="AJ278" s="34" t="s">
        <v>270</v>
      </c>
      <c r="AK278" s="34">
        <f t="shared" si="193"/>
        <v>0.91</v>
      </c>
      <c r="AL278" s="34">
        <f t="shared" si="193"/>
        <v>1.86</v>
      </c>
      <c r="AM278" s="34">
        <f t="shared" si="193"/>
        <v>0.91</v>
      </c>
      <c r="AN278" s="34">
        <f t="shared" si="193"/>
        <v>0.03</v>
      </c>
      <c r="AQ278" s="34" t="s">
        <v>270</v>
      </c>
      <c r="AR278" s="34">
        <f t="shared" si="194"/>
        <v>1.08</v>
      </c>
      <c r="AS278" s="34">
        <f t="shared" si="194"/>
        <v>2.36</v>
      </c>
      <c r="AT278" s="34">
        <f t="shared" si="194"/>
        <v>1.08</v>
      </c>
      <c r="AU278" s="34">
        <f t="shared" si="194"/>
        <v>0.09</v>
      </c>
      <c r="AX278" s="34" t="s">
        <v>270</v>
      </c>
      <c r="AY278" s="34">
        <f t="shared" si="195"/>
        <v>0.78</v>
      </c>
      <c r="AZ278" s="34">
        <f t="shared" si="195"/>
        <v>1.93</v>
      </c>
      <c r="BA278" s="34">
        <f t="shared" si="195"/>
        <v>0.57999999999999996</v>
      </c>
      <c r="BB278" s="34">
        <f t="shared" si="195"/>
        <v>0.04</v>
      </c>
      <c r="BE278" s="34" t="s">
        <v>270</v>
      </c>
      <c r="BF278" s="34">
        <f t="shared" si="196"/>
        <v>1.0900000000000001</v>
      </c>
      <c r="BG278" s="34">
        <f t="shared" si="196"/>
        <v>1.48</v>
      </c>
      <c r="BH278" s="34">
        <f t="shared" si="196"/>
        <v>1.1200000000000001</v>
      </c>
      <c r="BI278" s="34">
        <f t="shared" si="196"/>
        <v>0.21</v>
      </c>
      <c r="BL278" s="34" t="s">
        <v>270</v>
      </c>
      <c r="BM278" s="34">
        <f t="shared" si="197"/>
        <v>0.97</v>
      </c>
      <c r="BN278" s="34">
        <f t="shared" si="197"/>
        <v>2.2000000000000002</v>
      </c>
      <c r="BO278" s="34">
        <f t="shared" si="197"/>
        <v>0.68</v>
      </c>
      <c r="BP278" s="34">
        <f t="shared" si="197"/>
        <v>0.78</v>
      </c>
      <c r="BS278" s="34" t="s">
        <v>270</v>
      </c>
      <c r="BT278" s="34">
        <f t="shared" si="198"/>
        <v>0.99</v>
      </c>
      <c r="BU278" s="34">
        <f t="shared" si="198"/>
        <v>1.1599999999999999</v>
      </c>
      <c r="BV278" s="34">
        <f t="shared" si="198"/>
        <v>0.93</v>
      </c>
      <c r="BW278" s="34">
        <f t="shared" si="198"/>
        <v>0.67</v>
      </c>
      <c r="BZ278" s="34" t="s">
        <v>270</v>
      </c>
      <c r="CA278" s="34">
        <f t="shared" si="199"/>
        <v>1.17</v>
      </c>
      <c r="CB278" s="34">
        <f t="shared" si="199"/>
        <v>2.5299999999999998</v>
      </c>
      <c r="CC278" s="34">
        <f t="shared" si="199"/>
        <v>1.1299999999999999</v>
      </c>
      <c r="CD278" s="34">
        <f t="shared" si="199"/>
        <v>0.03</v>
      </c>
      <c r="CG278" s="34" t="s">
        <v>270</v>
      </c>
      <c r="CH278" s="34">
        <f t="shared" ref="CH278:CK278" si="295">SUM(CH26)</f>
        <v>1.1499999999999999</v>
      </c>
      <c r="CI278" s="34">
        <f t="shared" si="295"/>
        <v>1.45</v>
      </c>
      <c r="CJ278" s="34">
        <f t="shared" si="295"/>
        <v>1.37</v>
      </c>
      <c r="CK278" s="34">
        <f t="shared" si="295"/>
        <v>0.23</v>
      </c>
      <c r="CN278" s="34" t="s">
        <v>270</v>
      </c>
      <c r="CO278" s="34">
        <f t="shared" ref="CO278:CR278" si="296">SUM(CO26)</f>
        <v>1.34</v>
      </c>
      <c r="CP278" s="34">
        <f t="shared" si="296"/>
        <v>2.06</v>
      </c>
      <c r="CQ278" s="34">
        <f t="shared" si="296"/>
        <v>1.36</v>
      </c>
      <c r="CR278" s="34">
        <f t="shared" si="296"/>
        <v>0.7</v>
      </c>
      <c r="CU278" s="34" t="s">
        <v>270</v>
      </c>
      <c r="CV278" s="34">
        <f t="shared" ref="CV278:CY278" si="297">SUM(CV26)</f>
        <v>1.05</v>
      </c>
      <c r="CW278" s="34">
        <f t="shared" si="297"/>
        <v>2.66</v>
      </c>
      <c r="CX278" s="34">
        <f t="shared" si="297"/>
        <v>0.87</v>
      </c>
      <c r="CY278" s="34">
        <f t="shared" si="297"/>
        <v>0.5</v>
      </c>
      <c r="DB278" s="34" t="s">
        <v>270</v>
      </c>
      <c r="DC278" s="34">
        <f t="shared" ref="DC278:DF278" si="298">SUM(DC26)</f>
        <v>1.44</v>
      </c>
      <c r="DD278" s="34">
        <f t="shared" si="298"/>
        <v>2.65</v>
      </c>
      <c r="DE278" s="34">
        <f t="shared" si="298"/>
        <v>1.23</v>
      </c>
      <c r="DF278" s="34">
        <f t="shared" si="298"/>
        <v>1.21</v>
      </c>
      <c r="DI278" s="34" t="s">
        <v>270</v>
      </c>
      <c r="DJ278" s="34">
        <f t="shared" ref="DJ278:DM278" si="299">SUM(DJ26)</f>
        <v>1.37</v>
      </c>
      <c r="DK278" s="34">
        <f t="shared" si="299"/>
        <v>2.74</v>
      </c>
      <c r="DL278" s="34">
        <f t="shared" si="299"/>
        <v>1.1599999999999999</v>
      </c>
      <c r="DM278" s="34">
        <f t="shared" si="299"/>
        <v>0.84</v>
      </c>
      <c r="DP278" s="34" t="s">
        <v>270</v>
      </c>
      <c r="DQ278" s="34">
        <f t="shared" ref="DQ278:DT278" si="300">SUM(DQ26)</f>
        <v>1.45</v>
      </c>
      <c r="DR278" s="34">
        <f t="shared" si="300"/>
        <v>1.98</v>
      </c>
      <c r="DS278" s="34">
        <f t="shared" si="300"/>
        <v>1.1299999999999999</v>
      </c>
      <c r="DT278" s="34">
        <f t="shared" si="300"/>
        <v>1.84</v>
      </c>
      <c r="DW278" s="34" t="s">
        <v>270</v>
      </c>
      <c r="DX278" s="34">
        <f t="shared" ref="DX278:EA278" si="301">SUM(DX26)</f>
        <v>1.35</v>
      </c>
      <c r="DY278" s="34">
        <f t="shared" si="301"/>
        <v>2.11</v>
      </c>
      <c r="DZ278" s="34">
        <f t="shared" si="301"/>
        <v>1.07</v>
      </c>
      <c r="EA278" s="34">
        <f t="shared" si="301"/>
        <v>1.21</v>
      </c>
      <c r="ED278" s="34" t="s">
        <v>270</v>
      </c>
      <c r="EE278" s="34">
        <f t="shared" ref="EE278:EH278" si="302">SUM(EE26)</f>
        <v>1.57</v>
      </c>
      <c r="EF278" s="34">
        <f t="shared" si="302"/>
        <v>2.79</v>
      </c>
      <c r="EG278" s="34">
        <f t="shared" si="302"/>
        <v>1.25</v>
      </c>
      <c r="EH278" s="34">
        <f t="shared" si="302"/>
        <v>1.48</v>
      </c>
      <c r="EK278" s="34" t="s">
        <v>270</v>
      </c>
      <c r="EL278" s="34">
        <f t="shared" ref="EL278:EO278" si="303">SUM(EL26)</f>
        <v>1.22</v>
      </c>
      <c r="EM278" s="34">
        <f t="shared" si="303"/>
        <v>1.9</v>
      </c>
      <c r="EN278" s="34">
        <f t="shared" si="303"/>
        <v>0.86</v>
      </c>
      <c r="EO278" s="34">
        <f t="shared" si="303"/>
        <v>1.69</v>
      </c>
      <c r="ER278" s="34" t="s">
        <v>270</v>
      </c>
      <c r="ES278" s="34">
        <f t="shared" ref="ES278:EV278" si="304">SUM(ES26)</f>
        <v>0.88</v>
      </c>
      <c r="ET278" s="34">
        <f t="shared" si="304"/>
        <v>0.66</v>
      </c>
      <c r="EU278" s="34">
        <f t="shared" si="304"/>
        <v>0.94</v>
      </c>
      <c r="EV278" s="34">
        <f t="shared" si="304"/>
        <v>0.39</v>
      </c>
      <c r="EZ278" s="34">
        <f t="shared" ref="EZ278:FC278" si="305">SUM(EZ26)</f>
        <v>0.92</v>
      </c>
      <c r="FA278" s="34">
        <f t="shared" si="305"/>
        <v>1.59</v>
      </c>
      <c r="FB278" s="34">
        <f t="shared" si="305"/>
        <v>0.98</v>
      </c>
      <c r="FC278" s="34">
        <f t="shared" si="305"/>
        <v>0.23</v>
      </c>
      <c r="FG278" s="34">
        <f t="shared" ref="FG278:FJ278" si="306">SUM(FG26)</f>
        <v>0.63</v>
      </c>
      <c r="FH278" s="34">
        <f t="shared" si="306"/>
        <v>1.7</v>
      </c>
      <c r="FI278" s="34">
        <f t="shared" si="306"/>
        <v>0.56000000000000005</v>
      </c>
      <c r="FJ278" s="34">
        <f t="shared" si="306"/>
        <v>0</v>
      </c>
      <c r="FN278" s="34">
        <f t="shared" ref="FN278:FQ278" si="307">SUM(FN26)</f>
        <v>0.88</v>
      </c>
      <c r="FO278" s="34">
        <f t="shared" si="307"/>
        <v>1.42</v>
      </c>
      <c r="FP278" s="34">
        <f t="shared" si="307"/>
        <v>0.96</v>
      </c>
      <c r="FQ278" s="34">
        <f t="shared" si="307"/>
        <v>7.0000000000000007E-2</v>
      </c>
      <c r="FU278" s="34">
        <f t="shared" ref="FU278:FX278" si="308">SUM(FU26)</f>
        <v>1.28</v>
      </c>
      <c r="FV278" s="34">
        <f t="shared" si="308"/>
        <v>2.0699999999999998</v>
      </c>
      <c r="FW278" s="34">
        <f t="shared" si="308"/>
        <v>1.25</v>
      </c>
      <c r="FX278" s="34">
        <f t="shared" si="308"/>
        <v>0.59</v>
      </c>
      <c r="GB278" s="34">
        <f t="shared" ref="GB278:GE278" si="309">SUM(GB26)</f>
        <v>1.45</v>
      </c>
      <c r="GC278" s="34">
        <f t="shared" si="309"/>
        <v>2.48</v>
      </c>
      <c r="GD278" s="34">
        <f t="shared" si="309"/>
        <v>1.37</v>
      </c>
      <c r="GE278" s="34">
        <f t="shared" si="309"/>
        <v>0.78</v>
      </c>
      <c r="GI278" s="34">
        <f t="shared" ref="GI278:GL278" si="310">SUM(GI26)</f>
        <v>1.04</v>
      </c>
      <c r="GJ278" s="34">
        <f t="shared" si="310"/>
        <v>1.65</v>
      </c>
      <c r="GK278" s="34">
        <f t="shared" si="310"/>
        <v>0.96</v>
      </c>
      <c r="GL278" s="34">
        <f t="shared" si="310"/>
        <v>0.39</v>
      </c>
      <c r="GP278" s="49">
        <f t="shared" ref="GP278:GS278" si="311">SUM(GP26)</f>
        <v>1.19</v>
      </c>
      <c r="GQ278" s="49">
        <f t="shared" si="311"/>
        <v>1.76</v>
      </c>
      <c r="GR278" s="49">
        <f t="shared" si="311"/>
        <v>1.06</v>
      </c>
      <c r="GS278" s="49">
        <f t="shared" si="311"/>
        <v>1.27</v>
      </c>
      <c r="GT278" s="49"/>
      <c r="GW278" s="53">
        <f t="shared" ref="GW278:GZ278" si="312">SUM(GW26)</f>
        <v>0.72</v>
      </c>
      <c r="GX278" s="53">
        <f t="shared" si="312"/>
        <v>0.82</v>
      </c>
      <c r="GY278" s="53">
        <f t="shared" si="312"/>
        <v>0.53</v>
      </c>
      <c r="GZ278" s="53">
        <f t="shared" si="312"/>
        <v>0.7</v>
      </c>
      <c r="HD278" s="57">
        <f t="shared" ref="HD278:HG278" si="313">SUM(HD26)</f>
        <v>0.75</v>
      </c>
      <c r="HE278" s="57">
        <f t="shared" si="313"/>
        <v>0.89</v>
      </c>
      <c r="HF278" s="57">
        <f t="shared" si="313"/>
        <v>0.65</v>
      </c>
      <c r="HG278" s="57">
        <f t="shared" si="313"/>
        <v>0.54</v>
      </c>
    </row>
    <row r="279" spans="1:215" x14ac:dyDescent="0.25">
      <c r="A279" s="34" t="s">
        <v>271</v>
      </c>
      <c r="B279" s="34">
        <f t="shared" si="188"/>
        <v>0.46</v>
      </c>
      <c r="C279" s="34">
        <f t="shared" si="188"/>
        <v>0.61</v>
      </c>
      <c r="D279" s="34">
        <f t="shared" si="188"/>
        <v>0.37</v>
      </c>
      <c r="E279" s="34">
        <f t="shared" si="188"/>
        <v>0.56999999999999995</v>
      </c>
      <c r="H279" s="34" t="s">
        <v>271</v>
      </c>
      <c r="I279" s="34">
        <f t="shared" si="189"/>
        <v>0.56000000000000005</v>
      </c>
      <c r="J279" s="34">
        <f t="shared" si="189"/>
        <v>0.44</v>
      </c>
      <c r="K279" s="34">
        <f t="shared" si="189"/>
        <v>0.68</v>
      </c>
      <c r="L279" s="34">
        <f t="shared" si="189"/>
        <v>0.25</v>
      </c>
      <c r="O279" s="34" t="s">
        <v>271</v>
      </c>
      <c r="P279" s="34">
        <f t="shared" si="190"/>
        <v>0.36</v>
      </c>
      <c r="Q279" s="34">
        <f t="shared" si="190"/>
        <v>0.25</v>
      </c>
      <c r="R279" s="34">
        <f t="shared" si="190"/>
        <v>0.46</v>
      </c>
      <c r="S279" s="34">
        <f t="shared" si="190"/>
        <v>0.23</v>
      </c>
      <c r="V279" s="34" t="s">
        <v>271</v>
      </c>
      <c r="W279" s="34">
        <f t="shared" si="191"/>
        <v>0.42</v>
      </c>
      <c r="X279" s="34">
        <f t="shared" si="191"/>
        <v>0.35</v>
      </c>
      <c r="Y279" s="34">
        <f t="shared" si="191"/>
        <v>0.39</v>
      </c>
      <c r="Z279" s="34">
        <f t="shared" si="191"/>
        <v>0.39</v>
      </c>
      <c r="AC279" s="34" t="s">
        <v>271</v>
      </c>
      <c r="AD279" s="34">
        <f t="shared" si="192"/>
        <v>0.44</v>
      </c>
      <c r="AE279" s="34">
        <f t="shared" si="192"/>
        <v>1.39</v>
      </c>
      <c r="AF279" s="34">
        <f t="shared" si="192"/>
        <v>0.26</v>
      </c>
      <c r="AG279" s="34">
        <f t="shared" si="192"/>
        <v>0.17</v>
      </c>
      <c r="AJ279" s="34" t="s">
        <v>271</v>
      </c>
      <c r="AK279" s="34">
        <f t="shared" si="193"/>
        <v>0.5</v>
      </c>
      <c r="AL279" s="34">
        <f t="shared" si="193"/>
        <v>1.83</v>
      </c>
      <c r="AM279" s="34">
        <f t="shared" si="193"/>
        <v>0.21</v>
      </c>
      <c r="AN279" s="34">
        <f t="shared" si="193"/>
        <v>0.3</v>
      </c>
      <c r="AQ279" s="34" t="s">
        <v>271</v>
      </c>
      <c r="AR279" s="34">
        <f t="shared" si="194"/>
        <v>0.44</v>
      </c>
      <c r="AS279" s="34">
        <f t="shared" si="194"/>
        <v>1.28</v>
      </c>
      <c r="AT279" s="34">
        <f t="shared" si="194"/>
        <v>0.21</v>
      </c>
      <c r="AU279" s="34">
        <f t="shared" si="194"/>
        <v>0.26</v>
      </c>
      <c r="AX279" s="34" t="s">
        <v>271</v>
      </c>
      <c r="AY279" s="34">
        <f t="shared" si="195"/>
        <v>0.54</v>
      </c>
      <c r="AZ279" s="34">
        <f t="shared" si="195"/>
        <v>1.44</v>
      </c>
      <c r="BA279" s="34">
        <f t="shared" si="195"/>
        <v>0.39</v>
      </c>
      <c r="BB279" s="34">
        <f t="shared" si="195"/>
        <v>0.26</v>
      </c>
      <c r="BE279" s="34" t="s">
        <v>271</v>
      </c>
      <c r="BF279" s="34">
        <f t="shared" si="196"/>
        <v>0.32</v>
      </c>
      <c r="BG279" s="34">
        <f t="shared" si="196"/>
        <v>0.75</v>
      </c>
      <c r="BH279" s="34">
        <f t="shared" si="196"/>
        <v>0.23</v>
      </c>
      <c r="BI279" s="34">
        <f t="shared" si="196"/>
        <v>0.26</v>
      </c>
      <c r="BL279" s="34" t="s">
        <v>271</v>
      </c>
      <c r="BM279" s="34">
        <f t="shared" si="197"/>
        <v>0.42</v>
      </c>
      <c r="BN279" s="34">
        <f t="shared" si="197"/>
        <v>1.28</v>
      </c>
      <c r="BO279" s="34">
        <f t="shared" si="197"/>
        <v>0.3</v>
      </c>
      <c r="BP279" s="34">
        <f t="shared" si="197"/>
        <v>0.2</v>
      </c>
      <c r="BS279" s="34" t="s">
        <v>271</v>
      </c>
      <c r="BT279" s="34">
        <f t="shared" si="198"/>
        <v>0.5</v>
      </c>
      <c r="BU279" s="34">
        <f t="shared" si="198"/>
        <v>1.26</v>
      </c>
      <c r="BV279" s="34">
        <f t="shared" si="198"/>
        <v>0.37</v>
      </c>
      <c r="BW279" s="34">
        <f t="shared" si="198"/>
        <v>0.19</v>
      </c>
      <c r="BZ279" s="34" t="s">
        <v>271</v>
      </c>
      <c r="CA279" s="34">
        <f t="shared" si="199"/>
        <v>0.43</v>
      </c>
      <c r="CB279" s="34">
        <f t="shared" si="199"/>
        <v>0.57999999999999996</v>
      </c>
      <c r="CC279" s="34">
        <f t="shared" si="199"/>
        <v>0.49</v>
      </c>
      <c r="CD279" s="34">
        <f t="shared" si="199"/>
        <v>0.18</v>
      </c>
      <c r="CG279" s="34" t="s">
        <v>271</v>
      </c>
      <c r="CH279" s="34">
        <f t="shared" ref="CH279:CK279" si="314">SUM(CH27)</f>
        <v>0.36</v>
      </c>
      <c r="CI279" s="34">
        <f t="shared" si="314"/>
        <v>1.22</v>
      </c>
      <c r="CJ279" s="34">
        <f t="shared" si="314"/>
        <v>0.13</v>
      </c>
      <c r="CK279" s="34">
        <f t="shared" si="314"/>
        <v>0.03</v>
      </c>
      <c r="CN279" s="34" t="s">
        <v>271</v>
      </c>
      <c r="CO279" s="34">
        <f t="shared" ref="CO279:CR279" si="315">SUM(CO27)</f>
        <v>0.56999999999999995</v>
      </c>
      <c r="CP279" s="34">
        <f t="shared" si="315"/>
        <v>1.47</v>
      </c>
      <c r="CQ279" s="34">
        <f t="shared" si="315"/>
        <v>0.45</v>
      </c>
      <c r="CR279" s="34">
        <f t="shared" si="315"/>
        <v>0.03</v>
      </c>
      <c r="CU279" s="34" t="s">
        <v>271</v>
      </c>
      <c r="CV279" s="34">
        <f t="shared" ref="CV279:CY279" si="316">SUM(CV27)</f>
        <v>0.41</v>
      </c>
      <c r="CW279" s="34">
        <f t="shared" si="316"/>
        <v>0.3</v>
      </c>
      <c r="CX279" s="34">
        <f t="shared" si="316"/>
        <v>0.31</v>
      </c>
      <c r="CY279" s="34">
        <f t="shared" si="316"/>
        <v>0.37</v>
      </c>
      <c r="DB279" s="34" t="s">
        <v>271</v>
      </c>
      <c r="DC279" s="34">
        <f t="shared" ref="DC279:DF279" si="317">SUM(DC27)</f>
        <v>0.41</v>
      </c>
      <c r="DD279" s="34">
        <f t="shared" si="317"/>
        <v>0.65</v>
      </c>
      <c r="DE279" s="34">
        <f t="shared" si="317"/>
        <v>0.26</v>
      </c>
      <c r="DF279" s="34">
        <f t="shared" si="317"/>
        <v>0.18</v>
      </c>
      <c r="DI279" s="34" t="s">
        <v>271</v>
      </c>
      <c r="DJ279" s="34">
        <f t="shared" ref="DJ279:DM279" si="318">SUM(DJ27)</f>
        <v>0.42</v>
      </c>
      <c r="DK279" s="34">
        <f t="shared" si="318"/>
        <v>1.46</v>
      </c>
      <c r="DL279" s="34">
        <f t="shared" si="318"/>
        <v>0.31</v>
      </c>
      <c r="DM279" s="34">
        <f t="shared" si="318"/>
        <v>0.16</v>
      </c>
      <c r="DP279" s="34" t="s">
        <v>271</v>
      </c>
      <c r="DQ279" s="34">
        <f t="shared" ref="DQ279:DT279" si="319">SUM(DQ27)</f>
        <v>1.06</v>
      </c>
      <c r="DR279" s="34">
        <f t="shared" si="319"/>
        <v>1.62</v>
      </c>
      <c r="DS279" s="34">
        <f t="shared" si="319"/>
        <v>1.04</v>
      </c>
      <c r="DT279" s="34">
        <f t="shared" si="319"/>
        <v>0.41</v>
      </c>
      <c r="DW279" s="34" t="s">
        <v>271</v>
      </c>
      <c r="DX279" s="34">
        <f t="shared" ref="DX279:EA279" si="320">SUM(DX27)</f>
        <v>0.84</v>
      </c>
      <c r="DY279" s="34">
        <f t="shared" si="320"/>
        <v>0.96</v>
      </c>
      <c r="DZ279" s="34">
        <f t="shared" si="320"/>
        <v>0.91</v>
      </c>
      <c r="EA279" s="34">
        <f t="shared" si="320"/>
        <v>0.17</v>
      </c>
      <c r="ED279" s="34" t="s">
        <v>271</v>
      </c>
      <c r="EE279" s="34">
        <f t="shared" ref="EE279:EH279" si="321">SUM(EE27)</f>
        <v>0.78</v>
      </c>
      <c r="EF279" s="34">
        <f t="shared" si="321"/>
        <v>1.76</v>
      </c>
      <c r="EG279" s="34">
        <f t="shared" si="321"/>
        <v>0.74</v>
      </c>
      <c r="EH279" s="34">
        <f t="shared" si="321"/>
        <v>0.12</v>
      </c>
      <c r="EK279" s="34" t="s">
        <v>271</v>
      </c>
      <c r="EL279" s="34">
        <f t="shared" ref="EL279:EO279" si="322">SUM(EL27)</f>
        <v>0.85</v>
      </c>
      <c r="EM279" s="34">
        <f t="shared" si="322"/>
        <v>2.4900000000000002</v>
      </c>
      <c r="EN279" s="34">
        <f t="shared" si="322"/>
        <v>0.68</v>
      </c>
      <c r="EO279" s="34">
        <f t="shared" si="322"/>
        <v>0.33</v>
      </c>
      <c r="ER279" s="34" t="s">
        <v>271</v>
      </c>
      <c r="ES279" s="34">
        <f t="shared" ref="ES279:EV279" si="323">SUM(ES27)</f>
        <v>1.1000000000000001</v>
      </c>
      <c r="ET279" s="34">
        <f t="shared" si="323"/>
        <v>2.79</v>
      </c>
      <c r="EU279" s="34">
        <f t="shared" si="323"/>
        <v>0.84</v>
      </c>
      <c r="EV279" s="34">
        <f t="shared" si="323"/>
        <v>0.28999999999999998</v>
      </c>
      <c r="EZ279" s="34">
        <f t="shared" ref="EZ279:FC279" si="324">SUM(EZ27)</f>
        <v>1.27</v>
      </c>
      <c r="FA279" s="34">
        <f t="shared" si="324"/>
        <v>3.59</v>
      </c>
      <c r="FB279" s="34">
        <f t="shared" si="324"/>
        <v>1.04</v>
      </c>
      <c r="FC279" s="34">
        <f t="shared" si="324"/>
        <v>0.21</v>
      </c>
      <c r="FG279" s="34">
        <f t="shared" ref="FG279:FJ279" si="325">SUM(FG27)</f>
        <v>0.56000000000000005</v>
      </c>
      <c r="FH279" s="34">
        <f t="shared" si="325"/>
        <v>1.49</v>
      </c>
      <c r="FI279" s="34">
        <f t="shared" si="325"/>
        <v>0.43</v>
      </c>
      <c r="FJ279" s="34">
        <f t="shared" si="325"/>
        <v>0.27</v>
      </c>
      <c r="FN279" s="34">
        <f t="shared" ref="FN279:FQ279" si="326">SUM(FN27)</f>
        <v>0.78</v>
      </c>
      <c r="FO279" s="34">
        <f t="shared" si="326"/>
        <v>2.4700000000000002</v>
      </c>
      <c r="FP279" s="34">
        <f t="shared" si="326"/>
        <v>0.47</v>
      </c>
      <c r="FQ279" s="34">
        <f t="shared" si="326"/>
        <v>0.28000000000000003</v>
      </c>
      <c r="FU279" s="34">
        <f t="shared" ref="FU279:FX279" si="327">SUM(FU27)</f>
        <v>0.79</v>
      </c>
      <c r="FV279" s="34">
        <f t="shared" si="327"/>
        <v>2.39</v>
      </c>
      <c r="FW279" s="34">
        <f t="shared" si="327"/>
        <v>0.56999999999999995</v>
      </c>
      <c r="FX279" s="34">
        <f t="shared" si="327"/>
        <v>0.08</v>
      </c>
      <c r="GB279" s="34">
        <f t="shared" ref="GB279:GE279" si="328">SUM(GB27)</f>
        <v>1.0900000000000001</v>
      </c>
      <c r="GC279" s="34">
        <f t="shared" si="328"/>
        <v>3.02</v>
      </c>
      <c r="GD279" s="34">
        <f t="shared" si="328"/>
        <v>0.9</v>
      </c>
      <c r="GE279" s="34">
        <f t="shared" si="328"/>
        <v>0.11</v>
      </c>
      <c r="GI279" s="34">
        <f t="shared" ref="GI279:GL279" si="329">SUM(GI27)</f>
        <v>1</v>
      </c>
      <c r="GJ279" s="34">
        <f t="shared" si="329"/>
        <v>2.2999999999999998</v>
      </c>
      <c r="GK279" s="34">
        <f t="shared" si="329"/>
        <v>0.79</v>
      </c>
      <c r="GL279" s="34">
        <f t="shared" si="329"/>
        <v>0.6</v>
      </c>
      <c r="GP279" s="49">
        <f t="shared" ref="GP279:GS279" si="330">SUM(GP27)</f>
        <v>0.99</v>
      </c>
      <c r="GQ279" s="49">
        <f t="shared" si="330"/>
        <v>2.74</v>
      </c>
      <c r="GR279" s="49">
        <f t="shared" si="330"/>
        <v>0.71</v>
      </c>
      <c r="GS279" s="49">
        <f t="shared" si="330"/>
        <v>0.32</v>
      </c>
      <c r="GT279" s="49"/>
      <c r="GW279" s="53">
        <f t="shared" ref="GW279:GZ279" si="331">SUM(GW27)</f>
        <v>0.81</v>
      </c>
      <c r="GX279" s="53">
        <f t="shared" si="331"/>
        <v>1.79</v>
      </c>
      <c r="GY279" s="53">
        <f t="shared" si="331"/>
        <v>0.81</v>
      </c>
      <c r="GZ279" s="53">
        <f t="shared" si="331"/>
        <v>0.09</v>
      </c>
      <c r="HD279" s="57">
        <f t="shared" ref="HD279:HG279" si="332">SUM(HD27)</f>
        <v>0.85</v>
      </c>
      <c r="HE279" s="57">
        <f t="shared" si="332"/>
        <v>1.55</v>
      </c>
      <c r="HF279" s="57">
        <f t="shared" si="332"/>
        <v>0.76</v>
      </c>
      <c r="HG279" s="57">
        <f t="shared" si="332"/>
        <v>0.13</v>
      </c>
    </row>
    <row r="280" spans="1:215" x14ac:dyDescent="0.25">
      <c r="A280" s="34" t="s">
        <v>272</v>
      </c>
      <c r="B280" s="34">
        <f t="shared" si="188"/>
        <v>0.8</v>
      </c>
      <c r="C280" s="34">
        <f t="shared" si="188"/>
        <v>1.17</v>
      </c>
      <c r="D280" s="34">
        <f t="shared" si="188"/>
        <v>0.86</v>
      </c>
      <c r="E280" s="34">
        <f t="shared" si="188"/>
        <v>0.51</v>
      </c>
      <c r="H280" s="34" t="s">
        <v>272</v>
      </c>
      <c r="I280" s="34">
        <f t="shared" si="189"/>
        <v>0.61</v>
      </c>
      <c r="J280" s="34">
        <f t="shared" si="189"/>
        <v>1.08</v>
      </c>
      <c r="K280" s="34">
        <f t="shared" si="189"/>
        <v>0.7</v>
      </c>
      <c r="L280" s="34">
        <f t="shared" si="189"/>
        <v>0.11</v>
      </c>
      <c r="O280" s="34" t="s">
        <v>272</v>
      </c>
      <c r="P280" s="34">
        <f t="shared" si="190"/>
        <v>0.7</v>
      </c>
      <c r="Q280" s="34">
        <f t="shared" si="190"/>
        <v>1.59</v>
      </c>
      <c r="R280" s="34">
        <f t="shared" si="190"/>
        <v>0.6</v>
      </c>
      <c r="S280" s="34">
        <f t="shared" si="190"/>
        <v>0.61</v>
      </c>
      <c r="V280" s="34" t="s">
        <v>272</v>
      </c>
      <c r="W280" s="34">
        <f t="shared" si="191"/>
        <v>0.56000000000000005</v>
      </c>
      <c r="X280" s="34">
        <f t="shared" si="191"/>
        <v>1.02</v>
      </c>
      <c r="Y280" s="34">
        <f t="shared" si="191"/>
        <v>0.51</v>
      </c>
      <c r="Z280" s="34">
        <f t="shared" si="191"/>
        <v>0.44</v>
      </c>
      <c r="AC280" s="34" t="s">
        <v>272</v>
      </c>
      <c r="AD280" s="34">
        <f t="shared" si="192"/>
        <v>0.63</v>
      </c>
      <c r="AE280" s="34">
        <f t="shared" si="192"/>
        <v>0.56999999999999995</v>
      </c>
      <c r="AF280" s="34">
        <f t="shared" si="192"/>
        <v>0.64</v>
      </c>
      <c r="AG280" s="34">
        <f t="shared" si="192"/>
        <v>0.62</v>
      </c>
      <c r="AJ280" s="34" t="s">
        <v>272</v>
      </c>
      <c r="AK280" s="34">
        <f t="shared" si="193"/>
        <v>0.55000000000000004</v>
      </c>
      <c r="AL280" s="34">
        <f t="shared" si="193"/>
        <v>0.68</v>
      </c>
      <c r="AM280" s="34">
        <f t="shared" si="193"/>
        <v>0.55000000000000004</v>
      </c>
      <c r="AN280" s="34">
        <f t="shared" si="193"/>
        <v>0.49</v>
      </c>
      <c r="AQ280" s="34" t="s">
        <v>272</v>
      </c>
      <c r="AR280" s="34">
        <f t="shared" si="194"/>
        <v>0.53</v>
      </c>
      <c r="AS280" s="34">
        <f t="shared" si="194"/>
        <v>1.03</v>
      </c>
      <c r="AT280" s="34">
        <f t="shared" si="194"/>
        <v>0.49</v>
      </c>
      <c r="AU280" s="34">
        <f t="shared" si="194"/>
        <v>0.34</v>
      </c>
      <c r="AX280" s="34" t="s">
        <v>272</v>
      </c>
      <c r="AY280" s="34">
        <f t="shared" si="195"/>
        <v>0.51</v>
      </c>
      <c r="AZ280" s="34">
        <f t="shared" si="195"/>
        <v>0.56000000000000005</v>
      </c>
      <c r="BA280" s="34">
        <f t="shared" si="195"/>
        <v>0.64</v>
      </c>
      <c r="BB280" s="34">
        <f t="shared" si="195"/>
        <v>0.21</v>
      </c>
      <c r="BE280" s="34" t="s">
        <v>272</v>
      </c>
      <c r="BF280" s="34">
        <f t="shared" si="196"/>
        <v>0.8</v>
      </c>
      <c r="BG280" s="34">
        <f t="shared" si="196"/>
        <v>0.71</v>
      </c>
      <c r="BH280" s="34">
        <f t="shared" si="196"/>
        <v>0.75</v>
      </c>
      <c r="BI280" s="34">
        <f t="shared" si="196"/>
        <v>0.69</v>
      </c>
      <c r="BL280" s="34" t="s">
        <v>272</v>
      </c>
      <c r="BM280" s="34">
        <f t="shared" si="197"/>
        <v>0.66</v>
      </c>
      <c r="BN280" s="34">
        <f t="shared" si="197"/>
        <v>0.69</v>
      </c>
      <c r="BO280" s="34">
        <f t="shared" si="197"/>
        <v>0.78</v>
      </c>
      <c r="BP280" s="34">
        <f t="shared" si="197"/>
        <v>0.27</v>
      </c>
      <c r="BS280" s="34" t="s">
        <v>272</v>
      </c>
      <c r="BT280" s="34">
        <f t="shared" si="198"/>
        <v>0.41</v>
      </c>
      <c r="BU280" s="34">
        <f t="shared" si="198"/>
        <v>0.18</v>
      </c>
      <c r="BV280" s="34">
        <f t="shared" si="198"/>
        <v>0.56999999999999995</v>
      </c>
      <c r="BW280" s="34">
        <f t="shared" si="198"/>
        <v>0.08</v>
      </c>
      <c r="BZ280" s="34" t="s">
        <v>272</v>
      </c>
      <c r="CA280" s="34">
        <f t="shared" si="199"/>
        <v>0.37</v>
      </c>
      <c r="CB280" s="34">
        <f t="shared" si="199"/>
        <v>0.22</v>
      </c>
      <c r="CC280" s="34">
        <f t="shared" si="199"/>
        <v>0.48</v>
      </c>
      <c r="CD280" s="34">
        <f t="shared" si="199"/>
        <v>0.12</v>
      </c>
      <c r="CG280" s="34" t="s">
        <v>272</v>
      </c>
      <c r="CH280" s="34">
        <f t="shared" ref="CH280:CK280" si="333">SUM(CH28)</f>
        <v>0.5</v>
      </c>
      <c r="CI280" s="34">
        <f t="shared" si="333"/>
        <v>0.46</v>
      </c>
      <c r="CJ280" s="34">
        <f t="shared" si="333"/>
        <v>0.62</v>
      </c>
      <c r="CK280" s="34">
        <f t="shared" si="333"/>
        <v>0.16</v>
      </c>
      <c r="CN280" s="34" t="s">
        <v>272</v>
      </c>
      <c r="CO280" s="34">
        <f t="shared" ref="CO280:CR280" si="334">SUM(CO28)</f>
        <v>0.53</v>
      </c>
      <c r="CP280" s="34">
        <f t="shared" si="334"/>
        <v>1.26</v>
      </c>
      <c r="CQ280" s="34">
        <f t="shared" si="334"/>
        <v>0.4</v>
      </c>
      <c r="CR280" s="34">
        <f t="shared" si="334"/>
        <v>0.49</v>
      </c>
      <c r="CU280" s="34" t="s">
        <v>272</v>
      </c>
      <c r="CV280" s="34">
        <f t="shared" ref="CV280:CY280" si="335">SUM(CV28)</f>
        <v>0.51</v>
      </c>
      <c r="CW280" s="34">
        <f t="shared" si="335"/>
        <v>0.7</v>
      </c>
      <c r="CX280" s="34">
        <f t="shared" si="335"/>
        <v>0.56999999999999995</v>
      </c>
      <c r="CY280" s="34">
        <f t="shared" si="335"/>
        <v>0.12</v>
      </c>
      <c r="DB280" s="34" t="s">
        <v>272</v>
      </c>
      <c r="DC280" s="34">
        <f t="shared" ref="DC280:DF280" si="336">SUM(DC28)</f>
        <v>0.54</v>
      </c>
      <c r="DD280" s="34">
        <f t="shared" si="336"/>
        <v>1.33</v>
      </c>
      <c r="DE280" s="34">
        <f t="shared" si="336"/>
        <v>0.5</v>
      </c>
      <c r="DF280" s="34">
        <f t="shared" si="336"/>
        <v>0.1</v>
      </c>
      <c r="DI280" s="34" t="s">
        <v>272</v>
      </c>
      <c r="DJ280" s="34">
        <f t="shared" ref="DJ280:DM280" si="337">SUM(DJ28)</f>
        <v>0.52</v>
      </c>
      <c r="DK280" s="34">
        <f t="shared" si="337"/>
        <v>0.68</v>
      </c>
      <c r="DL280" s="34">
        <f t="shared" si="337"/>
        <v>0.69</v>
      </c>
      <c r="DM280" s="34">
        <f t="shared" si="337"/>
        <v>0</v>
      </c>
      <c r="DP280" s="34" t="s">
        <v>272</v>
      </c>
      <c r="DQ280" s="34">
        <f t="shared" ref="DQ280:DT280" si="338">SUM(DQ28)</f>
        <v>0.42</v>
      </c>
      <c r="DR280" s="34">
        <f t="shared" si="338"/>
        <v>1.1599999999999999</v>
      </c>
      <c r="DS280" s="34">
        <f t="shared" si="338"/>
        <v>0.33</v>
      </c>
      <c r="DT280" s="34">
        <f t="shared" si="338"/>
        <v>0.23</v>
      </c>
      <c r="DW280" s="34" t="s">
        <v>272</v>
      </c>
      <c r="DX280" s="34">
        <f t="shared" ref="DX280:EA280" si="339">SUM(DX28)</f>
        <v>0.16</v>
      </c>
      <c r="DY280" s="34">
        <f t="shared" si="339"/>
        <v>0.38</v>
      </c>
      <c r="DZ280" s="34">
        <f t="shared" si="339"/>
        <v>0.17</v>
      </c>
      <c r="EA280" s="34">
        <f t="shared" si="339"/>
        <v>0</v>
      </c>
      <c r="ED280" s="34" t="s">
        <v>272</v>
      </c>
      <c r="EE280" s="34">
        <f t="shared" ref="EE280:EH280" si="340">SUM(EE28)</f>
        <v>0.36</v>
      </c>
      <c r="EF280" s="34">
        <f t="shared" si="340"/>
        <v>0.82</v>
      </c>
      <c r="EG280" s="34">
        <f t="shared" si="340"/>
        <v>0.35</v>
      </c>
      <c r="EH280" s="34">
        <f t="shared" si="340"/>
        <v>0.14000000000000001</v>
      </c>
      <c r="EK280" s="34" t="s">
        <v>272</v>
      </c>
      <c r="EL280" s="34">
        <f t="shared" ref="EL280:EO280" si="341">SUM(EL28)</f>
        <v>0.47</v>
      </c>
      <c r="EM280" s="34">
        <f t="shared" si="341"/>
        <v>0.98</v>
      </c>
      <c r="EN280" s="34">
        <f t="shared" si="341"/>
        <v>0.48</v>
      </c>
      <c r="EO280" s="34">
        <f t="shared" si="341"/>
        <v>0.05</v>
      </c>
      <c r="ER280" s="34" t="s">
        <v>272</v>
      </c>
      <c r="ES280" s="34">
        <f t="shared" ref="ES280:EV280" si="342">SUM(ES28)</f>
        <v>0.35</v>
      </c>
      <c r="ET280" s="34">
        <f t="shared" si="342"/>
        <v>0.13</v>
      </c>
      <c r="EU280" s="34">
        <f t="shared" si="342"/>
        <v>0.53</v>
      </c>
      <c r="EV280" s="34">
        <f t="shared" si="342"/>
        <v>0.04</v>
      </c>
      <c r="EZ280" s="34">
        <f t="shared" ref="EZ280:FC280" si="343">SUM(EZ28)</f>
        <v>0.46</v>
      </c>
      <c r="FA280" s="34">
        <f t="shared" si="343"/>
        <v>0.4</v>
      </c>
      <c r="FB280" s="34">
        <f t="shared" si="343"/>
        <v>0.56000000000000005</v>
      </c>
      <c r="FC280" s="34">
        <f t="shared" si="343"/>
        <v>0.08</v>
      </c>
      <c r="FG280" s="34">
        <f t="shared" ref="FG280:FJ280" si="344">SUM(FG28)</f>
        <v>0.91</v>
      </c>
      <c r="FH280" s="34">
        <f t="shared" si="344"/>
        <v>0.36</v>
      </c>
      <c r="FI280" s="34">
        <f t="shared" si="344"/>
        <v>1.31</v>
      </c>
      <c r="FJ280" s="34">
        <f t="shared" si="344"/>
        <v>0.04</v>
      </c>
      <c r="FN280" s="34">
        <f t="shared" ref="FN280:FQ280" si="345">SUM(FN28)</f>
        <v>0.91</v>
      </c>
      <c r="FO280" s="34">
        <f t="shared" si="345"/>
        <v>0.68</v>
      </c>
      <c r="FP280" s="34">
        <f t="shared" si="345"/>
        <v>1.17</v>
      </c>
      <c r="FQ280" s="34">
        <f t="shared" si="345"/>
        <v>0.06</v>
      </c>
      <c r="FU280" s="34">
        <f t="shared" ref="FU280:FX280" si="346">SUM(FU28)</f>
        <v>0.63</v>
      </c>
      <c r="FV280" s="34">
        <f t="shared" si="346"/>
        <v>0.57999999999999996</v>
      </c>
      <c r="FW280" s="34">
        <f t="shared" si="346"/>
        <v>0.83</v>
      </c>
      <c r="FX280" s="34">
        <f t="shared" si="346"/>
        <v>0.05</v>
      </c>
      <c r="GB280" s="34">
        <f t="shared" ref="GB280:GE280" si="347">SUM(GB28)</f>
        <v>0.89</v>
      </c>
      <c r="GC280" s="34">
        <f t="shared" si="347"/>
        <v>1.29</v>
      </c>
      <c r="GD280" s="34">
        <f t="shared" si="347"/>
        <v>0.98</v>
      </c>
      <c r="GE280" s="34">
        <f t="shared" si="347"/>
        <v>0.13</v>
      </c>
      <c r="GI280" s="34">
        <f t="shared" ref="GI280:GL280" si="348">SUM(GI28)</f>
        <v>0.94</v>
      </c>
      <c r="GJ280" s="34">
        <f t="shared" si="348"/>
        <v>0.88</v>
      </c>
      <c r="GK280" s="34">
        <f t="shared" si="348"/>
        <v>1.33</v>
      </c>
      <c r="GL280" s="34">
        <f t="shared" si="348"/>
        <v>0</v>
      </c>
      <c r="GP280" s="49">
        <f t="shared" ref="GP280:GS280" si="349">SUM(GP28)</f>
        <v>0.93</v>
      </c>
      <c r="GQ280" s="49">
        <f t="shared" si="349"/>
        <v>0.3</v>
      </c>
      <c r="GR280" s="49">
        <f t="shared" si="349"/>
        <v>1.42</v>
      </c>
      <c r="GS280" s="49">
        <f t="shared" si="349"/>
        <v>0.01</v>
      </c>
      <c r="GT280" s="49"/>
      <c r="GW280" s="53">
        <f t="shared" ref="GW280:GZ280" si="350">SUM(GW28)</f>
        <v>0.71</v>
      </c>
      <c r="GX280" s="53">
        <f t="shared" si="350"/>
        <v>0.32</v>
      </c>
      <c r="GY280" s="53">
        <f t="shared" si="350"/>
        <v>1.08</v>
      </c>
      <c r="GZ280" s="53">
        <f t="shared" si="350"/>
        <v>0</v>
      </c>
      <c r="HD280" s="57">
        <f t="shared" ref="HD280:HG280" si="351">SUM(HD28)</f>
        <v>1.1200000000000001</v>
      </c>
      <c r="HE280" s="57">
        <f t="shared" si="351"/>
        <v>0.19</v>
      </c>
      <c r="HF280" s="57">
        <f t="shared" si="351"/>
        <v>1.67</v>
      </c>
      <c r="HG280" s="57">
        <f t="shared" si="351"/>
        <v>0</v>
      </c>
    </row>
    <row r="281" spans="1:215" x14ac:dyDescent="0.25">
      <c r="A281" s="34" t="s">
        <v>273</v>
      </c>
      <c r="B281" s="34">
        <f t="shared" si="188"/>
        <v>0.77</v>
      </c>
      <c r="C281" s="34">
        <f t="shared" si="188"/>
        <v>0.77</v>
      </c>
      <c r="D281" s="34">
        <f t="shared" si="188"/>
        <v>0.89</v>
      </c>
      <c r="E281" s="34">
        <f t="shared" si="188"/>
        <v>0.1</v>
      </c>
      <c r="H281" s="34" t="s">
        <v>273</v>
      </c>
      <c r="I281" s="34">
        <f t="shared" si="189"/>
        <v>0.79</v>
      </c>
      <c r="J281" s="34">
        <f t="shared" si="189"/>
        <v>1.6</v>
      </c>
      <c r="K281" s="34">
        <f t="shared" si="189"/>
        <v>0.74</v>
      </c>
      <c r="L281" s="34">
        <f t="shared" si="189"/>
        <v>0.28999999999999998</v>
      </c>
      <c r="O281" s="34" t="s">
        <v>273</v>
      </c>
      <c r="P281" s="34">
        <f t="shared" si="190"/>
        <v>0.88</v>
      </c>
      <c r="Q281" s="34">
        <f t="shared" si="190"/>
        <v>1.58</v>
      </c>
      <c r="R281" s="34">
        <f t="shared" si="190"/>
        <v>0.7</v>
      </c>
      <c r="S281" s="34">
        <f t="shared" si="190"/>
        <v>0.49</v>
      </c>
      <c r="V281" s="34" t="s">
        <v>273</v>
      </c>
      <c r="W281" s="34">
        <f t="shared" si="191"/>
        <v>0.96</v>
      </c>
      <c r="X281" s="34">
        <f t="shared" si="191"/>
        <v>1.27</v>
      </c>
      <c r="Y281" s="34">
        <f t="shared" si="191"/>
        <v>1.17</v>
      </c>
      <c r="Z281" s="34">
        <f t="shared" si="191"/>
        <v>0.13</v>
      </c>
      <c r="AC281" s="34" t="s">
        <v>273</v>
      </c>
      <c r="AD281" s="34">
        <f t="shared" si="192"/>
        <v>0.53</v>
      </c>
      <c r="AE281" s="34">
        <f t="shared" si="192"/>
        <v>1.7</v>
      </c>
      <c r="AF281" s="34">
        <f t="shared" si="192"/>
        <v>0.39</v>
      </c>
      <c r="AG281" s="34">
        <f t="shared" si="192"/>
        <v>0.14000000000000001</v>
      </c>
      <c r="AJ281" s="34" t="s">
        <v>273</v>
      </c>
      <c r="AK281" s="34">
        <f t="shared" si="193"/>
        <v>0.71</v>
      </c>
      <c r="AL281" s="34">
        <f t="shared" si="193"/>
        <v>1.82</v>
      </c>
      <c r="AM281" s="34">
        <f t="shared" si="193"/>
        <v>0.68</v>
      </c>
      <c r="AN281" s="34">
        <f t="shared" si="193"/>
        <v>0.2</v>
      </c>
      <c r="AQ281" s="34" t="s">
        <v>273</v>
      </c>
      <c r="AR281" s="34">
        <f t="shared" si="194"/>
        <v>1.04</v>
      </c>
      <c r="AS281" s="34">
        <f t="shared" si="194"/>
        <v>1.57</v>
      </c>
      <c r="AT281" s="34">
        <f t="shared" si="194"/>
        <v>1.1499999999999999</v>
      </c>
      <c r="AU281" s="34">
        <f t="shared" si="194"/>
        <v>0.11</v>
      </c>
      <c r="AX281" s="34" t="s">
        <v>273</v>
      </c>
      <c r="AY281" s="34">
        <f t="shared" si="195"/>
        <v>0.69</v>
      </c>
      <c r="AZ281" s="34">
        <f t="shared" si="195"/>
        <v>1.7</v>
      </c>
      <c r="BA281" s="34">
        <f t="shared" si="195"/>
        <v>0.53</v>
      </c>
      <c r="BB281" s="34">
        <f t="shared" si="195"/>
        <v>0.11</v>
      </c>
      <c r="BE281" s="34" t="s">
        <v>273</v>
      </c>
      <c r="BF281" s="34">
        <f t="shared" si="196"/>
        <v>0.81</v>
      </c>
      <c r="BG281" s="34">
        <f t="shared" si="196"/>
        <v>1.57</v>
      </c>
      <c r="BH281" s="34">
        <f t="shared" si="196"/>
        <v>0.72</v>
      </c>
      <c r="BI281" s="34">
        <f t="shared" si="196"/>
        <v>0.47</v>
      </c>
      <c r="BL281" s="34" t="s">
        <v>273</v>
      </c>
      <c r="BM281" s="34">
        <f t="shared" si="197"/>
        <v>0.62</v>
      </c>
      <c r="BN281" s="34">
        <f t="shared" si="197"/>
        <v>1.63</v>
      </c>
      <c r="BO281" s="34">
        <f t="shared" si="197"/>
        <v>0.54</v>
      </c>
      <c r="BP281" s="34">
        <f t="shared" si="197"/>
        <v>0.19</v>
      </c>
      <c r="BS281" s="34" t="s">
        <v>273</v>
      </c>
      <c r="BT281" s="34">
        <f t="shared" si="198"/>
        <v>1.01</v>
      </c>
      <c r="BU281" s="34">
        <f t="shared" si="198"/>
        <v>2.37</v>
      </c>
      <c r="BV281" s="34">
        <f t="shared" si="198"/>
        <v>0.86</v>
      </c>
      <c r="BW281" s="34">
        <f t="shared" si="198"/>
        <v>0.52</v>
      </c>
      <c r="BZ281" s="34" t="s">
        <v>273</v>
      </c>
      <c r="CA281" s="34">
        <f t="shared" si="199"/>
        <v>0.74</v>
      </c>
      <c r="CB281" s="34">
        <f t="shared" si="199"/>
        <v>0.94</v>
      </c>
      <c r="CC281" s="34">
        <f t="shared" si="199"/>
        <v>0.49</v>
      </c>
      <c r="CD281" s="34">
        <f t="shared" si="199"/>
        <v>1.24</v>
      </c>
      <c r="CG281" s="34" t="s">
        <v>273</v>
      </c>
      <c r="CH281" s="34">
        <f t="shared" ref="CH281:CK281" si="352">SUM(CH29)</f>
        <v>0.63</v>
      </c>
      <c r="CI281" s="34">
        <f t="shared" si="352"/>
        <v>0.83</v>
      </c>
      <c r="CJ281" s="34">
        <f t="shared" si="352"/>
        <v>0.47</v>
      </c>
      <c r="CK281" s="34">
        <f t="shared" si="352"/>
        <v>0.9</v>
      </c>
      <c r="CN281" s="34" t="s">
        <v>273</v>
      </c>
      <c r="CO281" s="34">
        <f t="shared" ref="CO281:CR281" si="353">SUM(CO29)</f>
        <v>0.62</v>
      </c>
      <c r="CP281" s="34">
        <f t="shared" si="353"/>
        <v>1.86</v>
      </c>
      <c r="CQ281" s="34">
        <f t="shared" si="353"/>
        <v>0.36</v>
      </c>
      <c r="CR281" s="34">
        <f t="shared" si="353"/>
        <v>0.56000000000000005</v>
      </c>
      <c r="CU281" s="34" t="s">
        <v>273</v>
      </c>
      <c r="CV281" s="34">
        <f t="shared" ref="CV281:CY281" si="354">SUM(CV29)</f>
        <v>0.87</v>
      </c>
      <c r="CW281" s="34">
        <f t="shared" si="354"/>
        <v>1.21</v>
      </c>
      <c r="CX281" s="34">
        <f t="shared" si="354"/>
        <v>0.83</v>
      </c>
      <c r="CY281" s="34">
        <f t="shared" si="354"/>
        <v>0.66</v>
      </c>
      <c r="DB281" s="34" t="s">
        <v>273</v>
      </c>
      <c r="DC281" s="34">
        <f t="shared" ref="DC281:DF281" si="355">SUM(DC29)</f>
        <v>0.6</v>
      </c>
      <c r="DD281" s="34">
        <f t="shared" si="355"/>
        <v>0.73</v>
      </c>
      <c r="DE281" s="34">
        <f t="shared" si="355"/>
        <v>0.63</v>
      </c>
      <c r="DF281" s="34">
        <f t="shared" si="355"/>
        <v>0.49</v>
      </c>
      <c r="DI281" s="34" t="s">
        <v>273</v>
      </c>
      <c r="DJ281" s="34">
        <f t="shared" ref="DJ281:DM281" si="356">SUM(DJ29)</f>
        <v>0.75</v>
      </c>
      <c r="DK281" s="34">
        <f t="shared" si="356"/>
        <v>0.53</v>
      </c>
      <c r="DL281" s="34">
        <f t="shared" si="356"/>
        <v>0.78</v>
      </c>
      <c r="DM281" s="34">
        <f t="shared" si="356"/>
        <v>0.45</v>
      </c>
      <c r="DP281" s="34" t="s">
        <v>273</v>
      </c>
      <c r="DQ281" s="34">
        <f t="shared" ref="DQ281:DT281" si="357">SUM(DQ29)</f>
        <v>0.77</v>
      </c>
      <c r="DR281" s="34">
        <f t="shared" si="357"/>
        <v>0.54</v>
      </c>
      <c r="DS281" s="34">
        <f t="shared" si="357"/>
        <v>0.92</v>
      </c>
      <c r="DT281" s="34">
        <f t="shared" si="357"/>
        <v>0.62</v>
      </c>
      <c r="DW281" s="34" t="s">
        <v>273</v>
      </c>
      <c r="DX281" s="34">
        <f t="shared" ref="DX281:EA281" si="358">SUM(DX29)</f>
        <v>0.75</v>
      </c>
      <c r="DY281" s="34">
        <f t="shared" si="358"/>
        <v>0.92</v>
      </c>
      <c r="DZ281" s="34">
        <f t="shared" si="358"/>
        <v>0.66</v>
      </c>
      <c r="EA281" s="34">
        <f t="shared" si="358"/>
        <v>0.44</v>
      </c>
      <c r="ED281" s="34" t="s">
        <v>273</v>
      </c>
      <c r="EE281" s="34">
        <f t="shared" ref="EE281:EH281" si="359">SUM(EE29)</f>
        <v>0.83</v>
      </c>
      <c r="EF281" s="34">
        <f t="shared" si="359"/>
        <v>1.19</v>
      </c>
      <c r="EG281" s="34">
        <f t="shared" si="359"/>
        <v>0.83</v>
      </c>
      <c r="EH281" s="34">
        <f t="shared" si="359"/>
        <v>0.33</v>
      </c>
      <c r="EK281" s="34" t="s">
        <v>273</v>
      </c>
      <c r="EL281" s="34">
        <f t="shared" ref="EL281:EO281" si="360">SUM(EL29)</f>
        <v>0.47</v>
      </c>
      <c r="EM281" s="34">
        <f t="shared" si="360"/>
        <v>1.02</v>
      </c>
      <c r="EN281" s="34">
        <f t="shared" si="360"/>
        <v>0.49</v>
      </c>
      <c r="EO281" s="34">
        <f t="shared" si="360"/>
        <v>0.04</v>
      </c>
      <c r="ER281" s="34" t="s">
        <v>273</v>
      </c>
      <c r="ES281" s="34">
        <f t="shared" ref="ES281:EV281" si="361">SUM(ES29)</f>
        <v>0.56000000000000005</v>
      </c>
      <c r="ET281" s="34">
        <f t="shared" si="361"/>
        <v>0.82</v>
      </c>
      <c r="EU281" s="34">
        <f t="shared" si="361"/>
        <v>0.56000000000000005</v>
      </c>
      <c r="EV281" s="34">
        <f t="shared" si="361"/>
        <v>0.05</v>
      </c>
      <c r="EZ281" s="34">
        <f t="shared" ref="EZ281:FC281" si="362">SUM(EZ29)</f>
        <v>0.93</v>
      </c>
      <c r="FA281" s="34">
        <f t="shared" si="362"/>
        <v>2.27</v>
      </c>
      <c r="FB281" s="34">
        <f t="shared" si="362"/>
        <v>0.81</v>
      </c>
      <c r="FC281" s="34">
        <f t="shared" si="362"/>
        <v>0.33</v>
      </c>
      <c r="FG281" s="34">
        <f t="shared" ref="FG281:FJ281" si="363">SUM(FG29)</f>
        <v>0.71</v>
      </c>
      <c r="FH281" s="34">
        <f t="shared" si="363"/>
        <v>1.92</v>
      </c>
      <c r="FI281" s="34">
        <f t="shared" si="363"/>
        <v>0.64</v>
      </c>
      <c r="FJ281" s="34">
        <f t="shared" si="363"/>
        <v>0.16</v>
      </c>
      <c r="FN281" s="34">
        <f t="shared" ref="FN281:FQ281" si="364">SUM(FN29)</f>
        <v>0.85</v>
      </c>
      <c r="FO281" s="34">
        <f t="shared" si="364"/>
        <v>2.19</v>
      </c>
      <c r="FP281" s="34">
        <f t="shared" si="364"/>
        <v>0.71</v>
      </c>
      <c r="FQ281" s="34">
        <f t="shared" si="364"/>
        <v>0.27</v>
      </c>
      <c r="FU281" s="34">
        <f t="shared" ref="FU281:FX281" si="365">SUM(FU29)</f>
        <v>0.45</v>
      </c>
      <c r="FV281" s="34">
        <f t="shared" si="365"/>
        <v>0.23</v>
      </c>
      <c r="FW281" s="34">
        <f t="shared" si="365"/>
        <v>0.67</v>
      </c>
      <c r="FX281" s="34">
        <f t="shared" si="365"/>
        <v>0.03</v>
      </c>
      <c r="GB281" s="34">
        <f t="shared" ref="GB281:GE281" si="366">SUM(GB29)</f>
        <v>0.57999999999999996</v>
      </c>
      <c r="GC281" s="34">
        <f t="shared" si="366"/>
        <v>1.27</v>
      </c>
      <c r="GD281" s="34">
        <f t="shared" si="366"/>
        <v>0.53</v>
      </c>
      <c r="GE281" s="34">
        <f t="shared" si="366"/>
        <v>0.17</v>
      </c>
      <c r="GI281" s="34">
        <f t="shared" ref="GI281:GL281" si="367">SUM(GI29)</f>
        <v>0.83</v>
      </c>
      <c r="GJ281" s="34">
        <f t="shared" si="367"/>
        <v>0.72</v>
      </c>
      <c r="GK281" s="34">
        <f t="shared" si="367"/>
        <v>1.06</v>
      </c>
      <c r="GL281" s="34">
        <f t="shared" si="367"/>
        <v>0.17</v>
      </c>
      <c r="GP281" s="49">
        <f t="shared" ref="GP281:GS281" si="368">SUM(GP29)</f>
        <v>0.93</v>
      </c>
      <c r="GQ281" s="49">
        <f t="shared" si="368"/>
        <v>2.15</v>
      </c>
      <c r="GR281" s="49">
        <f t="shared" si="368"/>
        <v>0.81</v>
      </c>
      <c r="GS281" s="49">
        <f t="shared" si="368"/>
        <v>0.4</v>
      </c>
      <c r="GT281" s="49"/>
      <c r="GW281" s="53">
        <f t="shared" ref="GW281:GZ281" si="369">SUM(GW29)</f>
        <v>1</v>
      </c>
      <c r="GX281" s="53">
        <f t="shared" si="369"/>
        <v>1.72</v>
      </c>
      <c r="GY281" s="53">
        <f t="shared" si="369"/>
        <v>0.95</v>
      </c>
      <c r="GZ281" s="53">
        <f t="shared" si="369"/>
        <v>0.51</v>
      </c>
      <c r="HD281" s="57">
        <f t="shared" ref="HD281:HG281" si="370">SUM(HD29)</f>
        <v>0.76</v>
      </c>
      <c r="HE281" s="57">
        <f t="shared" si="370"/>
        <v>1.72</v>
      </c>
      <c r="HF281" s="57">
        <f t="shared" si="370"/>
        <v>0.56999999999999995</v>
      </c>
      <c r="HG281" s="57">
        <f t="shared" si="370"/>
        <v>0.5</v>
      </c>
    </row>
    <row r="282" spans="1:215" x14ac:dyDescent="0.25">
      <c r="A282" s="34" t="s">
        <v>274</v>
      </c>
      <c r="B282" s="34">
        <f t="shared" si="188"/>
        <v>0.73</v>
      </c>
      <c r="C282" s="34">
        <f t="shared" si="188"/>
        <v>0.65</v>
      </c>
      <c r="D282" s="34">
        <f t="shared" si="188"/>
        <v>0.83</v>
      </c>
      <c r="E282" s="34">
        <f t="shared" si="188"/>
        <v>0.34</v>
      </c>
      <c r="H282" s="34" t="s">
        <v>274</v>
      </c>
      <c r="I282" s="34">
        <f t="shared" si="189"/>
        <v>0.37</v>
      </c>
      <c r="J282" s="34">
        <f t="shared" si="189"/>
        <v>0.65</v>
      </c>
      <c r="K282" s="34">
        <f t="shared" si="189"/>
        <v>0.38</v>
      </c>
      <c r="L282" s="34">
        <f t="shared" si="189"/>
        <v>0.08</v>
      </c>
      <c r="O282" s="34" t="s">
        <v>274</v>
      </c>
      <c r="P282" s="34">
        <f t="shared" si="190"/>
        <v>0.16</v>
      </c>
      <c r="Q282" s="34">
        <f t="shared" si="190"/>
        <v>0.21</v>
      </c>
      <c r="R282" s="34">
        <f t="shared" si="190"/>
        <v>0.1</v>
      </c>
      <c r="S282" s="34">
        <f t="shared" si="190"/>
        <v>0.33</v>
      </c>
      <c r="V282" s="34" t="s">
        <v>274</v>
      </c>
      <c r="W282" s="34">
        <f t="shared" si="191"/>
        <v>0.41</v>
      </c>
      <c r="X282" s="34">
        <f t="shared" si="191"/>
        <v>0.63</v>
      </c>
      <c r="Y282" s="34">
        <f t="shared" si="191"/>
        <v>0.4</v>
      </c>
      <c r="Z282" s="34">
        <f t="shared" si="191"/>
        <v>0.33</v>
      </c>
      <c r="AC282" s="34" t="s">
        <v>274</v>
      </c>
      <c r="AD282" s="34">
        <f t="shared" si="192"/>
        <v>0.41</v>
      </c>
      <c r="AE282" s="34">
        <f t="shared" si="192"/>
        <v>0.17</v>
      </c>
      <c r="AF282" s="34">
        <f t="shared" si="192"/>
        <v>0.41</v>
      </c>
      <c r="AG282" s="34">
        <f t="shared" si="192"/>
        <v>0.51</v>
      </c>
      <c r="AJ282" s="34" t="s">
        <v>274</v>
      </c>
      <c r="AK282" s="34">
        <f t="shared" si="193"/>
        <v>0.38</v>
      </c>
      <c r="AL282" s="34">
        <f t="shared" si="193"/>
        <v>0.36</v>
      </c>
      <c r="AM282" s="34">
        <f t="shared" si="193"/>
        <v>0.34</v>
      </c>
      <c r="AN282" s="34">
        <f t="shared" si="193"/>
        <v>0.48</v>
      </c>
      <c r="AQ282" s="34" t="s">
        <v>274</v>
      </c>
      <c r="AR282" s="34">
        <f t="shared" si="194"/>
        <v>0.61</v>
      </c>
      <c r="AS282" s="34">
        <f t="shared" si="194"/>
        <v>0.28000000000000003</v>
      </c>
      <c r="AT282" s="34">
        <f t="shared" si="194"/>
        <v>0.66</v>
      </c>
      <c r="AU282" s="34">
        <f t="shared" si="194"/>
        <v>0.56999999999999995</v>
      </c>
      <c r="AX282" s="34" t="s">
        <v>274</v>
      </c>
      <c r="AY282" s="34">
        <f t="shared" si="195"/>
        <v>0.35</v>
      </c>
      <c r="AZ282" s="34">
        <f t="shared" si="195"/>
        <v>0</v>
      </c>
      <c r="BA282" s="34">
        <f t="shared" si="195"/>
        <v>0.42</v>
      </c>
      <c r="BB282" s="34">
        <f t="shared" si="195"/>
        <v>0.35</v>
      </c>
      <c r="BE282" s="34" t="s">
        <v>274</v>
      </c>
      <c r="BF282" s="34">
        <f t="shared" si="196"/>
        <v>0.34</v>
      </c>
      <c r="BG282" s="34">
        <f t="shared" si="196"/>
        <v>0.16</v>
      </c>
      <c r="BH282" s="34">
        <f t="shared" si="196"/>
        <v>0.25</v>
      </c>
      <c r="BI282" s="34">
        <f t="shared" si="196"/>
        <v>0.37</v>
      </c>
      <c r="BL282" s="34" t="s">
        <v>274</v>
      </c>
      <c r="BM282" s="34">
        <f t="shared" si="197"/>
        <v>0.28999999999999998</v>
      </c>
      <c r="BN282" s="34">
        <f t="shared" si="197"/>
        <v>0.08</v>
      </c>
      <c r="BO282" s="34">
        <f t="shared" si="197"/>
        <v>0.23</v>
      </c>
      <c r="BP282" s="34">
        <f t="shared" si="197"/>
        <v>0.61</v>
      </c>
      <c r="BS282" s="34" t="s">
        <v>274</v>
      </c>
      <c r="BT282" s="34">
        <f t="shared" si="198"/>
        <v>0.63</v>
      </c>
      <c r="BU282" s="34">
        <f t="shared" si="198"/>
        <v>0.73</v>
      </c>
      <c r="BV282" s="34">
        <f t="shared" si="198"/>
        <v>0.61</v>
      </c>
      <c r="BW282" s="34">
        <f t="shared" si="198"/>
        <v>0.64</v>
      </c>
      <c r="BZ282" s="34" t="s">
        <v>274</v>
      </c>
      <c r="CA282" s="34">
        <f t="shared" si="199"/>
        <v>0.73</v>
      </c>
      <c r="CB282" s="34">
        <f t="shared" si="199"/>
        <v>0.37</v>
      </c>
      <c r="CC282" s="34">
        <f t="shared" si="199"/>
        <v>0.79</v>
      </c>
      <c r="CD282" s="34">
        <f t="shared" si="199"/>
        <v>0.86</v>
      </c>
      <c r="CG282" s="34" t="s">
        <v>274</v>
      </c>
      <c r="CH282" s="34">
        <f t="shared" ref="CH282:CK282" si="371">SUM(CH30)</f>
        <v>0.68</v>
      </c>
      <c r="CI282" s="34">
        <f t="shared" si="371"/>
        <v>0.79</v>
      </c>
      <c r="CJ282" s="34">
        <f t="shared" si="371"/>
        <v>0.7</v>
      </c>
      <c r="CK282" s="34">
        <f t="shared" si="371"/>
        <v>0.6</v>
      </c>
      <c r="CN282" s="34" t="s">
        <v>274</v>
      </c>
      <c r="CO282" s="34">
        <f t="shared" ref="CO282:CR282" si="372">SUM(CO30)</f>
        <v>0.68</v>
      </c>
      <c r="CP282" s="34">
        <f t="shared" si="372"/>
        <v>1.66</v>
      </c>
      <c r="CQ282" s="34">
        <f t="shared" si="372"/>
        <v>0.51</v>
      </c>
      <c r="CR282" s="34">
        <f t="shared" si="372"/>
        <v>0.28000000000000003</v>
      </c>
      <c r="CU282" s="34" t="s">
        <v>274</v>
      </c>
      <c r="CV282" s="34">
        <f t="shared" ref="CV282:CY282" si="373">SUM(CV30)</f>
        <v>0.63</v>
      </c>
      <c r="CW282" s="34">
        <f t="shared" si="373"/>
        <v>0.2</v>
      </c>
      <c r="CX282" s="34">
        <f t="shared" si="373"/>
        <v>0.74</v>
      </c>
      <c r="CY282" s="34">
        <f t="shared" si="373"/>
        <v>0.64</v>
      </c>
      <c r="DB282" s="34" t="s">
        <v>274</v>
      </c>
      <c r="DC282" s="34">
        <f t="shared" ref="DC282:DF282" si="374">SUM(DC30)</f>
        <v>0.45</v>
      </c>
      <c r="DD282" s="34">
        <f t="shared" si="374"/>
        <v>0.13</v>
      </c>
      <c r="DE282" s="34">
        <f t="shared" si="374"/>
        <v>0.55000000000000004</v>
      </c>
      <c r="DF282" s="34">
        <f t="shared" si="374"/>
        <v>0.28000000000000003</v>
      </c>
      <c r="DI282" s="34" t="s">
        <v>274</v>
      </c>
      <c r="DJ282" s="34">
        <f t="shared" ref="DJ282:DM282" si="375">SUM(DJ30)</f>
        <v>0.42</v>
      </c>
      <c r="DK282" s="34">
        <f t="shared" si="375"/>
        <v>0</v>
      </c>
      <c r="DL282" s="34">
        <f t="shared" si="375"/>
        <v>0.5</v>
      </c>
      <c r="DM282" s="34">
        <f t="shared" si="375"/>
        <v>0.3</v>
      </c>
      <c r="DP282" s="34" t="s">
        <v>274</v>
      </c>
      <c r="DQ282" s="34">
        <f t="shared" ref="DQ282:DT282" si="376">SUM(DQ30)</f>
        <v>0.24</v>
      </c>
      <c r="DR282" s="34">
        <f t="shared" si="376"/>
        <v>0.05</v>
      </c>
      <c r="DS282" s="34">
        <f t="shared" si="376"/>
        <v>0.27</v>
      </c>
      <c r="DT282" s="34">
        <f t="shared" si="376"/>
        <v>0.11</v>
      </c>
      <c r="DW282" s="34" t="s">
        <v>274</v>
      </c>
      <c r="DX282" s="34">
        <f t="shared" ref="DX282:EA282" si="377">SUM(DX30)</f>
        <v>0.04</v>
      </c>
      <c r="DY282" s="34">
        <f t="shared" si="377"/>
        <v>0.21</v>
      </c>
      <c r="DZ282" s="34">
        <f t="shared" si="377"/>
        <v>0.01</v>
      </c>
      <c r="EA282" s="34">
        <f t="shared" si="377"/>
        <v>0</v>
      </c>
      <c r="ED282" s="34" t="s">
        <v>274</v>
      </c>
      <c r="EE282" s="34">
        <f t="shared" ref="EE282:EH282" si="378">SUM(EE30)</f>
        <v>0.06</v>
      </c>
      <c r="EF282" s="34">
        <f t="shared" si="378"/>
        <v>0</v>
      </c>
      <c r="EG282" s="34">
        <f t="shared" si="378"/>
        <v>0.06</v>
      </c>
      <c r="EH282" s="34">
        <f t="shared" si="378"/>
        <v>0.09</v>
      </c>
      <c r="EK282" s="34" t="s">
        <v>274</v>
      </c>
      <c r="EL282" s="34">
        <f t="shared" ref="EL282:EO282" si="379">SUM(EL30)</f>
        <v>7.0000000000000007E-2</v>
      </c>
      <c r="EM282" s="34">
        <f t="shared" si="379"/>
        <v>0.03</v>
      </c>
      <c r="EN282" s="34">
        <f t="shared" si="379"/>
        <v>0</v>
      </c>
      <c r="EO282" s="34">
        <f t="shared" si="379"/>
        <v>0.18</v>
      </c>
      <c r="ER282" s="34" t="s">
        <v>274</v>
      </c>
      <c r="ES282" s="34">
        <f t="shared" ref="ES282:EV282" si="380">SUM(ES30)</f>
        <v>0.14000000000000001</v>
      </c>
      <c r="ET282" s="34">
        <f t="shared" si="380"/>
        <v>0.09</v>
      </c>
      <c r="EU282" s="34">
        <f t="shared" si="380"/>
        <v>0.14000000000000001</v>
      </c>
      <c r="EV282" s="34">
        <f t="shared" si="380"/>
        <v>0.18</v>
      </c>
      <c r="EZ282" s="34">
        <f t="shared" ref="EZ282:FC282" si="381">SUM(EZ30)</f>
        <v>0.11</v>
      </c>
      <c r="FA282" s="34">
        <f t="shared" si="381"/>
        <v>0.1</v>
      </c>
      <c r="FB282" s="34">
        <f t="shared" si="381"/>
        <v>0.1</v>
      </c>
      <c r="FC282" s="34">
        <f t="shared" si="381"/>
        <v>0.12</v>
      </c>
      <c r="FG282" s="34">
        <f t="shared" ref="FG282:FJ282" si="382">SUM(FG30)</f>
        <v>0.17</v>
      </c>
      <c r="FH282" s="34">
        <f t="shared" si="382"/>
        <v>0.18</v>
      </c>
      <c r="FI282" s="34">
        <f t="shared" si="382"/>
        <v>0.12</v>
      </c>
      <c r="FJ282" s="34">
        <f t="shared" si="382"/>
        <v>0.19</v>
      </c>
      <c r="FN282" s="34">
        <f t="shared" ref="FN282:FQ282" si="383">SUM(FN30)</f>
        <v>0.18</v>
      </c>
      <c r="FO282" s="34">
        <f t="shared" si="383"/>
        <v>0.31</v>
      </c>
      <c r="FP282" s="34">
        <f t="shared" si="383"/>
        <v>0.13</v>
      </c>
      <c r="FQ282" s="34">
        <f t="shared" si="383"/>
        <v>0.31</v>
      </c>
      <c r="FU282" s="34">
        <f t="shared" ref="FU282:FX282" si="384">SUM(FU30)</f>
        <v>0.12</v>
      </c>
      <c r="FV282" s="34">
        <f t="shared" si="384"/>
        <v>0</v>
      </c>
      <c r="FW282" s="34">
        <f t="shared" si="384"/>
        <v>0.11</v>
      </c>
      <c r="FX282" s="34">
        <f t="shared" si="384"/>
        <v>0.09</v>
      </c>
      <c r="GB282" s="34">
        <f t="shared" ref="GB282:GE282" si="385">SUM(GB30)</f>
        <v>0.19</v>
      </c>
      <c r="GC282" s="34">
        <f t="shared" si="385"/>
        <v>0.08</v>
      </c>
      <c r="GD282" s="34">
        <f t="shared" si="385"/>
        <v>0.16</v>
      </c>
      <c r="GE282" s="34">
        <f t="shared" si="385"/>
        <v>0.4</v>
      </c>
      <c r="GI282" s="34">
        <f t="shared" ref="GI282:GL282" si="386">SUM(GI30)</f>
        <v>0.26</v>
      </c>
      <c r="GJ282" s="34">
        <f t="shared" si="386"/>
        <v>7.0000000000000007E-2</v>
      </c>
      <c r="GK282" s="34">
        <f t="shared" si="386"/>
        <v>0.31</v>
      </c>
      <c r="GL282" s="34">
        <f t="shared" si="386"/>
        <v>7.0000000000000007E-2</v>
      </c>
      <c r="GP282" s="49">
        <f t="shared" ref="GP282:GS282" si="387">SUM(GP30)</f>
        <v>0.47</v>
      </c>
      <c r="GQ282" s="49">
        <f t="shared" si="387"/>
        <v>0.31</v>
      </c>
      <c r="GR282" s="49">
        <f t="shared" si="387"/>
        <v>0.52</v>
      </c>
      <c r="GS282" s="49">
        <f t="shared" si="387"/>
        <v>0.17</v>
      </c>
      <c r="GT282" s="49"/>
      <c r="GW282" s="53">
        <f t="shared" ref="GW282:GZ282" si="388">SUM(GW30)</f>
        <v>0.28999999999999998</v>
      </c>
      <c r="GX282" s="53">
        <f t="shared" si="388"/>
        <v>7.0000000000000007E-2</v>
      </c>
      <c r="GY282" s="53">
        <f t="shared" si="388"/>
        <v>0.22</v>
      </c>
      <c r="GZ282" s="53">
        <f t="shared" si="388"/>
        <v>0.15</v>
      </c>
      <c r="HD282" s="57">
        <f t="shared" ref="HD282:HG282" si="389">SUM(HD30)</f>
        <v>0.23</v>
      </c>
      <c r="HE282" s="57">
        <f t="shared" si="389"/>
        <v>0.48</v>
      </c>
      <c r="HF282" s="57">
        <f t="shared" si="389"/>
        <v>0.15</v>
      </c>
      <c r="HG282" s="57">
        <f t="shared" si="389"/>
        <v>0.32</v>
      </c>
    </row>
    <row r="283" spans="1:215" x14ac:dyDescent="0.25">
      <c r="A283" s="34" t="s">
        <v>275</v>
      </c>
      <c r="B283" s="34">
        <f t="shared" si="188"/>
        <v>1.55</v>
      </c>
      <c r="C283" s="34">
        <f t="shared" si="188"/>
        <v>0.67</v>
      </c>
      <c r="D283" s="34">
        <f t="shared" si="188"/>
        <v>2.13</v>
      </c>
      <c r="E283" s="34">
        <f t="shared" si="188"/>
        <v>0.35</v>
      </c>
      <c r="H283" s="34" t="s">
        <v>275</v>
      </c>
      <c r="I283" s="34">
        <f t="shared" si="189"/>
        <v>1.53</v>
      </c>
      <c r="J283" s="34">
        <f t="shared" si="189"/>
        <v>0.44</v>
      </c>
      <c r="K283" s="34">
        <f t="shared" si="189"/>
        <v>2.0299999999999998</v>
      </c>
      <c r="L283" s="34">
        <f t="shared" si="189"/>
        <v>0.47</v>
      </c>
      <c r="O283" s="34" t="s">
        <v>275</v>
      </c>
      <c r="P283" s="34">
        <f t="shared" si="190"/>
        <v>1.81</v>
      </c>
      <c r="Q283" s="34">
        <f t="shared" si="190"/>
        <v>0.38</v>
      </c>
      <c r="R283" s="34">
        <f t="shared" si="190"/>
        <v>2.52</v>
      </c>
      <c r="S283" s="34">
        <f t="shared" si="190"/>
        <v>0.59</v>
      </c>
      <c r="V283" s="34" t="s">
        <v>275</v>
      </c>
      <c r="W283" s="34">
        <f t="shared" si="191"/>
        <v>1.61</v>
      </c>
      <c r="X283" s="34">
        <f t="shared" si="191"/>
        <v>0.45</v>
      </c>
      <c r="Y283" s="34">
        <f t="shared" si="191"/>
        <v>2.35</v>
      </c>
      <c r="Z283" s="34">
        <f t="shared" si="191"/>
        <v>0.36</v>
      </c>
      <c r="AC283" s="34" t="s">
        <v>275</v>
      </c>
      <c r="AD283" s="34">
        <f t="shared" si="192"/>
        <v>1.55</v>
      </c>
      <c r="AE283" s="34">
        <f t="shared" si="192"/>
        <v>0.64</v>
      </c>
      <c r="AF283" s="34">
        <f t="shared" si="192"/>
        <v>2.21</v>
      </c>
      <c r="AG283" s="34">
        <f t="shared" si="192"/>
        <v>0.26</v>
      </c>
      <c r="AJ283" s="34" t="s">
        <v>275</v>
      </c>
      <c r="AK283" s="34">
        <f t="shared" si="193"/>
        <v>1.79</v>
      </c>
      <c r="AL283" s="34">
        <f t="shared" si="193"/>
        <v>0.36</v>
      </c>
      <c r="AM283" s="34">
        <f t="shared" si="193"/>
        <v>2.5299999999999998</v>
      </c>
      <c r="AN283" s="34">
        <f t="shared" si="193"/>
        <v>0.67</v>
      </c>
      <c r="AQ283" s="34" t="s">
        <v>275</v>
      </c>
      <c r="AR283" s="34">
        <f t="shared" si="194"/>
        <v>1.46</v>
      </c>
      <c r="AS283" s="34">
        <f t="shared" si="194"/>
        <v>0.11</v>
      </c>
      <c r="AT283" s="34">
        <f t="shared" si="194"/>
        <v>2.25</v>
      </c>
      <c r="AU283" s="34">
        <f t="shared" si="194"/>
        <v>0.14000000000000001</v>
      </c>
      <c r="AX283" s="34" t="s">
        <v>275</v>
      </c>
      <c r="AY283" s="34">
        <f t="shared" si="195"/>
        <v>2.09</v>
      </c>
      <c r="AZ283" s="34">
        <f t="shared" si="195"/>
        <v>0.52</v>
      </c>
      <c r="BA283" s="34">
        <f t="shared" si="195"/>
        <v>3.19</v>
      </c>
      <c r="BB283" s="34">
        <f t="shared" si="195"/>
        <v>0.2</v>
      </c>
      <c r="BE283" s="34" t="s">
        <v>275</v>
      </c>
      <c r="BF283" s="34">
        <f t="shared" si="196"/>
        <v>1.83</v>
      </c>
      <c r="BG283" s="34">
        <f t="shared" si="196"/>
        <v>0.93</v>
      </c>
      <c r="BH283" s="34">
        <f t="shared" si="196"/>
        <v>2.65</v>
      </c>
      <c r="BI283" s="34">
        <f t="shared" si="196"/>
        <v>0.21</v>
      </c>
      <c r="BL283" s="34" t="s">
        <v>275</v>
      </c>
      <c r="BM283" s="34">
        <f t="shared" si="197"/>
        <v>2.11</v>
      </c>
      <c r="BN283" s="34">
        <f t="shared" si="197"/>
        <v>0.51</v>
      </c>
      <c r="BO283" s="34">
        <f t="shared" si="197"/>
        <v>3.25</v>
      </c>
      <c r="BP283" s="34">
        <f t="shared" si="197"/>
        <v>0.08</v>
      </c>
      <c r="BS283" s="34" t="s">
        <v>275</v>
      </c>
      <c r="BT283" s="34">
        <f t="shared" si="198"/>
        <v>2.58</v>
      </c>
      <c r="BU283" s="34">
        <f t="shared" si="198"/>
        <v>1.25</v>
      </c>
      <c r="BV283" s="34">
        <f t="shared" si="198"/>
        <v>3.51</v>
      </c>
      <c r="BW283" s="34">
        <f t="shared" si="198"/>
        <v>0.79</v>
      </c>
      <c r="BZ283" s="34" t="s">
        <v>275</v>
      </c>
      <c r="CA283" s="34">
        <f t="shared" si="199"/>
        <v>2.31</v>
      </c>
      <c r="CB283" s="34">
        <f t="shared" si="199"/>
        <v>0.9</v>
      </c>
      <c r="CC283" s="34">
        <f t="shared" si="199"/>
        <v>3.29</v>
      </c>
      <c r="CD283" s="34">
        <f t="shared" si="199"/>
        <v>0.51</v>
      </c>
      <c r="CG283" s="34" t="s">
        <v>275</v>
      </c>
      <c r="CH283" s="34">
        <f t="shared" ref="CH283:CK283" si="390">SUM(CH31)</f>
        <v>2.4</v>
      </c>
      <c r="CI283" s="34">
        <f t="shared" si="390"/>
        <v>1.1499999999999999</v>
      </c>
      <c r="CJ283" s="34">
        <f t="shared" si="390"/>
        <v>3.43</v>
      </c>
      <c r="CK283" s="34">
        <f t="shared" si="390"/>
        <v>0.51</v>
      </c>
      <c r="CN283" s="34" t="s">
        <v>275</v>
      </c>
      <c r="CO283" s="34">
        <f t="shared" ref="CO283:CR283" si="391">SUM(CO31)</f>
        <v>2</v>
      </c>
      <c r="CP283" s="34">
        <f t="shared" si="391"/>
        <v>0.5</v>
      </c>
      <c r="CQ283" s="34">
        <f t="shared" si="391"/>
        <v>2.98</v>
      </c>
      <c r="CR283" s="34">
        <f t="shared" si="391"/>
        <v>0.2</v>
      </c>
      <c r="CU283" s="34" t="s">
        <v>275</v>
      </c>
      <c r="CV283" s="34">
        <f t="shared" ref="CV283:CY283" si="392">SUM(CV31)</f>
        <v>2.0499999999999998</v>
      </c>
      <c r="CW283" s="34">
        <f t="shared" si="392"/>
        <v>1.81</v>
      </c>
      <c r="CX283" s="34">
        <f t="shared" si="392"/>
        <v>2.72</v>
      </c>
      <c r="CY283" s="34">
        <f t="shared" si="392"/>
        <v>0.21</v>
      </c>
      <c r="DB283" s="34" t="s">
        <v>275</v>
      </c>
      <c r="DC283" s="34">
        <f t="shared" ref="DC283:DF283" si="393">SUM(DC31)</f>
        <v>3.01</v>
      </c>
      <c r="DD283" s="34">
        <f t="shared" si="393"/>
        <v>1.1000000000000001</v>
      </c>
      <c r="DE283" s="34">
        <f t="shared" si="393"/>
        <v>4.47</v>
      </c>
      <c r="DF283" s="34">
        <f t="shared" si="393"/>
        <v>0.51</v>
      </c>
      <c r="DI283" s="34" t="s">
        <v>275</v>
      </c>
      <c r="DJ283" s="34">
        <f t="shared" ref="DJ283:DM283" si="394">SUM(DJ31)</f>
        <v>2.52</v>
      </c>
      <c r="DK283" s="34">
        <f t="shared" si="394"/>
        <v>0.94</v>
      </c>
      <c r="DL283" s="34">
        <f t="shared" si="394"/>
        <v>3.46</v>
      </c>
      <c r="DM283" s="34">
        <f t="shared" si="394"/>
        <v>0.56999999999999995</v>
      </c>
      <c r="DP283" s="34" t="s">
        <v>275</v>
      </c>
      <c r="DQ283" s="34">
        <f t="shared" ref="DQ283:DT283" si="395">SUM(DQ31)</f>
        <v>2.27</v>
      </c>
      <c r="DR283" s="34">
        <f t="shared" si="395"/>
        <v>1.23</v>
      </c>
      <c r="DS283" s="34">
        <f t="shared" si="395"/>
        <v>3.33</v>
      </c>
      <c r="DT283" s="34">
        <f t="shared" si="395"/>
        <v>0.12</v>
      </c>
      <c r="DW283" s="34" t="s">
        <v>275</v>
      </c>
      <c r="DX283" s="34">
        <f t="shared" ref="DX283:EA283" si="396">SUM(DX31)</f>
        <v>2.2599999999999998</v>
      </c>
      <c r="DY283" s="34">
        <f t="shared" si="396"/>
        <v>1.32</v>
      </c>
      <c r="DZ283" s="34">
        <f t="shared" si="396"/>
        <v>3.18</v>
      </c>
      <c r="EA283" s="34">
        <f t="shared" si="396"/>
        <v>0.25</v>
      </c>
      <c r="ED283" s="34" t="s">
        <v>275</v>
      </c>
      <c r="EE283" s="34">
        <f t="shared" ref="EE283:EH283" si="397">SUM(EE31)</f>
        <v>2.08</v>
      </c>
      <c r="EF283" s="34">
        <f t="shared" si="397"/>
        <v>0.62</v>
      </c>
      <c r="EG283" s="34">
        <f t="shared" si="397"/>
        <v>2.93</v>
      </c>
      <c r="EH283" s="34">
        <f t="shared" si="397"/>
        <v>0.42</v>
      </c>
      <c r="EK283" s="34" t="s">
        <v>275</v>
      </c>
      <c r="EL283" s="34">
        <f t="shared" ref="EL283:EO283" si="398">SUM(EL31)</f>
        <v>2.44</v>
      </c>
      <c r="EM283" s="34">
        <f t="shared" si="398"/>
        <v>0.77</v>
      </c>
      <c r="EN283" s="34">
        <f t="shared" si="398"/>
        <v>3.51</v>
      </c>
      <c r="EO283" s="34">
        <f t="shared" si="398"/>
        <v>0.42</v>
      </c>
      <c r="ER283" s="34" t="s">
        <v>275</v>
      </c>
      <c r="ES283" s="34">
        <f t="shared" ref="ES283:EV283" si="399">SUM(ES31)</f>
        <v>2.1</v>
      </c>
      <c r="ET283" s="34">
        <f t="shared" si="399"/>
        <v>1.29</v>
      </c>
      <c r="EU283" s="34">
        <f t="shared" si="399"/>
        <v>2.89</v>
      </c>
      <c r="EV283" s="34">
        <f t="shared" si="399"/>
        <v>0.23</v>
      </c>
      <c r="EZ283" s="34">
        <f t="shared" ref="EZ283:FC283" si="400">SUM(EZ31)</f>
        <v>2.19</v>
      </c>
      <c r="FA283" s="34">
        <f t="shared" si="400"/>
        <v>0.62</v>
      </c>
      <c r="FB283" s="34">
        <f t="shared" si="400"/>
        <v>3.18</v>
      </c>
      <c r="FC283" s="34">
        <f t="shared" si="400"/>
        <v>0.39</v>
      </c>
      <c r="FG283" s="34">
        <f t="shared" ref="FG283:FJ283" si="401">SUM(FG31)</f>
        <v>2.36</v>
      </c>
      <c r="FH283" s="34">
        <f t="shared" si="401"/>
        <v>2.1800000000000002</v>
      </c>
      <c r="FI283" s="34">
        <f t="shared" si="401"/>
        <v>3.11</v>
      </c>
      <c r="FJ283" s="34">
        <f t="shared" si="401"/>
        <v>0.19</v>
      </c>
      <c r="FN283" s="34">
        <f t="shared" ref="FN283:FQ283" si="402">SUM(FN31)</f>
        <v>2.06</v>
      </c>
      <c r="FO283" s="34">
        <f t="shared" si="402"/>
        <v>1.77</v>
      </c>
      <c r="FP283" s="34">
        <f t="shared" si="402"/>
        <v>2.68</v>
      </c>
      <c r="FQ283" s="34">
        <f t="shared" si="402"/>
        <v>0.36</v>
      </c>
      <c r="FU283" s="34">
        <f t="shared" ref="FU283:FX283" si="403">SUM(FU31)</f>
        <v>1.87</v>
      </c>
      <c r="FV283" s="34">
        <f t="shared" si="403"/>
        <v>2.63</v>
      </c>
      <c r="FW283" s="34">
        <f t="shared" si="403"/>
        <v>2.37</v>
      </c>
      <c r="FX283" s="34">
        <f t="shared" si="403"/>
        <v>0.03</v>
      </c>
      <c r="GB283" s="34">
        <f t="shared" ref="GB283:GE283" si="404">SUM(GB31)</f>
        <v>1.9</v>
      </c>
      <c r="GC283" s="34">
        <f t="shared" si="404"/>
        <v>2.42</v>
      </c>
      <c r="GD283" s="34">
        <f t="shared" si="404"/>
        <v>2.35</v>
      </c>
      <c r="GE283" s="34">
        <f t="shared" si="404"/>
        <v>0.28999999999999998</v>
      </c>
      <c r="GI283" s="34">
        <f t="shared" ref="GI283:GL283" si="405">SUM(GI31)</f>
        <v>1.6</v>
      </c>
      <c r="GJ283" s="34">
        <f t="shared" si="405"/>
        <v>2.4700000000000002</v>
      </c>
      <c r="GK283" s="34">
        <f t="shared" si="405"/>
        <v>1.8</v>
      </c>
      <c r="GL283" s="34">
        <f t="shared" si="405"/>
        <v>0.31</v>
      </c>
      <c r="GP283" s="49">
        <f t="shared" ref="GP283:GS283" si="406">SUM(GP31)</f>
        <v>1.22</v>
      </c>
      <c r="GQ283" s="49">
        <f t="shared" si="406"/>
        <v>0.64</v>
      </c>
      <c r="GR283" s="49">
        <f t="shared" si="406"/>
        <v>1.76</v>
      </c>
      <c r="GS283" s="49">
        <f t="shared" si="406"/>
        <v>0</v>
      </c>
      <c r="GT283" s="49"/>
      <c r="GW283" s="53">
        <f t="shared" ref="GW283:GZ283" si="407">SUM(GW31)</f>
        <v>1.43</v>
      </c>
      <c r="GX283" s="53">
        <f t="shared" si="407"/>
        <v>1.35</v>
      </c>
      <c r="GY283" s="53">
        <f t="shared" si="407"/>
        <v>1.92</v>
      </c>
      <c r="GZ283" s="53">
        <f t="shared" si="407"/>
        <v>0.09</v>
      </c>
      <c r="HD283" s="57">
        <f t="shared" ref="HD283:HG283" si="408">SUM(HD31)</f>
        <v>1.42</v>
      </c>
      <c r="HE283" s="57">
        <f t="shared" si="408"/>
        <v>1.93</v>
      </c>
      <c r="HF283" s="57">
        <f t="shared" si="408"/>
        <v>1.76</v>
      </c>
      <c r="HG283" s="57">
        <f t="shared" si="408"/>
        <v>0</v>
      </c>
    </row>
    <row r="284" spans="1:215" x14ac:dyDescent="0.25">
      <c r="A284" s="34" t="s">
        <v>276</v>
      </c>
      <c r="B284" s="34">
        <f t="shared" si="188"/>
        <v>0.43</v>
      </c>
      <c r="C284" s="34">
        <f t="shared" si="188"/>
        <v>0.73</v>
      </c>
      <c r="D284" s="34">
        <f t="shared" si="188"/>
        <v>0.38</v>
      </c>
      <c r="E284" s="34">
        <f t="shared" si="188"/>
        <v>0.3</v>
      </c>
      <c r="H284" s="34" t="s">
        <v>276</v>
      </c>
      <c r="I284" s="34">
        <f t="shared" si="189"/>
        <v>0.26</v>
      </c>
      <c r="J284" s="34">
        <f t="shared" si="189"/>
        <v>0.93</v>
      </c>
      <c r="K284" s="34">
        <f t="shared" si="189"/>
        <v>7.0000000000000007E-2</v>
      </c>
      <c r="L284" s="34">
        <f t="shared" si="189"/>
        <v>0.17</v>
      </c>
      <c r="O284" s="34" t="s">
        <v>276</v>
      </c>
      <c r="P284" s="34">
        <f t="shared" si="190"/>
        <v>0.42</v>
      </c>
      <c r="Q284" s="34">
        <f t="shared" si="190"/>
        <v>1.1599999999999999</v>
      </c>
      <c r="R284" s="34">
        <f t="shared" si="190"/>
        <v>0.28999999999999998</v>
      </c>
      <c r="S284" s="34">
        <f t="shared" si="190"/>
        <v>0.27</v>
      </c>
      <c r="V284" s="34" t="s">
        <v>276</v>
      </c>
      <c r="W284" s="34">
        <f t="shared" si="191"/>
        <v>0.42</v>
      </c>
      <c r="X284" s="34">
        <f t="shared" si="191"/>
        <v>0.81</v>
      </c>
      <c r="Y284" s="34">
        <f t="shared" si="191"/>
        <v>0.32</v>
      </c>
      <c r="Z284" s="34">
        <f t="shared" si="191"/>
        <v>0.56000000000000005</v>
      </c>
      <c r="AC284" s="34" t="s">
        <v>276</v>
      </c>
      <c r="AD284" s="34">
        <f t="shared" si="192"/>
        <v>0.42</v>
      </c>
      <c r="AE284" s="34">
        <f t="shared" si="192"/>
        <v>0.34</v>
      </c>
      <c r="AF284" s="34">
        <f t="shared" si="192"/>
        <v>0.23</v>
      </c>
      <c r="AG284" s="34">
        <f t="shared" si="192"/>
        <v>1.04</v>
      </c>
      <c r="AJ284" s="34" t="s">
        <v>276</v>
      </c>
      <c r="AK284" s="34">
        <f t="shared" si="193"/>
        <v>0.46</v>
      </c>
      <c r="AL284" s="34">
        <f t="shared" si="193"/>
        <v>0.84</v>
      </c>
      <c r="AM284" s="34">
        <f t="shared" si="193"/>
        <v>0.12</v>
      </c>
      <c r="AN284" s="34">
        <f t="shared" si="193"/>
        <v>1.17</v>
      </c>
      <c r="AQ284" s="34" t="s">
        <v>276</v>
      </c>
      <c r="AR284" s="34">
        <f t="shared" si="194"/>
        <v>0.3</v>
      </c>
      <c r="AS284" s="34">
        <f t="shared" si="194"/>
        <v>0.6</v>
      </c>
      <c r="AT284" s="34">
        <f t="shared" si="194"/>
        <v>0.27</v>
      </c>
      <c r="AU284" s="34">
        <f t="shared" si="194"/>
        <v>0.19</v>
      </c>
      <c r="AX284" s="34" t="s">
        <v>276</v>
      </c>
      <c r="AY284" s="34">
        <f t="shared" si="195"/>
        <v>0.26</v>
      </c>
      <c r="AZ284" s="34">
        <f t="shared" si="195"/>
        <v>0.89</v>
      </c>
      <c r="BA284" s="34">
        <f t="shared" si="195"/>
        <v>0.1</v>
      </c>
      <c r="BB284" s="34">
        <f t="shared" si="195"/>
        <v>0.35</v>
      </c>
      <c r="BE284" s="34" t="s">
        <v>276</v>
      </c>
      <c r="BF284" s="34">
        <f t="shared" si="196"/>
        <v>0.15</v>
      </c>
      <c r="BG284" s="34">
        <f t="shared" si="196"/>
        <v>0.61</v>
      </c>
      <c r="BH284" s="34">
        <f t="shared" si="196"/>
        <v>7.0000000000000007E-2</v>
      </c>
      <c r="BI284" s="34">
        <f t="shared" si="196"/>
        <v>0.11</v>
      </c>
      <c r="BL284" s="34" t="s">
        <v>276</v>
      </c>
      <c r="BM284" s="34">
        <f t="shared" si="197"/>
        <v>0.22</v>
      </c>
      <c r="BN284" s="34">
        <f t="shared" si="197"/>
        <v>0.75</v>
      </c>
      <c r="BO284" s="34">
        <f t="shared" si="197"/>
        <v>0.08</v>
      </c>
      <c r="BP284" s="34">
        <f t="shared" si="197"/>
        <v>0.18</v>
      </c>
      <c r="BS284" s="34" t="s">
        <v>276</v>
      </c>
      <c r="BT284" s="34">
        <f t="shared" si="198"/>
        <v>0.17</v>
      </c>
      <c r="BU284" s="34">
        <f t="shared" si="198"/>
        <v>0.46</v>
      </c>
      <c r="BV284" s="34">
        <f t="shared" si="198"/>
        <v>0.14000000000000001</v>
      </c>
      <c r="BW284" s="34">
        <f t="shared" si="198"/>
        <v>0.12</v>
      </c>
      <c r="BZ284" s="34" t="s">
        <v>276</v>
      </c>
      <c r="CA284" s="34">
        <f t="shared" si="199"/>
        <v>0.27</v>
      </c>
      <c r="CB284" s="34">
        <f t="shared" si="199"/>
        <v>0.38</v>
      </c>
      <c r="CC284" s="34">
        <f t="shared" si="199"/>
        <v>0.13</v>
      </c>
      <c r="CD284" s="34">
        <f t="shared" si="199"/>
        <v>0.51</v>
      </c>
      <c r="CG284" s="34" t="s">
        <v>276</v>
      </c>
      <c r="CH284" s="34">
        <f t="shared" ref="CH284:CK284" si="409">SUM(CH32)</f>
        <v>0.44</v>
      </c>
      <c r="CI284" s="34">
        <f t="shared" si="409"/>
        <v>0.49</v>
      </c>
      <c r="CJ284" s="34">
        <f t="shared" si="409"/>
        <v>0.37</v>
      </c>
      <c r="CK284" s="34">
        <f t="shared" si="409"/>
        <v>0.73</v>
      </c>
      <c r="CN284" s="34" t="s">
        <v>276</v>
      </c>
      <c r="CO284" s="34">
        <f t="shared" ref="CO284:CR284" si="410">SUM(CO32)</f>
        <v>0.13</v>
      </c>
      <c r="CP284" s="34">
        <f t="shared" si="410"/>
        <v>0.22</v>
      </c>
      <c r="CQ284" s="34">
        <f t="shared" si="410"/>
        <v>0.17</v>
      </c>
      <c r="CR284" s="34">
        <f t="shared" si="410"/>
        <v>0</v>
      </c>
      <c r="CU284" s="34" t="s">
        <v>276</v>
      </c>
      <c r="CV284" s="34">
        <f t="shared" ref="CV284:CY284" si="411">SUM(CV32)</f>
        <v>0.28999999999999998</v>
      </c>
      <c r="CW284" s="34">
        <f t="shared" si="411"/>
        <v>0.6</v>
      </c>
      <c r="CX284" s="34">
        <f t="shared" si="411"/>
        <v>0.28999999999999998</v>
      </c>
      <c r="CY284" s="34">
        <f t="shared" si="411"/>
        <v>0</v>
      </c>
      <c r="DB284" s="34" t="s">
        <v>276</v>
      </c>
      <c r="DC284" s="34">
        <f t="shared" ref="DC284:DF284" si="412">SUM(DC32)</f>
        <v>0.47</v>
      </c>
      <c r="DD284" s="34">
        <f t="shared" si="412"/>
        <v>0.56000000000000005</v>
      </c>
      <c r="DE284" s="34">
        <f t="shared" si="412"/>
        <v>0.16</v>
      </c>
      <c r="DF284" s="34">
        <f t="shared" si="412"/>
        <v>1.46</v>
      </c>
      <c r="DI284" s="34" t="s">
        <v>276</v>
      </c>
      <c r="DJ284" s="34">
        <f t="shared" ref="DJ284:DM284" si="413">SUM(DJ32)</f>
        <v>0.24</v>
      </c>
      <c r="DK284" s="34">
        <f t="shared" si="413"/>
        <v>0.3</v>
      </c>
      <c r="DL284" s="34">
        <f t="shared" si="413"/>
        <v>0.05</v>
      </c>
      <c r="DM284" s="34">
        <f t="shared" si="413"/>
        <v>0.77</v>
      </c>
      <c r="DP284" s="34" t="s">
        <v>276</v>
      </c>
      <c r="DQ284" s="34">
        <f t="shared" ref="DQ284:DT284" si="414">SUM(DQ32)</f>
        <v>0.03</v>
      </c>
      <c r="DR284" s="34">
        <f t="shared" si="414"/>
        <v>0.12</v>
      </c>
      <c r="DS284" s="34">
        <f t="shared" si="414"/>
        <v>0</v>
      </c>
      <c r="DT284" s="34">
        <f t="shared" si="414"/>
        <v>0.06</v>
      </c>
      <c r="DW284" s="34" t="s">
        <v>276</v>
      </c>
      <c r="DX284" s="34">
        <f t="shared" ref="DX284:EA284" si="415">SUM(DX32)</f>
        <v>0.06</v>
      </c>
      <c r="DY284" s="34">
        <f t="shared" si="415"/>
        <v>0.43</v>
      </c>
      <c r="DZ284" s="34">
        <f t="shared" si="415"/>
        <v>0</v>
      </c>
      <c r="EA284" s="34">
        <f t="shared" si="415"/>
        <v>0</v>
      </c>
      <c r="ED284" s="34" t="s">
        <v>276</v>
      </c>
      <c r="EE284" s="34">
        <f t="shared" ref="EE284:EH284" si="416">SUM(EE32)</f>
        <v>0.14000000000000001</v>
      </c>
      <c r="EF284" s="34">
        <f t="shared" si="416"/>
        <v>0.45</v>
      </c>
      <c r="EG284" s="34">
        <f t="shared" si="416"/>
        <v>0.12</v>
      </c>
      <c r="EH284" s="34">
        <f t="shared" si="416"/>
        <v>0</v>
      </c>
      <c r="EK284" s="34" t="s">
        <v>276</v>
      </c>
      <c r="EL284" s="34">
        <f t="shared" ref="EL284:EO284" si="417">SUM(EL32)</f>
        <v>0.14000000000000001</v>
      </c>
      <c r="EM284" s="34">
        <f t="shared" si="417"/>
        <v>0.3</v>
      </c>
      <c r="EN284" s="34">
        <f t="shared" si="417"/>
        <v>0.1</v>
      </c>
      <c r="EO284" s="34">
        <f t="shared" si="417"/>
        <v>0.15</v>
      </c>
      <c r="ER284" s="34" t="s">
        <v>276</v>
      </c>
      <c r="ES284" s="34">
        <f t="shared" ref="ES284:EV284" si="418">SUM(ES32)</f>
        <v>0.13</v>
      </c>
      <c r="ET284" s="34">
        <f t="shared" si="418"/>
        <v>0.27</v>
      </c>
      <c r="EU284" s="34">
        <f t="shared" si="418"/>
        <v>0.13</v>
      </c>
      <c r="EV284" s="34">
        <f t="shared" si="418"/>
        <v>7.0000000000000007E-2</v>
      </c>
      <c r="EZ284" s="34">
        <f t="shared" ref="EZ284:FC284" si="419">SUM(EZ32)</f>
        <v>0.11</v>
      </c>
      <c r="FA284" s="34">
        <f t="shared" si="419"/>
        <v>0.34</v>
      </c>
      <c r="FB284" s="34">
        <f t="shared" si="419"/>
        <v>0.06</v>
      </c>
      <c r="FC284" s="34">
        <f t="shared" si="419"/>
        <v>0</v>
      </c>
      <c r="FG284" s="34">
        <f t="shared" ref="FG284:FJ284" si="420">SUM(FG32)</f>
        <v>0.26</v>
      </c>
      <c r="FH284" s="34">
        <f t="shared" si="420"/>
        <v>0.57999999999999996</v>
      </c>
      <c r="FI284" s="34">
        <f t="shared" si="420"/>
        <v>0.23</v>
      </c>
      <c r="FJ284" s="34">
        <f t="shared" si="420"/>
        <v>0.23</v>
      </c>
      <c r="FN284" s="34">
        <f t="shared" ref="FN284:FQ284" si="421">SUM(FN32)</f>
        <v>0.3</v>
      </c>
      <c r="FO284" s="34">
        <f t="shared" si="421"/>
        <v>0.14000000000000001</v>
      </c>
      <c r="FP284" s="34">
        <f t="shared" si="421"/>
        <v>0.38</v>
      </c>
      <c r="FQ284" s="34">
        <f t="shared" si="421"/>
        <v>0.04</v>
      </c>
      <c r="FU284" s="34">
        <f t="shared" ref="FU284:FX284" si="422">SUM(FU32)</f>
        <v>0.1</v>
      </c>
      <c r="FV284" s="34">
        <f t="shared" si="422"/>
        <v>0.18</v>
      </c>
      <c r="FW284" s="34">
        <f t="shared" si="422"/>
        <v>7.0000000000000007E-2</v>
      </c>
      <c r="FX284" s="34">
        <f t="shared" si="422"/>
        <v>0.11</v>
      </c>
      <c r="GB284" s="34">
        <f t="shared" ref="GB284:GE284" si="423">SUM(GB32)</f>
        <v>0.12</v>
      </c>
      <c r="GC284" s="34">
        <f t="shared" si="423"/>
        <v>0.2</v>
      </c>
      <c r="GD284" s="34">
        <f t="shared" si="423"/>
        <v>0.11</v>
      </c>
      <c r="GE284" s="34">
        <f t="shared" si="423"/>
        <v>0</v>
      </c>
      <c r="GI284" s="34">
        <f t="shared" ref="GI284:GL284" si="424">SUM(GI32)</f>
        <v>0.1</v>
      </c>
      <c r="GJ284" s="34">
        <f t="shared" si="424"/>
        <v>0.09</v>
      </c>
      <c r="GK284" s="34">
        <f t="shared" si="424"/>
        <v>0.15</v>
      </c>
      <c r="GL284" s="34">
        <f t="shared" si="424"/>
        <v>0</v>
      </c>
      <c r="GP284" s="49">
        <f t="shared" ref="GP284:GS284" si="425">SUM(GP32)</f>
        <v>0.11</v>
      </c>
      <c r="GQ284" s="49">
        <f t="shared" si="425"/>
        <v>0.12</v>
      </c>
      <c r="GR284" s="49">
        <f t="shared" si="425"/>
        <v>0.15</v>
      </c>
      <c r="GS284" s="49">
        <f t="shared" si="425"/>
        <v>0</v>
      </c>
      <c r="GT284" s="49"/>
      <c r="GW284" s="53">
        <f t="shared" ref="GW284:GZ284" si="426">SUM(GW32)</f>
        <v>0.1</v>
      </c>
      <c r="GX284" s="53">
        <f t="shared" si="426"/>
        <v>0.2</v>
      </c>
      <c r="GY284" s="53">
        <f t="shared" si="426"/>
        <v>0.09</v>
      </c>
      <c r="GZ284" s="53">
        <f t="shared" si="426"/>
        <v>0</v>
      </c>
      <c r="HD284" s="57">
        <f t="shared" ref="HD284:HG284" si="427">SUM(HD32)</f>
        <v>0.24</v>
      </c>
      <c r="HE284" s="57">
        <f t="shared" si="427"/>
        <v>0.48</v>
      </c>
      <c r="HF284" s="57">
        <f t="shared" si="427"/>
        <v>0.26</v>
      </c>
      <c r="HG284" s="57">
        <f t="shared" si="427"/>
        <v>0</v>
      </c>
    </row>
    <row r="285" spans="1:215" x14ac:dyDescent="0.25">
      <c r="A285" s="34" t="s">
        <v>277</v>
      </c>
      <c r="B285" s="34">
        <f t="shared" si="188"/>
        <v>0.81</v>
      </c>
      <c r="C285" s="34">
        <f t="shared" si="188"/>
        <v>1.77</v>
      </c>
      <c r="D285" s="34">
        <f t="shared" si="188"/>
        <v>0.57999999999999996</v>
      </c>
      <c r="E285" s="34">
        <f t="shared" si="188"/>
        <v>0.42</v>
      </c>
      <c r="H285" s="34" t="s">
        <v>277</v>
      </c>
      <c r="I285" s="34">
        <f t="shared" si="189"/>
        <v>0.89</v>
      </c>
      <c r="J285" s="34">
        <f t="shared" si="189"/>
        <v>1.07</v>
      </c>
      <c r="K285" s="34">
        <f t="shared" si="189"/>
        <v>0.96</v>
      </c>
      <c r="L285" s="34">
        <f t="shared" si="189"/>
        <v>0.72</v>
      </c>
      <c r="O285" s="34" t="s">
        <v>277</v>
      </c>
      <c r="P285" s="34">
        <f t="shared" si="190"/>
        <v>0.6</v>
      </c>
      <c r="Q285" s="34">
        <f t="shared" si="190"/>
        <v>1.01</v>
      </c>
      <c r="R285" s="34">
        <f t="shared" si="190"/>
        <v>0.4</v>
      </c>
      <c r="S285" s="34">
        <f t="shared" si="190"/>
        <v>0.21</v>
      </c>
      <c r="V285" s="34" t="s">
        <v>277</v>
      </c>
      <c r="W285" s="34">
        <f t="shared" si="191"/>
        <v>0.66</v>
      </c>
      <c r="X285" s="34">
        <f t="shared" si="191"/>
        <v>0.7</v>
      </c>
      <c r="Y285" s="34">
        <f t="shared" si="191"/>
        <v>0.73</v>
      </c>
      <c r="Z285" s="34">
        <f t="shared" si="191"/>
        <v>0.13</v>
      </c>
      <c r="AC285" s="34" t="s">
        <v>277</v>
      </c>
      <c r="AD285" s="34">
        <f t="shared" si="192"/>
        <v>0.55000000000000004</v>
      </c>
      <c r="AE285" s="34">
        <f t="shared" si="192"/>
        <v>0.52</v>
      </c>
      <c r="AF285" s="34">
        <f t="shared" si="192"/>
        <v>0.61</v>
      </c>
      <c r="AG285" s="34">
        <f t="shared" si="192"/>
        <v>0.48</v>
      </c>
      <c r="AJ285" s="34" t="s">
        <v>277</v>
      </c>
      <c r="AK285" s="34">
        <f t="shared" si="193"/>
        <v>0.55000000000000004</v>
      </c>
      <c r="AL285" s="34">
        <f t="shared" si="193"/>
        <v>1.1200000000000001</v>
      </c>
      <c r="AM285" s="34">
        <f t="shared" si="193"/>
        <v>0.61</v>
      </c>
      <c r="AN285" s="34">
        <f t="shared" si="193"/>
        <v>0.1</v>
      </c>
      <c r="AQ285" s="34" t="s">
        <v>277</v>
      </c>
      <c r="AR285" s="34">
        <f t="shared" si="194"/>
        <v>0.5</v>
      </c>
      <c r="AS285" s="34">
        <f t="shared" si="194"/>
        <v>1.36</v>
      </c>
      <c r="AT285" s="34">
        <f t="shared" si="194"/>
        <v>0.34</v>
      </c>
      <c r="AU285" s="34">
        <f t="shared" si="194"/>
        <v>0.37</v>
      </c>
      <c r="AX285" s="34" t="s">
        <v>277</v>
      </c>
      <c r="AY285" s="34">
        <f t="shared" si="195"/>
        <v>0.3</v>
      </c>
      <c r="AZ285" s="34">
        <f t="shared" si="195"/>
        <v>0.56000000000000005</v>
      </c>
      <c r="BA285" s="34">
        <f t="shared" si="195"/>
        <v>0.24</v>
      </c>
      <c r="BB285" s="34">
        <f t="shared" si="195"/>
        <v>0.14000000000000001</v>
      </c>
      <c r="BE285" s="34" t="s">
        <v>277</v>
      </c>
      <c r="BF285" s="34">
        <f t="shared" si="196"/>
        <v>0.36</v>
      </c>
      <c r="BG285" s="34">
        <f t="shared" si="196"/>
        <v>0.64</v>
      </c>
      <c r="BH285" s="34">
        <f t="shared" si="196"/>
        <v>0.28999999999999998</v>
      </c>
      <c r="BI285" s="34">
        <f t="shared" si="196"/>
        <v>0.17</v>
      </c>
      <c r="BL285" s="34" t="s">
        <v>277</v>
      </c>
      <c r="BM285" s="34">
        <f t="shared" si="197"/>
        <v>0.33</v>
      </c>
      <c r="BN285" s="34">
        <f t="shared" si="197"/>
        <v>0.55000000000000004</v>
      </c>
      <c r="BO285" s="34">
        <f t="shared" si="197"/>
        <v>0.31</v>
      </c>
      <c r="BP285" s="34">
        <f t="shared" si="197"/>
        <v>0.31</v>
      </c>
      <c r="BS285" s="34" t="s">
        <v>277</v>
      </c>
      <c r="BT285" s="34">
        <f t="shared" si="198"/>
        <v>0.45</v>
      </c>
      <c r="BU285" s="34">
        <f t="shared" si="198"/>
        <v>0.36</v>
      </c>
      <c r="BV285" s="34">
        <f t="shared" si="198"/>
        <v>0.45</v>
      </c>
      <c r="BW285" s="34">
        <f t="shared" si="198"/>
        <v>0.55000000000000004</v>
      </c>
      <c r="BZ285" s="34" t="s">
        <v>277</v>
      </c>
      <c r="CA285" s="34">
        <f t="shared" si="199"/>
        <v>0.53</v>
      </c>
      <c r="CB285" s="34">
        <f t="shared" si="199"/>
        <v>0.68</v>
      </c>
      <c r="CC285" s="34">
        <f t="shared" si="199"/>
        <v>0.41</v>
      </c>
      <c r="CD285" s="34">
        <f t="shared" si="199"/>
        <v>0.7</v>
      </c>
      <c r="CG285" s="34" t="s">
        <v>277</v>
      </c>
      <c r="CH285" s="34">
        <f t="shared" ref="CH285:CK285" si="428">SUM(CH33)</f>
        <v>0.9</v>
      </c>
      <c r="CI285" s="34">
        <f t="shared" si="428"/>
        <v>1.1200000000000001</v>
      </c>
      <c r="CJ285" s="34">
        <f t="shared" si="428"/>
        <v>0.91</v>
      </c>
      <c r="CK285" s="34">
        <f t="shared" si="428"/>
        <v>0.74</v>
      </c>
      <c r="CN285" s="34" t="s">
        <v>277</v>
      </c>
      <c r="CO285" s="34">
        <f t="shared" ref="CO285:CR285" si="429">SUM(CO33)</f>
        <v>0.68</v>
      </c>
      <c r="CP285" s="34">
        <f t="shared" si="429"/>
        <v>1.25</v>
      </c>
      <c r="CQ285" s="34">
        <f t="shared" si="429"/>
        <v>0.71</v>
      </c>
      <c r="CR285" s="34">
        <f t="shared" si="429"/>
        <v>0.14000000000000001</v>
      </c>
      <c r="CU285" s="34" t="s">
        <v>277</v>
      </c>
      <c r="CV285" s="34">
        <f t="shared" ref="CV285:CY285" si="430">SUM(CV33)</f>
        <v>0.69</v>
      </c>
      <c r="CW285" s="34">
        <f t="shared" si="430"/>
        <v>1.71</v>
      </c>
      <c r="CX285" s="34">
        <f t="shared" si="430"/>
        <v>0.56999999999999995</v>
      </c>
      <c r="CY285" s="34">
        <f t="shared" si="430"/>
        <v>0.5</v>
      </c>
      <c r="DB285" s="34" t="s">
        <v>277</v>
      </c>
      <c r="DC285" s="34">
        <f t="shared" ref="DC285:DF285" si="431">SUM(DC33)</f>
        <v>0.6</v>
      </c>
      <c r="DD285" s="34">
        <f t="shared" si="431"/>
        <v>1.08</v>
      </c>
      <c r="DE285" s="34">
        <f t="shared" si="431"/>
        <v>0.68</v>
      </c>
      <c r="DF285" s="34">
        <f t="shared" si="431"/>
        <v>0.14000000000000001</v>
      </c>
      <c r="DI285" s="34" t="s">
        <v>277</v>
      </c>
      <c r="DJ285" s="34">
        <f t="shared" ref="DJ285:DM285" si="432">SUM(DJ33)</f>
        <v>0.52</v>
      </c>
      <c r="DK285" s="34">
        <f t="shared" si="432"/>
        <v>0.92</v>
      </c>
      <c r="DL285" s="34">
        <f t="shared" si="432"/>
        <v>0.54</v>
      </c>
      <c r="DM285" s="34">
        <f t="shared" si="432"/>
        <v>0.33</v>
      </c>
      <c r="DP285" s="34" t="s">
        <v>277</v>
      </c>
      <c r="DQ285" s="34">
        <f t="shared" ref="DQ285:DT285" si="433">SUM(DQ33)</f>
        <v>0.31</v>
      </c>
      <c r="DR285" s="34">
        <f t="shared" si="433"/>
        <v>0.82</v>
      </c>
      <c r="DS285" s="34">
        <f t="shared" si="433"/>
        <v>0.28999999999999998</v>
      </c>
      <c r="DT285" s="34">
        <f t="shared" si="433"/>
        <v>0.08</v>
      </c>
      <c r="DW285" s="34" t="s">
        <v>277</v>
      </c>
      <c r="DX285" s="34">
        <f t="shared" ref="DX285:EA285" si="434">SUM(DX33)</f>
        <v>0.33</v>
      </c>
      <c r="DY285" s="34">
        <f t="shared" si="434"/>
        <v>0.53</v>
      </c>
      <c r="DZ285" s="34">
        <f t="shared" si="434"/>
        <v>0.32</v>
      </c>
      <c r="EA285" s="34">
        <f t="shared" si="434"/>
        <v>0.2</v>
      </c>
      <c r="ED285" s="34" t="s">
        <v>277</v>
      </c>
      <c r="EE285" s="34">
        <f t="shared" ref="EE285:EH285" si="435">SUM(EE33)</f>
        <v>0.51</v>
      </c>
      <c r="EF285" s="34">
        <f t="shared" si="435"/>
        <v>0.92</v>
      </c>
      <c r="EG285" s="34">
        <f t="shared" si="435"/>
        <v>0.57999999999999996</v>
      </c>
      <c r="EH285" s="34">
        <f t="shared" si="435"/>
        <v>7.0000000000000007E-2</v>
      </c>
      <c r="EK285" s="34" t="s">
        <v>277</v>
      </c>
      <c r="EL285" s="34">
        <f t="shared" ref="EL285:EO285" si="436">SUM(EL33)</f>
        <v>0.36</v>
      </c>
      <c r="EM285" s="34">
        <f t="shared" si="436"/>
        <v>0.86</v>
      </c>
      <c r="EN285" s="34">
        <f t="shared" si="436"/>
        <v>0.36</v>
      </c>
      <c r="EO285" s="34">
        <f t="shared" si="436"/>
        <v>0</v>
      </c>
      <c r="ER285" s="34" t="s">
        <v>277</v>
      </c>
      <c r="ES285" s="34">
        <f t="shared" ref="ES285:EV285" si="437">SUM(ES33)</f>
        <v>0.2</v>
      </c>
      <c r="ET285" s="34">
        <f t="shared" si="437"/>
        <v>0.04</v>
      </c>
      <c r="EU285" s="34">
        <f t="shared" si="437"/>
        <v>0.28999999999999998</v>
      </c>
      <c r="EV285" s="34">
        <f t="shared" si="437"/>
        <v>0.11</v>
      </c>
      <c r="EZ285" s="34">
        <f t="shared" ref="EZ285:FC285" si="438">SUM(EZ33)</f>
        <v>0.19</v>
      </c>
      <c r="FA285" s="34">
        <f t="shared" si="438"/>
        <v>0.12</v>
      </c>
      <c r="FB285" s="34">
        <f t="shared" si="438"/>
        <v>0.26</v>
      </c>
      <c r="FC285" s="34">
        <f t="shared" si="438"/>
        <v>0</v>
      </c>
      <c r="FG285" s="34">
        <f t="shared" ref="FG285:FJ285" si="439">SUM(FG33)</f>
        <v>0.16</v>
      </c>
      <c r="FH285" s="34">
        <f t="shared" si="439"/>
        <v>0.17</v>
      </c>
      <c r="FI285" s="34">
        <f t="shared" si="439"/>
        <v>0.22</v>
      </c>
      <c r="FJ285" s="34">
        <f t="shared" si="439"/>
        <v>0</v>
      </c>
      <c r="FN285" s="34">
        <f t="shared" ref="FN285:FQ285" si="440">SUM(FN33)</f>
        <v>0.38</v>
      </c>
      <c r="FO285" s="34">
        <f t="shared" si="440"/>
        <v>0.33</v>
      </c>
      <c r="FP285" s="34">
        <f t="shared" si="440"/>
        <v>0.51</v>
      </c>
      <c r="FQ285" s="34">
        <f t="shared" si="440"/>
        <v>0</v>
      </c>
      <c r="FU285" s="34">
        <f t="shared" ref="FU285:FX285" si="441">SUM(FU33)</f>
        <v>0.22</v>
      </c>
      <c r="FV285" s="34">
        <f t="shared" si="441"/>
        <v>0.55000000000000004</v>
      </c>
      <c r="FW285" s="34">
        <f t="shared" si="441"/>
        <v>0.1</v>
      </c>
      <c r="FX285" s="34">
        <f t="shared" si="441"/>
        <v>0.22</v>
      </c>
      <c r="GB285" s="34">
        <f t="shared" ref="GB285:GE285" si="442">SUM(GB33)</f>
        <v>0.19</v>
      </c>
      <c r="GC285" s="34">
        <f t="shared" si="442"/>
        <v>0.23</v>
      </c>
      <c r="GD285" s="34">
        <f t="shared" si="442"/>
        <v>0.2</v>
      </c>
      <c r="GE285" s="34">
        <f t="shared" si="442"/>
        <v>0.04</v>
      </c>
      <c r="GI285" s="34">
        <f t="shared" ref="GI285:GL285" si="443">SUM(GI33)</f>
        <v>0.15</v>
      </c>
      <c r="GJ285" s="34">
        <f t="shared" si="443"/>
        <v>0.4</v>
      </c>
      <c r="GK285" s="34">
        <f t="shared" si="443"/>
        <v>0.13</v>
      </c>
      <c r="GL285" s="34">
        <f t="shared" si="443"/>
        <v>0</v>
      </c>
      <c r="GP285" s="49">
        <f t="shared" ref="GP285:GS285" si="444">SUM(GP33)</f>
        <v>0.25</v>
      </c>
      <c r="GQ285" s="49">
        <f t="shared" si="444"/>
        <v>0.84</v>
      </c>
      <c r="GR285" s="49">
        <f t="shared" si="444"/>
        <v>0.16</v>
      </c>
      <c r="GS285" s="49">
        <f t="shared" si="444"/>
        <v>7.0000000000000007E-2</v>
      </c>
      <c r="GT285" s="49"/>
      <c r="GW285" s="53">
        <f t="shared" ref="GW285:GZ285" si="445">SUM(GW33)</f>
        <v>0.28999999999999998</v>
      </c>
      <c r="GX285" s="53">
        <f t="shared" si="445"/>
        <v>0.59</v>
      </c>
      <c r="GY285" s="53">
        <f t="shared" si="445"/>
        <v>0.25</v>
      </c>
      <c r="GZ285" s="53">
        <f t="shared" si="445"/>
        <v>0.15</v>
      </c>
      <c r="HD285" s="57">
        <f t="shared" ref="HD285:HG285" si="446">SUM(HD33)</f>
        <v>0.23</v>
      </c>
      <c r="HE285" s="57">
        <f t="shared" si="446"/>
        <v>0.62</v>
      </c>
      <c r="HF285" s="57">
        <f t="shared" si="446"/>
        <v>0.19</v>
      </c>
      <c r="HG285" s="57">
        <f t="shared" si="446"/>
        <v>0.15</v>
      </c>
    </row>
    <row r="286" spans="1:215" x14ac:dyDescent="0.25">
      <c r="A286" s="34" t="s">
        <v>278</v>
      </c>
      <c r="B286" s="34">
        <f t="shared" si="188"/>
        <v>0.35</v>
      </c>
      <c r="C286" s="34">
        <f t="shared" si="188"/>
        <v>0.33</v>
      </c>
      <c r="D286" s="34">
        <f t="shared" si="188"/>
        <v>0.47</v>
      </c>
      <c r="E286" s="34">
        <f t="shared" si="188"/>
        <v>0.02</v>
      </c>
      <c r="H286" s="34" t="s">
        <v>278</v>
      </c>
      <c r="I286" s="34">
        <f t="shared" si="189"/>
        <v>0.47</v>
      </c>
      <c r="J286" s="34">
        <f t="shared" si="189"/>
        <v>0.03</v>
      </c>
      <c r="K286" s="34">
        <f t="shared" si="189"/>
        <v>0.52</v>
      </c>
      <c r="L286" s="34">
        <f t="shared" si="189"/>
        <v>0.18</v>
      </c>
      <c r="O286" s="34" t="s">
        <v>278</v>
      </c>
      <c r="P286" s="34">
        <f t="shared" si="190"/>
        <v>0.59</v>
      </c>
      <c r="Q286" s="34">
        <f t="shared" si="190"/>
        <v>0.31</v>
      </c>
      <c r="R286" s="34">
        <f t="shared" si="190"/>
        <v>0.67</v>
      </c>
      <c r="S286" s="34">
        <f t="shared" si="190"/>
        <v>0.02</v>
      </c>
      <c r="V286" s="34" t="s">
        <v>278</v>
      </c>
      <c r="W286" s="34">
        <f t="shared" si="191"/>
        <v>0.57999999999999996</v>
      </c>
      <c r="X286" s="34">
        <f t="shared" si="191"/>
        <v>0.49</v>
      </c>
      <c r="Y286" s="34">
        <f t="shared" si="191"/>
        <v>0.61</v>
      </c>
      <c r="Z286" s="34">
        <f t="shared" si="191"/>
        <v>0.11</v>
      </c>
      <c r="AC286" s="34" t="s">
        <v>278</v>
      </c>
      <c r="AD286" s="34">
        <f t="shared" si="192"/>
        <v>0.37</v>
      </c>
      <c r="AE286" s="34">
        <f t="shared" si="192"/>
        <v>0.27</v>
      </c>
      <c r="AF286" s="34">
        <f t="shared" si="192"/>
        <v>0.47</v>
      </c>
      <c r="AG286" s="34">
        <f t="shared" si="192"/>
        <v>0.08</v>
      </c>
      <c r="AJ286" s="34" t="s">
        <v>278</v>
      </c>
      <c r="AK286" s="34">
        <f t="shared" si="193"/>
        <v>0.38</v>
      </c>
      <c r="AL286" s="34">
        <f t="shared" si="193"/>
        <v>0.14000000000000001</v>
      </c>
      <c r="AM286" s="34">
        <f t="shared" si="193"/>
        <v>0.51</v>
      </c>
      <c r="AN286" s="34">
        <f t="shared" si="193"/>
        <v>0.08</v>
      </c>
      <c r="AQ286" s="34" t="s">
        <v>278</v>
      </c>
      <c r="AR286" s="34">
        <f t="shared" si="194"/>
        <v>0.12</v>
      </c>
      <c r="AS286" s="34">
        <f t="shared" si="194"/>
        <v>0.03</v>
      </c>
      <c r="AT286" s="34">
        <f t="shared" si="194"/>
        <v>0.14000000000000001</v>
      </c>
      <c r="AU286" s="34">
        <f t="shared" si="194"/>
        <v>0.13</v>
      </c>
      <c r="AX286" s="34" t="s">
        <v>278</v>
      </c>
      <c r="AY286" s="34">
        <f t="shared" si="195"/>
        <v>0.33</v>
      </c>
      <c r="AZ286" s="34">
        <f t="shared" si="195"/>
        <v>0</v>
      </c>
      <c r="BA286" s="34">
        <f t="shared" si="195"/>
        <v>0.51</v>
      </c>
      <c r="BB286" s="34">
        <f t="shared" si="195"/>
        <v>0.01</v>
      </c>
      <c r="BE286" s="34" t="s">
        <v>278</v>
      </c>
      <c r="BF286" s="34">
        <f t="shared" si="196"/>
        <v>0.36</v>
      </c>
      <c r="BG286" s="34">
        <f t="shared" si="196"/>
        <v>0</v>
      </c>
      <c r="BH286" s="34">
        <f t="shared" si="196"/>
        <v>0.43</v>
      </c>
      <c r="BI286" s="34">
        <f t="shared" si="196"/>
        <v>0</v>
      </c>
      <c r="BL286" s="34" t="s">
        <v>278</v>
      </c>
      <c r="BM286" s="34">
        <f t="shared" si="197"/>
        <v>0.65</v>
      </c>
      <c r="BN286" s="34">
        <f t="shared" si="197"/>
        <v>0.38</v>
      </c>
      <c r="BO286" s="34">
        <f t="shared" si="197"/>
        <v>0.78</v>
      </c>
      <c r="BP286" s="34">
        <f t="shared" si="197"/>
        <v>0.05</v>
      </c>
      <c r="BS286" s="34" t="s">
        <v>278</v>
      </c>
      <c r="BT286" s="34">
        <f t="shared" si="198"/>
        <v>0.5</v>
      </c>
      <c r="BU286" s="34">
        <f t="shared" si="198"/>
        <v>0.74</v>
      </c>
      <c r="BV286" s="34">
        <f t="shared" si="198"/>
        <v>0.59</v>
      </c>
      <c r="BW286" s="34">
        <f t="shared" si="198"/>
        <v>0.04</v>
      </c>
      <c r="BZ286" s="34" t="s">
        <v>278</v>
      </c>
      <c r="CA286" s="34">
        <f t="shared" si="199"/>
        <v>0.37</v>
      </c>
      <c r="CB286" s="34">
        <f t="shared" si="199"/>
        <v>0.21</v>
      </c>
      <c r="CC286" s="34">
        <f t="shared" si="199"/>
        <v>0.51</v>
      </c>
      <c r="CD286" s="34">
        <f t="shared" si="199"/>
        <v>0.1</v>
      </c>
      <c r="CG286" s="34" t="s">
        <v>278</v>
      </c>
      <c r="CH286" s="34">
        <f t="shared" ref="CH286:CK286" si="447">SUM(CH34)</f>
        <v>0.48</v>
      </c>
      <c r="CI286" s="34">
        <f t="shared" si="447"/>
        <v>0.49</v>
      </c>
      <c r="CJ286" s="34">
        <f t="shared" si="447"/>
        <v>0.56000000000000005</v>
      </c>
      <c r="CK286" s="34">
        <f t="shared" si="447"/>
        <v>0.2</v>
      </c>
      <c r="CN286" s="34" t="s">
        <v>278</v>
      </c>
      <c r="CO286" s="34">
        <f t="shared" ref="CO286:CR286" si="448">SUM(CO34)</f>
        <v>0.5</v>
      </c>
      <c r="CP286" s="34">
        <f t="shared" si="448"/>
        <v>0.46</v>
      </c>
      <c r="CQ286" s="34">
        <f t="shared" si="448"/>
        <v>0.68</v>
      </c>
      <c r="CR286" s="34">
        <f t="shared" si="448"/>
        <v>0.03</v>
      </c>
      <c r="CU286" s="34" t="s">
        <v>278</v>
      </c>
      <c r="CV286" s="34">
        <f t="shared" ref="CV286:CY286" si="449">SUM(CV34)</f>
        <v>0.35</v>
      </c>
      <c r="CW286" s="34">
        <f t="shared" si="449"/>
        <v>0.1</v>
      </c>
      <c r="CX286" s="34">
        <f t="shared" si="449"/>
        <v>0.48</v>
      </c>
      <c r="CY286" s="34">
        <f t="shared" si="449"/>
        <v>0</v>
      </c>
      <c r="DB286" s="34" t="s">
        <v>278</v>
      </c>
      <c r="DC286" s="34">
        <f t="shared" ref="DC286:DF286" si="450">SUM(DC34)</f>
        <v>0.15</v>
      </c>
      <c r="DD286" s="34">
        <f t="shared" si="450"/>
        <v>0.26</v>
      </c>
      <c r="DE286" s="34">
        <f t="shared" si="450"/>
        <v>0.17</v>
      </c>
      <c r="DF286" s="34">
        <f t="shared" si="450"/>
        <v>0</v>
      </c>
      <c r="DI286" s="34" t="s">
        <v>278</v>
      </c>
      <c r="DJ286" s="34">
        <f t="shared" ref="DJ286:DM286" si="451">SUM(DJ34)</f>
        <v>0.14000000000000001</v>
      </c>
      <c r="DK286" s="34">
        <f t="shared" si="451"/>
        <v>0</v>
      </c>
      <c r="DL286" s="34">
        <f t="shared" si="451"/>
        <v>0.16</v>
      </c>
      <c r="DM286" s="34">
        <f t="shared" si="451"/>
        <v>0</v>
      </c>
      <c r="DP286" s="34" t="s">
        <v>278</v>
      </c>
      <c r="DQ286" s="34">
        <f t="shared" ref="DQ286:DT286" si="452">SUM(DQ34)</f>
        <v>0.13</v>
      </c>
      <c r="DR286" s="34">
        <f t="shared" si="452"/>
        <v>0.15</v>
      </c>
      <c r="DS286" s="34">
        <f t="shared" si="452"/>
        <v>0.17</v>
      </c>
      <c r="DT286" s="34">
        <f t="shared" si="452"/>
        <v>0</v>
      </c>
      <c r="DW286" s="34" t="s">
        <v>278</v>
      </c>
      <c r="DX286" s="34">
        <f t="shared" ref="DX286:EA286" si="453">SUM(DX34)</f>
        <v>0.13</v>
      </c>
      <c r="DY286" s="34">
        <f t="shared" si="453"/>
        <v>0</v>
      </c>
      <c r="DZ286" s="34">
        <f t="shared" si="453"/>
        <v>0.21</v>
      </c>
      <c r="EA286" s="34">
        <f t="shared" si="453"/>
        <v>0</v>
      </c>
      <c r="ED286" s="34" t="s">
        <v>278</v>
      </c>
      <c r="EE286" s="34">
        <f t="shared" ref="EE286:EH286" si="454">SUM(EE34)</f>
        <v>0.06</v>
      </c>
      <c r="EF286" s="34">
        <f t="shared" si="454"/>
        <v>0</v>
      </c>
      <c r="EG286" s="34">
        <f t="shared" si="454"/>
        <v>0.09</v>
      </c>
      <c r="EH286" s="34">
        <f t="shared" si="454"/>
        <v>0</v>
      </c>
      <c r="EK286" s="34" t="s">
        <v>278</v>
      </c>
      <c r="EL286" s="34">
        <f t="shared" ref="EL286:EO286" si="455">SUM(EL34)</f>
        <v>0.09</v>
      </c>
      <c r="EM286" s="34">
        <f t="shared" si="455"/>
        <v>0</v>
      </c>
      <c r="EN286" s="34">
        <f t="shared" si="455"/>
        <v>0.14000000000000001</v>
      </c>
      <c r="EO286" s="34">
        <f t="shared" si="455"/>
        <v>0</v>
      </c>
      <c r="ER286" s="34" t="s">
        <v>278</v>
      </c>
      <c r="ES286" s="34">
        <f t="shared" ref="ES286:EV286" si="456">SUM(ES34)</f>
        <v>0.08</v>
      </c>
      <c r="ET286" s="34">
        <f t="shared" si="456"/>
        <v>0</v>
      </c>
      <c r="EU286" s="34">
        <f t="shared" si="456"/>
        <v>0.14000000000000001</v>
      </c>
      <c r="EV286" s="34">
        <f t="shared" si="456"/>
        <v>0</v>
      </c>
      <c r="EZ286" s="34">
        <f t="shared" ref="EZ286:FC286" si="457">SUM(EZ34)</f>
        <v>0.1</v>
      </c>
      <c r="FA286" s="34">
        <f t="shared" si="457"/>
        <v>0</v>
      </c>
      <c r="FB286" s="34">
        <f t="shared" si="457"/>
        <v>0.15</v>
      </c>
      <c r="FC286" s="34">
        <f t="shared" si="457"/>
        <v>0</v>
      </c>
      <c r="FG286" s="34">
        <f t="shared" ref="FG286:FJ286" si="458">SUM(FG34)</f>
        <v>0.14000000000000001</v>
      </c>
      <c r="FH286" s="34">
        <f t="shared" si="458"/>
        <v>0</v>
      </c>
      <c r="FI286" s="34">
        <f t="shared" si="458"/>
        <v>0.24</v>
      </c>
      <c r="FJ286" s="34">
        <f t="shared" si="458"/>
        <v>0</v>
      </c>
      <c r="FN286" s="34">
        <f t="shared" ref="FN286:FQ286" si="459">SUM(FN34)</f>
        <v>0.04</v>
      </c>
      <c r="FO286" s="34">
        <f t="shared" si="459"/>
        <v>0</v>
      </c>
      <c r="FP286" s="34">
        <f t="shared" si="459"/>
        <v>0.06</v>
      </c>
      <c r="FQ286" s="34">
        <f t="shared" si="459"/>
        <v>0</v>
      </c>
      <c r="FU286" s="34">
        <f t="shared" ref="FU286:FX286" si="460">SUM(FU34)</f>
        <v>0.11</v>
      </c>
      <c r="FV286" s="34">
        <f t="shared" si="460"/>
        <v>0</v>
      </c>
      <c r="FW286" s="34">
        <f t="shared" si="460"/>
        <v>0.18</v>
      </c>
      <c r="FX286" s="34">
        <f t="shared" si="460"/>
        <v>0</v>
      </c>
      <c r="GB286" s="34">
        <f t="shared" ref="GB286:GE286" si="461">SUM(GB34)</f>
        <v>0.15</v>
      </c>
      <c r="GC286" s="34">
        <f t="shared" si="461"/>
        <v>0</v>
      </c>
      <c r="GD286" s="34">
        <f t="shared" si="461"/>
        <v>0.25</v>
      </c>
      <c r="GE286" s="34">
        <f t="shared" si="461"/>
        <v>0</v>
      </c>
      <c r="GI286" s="34">
        <f t="shared" ref="GI286:GL286" si="462">SUM(GI34)</f>
        <v>0.16</v>
      </c>
      <c r="GJ286" s="34">
        <f t="shared" si="462"/>
        <v>0</v>
      </c>
      <c r="GK286" s="34">
        <f t="shared" si="462"/>
        <v>0.22</v>
      </c>
      <c r="GL286" s="34">
        <f t="shared" si="462"/>
        <v>0.12</v>
      </c>
      <c r="GP286" s="49">
        <f t="shared" ref="GP286:GS286" si="463">SUM(GP34)</f>
        <v>0.22</v>
      </c>
      <c r="GQ286" s="49">
        <f t="shared" si="463"/>
        <v>0.13</v>
      </c>
      <c r="GR286" s="49">
        <f t="shared" si="463"/>
        <v>0.3</v>
      </c>
      <c r="GS286" s="49">
        <f t="shared" si="463"/>
        <v>7.0000000000000007E-2</v>
      </c>
      <c r="GT286" s="49"/>
      <c r="GW286" s="53">
        <f t="shared" ref="GW286:GZ286" si="464">SUM(GW34)</f>
        <v>0.09</v>
      </c>
      <c r="GX286" s="53">
        <f t="shared" si="464"/>
        <v>0</v>
      </c>
      <c r="GY286" s="53">
        <f t="shared" si="464"/>
        <v>0.15</v>
      </c>
      <c r="GZ286" s="53">
        <f t="shared" si="464"/>
        <v>0.03</v>
      </c>
      <c r="HD286" s="57">
        <f t="shared" ref="HD286:HG286" si="465">SUM(HD34)</f>
        <v>0.09</v>
      </c>
      <c r="HE286" s="57">
        <f t="shared" si="465"/>
        <v>0</v>
      </c>
      <c r="HF286" s="57">
        <f t="shared" si="465"/>
        <v>0.13</v>
      </c>
      <c r="HG286" s="57">
        <f t="shared" si="465"/>
        <v>0.04</v>
      </c>
    </row>
    <row r="287" spans="1:215" x14ac:dyDescent="0.25">
      <c r="A287" s="34" t="s">
        <v>279</v>
      </c>
      <c r="B287" s="34">
        <f>SUM(B35:B258)</f>
        <v>0.80000000000000027</v>
      </c>
      <c r="C287" s="34">
        <f t="shared" ref="C287:E287" si="466">SUM(C35:C258)</f>
        <v>1.87</v>
      </c>
      <c r="D287" s="34">
        <f t="shared" si="466"/>
        <v>0.81000000000000016</v>
      </c>
      <c r="E287" s="34">
        <f t="shared" si="466"/>
        <v>0.13</v>
      </c>
      <c r="H287" s="34" t="s">
        <v>279</v>
      </c>
      <c r="I287" s="34">
        <f>SUM(I35:I258)</f>
        <v>0.68000000000000016</v>
      </c>
      <c r="J287" s="34">
        <f t="shared" ref="J287:L287" si="467">SUM(J35:J258)</f>
        <v>0.44000000000000006</v>
      </c>
      <c r="K287" s="34">
        <f t="shared" si="467"/>
        <v>0.8600000000000001</v>
      </c>
      <c r="L287" s="34">
        <f t="shared" si="467"/>
        <v>0</v>
      </c>
      <c r="O287" s="34" t="s">
        <v>279</v>
      </c>
      <c r="P287" s="34">
        <f>SUM(P35:P258)</f>
        <v>0.88</v>
      </c>
      <c r="Q287" s="34">
        <f t="shared" ref="Q287:S287" si="468">SUM(Q35:Q258)</f>
        <v>1.36</v>
      </c>
      <c r="R287" s="34">
        <f t="shared" si="468"/>
        <v>0.88</v>
      </c>
      <c r="S287" s="34">
        <f t="shared" si="468"/>
        <v>0.09</v>
      </c>
      <c r="V287" s="34" t="s">
        <v>279</v>
      </c>
      <c r="W287" s="34">
        <f>SUM(W35:W258)</f>
        <v>0.63000000000000012</v>
      </c>
      <c r="X287" s="34">
        <f t="shared" ref="X287:Z287" si="469">SUM(X35:X258)</f>
        <v>1.1000000000000001</v>
      </c>
      <c r="Y287" s="34">
        <f t="shared" si="469"/>
        <v>0.67</v>
      </c>
      <c r="Z287" s="34">
        <f t="shared" si="469"/>
        <v>0.21000000000000002</v>
      </c>
      <c r="AC287" s="34" t="s">
        <v>279</v>
      </c>
      <c r="AD287" s="34">
        <f>SUM(AD35:AD258)</f>
        <v>0.76</v>
      </c>
      <c r="AE287" s="34">
        <f t="shared" ref="AE287:AG287" si="470">SUM(AE35:AE258)</f>
        <v>1.7000000000000002</v>
      </c>
      <c r="AF287" s="34">
        <f t="shared" si="470"/>
        <v>0.71000000000000019</v>
      </c>
      <c r="AG287" s="34">
        <f t="shared" si="470"/>
        <v>0.19</v>
      </c>
      <c r="AJ287" s="34" t="s">
        <v>279</v>
      </c>
      <c r="AK287" s="34">
        <f>SUM(AK35:AK258)</f>
        <v>0.7400000000000001</v>
      </c>
      <c r="AL287" s="34">
        <f t="shared" ref="AL287:AN287" si="471">SUM(AL35:AL258)</f>
        <v>1.37</v>
      </c>
      <c r="AM287" s="34">
        <f t="shared" si="471"/>
        <v>0.64</v>
      </c>
      <c r="AN287" s="34">
        <f t="shared" si="471"/>
        <v>0.4</v>
      </c>
      <c r="AQ287" s="34" t="s">
        <v>279</v>
      </c>
      <c r="AR287" s="34">
        <f>SUM(AR35:AR258)</f>
        <v>0.6100000000000001</v>
      </c>
      <c r="AS287" s="34">
        <f t="shared" ref="AS287:AU287" si="472">SUM(AS35:AS258)</f>
        <v>1.04</v>
      </c>
      <c r="AT287" s="34">
        <f t="shared" si="472"/>
        <v>0.67000000000000015</v>
      </c>
      <c r="AU287" s="34">
        <f t="shared" si="472"/>
        <v>0</v>
      </c>
      <c r="AX287" s="34" t="s">
        <v>279</v>
      </c>
      <c r="AY287" s="34">
        <f>SUM(AY35:AY258)</f>
        <v>0.85000000000000009</v>
      </c>
      <c r="AZ287" s="34">
        <f t="shared" ref="AZ287:BB287" si="473">SUM(AZ35:AZ258)</f>
        <v>1.63</v>
      </c>
      <c r="BA287" s="34">
        <f t="shared" si="473"/>
        <v>0.77000000000000013</v>
      </c>
      <c r="BB287" s="34">
        <f t="shared" si="473"/>
        <v>0</v>
      </c>
      <c r="BE287" s="34" t="s">
        <v>279</v>
      </c>
      <c r="BF287" s="34">
        <f>SUM(BF35:BF258)</f>
        <v>0.67000000000000015</v>
      </c>
      <c r="BG287" s="34">
        <f t="shared" ref="BG287:BI287" si="474">SUM(BG35:BG258)</f>
        <v>1.1100000000000001</v>
      </c>
      <c r="BH287" s="34">
        <f t="shared" si="474"/>
        <v>0.53</v>
      </c>
      <c r="BI287" s="34">
        <f t="shared" si="474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475">SUM(BN35:BN258)</f>
        <v>1.4400000000000002</v>
      </c>
      <c r="BO287" s="34">
        <f t="shared" si="475"/>
        <v>0.92000000000000015</v>
      </c>
      <c r="BP287" s="34">
        <f t="shared" si="475"/>
        <v>0.21</v>
      </c>
      <c r="BS287" s="34" t="s">
        <v>279</v>
      </c>
      <c r="BT287" s="34">
        <f>SUM(BT35:BT258)</f>
        <v>0.74000000000000021</v>
      </c>
      <c r="BU287" s="34">
        <f t="shared" ref="BU287:BW287" si="476">SUM(BU35:BU258)</f>
        <v>1.1400000000000001</v>
      </c>
      <c r="BV287" s="34">
        <f t="shared" si="476"/>
        <v>0.70000000000000007</v>
      </c>
      <c r="BW287" s="34">
        <f t="shared" si="476"/>
        <v>0.11</v>
      </c>
      <c r="BZ287" s="34" t="s">
        <v>279</v>
      </c>
      <c r="CA287" s="34">
        <f>SUM(CA35:CA258)</f>
        <v>0.67000000000000015</v>
      </c>
      <c r="CB287" s="34">
        <f t="shared" ref="CB287:CD287" si="477">SUM(CB35:CB258)</f>
        <v>1.93</v>
      </c>
      <c r="CC287" s="34">
        <f t="shared" si="477"/>
        <v>0.6100000000000001</v>
      </c>
      <c r="CD287" s="34">
        <f t="shared" si="477"/>
        <v>0.15</v>
      </c>
      <c r="CG287" s="34" t="s">
        <v>279</v>
      </c>
      <c r="CH287" s="34">
        <f>SUM(CH35:CH258)</f>
        <v>0.64000000000000012</v>
      </c>
      <c r="CI287" s="34">
        <f t="shared" ref="CI287:CK287" si="478">SUM(CI35:CI258)</f>
        <v>1.06</v>
      </c>
      <c r="CJ287" s="34">
        <f t="shared" si="478"/>
        <v>0.69</v>
      </c>
      <c r="CK287" s="34">
        <f t="shared" si="478"/>
        <v>0</v>
      </c>
      <c r="CN287" s="34" t="s">
        <v>279</v>
      </c>
      <c r="CO287" s="34">
        <f>SUM(CO35:CO258)</f>
        <v>0.77000000000000013</v>
      </c>
      <c r="CP287" s="34">
        <f t="shared" ref="CP287:CR287" si="479">SUM(CP35:CP258)</f>
        <v>1.5700000000000003</v>
      </c>
      <c r="CQ287" s="34">
        <f t="shared" si="479"/>
        <v>0.76</v>
      </c>
      <c r="CR287" s="34">
        <f t="shared" si="479"/>
        <v>0</v>
      </c>
      <c r="CU287" s="34" t="s">
        <v>279</v>
      </c>
      <c r="CV287" s="34">
        <f>SUM(CV35:CV258)</f>
        <v>0.89000000000000012</v>
      </c>
      <c r="CW287" s="34">
        <f t="shared" ref="CW287:CY287" si="480">SUM(CW35:CW258)</f>
        <v>2.5200000000000005</v>
      </c>
      <c r="CX287" s="34">
        <f t="shared" si="480"/>
        <v>0.64</v>
      </c>
      <c r="CY287" s="34">
        <f t="shared" si="480"/>
        <v>0.24</v>
      </c>
      <c r="DB287" s="34" t="s">
        <v>279</v>
      </c>
      <c r="DC287" s="34">
        <f>SUM(DC35:DC258)</f>
        <v>0.67</v>
      </c>
      <c r="DD287" s="34">
        <f t="shared" ref="DD287:DF287" si="481">SUM(DD35:DD258)</f>
        <v>2.3899999999999997</v>
      </c>
      <c r="DE287" s="34">
        <f t="shared" si="481"/>
        <v>0.42000000000000004</v>
      </c>
      <c r="DF287" s="34">
        <f t="shared" si="481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482">SUM(DK35:DK258)</f>
        <v>0.75</v>
      </c>
      <c r="DL287" s="34">
        <f t="shared" si="482"/>
        <v>0.59000000000000008</v>
      </c>
      <c r="DM287" s="34">
        <f t="shared" si="482"/>
        <v>0.26</v>
      </c>
      <c r="DP287" s="34" t="s">
        <v>279</v>
      </c>
      <c r="DQ287" s="34">
        <f>SUM(DQ35:DQ258)</f>
        <v>0.96000000000000019</v>
      </c>
      <c r="DR287" s="34">
        <f t="shared" ref="DR287:DT287" si="483">SUM(DR35:DR258)</f>
        <v>2.14</v>
      </c>
      <c r="DS287" s="34">
        <f t="shared" si="483"/>
        <v>0.81</v>
      </c>
      <c r="DT287" s="34">
        <f t="shared" si="483"/>
        <v>0.06</v>
      </c>
      <c r="DW287" s="34" t="s">
        <v>279</v>
      </c>
      <c r="DX287" s="34">
        <f>SUM(DX35:DX258)</f>
        <v>0.93000000000000016</v>
      </c>
      <c r="DY287" s="34">
        <f t="shared" ref="DY287:EA287" si="484">SUM(DY35:DY258)</f>
        <v>2.42</v>
      </c>
      <c r="DZ287" s="34">
        <f t="shared" si="484"/>
        <v>0.7200000000000002</v>
      </c>
      <c r="EA287" s="34">
        <f t="shared" si="484"/>
        <v>0.18</v>
      </c>
      <c r="ED287" s="34" t="s">
        <v>279</v>
      </c>
      <c r="EE287" s="34">
        <f>SUM(EE35:EE258)</f>
        <v>0.7400000000000001</v>
      </c>
      <c r="EF287" s="34">
        <f t="shared" ref="EF287:EH287" si="485">SUM(EF35:EF258)</f>
        <v>1.32</v>
      </c>
      <c r="EG287" s="34">
        <f t="shared" si="485"/>
        <v>0.78000000000000014</v>
      </c>
      <c r="EH287" s="34">
        <f t="shared" si="485"/>
        <v>0.18</v>
      </c>
      <c r="EK287" s="34" t="s">
        <v>279</v>
      </c>
      <c r="EL287" s="34">
        <f>SUM(EL35:EL258)</f>
        <v>0.69000000000000006</v>
      </c>
      <c r="EM287" s="34">
        <f t="shared" ref="EM287:EO287" si="486">SUM(EM35:EM258)</f>
        <v>0.97000000000000008</v>
      </c>
      <c r="EN287" s="34">
        <f t="shared" si="486"/>
        <v>0.78</v>
      </c>
      <c r="EO287" s="34">
        <f t="shared" si="486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487">SUM(ET35:ET258)</f>
        <v>1.48</v>
      </c>
      <c r="EU287" s="34">
        <f t="shared" si="487"/>
        <v>0.70000000000000007</v>
      </c>
      <c r="EV287" s="34">
        <f t="shared" si="487"/>
        <v>0.13</v>
      </c>
      <c r="EZ287" s="34">
        <f>SUM(EZ35:EZ258)</f>
        <v>0.75000000000000011</v>
      </c>
      <c r="FA287" s="34">
        <f t="shared" ref="FA287:FC287" si="488">SUM(FA35:FA258)</f>
        <v>1.24</v>
      </c>
      <c r="FB287" s="34">
        <f t="shared" si="488"/>
        <v>0.68</v>
      </c>
      <c r="FC287" s="34">
        <f t="shared" si="488"/>
        <v>0.21</v>
      </c>
      <c r="FG287" s="34">
        <f>SUM(FG35:FG258)</f>
        <v>0.68000000000000016</v>
      </c>
      <c r="FH287" s="34">
        <f t="shared" ref="FH287:FJ287" si="489">SUM(FH35:FH258)</f>
        <v>0.81</v>
      </c>
      <c r="FI287" s="34">
        <f t="shared" si="489"/>
        <v>0.66000000000000014</v>
      </c>
      <c r="FJ287" s="34">
        <f t="shared" si="489"/>
        <v>0.62000000000000011</v>
      </c>
      <c r="FN287" s="34">
        <f>SUM(FN35:FN258)</f>
        <v>0.67</v>
      </c>
      <c r="FO287" s="34">
        <f t="shared" ref="FO287:FQ287" si="490">SUM(FO35:FO258)</f>
        <v>0.6100000000000001</v>
      </c>
      <c r="FP287" s="34">
        <f t="shared" si="490"/>
        <v>0.71000000000000008</v>
      </c>
      <c r="FQ287" s="34">
        <f t="shared" si="490"/>
        <v>7.0000000000000007E-2</v>
      </c>
      <c r="FU287" s="34">
        <f>SUM(FU35:FU258)</f>
        <v>0.6100000000000001</v>
      </c>
      <c r="FV287" s="34">
        <f t="shared" ref="FV287:FX287" si="491">SUM(FV35:FV258)</f>
        <v>1.3900000000000003</v>
      </c>
      <c r="FW287" s="34">
        <f t="shared" si="491"/>
        <v>0.42000000000000004</v>
      </c>
      <c r="FX287" s="34">
        <f t="shared" si="491"/>
        <v>7.0000000000000007E-2</v>
      </c>
      <c r="GB287" s="34">
        <f>SUM(GB35:GB258)</f>
        <v>0.94000000000000006</v>
      </c>
      <c r="GC287" s="34">
        <f t="shared" ref="GC287:GE287" si="492">SUM(GC35:GC258)</f>
        <v>1.33</v>
      </c>
      <c r="GD287" s="34">
        <f t="shared" si="492"/>
        <v>0.83000000000000007</v>
      </c>
      <c r="GE287" s="34">
        <f t="shared" si="492"/>
        <v>0.25</v>
      </c>
      <c r="GI287" s="34">
        <f>SUM(GI35:GI258)</f>
        <v>0.81000000000000016</v>
      </c>
      <c r="GJ287" s="34">
        <f t="shared" ref="GJ287:GL287" si="493">SUM(GJ35:GJ258)</f>
        <v>1.24</v>
      </c>
      <c r="GK287" s="34">
        <f t="shared" si="493"/>
        <v>0.73000000000000009</v>
      </c>
      <c r="GL287" s="34">
        <f t="shared" si="493"/>
        <v>0.37</v>
      </c>
      <c r="GP287" s="49">
        <f>SUM(GP35:GP258)</f>
        <v>0.7300000000000002</v>
      </c>
      <c r="GQ287" s="49">
        <f t="shared" ref="GQ287:GS287" si="494">SUM(GQ35:GQ258)</f>
        <v>1.6300000000000001</v>
      </c>
      <c r="GR287" s="49">
        <f t="shared" si="494"/>
        <v>0.59000000000000008</v>
      </c>
      <c r="GS287" s="49">
        <f t="shared" si="494"/>
        <v>0.16</v>
      </c>
      <c r="GT287" s="49"/>
      <c r="GW287" s="53">
        <f>SUM(GW35:GW258)</f>
        <v>0.66000000000000014</v>
      </c>
      <c r="GX287" s="53">
        <f t="shared" ref="GX287:GZ287" si="495">SUM(GX35:GX258)</f>
        <v>1.4900000000000002</v>
      </c>
      <c r="GY287" s="53">
        <f t="shared" si="495"/>
        <v>0.66</v>
      </c>
      <c r="GZ287" s="53">
        <f t="shared" si="495"/>
        <v>0.2</v>
      </c>
      <c r="HD287" s="57">
        <f>SUM(HD35:HD258)</f>
        <v>0.57000000000000006</v>
      </c>
      <c r="HE287" s="57">
        <f t="shared" ref="HE287:HG287" si="496">SUM(HE35:HE258)</f>
        <v>1.59</v>
      </c>
      <c r="HF287" s="57">
        <f t="shared" si="496"/>
        <v>0.51</v>
      </c>
      <c r="HG287" s="57">
        <f t="shared" si="496"/>
        <v>0.14000000000000001</v>
      </c>
    </row>
    <row r="288" spans="1:215" x14ac:dyDescent="0.25">
      <c r="GP288" s="49"/>
      <c r="GQ288" s="49"/>
      <c r="GR288" s="49"/>
      <c r="GS288" s="49"/>
      <c r="GT288" s="49"/>
      <c r="GW288" s="53"/>
      <c r="GX288" s="53"/>
      <c r="GY288" s="53"/>
      <c r="GZ288" s="53"/>
    </row>
    <row r="289" spans="2:215" x14ac:dyDescent="0.25">
      <c r="B289" s="1">
        <f>+SUM(B265:B287)</f>
        <v>100.00999999999999</v>
      </c>
      <c r="C289" s="1">
        <f t="shared" ref="C289:E289" si="497">+SUM(C265:C287)</f>
        <v>100.01000000000003</v>
      </c>
      <c r="D289" s="1">
        <f t="shared" si="497"/>
        <v>100.01999999999998</v>
      </c>
      <c r="E289" s="1">
        <f t="shared" si="497"/>
        <v>100.00999999999998</v>
      </c>
      <c r="I289" s="1">
        <f>+SUM(I265:I287)</f>
        <v>100.02000000000004</v>
      </c>
      <c r="J289" s="1">
        <f t="shared" ref="J289:L289" si="498">+SUM(J265:J287)</f>
        <v>99.999999999999986</v>
      </c>
      <c r="K289" s="1">
        <f t="shared" si="498"/>
        <v>100.01</v>
      </c>
      <c r="L289" s="1">
        <f t="shared" si="498"/>
        <v>100</v>
      </c>
      <c r="P289" s="1">
        <f>+SUM(P265:P287)</f>
        <v>100.00999999999999</v>
      </c>
      <c r="Q289" s="1">
        <f t="shared" ref="Q289:S289" si="499">+SUM(Q265:Q287)</f>
        <v>99.999999999999986</v>
      </c>
      <c r="R289" s="1">
        <f t="shared" si="499"/>
        <v>100.02</v>
      </c>
      <c r="S289" s="1">
        <f t="shared" si="499"/>
        <v>99.97</v>
      </c>
      <c r="W289" s="1">
        <f>+SUM(W265:W287)</f>
        <v>99.96999999999997</v>
      </c>
      <c r="X289" s="1">
        <f t="shared" ref="X289:Z289" si="500">+SUM(X265:X287)</f>
        <v>100.02999999999999</v>
      </c>
      <c r="Y289" s="1">
        <f t="shared" si="500"/>
        <v>99.99</v>
      </c>
      <c r="Z289" s="1">
        <f t="shared" si="500"/>
        <v>99.999999999999986</v>
      </c>
      <c r="AD289" s="1">
        <f>+SUM(AD265:AD287)</f>
        <v>100</v>
      </c>
      <c r="AE289" s="1">
        <f t="shared" ref="AE289:AG289" si="501">+SUM(AE265:AE287)</f>
        <v>100</v>
      </c>
      <c r="AF289" s="1">
        <f t="shared" si="501"/>
        <v>100.00999999999999</v>
      </c>
      <c r="AG289" s="1">
        <f t="shared" si="501"/>
        <v>100.02000000000002</v>
      </c>
      <c r="AK289" s="1">
        <f>+SUM(AK265:AK287)</f>
        <v>100.01999999999998</v>
      </c>
      <c r="AL289" s="1">
        <f t="shared" ref="AL289:AN289" si="502">+SUM(AL265:AL287)</f>
        <v>100.00000000000001</v>
      </c>
      <c r="AM289" s="1">
        <f t="shared" si="502"/>
        <v>100.00000000000001</v>
      </c>
      <c r="AN289" s="1">
        <f t="shared" si="502"/>
        <v>99.98</v>
      </c>
      <c r="AR289" s="1">
        <f>+SUM(AR265:AR287)</f>
        <v>99.99</v>
      </c>
      <c r="AS289" s="1">
        <f t="shared" ref="AS289:AU289" si="503">+SUM(AS265:AS287)</f>
        <v>100.01</v>
      </c>
      <c r="AT289" s="1">
        <f t="shared" si="503"/>
        <v>99.97</v>
      </c>
      <c r="AU289" s="1">
        <f t="shared" si="503"/>
        <v>100.00000000000001</v>
      </c>
      <c r="AY289" s="1">
        <f>+SUM(AY265:AY287)</f>
        <v>99.990000000000023</v>
      </c>
      <c r="AZ289" s="1">
        <f t="shared" ref="AZ289:BB289" si="504">+SUM(AZ265:AZ287)</f>
        <v>100.02</v>
      </c>
      <c r="BA289" s="1">
        <f t="shared" si="504"/>
        <v>100</v>
      </c>
      <c r="BB289" s="1">
        <f t="shared" si="504"/>
        <v>99.97</v>
      </c>
      <c r="BF289" s="1">
        <f>+SUM(BF265:BF287)</f>
        <v>100.00999999999999</v>
      </c>
      <c r="BG289" s="1">
        <f t="shared" ref="BG289:BI289" si="505">+SUM(BG265:BG287)</f>
        <v>99.990000000000009</v>
      </c>
      <c r="BH289" s="1">
        <f t="shared" si="505"/>
        <v>99.98</v>
      </c>
      <c r="BI289" s="1">
        <f t="shared" si="505"/>
        <v>100.03</v>
      </c>
      <c r="BM289" s="1">
        <f>+SUM(BM265:BM287)</f>
        <v>100.01</v>
      </c>
      <c r="BN289" s="1">
        <f t="shared" ref="BN289:BP289" si="506">+SUM(BN265:BN287)</f>
        <v>99.990000000000009</v>
      </c>
      <c r="BO289" s="1">
        <f t="shared" si="506"/>
        <v>100.00000000000003</v>
      </c>
      <c r="BP289" s="1">
        <f t="shared" si="506"/>
        <v>100.00000000000001</v>
      </c>
      <c r="BT289" s="1">
        <f>+SUM(BT265:BT287)</f>
        <v>99.99</v>
      </c>
      <c r="BU289" s="1">
        <f t="shared" ref="BU289:BW289" si="507">+SUM(BU265:BU287)</f>
        <v>99.97</v>
      </c>
      <c r="BV289" s="1">
        <f t="shared" si="507"/>
        <v>100.03000000000003</v>
      </c>
      <c r="BW289" s="1">
        <f t="shared" si="507"/>
        <v>99.990000000000009</v>
      </c>
      <c r="CA289" s="1">
        <f>+SUM(CA265:CA287)</f>
        <v>99.990000000000009</v>
      </c>
      <c r="CB289" s="1">
        <f t="shared" ref="CB289:CD289" si="508">+SUM(CB265:CB287)</f>
        <v>100.00000000000001</v>
      </c>
      <c r="CC289" s="1">
        <f t="shared" si="508"/>
        <v>100</v>
      </c>
      <c r="CD289" s="1">
        <f t="shared" si="508"/>
        <v>100.00000000000003</v>
      </c>
      <c r="CH289" s="1">
        <f>+SUM(CH265:CH287)</f>
        <v>99.99</v>
      </c>
      <c r="CI289" s="1">
        <f t="shared" ref="CI289:CK289" si="509">+SUM(CI265:CI287)</f>
        <v>100.00000000000001</v>
      </c>
      <c r="CJ289" s="1">
        <f t="shared" si="509"/>
        <v>99.990000000000009</v>
      </c>
      <c r="CK289" s="1">
        <f t="shared" si="509"/>
        <v>100.00000000000001</v>
      </c>
      <c r="CO289" s="1">
        <f>+SUM(CO265:CO287)</f>
        <v>100.00999999999999</v>
      </c>
      <c r="CP289" s="1">
        <f t="shared" ref="CP289:CR289" si="510">+SUM(CP265:CP287)</f>
        <v>99.999999999999972</v>
      </c>
      <c r="CQ289" s="1">
        <f t="shared" si="510"/>
        <v>99.980000000000018</v>
      </c>
      <c r="CR289" s="1">
        <f t="shared" si="510"/>
        <v>100</v>
      </c>
      <c r="CV289" s="1">
        <f>+SUM(CV265:CV287)</f>
        <v>99.97999999999999</v>
      </c>
      <c r="CW289" s="1">
        <f t="shared" ref="CW289:CY289" si="511">+SUM(CW265:CW287)</f>
        <v>99.989999999999981</v>
      </c>
      <c r="CX289" s="1">
        <f t="shared" si="511"/>
        <v>100.02</v>
      </c>
      <c r="CY289" s="1">
        <f t="shared" si="511"/>
        <v>99.999999999999986</v>
      </c>
      <c r="DC289" s="1">
        <f>+SUM(DC265:DC287)</f>
        <v>99.990000000000009</v>
      </c>
      <c r="DD289" s="1">
        <f t="shared" ref="DD289:DF289" si="512">+SUM(DD265:DD287)</f>
        <v>100.00000000000003</v>
      </c>
      <c r="DE289" s="1">
        <f t="shared" si="512"/>
        <v>99.990000000000009</v>
      </c>
      <c r="DF289" s="1">
        <f t="shared" si="512"/>
        <v>100.01</v>
      </c>
      <c r="DJ289" s="1">
        <f>+SUM(DJ265:DJ287)</f>
        <v>100.01000000000002</v>
      </c>
      <c r="DK289" s="1">
        <f t="shared" ref="DK289:DM289" si="513">+SUM(DK265:DK287)</f>
        <v>99.990000000000009</v>
      </c>
      <c r="DL289" s="1">
        <f t="shared" si="513"/>
        <v>100.02</v>
      </c>
      <c r="DM289" s="1">
        <f t="shared" si="513"/>
        <v>99.99</v>
      </c>
      <c r="DQ289" s="1">
        <f>+SUM(DQ265:DQ287)</f>
        <v>100.01999999999997</v>
      </c>
      <c r="DR289" s="1">
        <f t="shared" ref="DR289:DT289" si="514">+SUM(DR265:DR287)</f>
        <v>99.970000000000027</v>
      </c>
      <c r="DS289" s="1">
        <f t="shared" si="514"/>
        <v>99.98</v>
      </c>
      <c r="DT289" s="1">
        <f t="shared" si="514"/>
        <v>100</v>
      </c>
      <c r="DX289" s="1">
        <f>+SUM(DX265:DX287)</f>
        <v>99.99</v>
      </c>
      <c r="DY289" s="1">
        <f t="shared" ref="DY289:EA289" si="515">+SUM(DY265:DY287)</f>
        <v>99.989999999999981</v>
      </c>
      <c r="DZ289" s="1">
        <f t="shared" si="515"/>
        <v>100.01999999999998</v>
      </c>
      <c r="EA289" s="1">
        <f t="shared" si="515"/>
        <v>99.990000000000009</v>
      </c>
      <c r="EE289" s="1">
        <f>+SUM(EE265:EE287)</f>
        <v>100.01</v>
      </c>
      <c r="EF289" s="1">
        <f t="shared" ref="EF289:EH289" si="516">+SUM(EF265:EF287)</f>
        <v>99.990000000000009</v>
      </c>
      <c r="EG289" s="1">
        <f t="shared" si="516"/>
        <v>100.00000000000001</v>
      </c>
      <c r="EH289" s="1">
        <f t="shared" si="516"/>
        <v>99.990000000000009</v>
      </c>
      <c r="EL289" s="1">
        <f>+SUM(EL265:EL287)</f>
        <v>99.999999999999972</v>
      </c>
      <c r="EM289" s="1">
        <f t="shared" ref="EM289:EO289" si="517">+SUM(EM265:EM287)</f>
        <v>99.999999999999986</v>
      </c>
      <c r="EN289" s="1">
        <f t="shared" si="517"/>
        <v>99.999999999999986</v>
      </c>
      <c r="EO289" s="1">
        <f t="shared" si="517"/>
        <v>99.990000000000023</v>
      </c>
      <c r="ES289" s="1">
        <f>+SUM(ES265:ES287)</f>
        <v>100.00999999999998</v>
      </c>
      <c r="ET289" s="1">
        <f t="shared" ref="ET289:EV289" si="518">+SUM(ET265:ET287)</f>
        <v>99.970000000000013</v>
      </c>
      <c r="EU289" s="1">
        <f t="shared" si="518"/>
        <v>100.03000000000002</v>
      </c>
      <c r="EV289" s="1">
        <f t="shared" si="518"/>
        <v>100.01</v>
      </c>
      <c r="EZ289" s="1">
        <f>+SUM(EZ265:EZ287)</f>
        <v>99.999999999999986</v>
      </c>
      <c r="FA289" s="1">
        <f t="shared" ref="FA289:FC289" si="519">+SUM(FA265:FA287)</f>
        <v>100</v>
      </c>
      <c r="FB289" s="1">
        <f t="shared" si="519"/>
        <v>100.00000000000003</v>
      </c>
      <c r="FC289" s="1">
        <f t="shared" si="519"/>
        <v>99.99</v>
      </c>
      <c r="FG289" s="1">
        <f>+SUM(FG265:FG287)</f>
        <v>99.98</v>
      </c>
      <c r="FH289" s="1">
        <f t="shared" ref="FH289:FJ289" si="520">+SUM(FH265:FH287)</f>
        <v>100.01000000000003</v>
      </c>
      <c r="FI289" s="1">
        <f t="shared" si="520"/>
        <v>100.00000000000001</v>
      </c>
      <c r="FJ289" s="1">
        <f t="shared" si="520"/>
        <v>99.990000000000009</v>
      </c>
      <c r="FN289" s="1">
        <f>+SUM(FN265:FN287)</f>
        <v>100.01999999999998</v>
      </c>
      <c r="FO289" s="1">
        <f t="shared" ref="FO289:FQ289" si="521">+SUM(FO265:FO287)</f>
        <v>99.98</v>
      </c>
      <c r="FP289" s="1">
        <f t="shared" si="521"/>
        <v>100.02</v>
      </c>
      <c r="FQ289" s="1">
        <f t="shared" si="521"/>
        <v>99.990000000000009</v>
      </c>
      <c r="FU289" s="1">
        <f>+SUM(FU265:FU287)</f>
        <v>100.00000000000001</v>
      </c>
      <c r="FV289" s="1">
        <f t="shared" ref="FV289:FX289" si="522">+SUM(FV265:FV287)</f>
        <v>100.02</v>
      </c>
      <c r="FW289" s="1">
        <f t="shared" si="522"/>
        <v>100</v>
      </c>
      <c r="FX289" s="1">
        <f t="shared" si="522"/>
        <v>99.989999999999981</v>
      </c>
      <c r="GB289" s="1">
        <f>+SUM(GB265:GB287)</f>
        <v>99.980000000000018</v>
      </c>
      <c r="GC289" s="1">
        <f t="shared" ref="GC289:GE289" si="523">+SUM(GC265:GC287)</f>
        <v>100</v>
      </c>
      <c r="GD289" s="1">
        <f t="shared" si="523"/>
        <v>100.03</v>
      </c>
      <c r="GE289" s="1">
        <f t="shared" si="523"/>
        <v>100.00000000000001</v>
      </c>
      <c r="GI289" s="1">
        <f>+SUM(GI265:GI287)</f>
        <v>100</v>
      </c>
      <c r="GJ289" s="1">
        <f t="shared" ref="GJ289:GL289" si="524">+SUM(GJ265:GJ287)</f>
        <v>99.99</v>
      </c>
      <c r="GK289" s="1">
        <f t="shared" si="524"/>
        <v>99.999999999999986</v>
      </c>
      <c r="GL289" s="1">
        <f t="shared" si="524"/>
        <v>100.02000000000001</v>
      </c>
      <c r="GP289" s="1">
        <f>+SUM(GP265:GP287)</f>
        <v>100.00000000000001</v>
      </c>
      <c r="GQ289" s="1">
        <f t="shared" ref="GQ289:GS289" si="525">+SUM(GQ265:GQ287)</f>
        <v>99.99</v>
      </c>
      <c r="GR289" s="1">
        <f t="shared" si="525"/>
        <v>100.03</v>
      </c>
      <c r="GS289" s="1">
        <f t="shared" si="525"/>
        <v>100</v>
      </c>
      <c r="GT289" s="49"/>
      <c r="GW289" s="1">
        <f>+SUM(GW265:GW287)</f>
        <v>99.970000000000013</v>
      </c>
      <c r="GX289" s="1">
        <f t="shared" ref="GX289:GZ289" si="526">+SUM(GX265:GX287)</f>
        <v>99.99</v>
      </c>
      <c r="GY289" s="1">
        <f t="shared" si="526"/>
        <v>100.00000000000001</v>
      </c>
      <c r="GZ289" s="1">
        <f t="shared" si="526"/>
        <v>100.01000000000002</v>
      </c>
      <c r="HD289" s="1">
        <f>+SUM(HD265:HD287)</f>
        <v>99.96</v>
      </c>
      <c r="HE289" s="1">
        <f t="shared" ref="HE289:HG289" si="527">+SUM(HE265:HE287)</f>
        <v>100.00000000000001</v>
      </c>
      <c r="HF289" s="1">
        <f t="shared" si="527"/>
        <v>100.00000000000001</v>
      </c>
      <c r="HG289" s="1">
        <f t="shared" si="527"/>
        <v>100.01000000000002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HG289"/>
  <sheetViews>
    <sheetView showGridLines="0" topLeftCell="GI241" zoomScale="70" zoomScaleNormal="70" workbookViewId="0">
      <selection activeCell="HD262" sqref="HD262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2.8554687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210" width="11.42578125" style="34"/>
    <col min="211" max="215" width="11.42578125" style="57"/>
    <col min="216" max="16384" width="11.42578125" style="34"/>
  </cols>
  <sheetData>
    <row r="1" spans="1:215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215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  <c r="FM2" s="34" t="s">
        <v>320</v>
      </c>
      <c r="FT2" s="34" t="s">
        <v>320</v>
      </c>
      <c r="GA2" s="34" t="s">
        <v>320</v>
      </c>
      <c r="GH2" s="34" t="s">
        <v>320</v>
      </c>
      <c r="GO2" s="49" t="s">
        <v>320</v>
      </c>
      <c r="GP2" s="49"/>
      <c r="GQ2" s="49"/>
      <c r="GR2" s="49"/>
      <c r="GS2" s="49"/>
      <c r="GV2" s="55" t="s">
        <v>320</v>
      </c>
      <c r="GW2" s="55"/>
      <c r="GX2" s="55"/>
      <c r="GY2" s="55"/>
      <c r="GZ2" s="55"/>
      <c r="HC2" s="57" t="s">
        <v>320</v>
      </c>
    </row>
    <row r="3" spans="1:215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  <c r="GV3" s="55" t="s">
        <v>0</v>
      </c>
      <c r="GW3" s="55"/>
      <c r="GX3" s="55"/>
      <c r="GY3" s="55"/>
      <c r="GZ3" s="55"/>
      <c r="HC3" s="57" t="s">
        <v>0</v>
      </c>
    </row>
    <row r="4" spans="1:215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  <c r="GV4" s="56" t="s">
        <v>387</v>
      </c>
      <c r="GW4" s="55"/>
      <c r="GX4" s="55"/>
      <c r="GY4" s="55"/>
      <c r="GZ4" s="55"/>
      <c r="HC4" s="58" t="s">
        <v>389</v>
      </c>
    </row>
    <row r="5" spans="1:215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  <c r="GV5" s="55" t="s">
        <v>388</v>
      </c>
      <c r="GW5" s="55" t="s">
        <v>1</v>
      </c>
      <c r="GX5" s="55" t="s">
        <v>2</v>
      </c>
      <c r="GY5" s="55" t="s">
        <v>3</v>
      </c>
      <c r="GZ5" s="55" t="s">
        <v>4</v>
      </c>
      <c r="HC5" s="57" t="s">
        <v>390</v>
      </c>
      <c r="HD5" s="57" t="s">
        <v>1</v>
      </c>
      <c r="HE5" s="57" t="s">
        <v>2</v>
      </c>
      <c r="HF5" s="57" t="s">
        <v>3</v>
      </c>
      <c r="HG5" s="57" t="s">
        <v>4</v>
      </c>
    </row>
    <row r="6" spans="1:215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  <c r="GV6" s="55" t="s">
        <v>5</v>
      </c>
      <c r="GW6" s="55">
        <v>100</v>
      </c>
      <c r="GX6" s="55">
        <v>100</v>
      </c>
      <c r="GY6" s="55">
        <v>100</v>
      </c>
      <c r="GZ6" s="55">
        <v>100</v>
      </c>
      <c r="HC6" s="57" t="s">
        <v>5</v>
      </c>
      <c r="HD6" s="57">
        <v>100</v>
      </c>
      <c r="HE6" s="57">
        <v>100</v>
      </c>
      <c r="HF6" s="57">
        <v>100</v>
      </c>
      <c r="HG6" s="57">
        <v>100</v>
      </c>
    </row>
    <row r="7" spans="1:215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  <c r="FM7" s="34" t="s">
        <v>6</v>
      </c>
      <c r="FN7" s="34">
        <v>0.22</v>
      </c>
      <c r="FO7" s="34">
        <v>0.11</v>
      </c>
      <c r="FP7" s="34">
        <v>0.26</v>
      </c>
      <c r="FQ7" s="34">
        <v>0</v>
      </c>
      <c r="FT7" s="34" t="s">
        <v>6</v>
      </c>
      <c r="FU7" s="34">
        <v>0</v>
      </c>
      <c r="FV7" s="34">
        <v>0</v>
      </c>
      <c r="FW7" s="34">
        <v>0</v>
      </c>
      <c r="FX7" s="34">
        <v>0</v>
      </c>
      <c r="GA7" s="34" t="s">
        <v>6</v>
      </c>
      <c r="GB7" s="34">
        <v>0.01</v>
      </c>
      <c r="GC7" s="34">
        <v>0</v>
      </c>
      <c r="GD7" s="34">
        <v>0.01</v>
      </c>
      <c r="GE7" s="34">
        <v>0</v>
      </c>
      <c r="GH7" s="34" t="s">
        <v>6</v>
      </c>
      <c r="GI7" s="34">
        <v>0.01</v>
      </c>
      <c r="GJ7" s="34">
        <v>0</v>
      </c>
      <c r="GK7" s="34">
        <v>0</v>
      </c>
      <c r="GL7" s="34">
        <v>0</v>
      </c>
      <c r="GO7" s="49" t="s">
        <v>6</v>
      </c>
      <c r="GP7" s="49">
        <v>0.01</v>
      </c>
      <c r="GQ7" s="49">
        <v>0</v>
      </c>
      <c r="GR7" s="49">
        <v>0</v>
      </c>
      <c r="GS7" s="49">
        <v>0.04</v>
      </c>
      <c r="GV7" s="55" t="s">
        <v>6</v>
      </c>
      <c r="GW7" s="55">
        <v>0.01</v>
      </c>
      <c r="GX7" s="55">
        <v>0</v>
      </c>
      <c r="GY7" s="55">
        <v>0.02</v>
      </c>
      <c r="GZ7" s="55">
        <v>0</v>
      </c>
      <c r="HC7" s="57" t="s">
        <v>6</v>
      </c>
      <c r="HD7" s="57">
        <v>0.03</v>
      </c>
      <c r="HE7" s="57">
        <v>0.06</v>
      </c>
      <c r="HF7" s="57">
        <v>0.04</v>
      </c>
      <c r="HG7" s="57">
        <v>0</v>
      </c>
    </row>
    <row r="8" spans="1:215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  <c r="FM8" s="34" t="s">
        <v>7</v>
      </c>
      <c r="FN8" s="34">
        <v>0.03</v>
      </c>
      <c r="FO8" s="34">
        <v>0</v>
      </c>
      <c r="FP8" s="34">
        <v>0.02</v>
      </c>
      <c r="FQ8" s="34">
        <v>0</v>
      </c>
      <c r="FT8" s="34" t="s">
        <v>7</v>
      </c>
      <c r="FU8" s="34">
        <v>0.04</v>
      </c>
      <c r="FV8" s="34">
        <v>0.04</v>
      </c>
      <c r="FW8" s="34">
        <v>0.06</v>
      </c>
      <c r="FX8" s="34">
        <v>0</v>
      </c>
      <c r="GA8" s="34" t="s">
        <v>7</v>
      </c>
      <c r="GB8" s="34">
        <v>0.08</v>
      </c>
      <c r="GC8" s="34">
        <v>0.15</v>
      </c>
      <c r="GD8" s="34">
        <v>0.09</v>
      </c>
      <c r="GE8" s="34">
        <v>0</v>
      </c>
      <c r="GH8" s="34" t="s">
        <v>7</v>
      </c>
      <c r="GI8" s="34">
        <v>0.12</v>
      </c>
      <c r="GJ8" s="34">
        <v>0.72</v>
      </c>
      <c r="GK8" s="34">
        <v>0.03</v>
      </c>
      <c r="GL8" s="34">
        <v>0</v>
      </c>
      <c r="GO8" s="49" t="s">
        <v>7</v>
      </c>
      <c r="GP8" s="49">
        <v>0.03</v>
      </c>
      <c r="GQ8" s="49">
        <v>0.2</v>
      </c>
      <c r="GR8" s="49">
        <v>0.01</v>
      </c>
      <c r="GS8" s="49">
        <v>0</v>
      </c>
      <c r="GV8" s="55" t="s">
        <v>7</v>
      </c>
      <c r="GW8" s="55">
        <v>0</v>
      </c>
      <c r="GX8" s="55">
        <v>0</v>
      </c>
      <c r="GY8" s="55">
        <v>0</v>
      </c>
      <c r="GZ8" s="55">
        <v>0</v>
      </c>
      <c r="HC8" s="57" t="s">
        <v>7</v>
      </c>
      <c r="HD8" s="57">
        <v>0.03</v>
      </c>
      <c r="HE8" s="57">
        <v>0.1</v>
      </c>
      <c r="HF8" s="57">
        <v>0.02</v>
      </c>
      <c r="HG8" s="57">
        <v>0</v>
      </c>
    </row>
    <row r="9" spans="1:215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  <c r="FM9" s="34" t="s">
        <v>8</v>
      </c>
      <c r="FN9" s="34">
        <v>0</v>
      </c>
      <c r="FO9" s="34">
        <v>0</v>
      </c>
      <c r="FP9" s="34">
        <v>0</v>
      </c>
      <c r="FQ9" s="34">
        <v>0</v>
      </c>
      <c r="FT9" s="34" t="s">
        <v>8</v>
      </c>
      <c r="FU9" s="34">
        <v>0</v>
      </c>
      <c r="FV9" s="34">
        <v>0</v>
      </c>
      <c r="FW9" s="34">
        <v>0</v>
      </c>
      <c r="FX9" s="34">
        <v>0</v>
      </c>
      <c r="GA9" s="34" t="s">
        <v>8</v>
      </c>
      <c r="GB9" s="34">
        <v>0</v>
      </c>
      <c r="GC9" s="34">
        <v>0</v>
      </c>
      <c r="GD9" s="34">
        <v>0</v>
      </c>
      <c r="GE9" s="34">
        <v>0</v>
      </c>
      <c r="GH9" s="34" t="s">
        <v>8</v>
      </c>
      <c r="GI9" s="34">
        <v>0.08</v>
      </c>
      <c r="GJ9" s="34">
        <v>0.55000000000000004</v>
      </c>
      <c r="GK9" s="34">
        <v>0</v>
      </c>
      <c r="GL9" s="34">
        <v>0</v>
      </c>
      <c r="GO9" s="49" t="s">
        <v>8</v>
      </c>
      <c r="GP9" s="49">
        <v>0.01</v>
      </c>
      <c r="GQ9" s="49">
        <v>0.06</v>
      </c>
      <c r="GR9" s="49">
        <v>0</v>
      </c>
      <c r="GS9" s="49">
        <v>0</v>
      </c>
      <c r="GV9" s="55" t="s">
        <v>8</v>
      </c>
      <c r="GW9" s="55">
        <v>0</v>
      </c>
      <c r="GX9" s="55">
        <v>0</v>
      </c>
      <c r="GY9" s="55">
        <v>0</v>
      </c>
      <c r="GZ9" s="55">
        <v>0</v>
      </c>
      <c r="HC9" s="57" t="s">
        <v>8</v>
      </c>
      <c r="HD9" s="57">
        <v>0.03</v>
      </c>
      <c r="HE9" s="57">
        <v>0</v>
      </c>
      <c r="HF9" s="57">
        <v>0.05</v>
      </c>
      <c r="HG9" s="57">
        <v>0</v>
      </c>
    </row>
    <row r="10" spans="1:215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</v>
      </c>
      <c r="FO10" s="34">
        <v>0</v>
      </c>
      <c r="FP10" s="34">
        <v>0</v>
      </c>
      <c r="FQ10" s="34">
        <v>0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0.02</v>
      </c>
      <c r="GS10" s="49">
        <v>0</v>
      </c>
      <c r="GV10" s="55" t="s">
        <v>9</v>
      </c>
      <c r="GW10" s="55">
        <v>0</v>
      </c>
      <c r="GX10" s="55">
        <v>0</v>
      </c>
      <c r="GY10" s="55">
        <v>0</v>
      </c>
      <c r="GZ10" s="55">
        <v>0</v>
      </c>
      <c r="HC10" s="57" t="s">
        <v>9</v>
      </c>
      <c r="HD10" s="57">
        <v>0</v>
      </c>
      <c r="HE10" s="57">
        <v>0</v>
      </c>
      <c r="HF10" s="57">
        <v>0</v>
      </c>
      <c r="HG10" s="57">
        <v>0</v>
      </c>
    </row>
    <row r="11" spans="1:215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</v>
      </c>
      <c r="FV11" s="34">
        <v>0</v>
      </c>
      <c r="FW11" s="34">
        <v>0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</v>
      </c>
      <c r="GQ11" s="49">
        <v>0</v>
      </c>
      <c r="GR11" s="49">
        <v>0</v>
      </c>
      <c r="GS11" s="49">
        <v>0</v>
      </c>
      <c r="GV11" s="55" t="s">
        <v>10</v>
      </c>
      <c r="GW11" s="55">
        <v>0</v>
      </c>
      <c r="GX11" s="55">
        <v>0</v>
      </c>
      <c r="GY11" s="55">
        <v>0</v>
      </c>
      <c r="GZ11" s="55">
        <v>0</v>
      </c>
      <c r="HC11" s="57" t="s">
        <v>10</v>
      </c>
      <c r="HD11" s="57">
        <v>0</v>
      </c>
      <c r="HE11" s="57">
        <v>0</v>
      </c>
      <c r="HF11" s="57">
        <v>0</v>
      </c>
      <c r="HG11" s="57">
        <v>0</v>
      </c>
    </row>
    <row r="12" spans="1:215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0.04</v>
      </c>
      <c r="FO12" s="34">
        <v>0</v>
      </c>
      <c r="FP12" s="34">
        <v>7.0000000000000007E-2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  <c r="GO12" s="49" t="s">
        <v>11</v>
      </c>
      <c r="GP12" s="49">
        <v>0</v>
      </c>
      <c r="GQ12" s="49">
        <v>0</v>
      </c>
      <c r="GR12" s="49">
        <v>0</v>
      </c>
      <c r="GS12" s="49">
        <v>0</v>
      </c>
      <c r="GV12" s="55" t="s">
        <v>11</v>
      </c>
      <c r="GW12" s="55">
        <v>0</v>
      </c>
      <c r="GX12" s="55">
        <v>0</v>
      </c>
      <c r="GY12" s="55">
        <v>0</v>
      </c>
      <c r="GZ12" s="55">
        <v>0</v>
      </c>
      <c r="HC12" s="57" t="s">
        <v>11</v>
      </c>
      <c r="HD12" s="57">
        <v>0</v>
      </c>
      <c r="HE12" s="57">
        <v>0</v>
      </c>
      <c r="HF12" s="57">
        <v>0</v>
      </c>
      <c r="HG12" s="57">
        <v>0</v>
      </c>
    </row>
    <row r="13" spans="1:215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  <c r="FM13" s="34" t="s">
        <v>12</v>
      </c>
      <c r="FN13" s="34">
        <v>0</v>
      </c>
      <c r="FO13" s="34">
        <v>0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0.17</v>
      </c>
      <c r="GC13" s="34">
        <v>0.69</v>
      </c>
      <c r="GD13" s="34">
        <v>0.11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</v>
      </c>
      <c r="GL13" s="34">
        <v>0.19</v>
      </c>
      <c r="GO13" s="49" t="s">
        <v>12</v>
      </c>
      <c r="GP13" s="49">
        <v>0.03</v>
      </c>
      <c r="GQ13" s="49">
        <v>0</v>
      </c>
      <c r="GR13" s="49">
        <v>0</v>
      </c>
      <c r="GS13" s="49">
        <v>0</v>
      </c>
      <c r="GV13" s="55" t="s">
        <v>12</v>
      </c>
      <c r="GW13" s="55">
        <v>0</v>
      </c>
      <c r="GX13" s="55">
        <v>0</v>
      </c>
      <c r="GY13" s="55">
        <v>0</v>
      </c>
      <c r="GZ13" s="55">
        <v>0</v>
      </c>
      <c r="HC13" s="57" t="s">
        <v>12</v>
      </c>
      <c r="HD13" s="57">
        <v>0</v>
      </c>
      <c r="HE13" s="57">
        <v>0</v>
      </c>
      <c r="HF13" s="57">
        <v>0</v>
      </c>
      <c r="HG13" s="57">
        <v>0</v>
      </c>
    </row>
    <row r="14" spans="1:215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  <c r="FM14" s="34" t="s">
        <v>13</v>
      </c>
      <c r="FN14" s="34">
        <v>0.03</v>
      </c>
      <c r="FO14" s="34">
        <v>0</v>
      </c>
      <c r="FP14" s="34">
        <v>0.03</v>
      </c>
      <c r="FQ14" s="34">
        <v>0</v>
      </c>
      <c r="FT14" s="34" t="s">
        <v>13</v>
      </c>
      <c r="FU14" s="34">
        <v>0.06</v>
      </c>
      <c r="FV14" s="34">
        <v>0.32</v>
      </c>
      <c r="FW14" s="34">
        <v>0.02</v>
      </c>
      <c r="FX14" s="34">
        <v>0</v>
      </c>
      <c r="GA14" s="34" t="s">
        <v>13</v>
      </c>
      <c r="GB14" s="34">
        <v>7.0000000000000007E-2</v>
      </c>
      <c r="GC14" s="34">
        <v>0</v>
      </c>
      <c r="GD14" s="34">
        <v>7.0000000000000007E-2</v>
      </c>
      <c r="GE14" s="34">
        <v>0.13</v>
      </c>
      <c r="GH14" s="34" t="s">
        <v>13</v>
      </c>
      <c r="GI14" s="34">
        <v>0.05</v>
      </c>
      <c r="GJ14" s="34">
        <v>0</v>
      </c>
      <c r="GK14" s="34">
        <v>0.08</v>
      </c>
      <c r="GL14" s="34">
        <v>0</v>
      </c>
      <c r="GO14" s="49" t="s">
        <v>13</v>
      </c>
      <c r="GP14" s="49">
        <v>0</v>
      </c>
      <c r="GQ14" s="49">
        <v>0</v>
      </c>
      <c r="GR14" s="49">
        <v>0</v>
      </c>
      <c r="GS14" s="49">
        <v>0</v>
      </c>
      <c r="GV14" s="55" t="s">
        <v>13</v>
      </c>
      <c r="GW14" s="55">
        <v>7.0000000000000007E-2</v>
      </c>
      <c r="GX14" s="55">
        <v>0</v>
      </c>
      <c r="GY14" s="55">
        <v>0.08</v>
      </c>
      <c r="GZ14" s="55">
        <v>0.09</v>
      </c>
      <c r="HC14" s="57" t="s">
        <v>13</v>
      </c>
      <c r="HD14" s="57">
        <v>0</v>
      </c>
      <c r="HE14" s="57">
        <v>0</v>
      </c>
      <c r="HF14" s="57">
        <v>0</v>
      </c>
      <c r="HG14" s="57">
        <v>0</v>
      </c>
    </row>
    <row r="15" spans="1:215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  <c r="FM15" s="34" t="s">
        <v>14</v>
      </c>
      <c r="FN15" s="34">
        <v>0.43</v>
      </c>
      <c r="FO15" s="34">
        <v>0.68</v>
      </c>
      <c r="FP15" s="34">
        <v>0.2</v>
      </c>
      <c r="FQ15" s="34">
        <v>0.26</v>
      </c>
      <c r="FT15" s="34" t="s">
        <v>14</v>
      </c>
      <c r="FU15" s="34">
        <v>0.62</v>
      </c>
      <c r="FV15" s="34">
        <v>0.99</v>
      </c>
      <c r="FW15" s="34">
        <v>0.1</v>
      </c>
      <c r="FX15" s="34">
        <v>1.1200000000000001</v>
      </c>
      <c r="GA15" s="34" t="s">
        <v>14</v>
      </c>
      <c r="GB15" s="34">
        <v>0.42</v>
      </c>
      <c r="GC15" s="34">
        <v>0.74</v>
      </c>
      <c r="GD15" s="34">
        <v>0.23</v>
      </c>
      <c r="GE15" s="34">
        <v>0</v>
      </c>
      <c r="GH15" s="34" t="s">
        <v>14</v>
      </c>
      <c r="GI15" s="34">
        <v>0.53</v>
      </c>
      <c r="GJ15" s="34">
        <v>1.22</v>
      </c>
      <c r="GK15" s="34">
        <v>0.23</v>
      </c>
      <c r="GL15" s="34">
        <v>0</v>
      </c>
      <c r="GO15" s="49" t="s">
        <v>14</v>
      </c>
      <c r="GP15" s="49">
        <v>0.66</v>
      </c>
      <c r="GQ15" s="49">
        <v>2.5</v>
      </c>
      <c r="GR15" s="49">
        <v>0.27</v>
      </c>
      <c r="GS15" s="49">
        <v>0</v>
      </c>
      <c r="GV15" s="55" t="s">
        <v>14</v>
      </c>
      <c r="GW15" s="55">
        <v>0.8</v>
      </c>
      <c r="GX15" s="55">
        <v>1.43</v>
      </c>
      <c r="GY15" s="55">
        <v>0.28000000000000003</v>
      </c>
      <c r="GZ15" s="55">
        <v>0.41</v>
      </c>
      <c r="HC15" s="57" t="s">
        <v>14</v>
      </c>
      <c r="HD15" s="57">
        <v>1.1399999999999999</v>
      </c>
      <c r="HE15" s="57">
        <v>5.51</v>
      </c>
      <c r="HF15" s="57">
        <v>0.11</v>
      </c>
      <c r="HG15" s="57">
        <v>0</v>
      </c>
    </row>
    <row r="16" spans="1:215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  <c r="FM16" s="34" t="s">
        <v>15</v>
      </c>
      <c r="FN16" s="34">
        <v>3.85</v>
      </c>
      <c r="FO16" s="34">
        <v>5.8</v>
      </c>
      <c r="FP16" s="34">
        <v>4.0199999999999996</v>
      </c>
      <c r="FQ16" s="34">
        <v>1.66</v>
      </c>
      <c r="FT16" s="34" t="s">
        <v>15</v>
      </c>
      <c r="FU16" s="34">
        <v>3.12</v>
      </c>
      <c r="FV16" s="34">
        <v>3.71</v>
      </c>
      <c r="FW16" s="34">
        <v>3.69</v>
      </c>
      <c r="FX16" s="34">
        <v>0.63</v>
      </c>
      <c r="GA16" s="34" t="s">
        <v>15</v>
      </c>
      <c r="GB16" s="34">
        <v>2.68</v>
      </c>
      <c r="GC16" s="34">
        <v>4.91</v>
      </c>
      <c r="GD16" s="34">
        <v>2.57</v>
      </c>
      <c r="GE16" s="34">
        <v>1.59</v>
      </c>
      <c r="GH16" s="34" t="s">
        <v>15</v>
      </c>
      <c r="GI16" s="34">
        <v>3.36</v>
      </c>
      <c r="GJ16" s="34">
        <v>8.4499999999999993</v>
      </c>
      <c r="GK16" s="34">
        <v>2.73</v>
      </c>
      <c r="GL16" s="34">
        <v>2.02</v>
      </c>
      <c r="GO16" s="49" t="s">
        <v>15</v>
      </c>
      <c r="GP16" s="49">
        <v>3.22</v>
      </c>
      <c r="GQ16" s="49">
        <v>6.7</v>
      </c>
      <c r="GR16" s="49">
        <v>3.03</v>
      </c>
      <c r="GS16" s="49">
        <v>1.67</v>
      </c>
      <c r="GV16" s="55" t="s">
        <v>15</v>
      </c>
      <c r="GW16" s="55">
        <v>2.5</v>
      </c>
      <c r="GX16" s="55">
        <v>5.91</v>
      </c>
      <c r="GY16" s="55">
        <v>2.2799999999999998</v>
      </c>
      <c r="GZ16" s="55">
        <v>1</v>
      </c>
      <c r="HC16" s="57" t="s">
        <v>15</v>
      </c>
      <c r="HD16" s="57">
        <v>2.7</v>
      </c>
      <c r="HE16" s="57">
        <v>5.97</v>
      </c>
      <c r="HF16" s="57">
        <v>2.0299999999999998</v>
      </c>
      <c r="HG16" s="57">
        <v>2</v>
      </c>
    </row>
    <row r="17" spans="1:215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  <c r="FM17" s="34" t="s">
        <v>16</v>
      </c>
      <c r="FN17" s="34">
        <v>37.47</v>
      </c>
      <c r="FO17" s="34">
        <v>25.74</v>
      </c>
      <c r="FP17" s="34">
        <v>37.32</v>
      </c>
      <c r="FQ17" s="34">
        <v>51.43</v>
      </c>
      <c r="FT17" s="34" t="s">
        <v>16</v>
      </c>
      <c r="FU17" s="34">
        <v>36.1</v>
      </c>
      <c r="FV17" s="34">
        <v>24.63</v>
      </c>
      <c r="FW17" s="34">
        <v>36.21</v>
      </c>
      <c r="FX17" s="34">
        <v>51.08</v>
      </c>
      <c r="GA17" s="34" t="s">
        <v>16</v>
      </c>
      <c r="GB17" s="34">
        <v>36.06</v>
      </c>
      <c r="GC17" s="34">
        <v>24.2</v>
      </c>
      <c r="GD17" s="34">
        <v>36.51</v>
      </c>
      <c r="GE17" s="34">
        <v>47.85</v>
      </c>
      <c r="GH17" s="34" t="s">
        <v>16</v>
      </c>
      <c r="GI17" s="34">
        <v>35.51</v>
      </c>
      <c r="GJ17" s="34">
        <v>20</v>
      </c>
      <c r="GK17" s="34">
        <v>36.659999999999997</v>
      </c>
      <c r="GL17" s="34">
        <v>48.56</v>
      </c>
      <c r="GO17" s="49" t="s">
        <v>16</v>
      </c>
      <c r="GP17" s="49">
        <v>36.26</v>
      </c>
      <c r="GQ17" s="49">
        <v>25.41</v>
      </c>
      <c r="GR17" s="49">
        <v>35.74</v>
      </c>
      <c r="GS17" s="49">
        <v>49.52</v>
      </c>
      <c r="GV17" s="55" t="s">
        <v>16</v>
      </c>
      <c r="GW17" s="55">
        <v>37.020000000000003</v>
      </c>
      <c r="GX17" s="55">
        <v>29.37</v>
      </c>
      <c r="GY17" s="55">
        <v>36.04</v>
      </c>
      <c r="GZ17" s="55">
        <v>49.75</v>
      </c>
      <c r="HC17" s="57" t="s">
        <v>16</v>
      </c>
      <c r="HD17" s="57">
        <v>34.68</v>
      </c>
      <c r="HE17" s="57">
        <v>20.81</v>
      </c>
      <c r="HF17" s="57">
        <v>34.5</v>
      </c>
      <c r="HG17" s="57">
        <v>49.61</v>
      </c>
    </row>
    <row r="18" spans="1:215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  <c r="FM18" s="34" t="s">
        <v>17</v>
      </c>
      <c r="FN18" s="34">
        <v>2.11</v>
      </c>
      <c r="FO18" s="34">
        <v>5.19</v>
      </c>
      <c r="FP18" s="34">
        <v>1.52</v>
      </c>
      <c r="FQ18" s="34">
        <v>1.65</v>
      </c>
      <c r="FT18" s="34" t="s">
        <v>17</v>
      </c>
      <c r="FU18" s="34">
        <v>3.11</v>
      </c>
      <c r="FV18" s="34">
        <v>6.93</v>
      </c>
      <c r="FW18" s="34">
        <v>2.85</v>
      </c>
      <c r="FX18" s="34">
        <v>0.79</v>
      </c>
      <c r="GA18" s="34" t="s">
        <v>17</v>
      </c>
      <c r="GB18" s="34">
        <v>2.66</v>
      </c>
      <c r="GC18" s="34">
        <v>4.37</v>
      </c>
      <c r="GD18" s="34">
        <v>2.59</v>
      </c>
      <c r="GE18" s="34">
        <v>0.79</v>
      </c>
      <c r="GH18" s="34" t="s">
        <v>17</v>
      </c>
      <c r="GI18" s="34">
        <v>1.97</v>
      </c>
      <c r="GJ18" s="34">
        <v>4.54</v>
      </c>
      <c r="GK18" s="34">
        <v>1.66</v>
      </c>
      <c r="GL18" s="34">
        <v>0.77</v>
      </c>
      <c r="GO18" s="49" t="s">
        <v>17</v>
      </c>
      <c r="GP18" s="49">
        <v>1.69</v>
      </c>
      <c r="GQ18" s="49">
        <v>2.2400000000000002</v>
      </c>
      <c r="GR18" s="49">
        <v>1.72</v>
      </c>
      <c r="GS18" s="49">
        <v>0.72</v>
      </c>
      <c r="GV18" s="55" t="s">
        <v>17</v>
      </c>
      <c r="GW18" s="55">
        <v>1.57</v>
      </c>
      <c r="GX18" s="55">
        <v>2.66</v>
      </c>
      <c r="GY18" s="55">
        <v>1.45</v>
      </c>
      <c r="GZ18" s="55">
        <v>1.28</v>
      </c>
      <c r="HC18" s="57" t="s">
        <v>17</v>
      </c>
      <c r="HD18" s="57">
        <v>1.9</v>
      </c>
      <c r="HE18" s="57">
        <v>3.21</v>
      </c>
      <c r="HF18" s="57">
        <v>1.9</v>
      </c>
      <c r="HG18" s="57">
        <v>0.87</v>
      </c>
    </row>
    <row r="19" spans="1:215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  <c r="FM19" s="34" t="s">
        <v>18</v>
      </c>
      <c r="FN19" s="34">
        <v>6.69</v>
      </c>
      <c r="FO19" s="34">
        <v>9.2100000000000009</v>
      </c>
      <c r="FP19" s="34">
        <v>7.01</v>
      </c>
      <c r="FQ19" s="34">
        <v>2.9</v>
      </c>
      <c r="FT19" s="34" t="s">
        <v>18</v>
      </c>
      <c r="FU19" s="34">
        <v>6.58</v>
      </c>
      <c r="FV19" s="34">
        <v>12.15</v>
      </c>
      <c r="FW19" s="34">
        <v>6.44</v>
      </c>
      <c r="FX19" s="34">
        <v>1.23</v>
      </c>
      <c r="GA19" s="34" t="s">
        <v>18</v>
      </c>
      <c r="GB19" s="34">
        <v>6.74</v>
      </c>
      <c r="GC19" s="34">
        <v>8.58</v>
      </c>
      <c r="GD19" s="34">
        <v>7.56</v>
      </c>
      <c r="GE19" s="34">
        <v>1.67</v>
      </c>
      <c r="GH19" s="34" t="s">
        <v>18</v>
      </c>
      <c r="GI19" s="34">
        <v>7.11</v>
      </c>
      <c r="GJ19" s="34">
        <v>13.61</v>
      </c>
      <c r="GK19" s="34">
        <v>6.97</v>
      </c>
      <c r="GL19" s="34">
        <v>1.9</v>
      </c>
      <c r="GO19" s="49" t="s">
        <v>18</v>
      </c>
      <c r="GP19" s="49">
        <v>6.56</v>
      </c>
      <c r="GQ19" s="49">
        <v>12.27</v>
      </c>
      <c r="GR19" s="49">
        <v>6.72</v>
      </c>
      <c r="GS19" s="49">
        <v>1.32</v>
      </c>
      <c r="GV19" s="55" t="s">
        <v>18</v>
      </c>
      <c r="GW19" s="55">
        <v>6.96</v>
      </c>
      <c r="GX19" s="55">
        <v>13.46</v>
      </c>
      <c r="GY19" s="55">
        <v>6.65</v>
      </c>
      <c r="GZ19" s="55">
        <v>2.4900000000000002</v>
      </c>
      <c r="HC19" s="57" t="s">
        <v>18</v>
      </c>
      <c r="HD19" s="57">
        <v>5.82</v>
      </c>
      <c r="HE19" s="57">
        <v>9.76</v>
      </c>
      <c r="HF19" s="57">
        <v>6.26</v>
      </c>
      <c r="HG19" s="57">
        <v>1.05</v>
      </c>
    </row>
    <row r="20" spans="1:215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  <c r="FM20" s="34" t="s">
        <v>19</v>
      </c>
      <c r="FN20" s="34">
        <v>21.35</v>
      </c>
      <c r="FO20" s="34">
        <v>7.37</v>
      </c>
      <c r="FP20" s="34">
        <v>24.76</v>
      </c>
      <c r="FQ20" s="34">
        <v>22.57</v>
      </c>
      <c r="FT20" s="34" t="s">
        <v>19</v>
      </c>
      <c r="FU20" s="34">
        <v>20.72</v>
      </c>
      <c r="FV20" s="34">
        <v>5.68</v>
      </c>
      <c r="FW20" s="34">
        <v>24.76</v>
      </c>
      <c r="FX20" s="34">
        <v>20.92</v>
      </c>
      <c r="GA20" s="34" t="s">
        <v>19</v>
      </c>
      <c r="GB20" s="34">
        <v>22.34</v>
      </c>
      <c r="GC20" s="34">
        <v>7.35</v>
      </c>
      <c r="GD20" s="34">
        <v>25.06</v>
      </c>
      <c r="GE20" s="34">
        <v>28.07</v>
      </c>
      <c r="GH20" s="34" t="s">
        <v>19</v>
      </c>
      <c r="GI20" s="34">
        <v>23.25</v>
      </c>
      <c r="GJ20" s="34">
        <v>5.97</v>
      </c>
      <c r="GK20" s="34">
        <v>26.08</v>
      </c>
      <c r="GL20" s="34">
        <v>29.83</v>
      </c>
      <c r="GO20" s="49" t="s">
        <v>19</v>
      </c>
      <c r="GP20" s="49">
        <v>24.11</v>
      </c>
      <c r="GQ20" s="49">
        <v>8.18</v>
      </c>
      <c r="GR20" s="49">
        <v>27.38</v>
      </c>
      <c r="GS20" s="49">
        <v>28.01</v>
      </c>
      <c r="GV20" s="55" t="s">
        <v>19</v>
      </c>
      <c r="GW20" s="55">
        <v>22.56</v>
      </c>
      <c r="GX20" s="55">
        <v>5.89</v>
      </c>
      <c r="GY20" s="55">
        <v>26.28</v>
      </c>
      <c r="GZ20" s="55">
        <v>24.52</v>
      </c>
      <c r="HC20" s="57" t="s">
        <v>19</v>
      </c>
      <c r="HD20" s="57">
        <v>24.56</v>
      </c>
      <c r="HE20" s="57">
        <v>11.18</v>
      </c>
      <c r="HF20" s="57">
        <v>29.32</v>
      </c>
      <c r="HG20" s="57">
        <v>21.33</v>
      </c>
    </row>
    <row r="21" spans="1:215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  <c r="FM21" s="34" t="s">
        <v>20</v>
      </c>
      <c r="FN21" s="34">
        <v>9.57</v>
      </c>
      <c r="FO21" s="34">
        <v>9.4700000000000006</v>
      </c>
      <c r="FP21" s="34">
        <v>8.6999999999999993</v>
      </c>
      <c r="FQ21" s="34">
        <v>12.69</v>
      </c>
      <c r="FT21" s="34" t="s">
        <v>20</v>
      </c>
      <c r="FU21" s="34">
        <v>10.87</v>
      </c>
      <c r="FV21" s="34">
        <v>13.14</v>
      </c>
      <c r="FW21" s="34">
        <v>9.43</v>
      </c>
      <c r="FX21" s="34">
        <v>14.79</v>
      </c>
      <c r="GA21" s="34" t="s">
        <v>20</v>
      </c>
      <c r="GB21" s="34">
        <v>9.74</v>
      </c>
      <c r="GC21" s="34">
        <v>12.21</v>
      </c>
      <c r="GD21" s="34">
        <v>8.08</v>
      </c>
      <c r="GE21" s="34">
        <v>12.3</v>
      </c>
      <c r="GH21" s="34" t="s">
        <v>20</v>
      </c>
      <c r="GI21" s="34">
        <v>8.8000000000000007</v>
      </c>
      <c r="GJ21" s="34">
        <v>9.41</v>
      </c>
      <c r="GK21" s="34">
        <v>7.82</v>
      </c>
      <c r="GL21" s="34">
        <v>11.5</v>
      </c>
      <c r="GO21" s="49" t="s">
        <v>20</v>
      </c>
      <c r="GP21" s="49">
        <v>10.32</v>
      </c>
      <c r="GQ21" s="49">
        <v>11.58</v>
      </c>
      <c r="GR21" s="49">
        <v>9.01</v>
      </c>
      <c r="GS21" s="49">
        <v>12.55</v>
      </c>
      <c r="GV21" s="55" t="s">
        <v>20</v>
      </c>
      <c r="GW21" s="55">
        <v>9.8800000000000008</v>
      </c>
      <c r="GX21" s="55">
        <v>10.97</v>
      </c>
      <c r="GY21" s="55">
        <v>8.6199999999999992</v>
      </c>
      <c r="GZ21" s="55">
        <v>13.1</v>
      </c>
      <c r="HC21" s="57" t="s">
        <v>20</v>
      </c>
      <c r="HD21" s="57">
        <v>11.17</v>
      </c>
      <c r="HE21" s="57">
        <v>16.97</v>
      </c>
      <c r="HF21" s="57">
        <v>8.2899999999999991</v>
      </c>
      <c r="HG21" s="57">
        <v>18.97</v>
      </c>
    </row>
    <row r="22" spans="1:215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  <c r="FM22" s="34" t="s">
        <v>21</v>
      </c>
      <c r="FN22" s="34">
        <v>2.69</v>
      </c>
      <c r="FO22" s="34">
        <v>4.28</v>
      </c>
      <c r="FP22" s="34">
        <v>2.4500000000000002</v>
      </c>
      <c r="FQ22" s="34">
        <v>0.77</v>
      </c>
      <c r="FT22" s="34" t="s">
        <v>21</v>
      </c>
      <c r="FU22" s="34">
        <v>3.42</v>
      </c>
      <c r="FV22" s="34">
        <v>3.65</v>
      </c>
      <c r="FW22" s="34">
        <v>3.22</v>
      </c>
      <c r="FX22" s="34">
        <v>2.65</v>
      </c>
      <c r="GA22" s="34" t="s">
        <v>21</v>
      </c>
      <c r="GB22" s="34">
        <v>2.35</v>
      </c>
      <c r="GC22" s="34">
        <v>1.92</v>
      </c>
      <c r="GD22" s="34">
        <v>2.79</v>
      </c>
      <c r="GE22" s="34">
        <v>0.67</v>
      </c>
      <c r="GH22" s="34" t="s">
        <v>21</v>
      </c>
      <c r="GI22" s="34">
        <v>3.65</v>
      </c>
      <c r="GJ22" s="34">
        <v>2.16</v>
      </c>
      <c r="GK22" s="34">
        <v>4.4000000000000004</v>
      </c>
      <c r="GL22" s="34">
        <v>0.87</v>
      </c>
      <c r="GO22" s="49" t="s">
        <v>21</v>
      </c>
      <c r="GP22" s="49">
        <v>2.95</v>
      </c>
      <c r="GQ22" s="49">
        <v>3.35</v>
      </c>
      <c r="GR22" s="49">
        <v>2.9</v>
      </c>
      <c r="GS22" s="49">
        <v>1.79</v>
      </c>
      <c r="GV22" s="55" t="s">
        <v>21</v>
      </c>
      <c r="GW22" s="55">
        <v>3.47</v>
      </c>
      <c r="GX22" s="55">
        <v>2</v>
      </c>
      <c r="GY22" s="55">
        <v>3.66</v>
      </c>
      <c r="GZ22" s="55">
        <v>2.86</v>
      </c>
      <c r="HC22" s="57" t="s">
        <v>21</v>
      </c>
      <c r="HD22" s="57">
        <v>2.99</v>
      </c>
      <c r="HE22" s="57">
        <v>1.84</v>
      </c>
      <c r="HF22" s="57">
        <v>3.17</v>
      </c>
      <c r="HG22" s="57">
        <v>2.27</v>
      </c>
    </row>
    <row r="23" spans="1:215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  <c r="FM23" s="34" t="s">
        <v>22</v>
      </c>
      <c r="FN23" s="34">
        <v>6.87</v>
      </c>
      <c r="FO23" s="34">
        <v>13.66</v>
      </c>
      <c r="FP23" s="34">
        <v>6.62</v>
      </c>
      <c r="FQ23" s="34">
        <v>2.06</v>
      </c>
      <c r="FT23" s="34" t="s">
        <v>22</v>
      </c>
      <c r="FU23" s="34">
        <v>5.47</v>
      </c>
      <c r="FV23" s="34">
        <v>9.65</v>
      </c>
      <c r="FW23" s="34">
        <v>5.08</v>
      </c>
      <c r="FX23" s="34">
        <v>2.4</v>
      </c>
      <c r="GA23" s="34" t="s">
        <v>22</v>
      </c>
      <c r="GB23" s="34">
        <v>6.34</v>
      </c>
      <c r="GC23" s="34">
        <v>12.56</v>
      </c>
      <c r="GD23" s="34">
        <v>5.89</v>
      </c>
      <c r="GE23" s="34">
        <v>1.61</v>
      </c>
      <c r="GH23" s="34" t="s">
        <v>22</v>
      </c>
      <c r="GI23" s="34">
        <v>6.04</v>
      </c>
      <c r="GJ23" s="34">
        <v>14.07</v>
      </c>
      <c r="GK23" s="34">
        <v>5.44</v>
      </c>
      <c r="GL23" s="34">
        <v>1.52</v>
      </c>
      <c r="GO23" s="49" t="s">
        <v>22</v>
      </c>
      <c r="GP23" s="49">
        <v>5.5</v>
      </c>
      <c r="GQ23" s="49">
        <v>9.92</v>
      </c>
      <c r="GR23" s="49">
        <v>5.64</v>
      </c>
      <c r="GS23" s="49">
        <v>1.01</v>
      </c>
      <c r="GV23" s="55" t="s">
        <v>22</v>
      </c>
      <c r="GW23" s="55">
        <v>6.39</v>
      </c>
      <c r="GX23" s="55">
        <v>10.49</v>
      </c>
      <c r="GY23" s="55">
        <v>6.77</v>
      </c>
      <c r="GZ23" s="55">
        <v>1.46</v>
      </c>
      <c r="HC23" s="57" t="s">
        <v>22</v>
      </c>
      <c r="HD23" s="57">
        <v>5.39</v>
      </c>
      <c r="HE23" s="57">
        <v>6.02</v>
      </c>
      <c r="HF23" s="57">
        <v>6.06</v>
      </c>
      <c r="HG23" s="57">
        <v>0.89</v>
      </c>
    </row>
    <row r="24" spans="1:215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  <c r="FM24" s="34" t="s">
        <v>23</v>
      </c>
      <c r="FN24" s="34">
        <v>1.58</v>
      </c>
      <c r="FO24" s="34">
        <v>4.26</v>
      </c>
      <c r="FP24" s="34">
        <v>1.1299999999999999</v>
      </c>
      <c r="FQ24" s="34">
        <v>0.83</v>
      </c>
      <c r="FT24" s="34" t="s">
        <v>23</v>
      </c>
      <c r="FU24" s="34">
        <v>1.86</v>
      </c>
      <c r="FV24" s="34">
        <v>5.24</v>
      </c>
      <c r="FW24" s="34">
        <v>1.46</v>
      </c>
      <c r="FX24" s="34">
        <v>0.94</v>
      </c>
      <c r="GA24" s="34" t="s">
        <v>23</v>
      </c>
      <c r="GB24" s="34">
        <v>2.52</v>
      </c>
      <c r="GC24" s="34">
        <v>6.33</v>
      </c>
      <c r="GD24" s="34">
        <v>2.11</v>
      </c>
      <c r="GE24" s="34">
        <v>0.77</v>
      </c>
      <c r="GH24" s="34" t="s">
        <v>23</v>
      </c>
      <c r="GI24" s="34">
        <v>2.39</v>
      </c>
      <c r="GJ24" s="34">
        <v>7.08</v>
      </c>
      <c r="GK24" s="34">
        <v>1.73</v>
      </c>
      <c r="GL24" s="34">
        <v>0.88</v>
      </c>
      <c r="GO24" s="49" t="s">
        <v>23</v>
      </c>
      <c r="GP24" s="49">
        <v>1.72</v>
      </c>
      <c r="GQ24" s="49">
        <v>4.2</v>
      </c>
      <c r="GR24" s="49">
        <v>1.39</v>
      </c>
      <c r="GS24" s="49">
        <v>0.8</v>
      </c>
      <c r="GV24" s="55" t="s">
        <v>23</v>
      </c>
      <c r="GW24" s="55">
        <v>2.39</v>
      </c>
      <c r="GX24" s="55">
        <v>5</v>
      </c>
      <c r="GY24" s="55">
        <v>2.25</v>
      </c>
      <c r="GZ24" s="55">
        <v>0.98</v>
      </c>
      <c r="HC24" s="57" t="s">
        <v>23</v>
      </c>
      <c r="HD24" s="57">
        <v>2.15</v>
      </c>
      <c r="HE24" s="57">
        <v>7.1</v>
      </c>
      <c r="HF24" s="57">
        <v>1.29</v>
      </c>
      <c r="HG24" s="57">
        <v>1.1499999999999999</v>
      </c>
    </row>
    <row r="25" spans="1:215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  <c r="FM25" s="34" t="s">
        <v>24</v>
      </c>
      <c r="FN25" s="34">
        <v>1.64</v>
      </c>
      <c r="FO25" s="34">
        <v>5.13</v>
      </c>
      <c r="FP25" s="34">
        <v>1.1299999999999999</v>
      </c>
      <c r="FQ25" s="34">
        <v>0.21</v>
      </c>
      <c r="FT25" s="34" t="s">
        <v>24</v>
      </c>
      <c r="FU25" s="34">
        <v>1.85</v>
      </c>
      <c r="FV25" s="34">
        <v>4.58</v>
      </c>
      <c r="FW25" s="34">
        <v>1.01</v>
      </c>
      <c r="FX25" s="34">
        <v>1.1399999999999999</v>
      </c>
      <c r="GA25" s="34" t="s">
        <v>24</v>
      </c>
      <c r="GB25" s="34">
        <v>2.0499999999999998</v>
      </c>
      <c r="GC25" s="34">
        <v>7.49</v>
      </c>
      <c r="GD25" s="34">
        <v>0.68</v>
      </c>
      <c r="GE25" s="34">
        <v>1.17</v>
      </c>
      <c r="GH25" s="34" t="s">
        <v>24</v>
      </c>
      <c r="GI25" s="34">
        <v>1.56</v>
      </c>
      <c r="GJ25" s="34">
        <v>2.87</v>
      </c>
      <c r="GK25" s="34">
        <v>1.31</v>
      </c>
      <c r="GL25" s="34">
        <v>0.33</v>
      </c>
      <c r="GO25" s="49" t="s">
        <v>24</v>
      </c>
      <c r="GP25" s="49">
        <v>1.93</v>
      </c>
      <c r="GQ25" s="49">
        <v>3.52</v>
      </c>
      <c r="GR25" s="49">
        <v>1.81</v>
      </c>
      <c r="GS25" s="49">
        <v>0.75</v>
      </c>
      <c r="GV25" s="55" t="s">
        <v>24</v>
      </c>
      <c r="GW25" s="55">
        <v>1.68</v>
      </c>
      <c r="GX25" s="55">
        <v>4.8099999999999996</v>
      </c>
      <c r="GY25" s="55">
        <v>1.1599999999999999</v>
      </c>
      <c r="GZ25" s="55">
        <v>0.68</v>
      </c>
      <c r="HC25" s="57" t="s">
        <v>24</v>
      </c>
      <c r="HD25" s="57">
        <v>1.77</v>
      </c>
      <c r="HE25" s="57">
        <v>4.1100000000000003</v>
      </c>
      <c r="HF25" s="57">
        <v>1.45</v>
      </c>
      <c r="HG25" s="57">
        <v>0.05</v>
      </c>
    </row>
    <row r="26" spans="1:215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  <c r="FM26" s="34" t="s">
        <v>25</v>
      </c>
      <c r="FN26" s="34">
        <v>0.98</v>
      </c>
      <c r="FO26" s="34">
        <v>1.61</v>
      </c>
      <c r="FP26" s="34">
        <v>0.78</v>
      </c>
      <c r="FQ26" s="34">
        <v>0.12</v>
      </c>
      <c r="FT26" s="34" t="s">
        <v>25</v>
      </c>
      <c r="FU26" s="34">
        <v>1.1499999999999999</v>
      </c>
      <c r="FV26" s="34">
        <v>2.52</v>
      </c>
      <c r="FW26" s="34">
        <v>0.62</v>
      </c>
      <c r="FX26" s="34">
        <v>0.41</v>
      </c>
      <c r="GA26" s="34" t="s">
        <v>25</v>
      </c>
      <c r="GB26" s="34">
        <v>0.84</v>
      </c>
      <c r="GC26" s="34">
        <v>1.91</v>
      </c>
      <c r="GD26" s="34">
        <v>0.57999999999999996</v>
      </c>
      <c r="GE26" s="34">
        <v>0</v>
      </c>
      <c r="GH26" s="34" t="s">
        <v>25</v>
      </c>
      <c r="GI26" s="34">
        <v>0.83</v>
      </c>
      <c r="GJ26" s="34">
        <v>1.37</v>
      </c>
      <c r="GK26" s="34">
        <v>0.5</v>
      </c>
      <c r="GL26" s="34">
        <v>0.34</v>
      </c>
      <c r="GO26" s="49" t="s">
        <v>25</v>
      </c>
      <c r="GP26" s="49">
        <v>0.68</v>
      </c>
      <c r="GQ26" s="49">
        <v>1.6</v>
      </c>
      <c r="GR26" s="49">
        <v>0.55000000000000004</v>
      </c>
      <c r="GS26" s="49">
        <v>0</v>
      </c>
      <c r="GV26" s="55" t="s">
        <v>25</v>
      </c>
      <c r="GW26" s="55">
        <v>0.64</v>
      </c>
      <c r="GX26" s="55">
        <v>0.68</v>
      </c>
      <c r="GY26" s="55">
        <v>0.43</v>
      </c>
      <c r="GZ26" s="55">
        <v>0.28000000000000003</v>
      </c>
      <c r="HC26" s="57" t="s">
        <v>25</v>
      </c>
      <c r="HD26" s="57">
        <v>0.61</v>
      </c>
      <c r="HE26" s="57">
        <v>0.87</v>
      </c>
      <c r="HF26" s="57">
        <v>0.59</v>
      </c>
      <c r="HG26" s="57">
        <v>0</v>
      </c>
    </row>
    <row r="27" spans="1:215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  <c r="FM27" s="34" t="s">
        <v>26</v>
      </c>
      <c r="FN27" s="34">
        <v>0.84</v>
      </c>
      <c r="FO27" s="34">
        <v>2.75</v>
      </c>
      <c r="FP27" s="34">
        <v>0.43</v>
      </c>
      <c r="FQ27" s="34">
        <v>0.31</v>
      </c>
      <c r="FT27" s="34" t="s">
        <v>26</v>
      </c>
      <c r="FU27" s="34">
        <v>1.48</v>
      </c>
      <c r="FV27" s="34">
        <v>2.04</v>
      </c>
      <c r="FW27" s="34">
        <v>1.66</v>
      </c>
      <c r="FX27" s="34">
        <v>0.46</v>
      </c>
      <c r="GA27" s="34" t="s">
        <v>26</v>
      </c>
      <c r="GB27" s="34">
        <v>1.07</v>
      </c>
      <c r="GC27" s="34">
        <v>1.22</v>
      </c>
      <c r="GD27" s="34">
        <v>1.26</v>
      </c>
      <c r="GE27" s="34">
        <v>0.46</v>
      </c>
      <c r="GH27" s="34" t="s">
        <v>26</v>
      </c>
      <c r="GI27" s="34">
        <v>0.87</v>
      </c>
      <c r="GJ27" s="34">
        <v>1.45</v>
      </c>
      <c r="GK27" s="34">
        <v>0.86</v>
      </c>
      <c r="GL27" s="34">
        <v>0.19</v>
      </c>
      <c r="GO27" s="49" t="s">
        <v>26</v>
      </c>
      <c r="GP27" s="49">
        <v>1.2</v>
      </c>
      <c r="GQ27" s="49">
        <v>2.23</v>
      </c>
      <c r="GR27" s="49">
        <v>0.93</v>
      </c>
      <c r="GS27" s="49">
        <v>0.97</v>
      </c>
      <c r="GV27" s="55" t="s">
        <v>26</v>
      </c>
      <c r="GW27" s="55">
        <v>0.92</v>
      </c>
      <c r="GX27" s="55">
        <v>2.23</v>
      </c>
      <c r="GY27" s="55">
        <v>0.82</v>
      </c>
      <c r="GZ27" s="55">
        <v>0.18</v>
      </c>
      <c r="HC27" s="57" t="s">
        <v>26</v>
      </c>
      <c r="HD27" s="57">
        <v>1.83</v>
      </c>
      <c r="HE27" s="57">
        <v>2.75</v>
      </c>
      <c r="HF27" s="57">
        <v>1.55</v>
      </c>
      <c r="HG27" s="57">
        <v>1.46</v>
      </c>
    </row>
    <row r="28" spans="1:215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  <c r="FM28" s="34" t="s">
        <v>27</v>
      </c>
      <c r="FN28" s="34">
        <v>0.26</v>
      </c>
      <c r="FO28" s="34">
        <v>0.94</v>
      </c>
      <c r="FP28" s="34">
        <v>0.09</v>
      </c>
      <c r="FQ28" s="34">
        <v>0.24</v>
      </c>
      <c r="FT28" s="34" t="s">
        <v>27</v>
      </c>
      <c r="FU28" s="34">
        <v>0.28999999999999998</v>
      </c>
      <c r="FV28" s="34">
        <v>0.28999999999999998</v>
      </c>
      <c r="FW28" s="34">
        <v>0.24</v>
      </c>
      <c r="FX28" s="34">
        <v>0.32</v>
      </c>
      <c r="GA28" s="34" t="s">
        <v>27</v>
      </c>
      <c r="GB28" s="34">
        <v>0.47</v>
      </c>
      <c r="GC28" s="34">
        <v>0.37</v>
      </c>
      <c r="GD28" s="34">
        <v>0.16</v>
      </c>
      <c r="GE28" s="34">
        <v>1.43</v>
      </c>
      <c r="GH28" s="34" t="s">
        <v>27</v>
      </c>
      <c r="GI28" s="34">
        <v>0.36</v>
      </c>
      <c r="GJ28" s="34">
        <v>0.57999999999999996</v>
      </c>
      <c r="GK28" s="34">
        <v>0.23</v>
      </c>
      <c r="GL28" s="34">
        <v>0.22</v>
      </c>
      <c r="GO28" s="49" t="s">
        <v>27</v>
      </c>
      <c r="GP28" s="49">
        <v>0.3</v>
      </c>
      <c r="GQ28" s="49">
        <v>0.66</v>
      </c>
      <c r="GR28" s="49">
        <v>0.23</v>
      </c>
      <c r="GS28" s="49">
        <v>0.16</v>
      </c>
      <c r="GV28" s="55" t="s">
        <v>27</v>
      </c>
      <c r="GW28" s="55">
        <v>0.28000000000000003</v>
      </c>
      <c r="GX28" s="55">
        <v>0.65</v>
      </c>
      <c r="GY28" s="55">
        <v>0.21</v>
      </c>
      <c r="GZ28" s="55">
        <v>0</v>
      </c>
      <c r="HC28" s="57" t="s">
        <v>27</v>
      </c>
      <c r="HD28" s="57">
        <v>0.19</v>
      </c>
      <c r="HE28" s="57">
        <v>0.39</v>
      </c>
      <c r="HF28" s="57">
        <v>0.1</v>
      </c>
      <c r="HG28" s="57">
        <v>0</v>
      </c>
    </row>
    <row r="29" spans="1:215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  <c r="FM29" s="34" t="s">
        <v>28</v>
      </c>
      <c r="FN29" s="34">
        <v>1.49</v>
      </c>
      <c r="FO29" s="34">
        <v>2.36</v>
      </c>
      <c r="FP29" s="34">
        <v>1.57</v>
      </c>
      <c r="FQ29" s="34">
        <v>0.12</v>
      </c>
      <c r="FT29" s="34" t="s">
        <v>28</v>
      </c>
      <c r="FU29" s="34">
        <v>1.05</v>
      </c>
      <c r="FV29" s="34">
        <v>1.68</v>
      </c>
      <c r="FW29" s="34">
        <v>0.9</v>
      </c>
      <c r="FX29" s="34">
        <v>0.35</v>
      </c>
      <c r="GA29" s="34" t="s">
        <v>28</v>
      </c>
      <c r="GB29" s="34">
        <v>1.06</v>
      </c>
      <c r="GC29" s="34">
        <v>1.68</v>
      </c>
      <c r="GD29" s="34">
        <v>1.18</v>
      </c>
      <c r="GE29" s="34">
        <v>0.18</v>
      </c>
      <c r="GH29" s="34" t="s">
        <v>28</v>
      </c>
      <c r="GI29" s="34">
        <v>1.07</v>
      </c>
      <c r="GJ29" s="34">
        <v>2.2799999999999998</v>
      </c>
      <c r="GK29" s="34">
        <v>0.72</v>
      </c>
      <c r="GL29" s="34">
        <v>0.49</v>
      </c>
      <c r="GO29" s="49" t="s">
        <v>28</v>
      </c>
      <c r="GP29" s="49">
        <v>1.04</v>
      </c>
      <c r="GQ29" s="49">
        <v>2.19</v>
      </c>
      <c r="GR29" s="49">
        <v>1</v>
      </c>
      <c r="GS29" s="49">
        <v>0.16</v>
      </c>
      <c r="GV29" s="55" t="s">
        <v>28</v>
      </c>
      <c r="GW29" s="55">
        <v>0.75</v>
      </c>
      <c r="GX29" s="55">
        <v>1.42</v>
      </c>
      <c r="GY29" s="55">
        <v>0.73</v>
      </c>
      <c r="GZ29" s="55">
        <v>0</v>
      </c>
      <c r="HC29" s="57" t="s">
        <v>28</v>
      </c>
      <c r="HD29" s="57">
        <v>1.1499999999999999</v>
      </c>
      <c r="HE29" s="57">
        <v>1.91</v>
      </c>
      <c r="HF29" s="57">
        <v>1.04</v>
      </c>
      <c r="HG29" s="57">
        <v>0.16</v>
      </c>
    </row>
    <row r="30" spans="1:215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  <c r="FM30" s="34" t="s">
        <v>29</v>
      </c>
      <c r="FN30" s="34">
        <v>0.24</v>
      </c>
      <c r="FO30" s="34">
        <v>0.15</v>
      </c>
      <c r="FP30" s="34">
        <v>0.11</v>
      </c>
      <c r="FQ30" s="34">
        <v>0.91</v>
      </c>
      <c r="FT30" s="34" t="s">
        <v>29</v>
      </c>
      <c r="FU30" s="34">
        <v>0.3</v>
      </c>
      <c r="FV30" s="34">
        <v>0.92</v>
      </c>
      <c r="FW30" s="34">
        <v>0.08</v>
      </c>
      <c r="FX30" s="34">
        <v>0</v>
      </c>
      <c r="GA30" s="34" t="s">
        <v>29</v>
      </c>
      <c r="GB30" s="34">
        <v>0.32</v>
      </c>
      <c r="GC30" s="34">
        <v>1.35</v>
      </c>
      <c r="GD30" s="34">
        <v>0</v>
      </c>
      <c r="GE30" s="34">
        <v>0.48</v>
      </c>
      <c r="GH30" s="34" t="s">
        <v>29</v>
      </c>
      <c r="GI30" s="34">
        <v>0.31</v>
      </c>
      <c r="GJ30" s="34">
        <v>1.7</v>
      </c>
      <c r="GK30" s="34">
        <v>0.02</v>
      </c>
      <c r="GL30" s="34">
        <v>0.13</v>
      </c>
      <c r="GO30" s="49" t="s">
        <v>29</v>
      </c>
      <c r="GP30" s="49">
        <v>0.28999999999999998</v>
      </c>
      <c r="GQ30" s="49">
        <v>0.65</v>
      </c>
      <c r="GR30" s="49">
        <v>0.12</v>
      </c>
      <c r="GS30" s="49">
        <v>0.26</v>
      </c>
      <c r="GV30" s="55" t="s">
        <v>29</v>
      </c>
      <c r="GW30" s="55">
        <v>0.18</v>
      </c>
      <c r="GX30" s="55">
        <v>0.43</v>
      </c>
      <c r="GY30" s="55">
        <v>0.01</v>
      </c>
      <c r="GZ30" s="55">
        <v>0.7</v>
      </c>
      <c r="HC30" s="57" t="s">
        <v>29</v>
      </c>
      <c r="HD30" s="57">
        <v>0.11</v>
      </c>
      <c r="HE30" s="57">
        <v>0.27</v>
      </c>
      <c r="HF30" s="57">
        <v>0.05</v>
      </c>
      <c r="HG30" s="57">
        <v>0.17</v>
      </c>
    </row>
    <row r="31" spans="1:215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  <c r="FM31" s="34" t="s">
        <v>30</v>
      </c>
      <c r="FN31" s="34">
        <v>0.89</v>
      </c>
      <c r="FO31" s="34">
        <v>0.45</v>
      </c>
      <c r="FP31" s="34">
        <v>1.18</v>
      </c>
      <c r="FQ31" s="34">
        <v>0</v>
      </c>
      <c r="FT31" s="34" t="s">
        <v>30</v>
      </c>
      <c r="FU31" s="34">
        <v>1.37</v>
      </c>
      <c r="FV31" s="34">
        <v>1.22</v>
      </c>
      <c r="FW31" s="34">
        <v>1.82</v>
      </c>
      <c r="FX31" s="34">
        <v>0</v>
      </c>
      <c r="GA31" s="34" t="s">
        <v>30</v>
      </c>
      <c r="GB31" s="34">
        <v>1.57</v>
      </c>
      <c r="GC31" s="34">
        <v>0.95</v>
      </c>
      <c r="GD31" s="34">
        <v>2.06</v>
      </c>
      <c r="GE31" s="34">
        <v>0.68</v>
      </c>
      <c r="GH31" s="34" t="s">
        <v>30</v>
      </c>
      <c r="GI31" s="34">
        <v>1.4</v>
      </c>
      <c r="GJ31" s="34">
        <v>1</v>
      </c>
      <c r="GK31" s="34">
        <v>1.91</v>
      </c>
      <c r="GL31" s="34">
        <v>0</v>
      </c>
      <c r="GO31" s="49" t="s">
        <v>30</v>
      </c>
      <c r="GP31" s="49">
        <v>0.83</v>
      </c>
      <c r="GQ31" s="49">
        <v>1.05</v>
      </c>
      <c r="GR31" s="49">
        <v>1</v>
      </c>
      <c r="GS31" s="49">
        <v>0.06</v>
      </c>
      <c r="GV31" s="55" t="s">
        <v>30</v>
      </c>
      <c r="GW31" s="55">
        <v>1.39</v>
      </c>
      <c r="GX31" s="55">
        <v>1.31</v>
      </c>
      <c r="GY31" s="55">
        <v>1.72</v>
      </c>
      <c r="GZ31" s="55">
        <v>0.16</v>
      </c>
      <c r="HC31" s="57" t="s">
        <v>30</v>
      </c>
      <c r="HD31" s="57">
        <v>1.58</v>
      </c>
      <c r="HE31" s="57">
        <v>1.06</v>
      </c>
      <c r="HF31" s="57">
        <v>1.95</v>
      </c>
      <c r="HG31" s="57">
        <v>0</v>
      </c>
    </row>
    <row r="32" spans="1:215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  <c r="FM32" s="34" t="s">
        <v>31</v>
      </c>
      <c r="FN32" s="34">
        <v>0.06</v>
      </c>
      <c r="FO32" s="34">
        <v>0</v>
      </c>
      <c r="FP32" s="34">
        <v>0</v>
      </c>
      <c r="FQ32" s="34">
        <v>0.37</v>
      </c>
      <c r="FT32" s="34" t="s">
        <v>31</v>
      </c>
      <c r="FU32" s="34">
        <v>0.02</v>
      </c>
      <c r="FV32" s="34">
        <v>0.05</v>
      </c>
      <c r="FW32" s="34">
        <v>0</v>
      </c>
      <c r="FX32" s="34">
        <v>0.06</v>
      </c>
      <c r="GA32" s="34" t="s">
        <v>31</v>
      </c>
      <c r="GB32" s="34">
        <v>0.11</v>
      </c>
      <c r="GC32" s="34">
        <v>0.6</v>
      </c>
      <c r="GD32" s="34">
        <v>0.04</v>
      </c>
      <c r="GE32" s="34">
        <v>0</v>
      </c>
      <c r="GH32" s="34" t="s">
        <v>31</v>
      </c>
      <c r="GI32" s="34">
        <v>0.05</v>
      </c>
      <c r="GJ32" s="34">
        <v>0.25</v>
      </c>
      <c r="GK32" s="34">
        <v>0.03</v>
      </c>
      <c r="GL32" s="34">
        <v>0</v>
      </c>
      <c r="GO32" s="49" t="s">
        <v>31</v>
      </c>
      <c r="GP32" s="49">
        <v>0.19</v>
      </c>
      <c r="GQ32" s="49">
        <v>0.95</v>
      </c>
      <c r="GR32" s="49">
        <v>0.02</v>
      </c>
      <c r="GS32" s="49">
        <v>0.02</v>
      </c>
      <c r="GV32" s="55" t="s">
        <v>31</v>
      </c>
      <c r="GW32" s="55">
        <v>0.05</v>
      </c>
      <c r="GX32" s="55">
        <v>0.41</v>
      </c>
      <c r="GY32" s="55">
        <v>0</v>
      </c>
      <c r="GZ32" s="55">
        <v>0</v>
      </c>
      <c r="HC32" s="57" t="s">
        <v>31</v>
      </c>
      <c r="HD32" s="57">
        <v>0.01</v>
      </c>
      <c r="HE32" s="57">
        <v>0</v>
      </c>
      <c r="HF32" s="57">
        <v>0.01</v>
      </c>
      <c r="HG32" s="57">
        <v>0</v>
      </c>
    </row>
    <row r="33" spans="1:215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  <c r="FM33" s="34" t="s">
        <v>32</v>
      </c>
      <c r="FN33" s="34">
        <v>0.52</v>
      </c>
      <c r="FO33" s="34">
        <v>0.34</v>
      </c>
      <c r="FP33" s="34">
        <v>0.56000000000000005</v>
      </c>
      <c r="FQ33" s="34">
        <v>0.64</v>
      </c>
      <c r="FT33" s="34" t="s">
        <v>32</v>
      </c>
      <c r="FU33" s="34">
        <v>0.26</v>
      </c>
      <c r="FV33" s="34">
        <v>0.42</v>
      </c>
      <c r="FW33" s="34">
        <v>0.28000000000000003</v>
      </c>
      <c r="FX33" s="34">
        <v>0</v>
      </c>
      <c r="GA33" s="34" t="s">
        <v>32</v>
      </c>
      <c r="GB33" s="34">
        <v>0.18</v>
      </c>
      <c r="GC33" s="34">
        <v>0.28999999999999998</v>
      </c>
      <c r="GD33" s="34">
        <v>0.15</v>
      </c>
      <c r="GE33" s="34">
        <v>0.08</v>
      </c>
      <c r="GH33" s="34" t="s">
        <v>32</v>
      </c>
      <c r="GI33" s="34">
        <v>0.3</v>
      </c>
      <c r="GJ33" s="34">
        <v>0.66</v>
      </c>
      <c r="GK33" s="34">
        <v>0.32</v>
      </c>
      <c r="GL33" s="34">
        <v>0</v>
      </c>
      <c r="GO33" s="49" t="s">
        <v>32</v>
      </c>
      <c r="GP33" s="49">
        <v>0.4</v>
      </c>
      <c r="GQ33" s="49">
        <v>0.44</v>
      </c>
      <c r="GR33" s="49">
        <v>0.48</v>
      </c>
      <c r="GS33" s="49">
        <v>0.09</v>
      </c>
      <c r="GV33" s="55" t="s">
        <v>32</v>
      </c>
      <c r="GW33" s="55">
        <v>0.33</v>
      </c>
      <c r="GX33" s="55">
        <v>0.82</v>
      </c>
      <c r="GY33" s="55">
        <v>0.34</v>
      </c>
      <c r="GZ33" s="55">
        <v>0</v>
      </c>
      <c r="HC33" s="57" t="s">
        <v>32</v>
      </c>
      <c r="HD33" s="57">
        <v>0.16</v>
      </c>
      <c r="HE33" s="57">
        <v>0.11</v>
      </c>
      <c r="HF33" s="57">
        <v>0.21</v>
      </c>
      <c r="HG33" s="57">
        <v>0</v>
      </c>
    </row>
    <row r="34" spans="1:215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  <c r="FM34" s="34" t="s">
        <v>33</v>
      </c>
      <c r="FN34" s="34">
        <v>0</v>
      </c>
      <c r="FO34" s="34">
        <v>0</v>
      </c>
      <c r="FP34" s="34">
        <v>0</v>
      </c>
      <c r="FQ34" s="34">
        <v>0</v>
      </c>
      <c r="FT34" s="34" t="s">
        <v>33</v>
      </c>
      <c r="FU34" s="34">
        <v>0.03</v>
      </c>
      <c r="FV34" s="34">
        <v>0</v>
      </c>
      <c r="FW34" s="34">
        <v>0</v>
      </c>
      <c r="FX34" s="34">
        <v>0.18</v>
      </c>
      <c r="GA34" s="34" t="s">
        <v>33</v>
      </c>
      <c r="GB34" s="34">
        <v>0.04</v>
      </c>
      <c r="GC34" s="34">
        <v>0</v>
      </c>
      <c r="GD34" s="34">
        <v>0.06</v>
      </c>
      <c r="GE34" s="34">
        <v>0</v>
      </c>
      <c r="GH34" s="34" t="s">
        <v>33</v>
      </c>
      <c r="GI34" s="34">
        <v>0.14000000000000001</v>
      </c>
      <c r="GJ34" s="34">
        <v>7.0000000000000007E-2</v>
      </c>
      <c r="GK34" s="34">
        <v>0.06</v>
      </c>
      <c r="GL34" s="34">
        <v>0</v>
      </c>
      <c r="GO34" s="49" t="s">
        <v>33</v>
      </c>
      <c r="GP34" s="49">
        <v>0</v>
      </c>
      <c r="GQ34" s="49">
        <v>0</v>
      </c>
      <c r="GR34" s="49">
        <v>0</v>
      </c>
      <c r="GS34" s="49">
        <v>0</v>
      </c>
      <c r="GV34" s="55" t="s">
        <v>33</v>
      </c>
      <c r="GW34" s="55">
        <v>0</v>
      </c>
      <c r="GX34" s="55">
        <v>0</v>
      </c>
      <c r="GY34" s="55">
        <v>0</v>
      </c>
      <c r="GZ34" s="55">
        <v>0</v>
      </c>
      <c r="HC34" s="57" t="s">
        <v>33</v>
      </c>
      <c r="HD34" s="57">
        <v>0.01</v>
      </c>
      <c r="HE34" s="57">
        <v>0</v>
      </c>
      <c r="HF34" s="57">
        <v>0.02</v>
      </c>
      <c r="HG34" s="57">
        <v>0</v>
      </c>
    </row>
    <row r="35" spans="1:215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  <c r="FM35" s="34" t="s">
        <v>34</v>
      </c>
      <c r="FN35" s="34">
        <v>0.01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0.18</v>
      </c>
      <c r="FV35" s="34">
        <v>0</v>
      </c>
      <c r="FW35" s="34">
        <v>0</v>
      </c>
      <c r="FX35" s="34">
        <v>0.54</v>
      </c>
      <c r="GA35" s="34" t="s">
        <v>34</v>
      </c>
      <c r="GB35" s="34">
        <v>7.0000000000000007E-2</v>
      </c>
      <c r="GC35" s="34">
        <v>0.08</v>
      </c>
      <c r="GD35" s="34">
        <v>7.0000000000000007E-2</v>
      </c>
      <c r="GE35" s="34">
        <v>0.08</v>
      </c>
      <c r="GH35" s="34" t="s">
        <v>34</v>
      </c>
      <c r="GI35" s="34">
        <v>0.01</v>
      </c>
      <c r="GJ35" s="34">
        <v>0</v>
      </c>
      <c r="GK35" s="34">
        <v>0.02</v>
      </c>
      <c r="GL35" s="34">
        <v>0</v>
      </c>
      <c r="GO35" s="49" t="s">
        <v>34</v>
      </c>
      <c r="GP35" s="49">
        <v>0</v>
      </c>
      <c r="GQ35" s="49">
        <v>0</v>
      </c>
      <c r="GR35" s="49">
        <v>0</v>
      </c>
      <c r="GS35" s="49">
        <v>0</v>
      </c>
      <c r="GV35" s="55" t="s">
        <v>34</v>
      </c>
      <c r="GW35" s="55">
        <v>0.01</v>
      </c>
      <c r="GX35" s="55">
        <v>0</v>
      </c>
      <c r="GY35" s="55">
        <v>0.02</v>
      </c>
      <c r="GZ35" s="55">
        <v>0</v>
      </c>
      <c r="HC35" s="57" t="s">
        <v>34</v>
      </c>
      <c r="HD35" s="57">
        <v>0</v>
      </c>
      <c r="HE35" s="57">
        <v>0</v>
      </c>
      <c r="HF35" s="57">
        <v>0</v>
      </c>
      <c r="HG35" s="57">
        <v>0</v>
      </c>
    </row>
    <row r="36" spans="1:215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  <c r="FM36" s="34" t="s">
        <v>35</v>
      </c>
      <c r="FN36" s="34">
        <v>0</v>
      </c>
      <c r="FO36" s="34">
        <v>0</v>
      </c>
      <c r="FP36" s="34">
        <v>0</v>
      </c>
      <c r="FQ36" s="34">
        <v>0</v>
      </c>
      <c r="FT36" s="34" t="s">
        <v>35</v>
      </c>
      <c r="FU36" s="34">
        <v>0</v>
      </c>
      <c r="FV36" s="34">
        <v>0</v>
      </c>
      <c r="FW36" s="34">
        <v>0</v>
      </c>
      <c r="FX36" s="34">
        <v>0</v>
      </c>
      <c r="GA36" s="34" t="s">
        <v>35</v>
      </c>
      <c r="GB36" s="34">
        <v>0</v>
      </c>
      <c r="GC36" s="34">
        <v>0</v>
      </c>
      <c r="GD36" s="34">
        <v>0</v>
      </c>
      <c r="GE36" s="34">
        <v>0</v>
      </c>
      <c r="GH36" s="34" t="s">
        <v>35</v>
      </c>
      <c r="GI36" s="34">
        <v>0.03</v>
      </c>
      <c r="GJ36" s="34">
        <v>0</v>
      </c>
      <c r="GK36" s="34">
        <v>0</v>
      </c>
      <c r="GL36" s="34">
        <v>0</v>
      </c>
      <c r="GO36" s="49" t="s">
        <v>35</v>
      </c>
      <c r="GP36" s="49">
        <v>0</v>
      </c>
      <c r="GQ36" s="49">
        <v>0</v>
      </c>
      <c r="GR36" s="49">
        <v>0</v>
      </c>
      <c r="GS36" s="49">
        <v>0</v>
      </c>
      <c r="GV36" s="55" t="s">
        <v>35</v>
      </c>
      <c r="GW36" s="55">
        <v>0</v>
      </c>
      <c r="GX36" s="55">
        <v>0</v>
      </c>
      <c r="GY36" s="55">
        <v>0</v>
      </c>
      <c r="GZ36" s="55">
        <v>0</v>
      </c>
      <c r="HC36" s="57" t="s">
        <v>35</v>
      </c>
      <c r="HD36" s="57">
        <v>0</v>
      </c>
      <c r="HE36" s="57">
        <v>0</v>
      </c>
      <c r="HF36" s="57">
        <v>0</v>
      </c>
      <c r="HG36" s="57">
        <v>0</v>
      </c>
    </row>
    <row r="37" spans="1:215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  <c r="FM37" s="34" t="s">
        <v>36</v>
      </c>
      <c r="FN37" s="34">
        <v>0</v>
      </c>
      <c r="FO37" s="34">
        <v>0</v>
      </c>
      <c r="FP37" s="34">
        <v>0</v>
      </c>
      <c r="FQ37" s="34">
        <v>0</v>
      </c>
      <c r="FT37" s="34" t="s">
        <v>36</v>
      </c>
      <c r="FU37" s="34">
        <v>0</v>
      </c>
      <c r="FV37" s="34">
        <v>0</v>
      </c>
      <c r="FW37" s="34">
        <v>0</v>
      </c>
      <c r="FX37" s="34">
        <v>0</v>
      </c>
      <c r="GA37" s="34" t="s">
        <v>36</v>
      </c>
      <c r="GB37" s="34">
        <v>0.03</v>
      </c>
      <c r="GC37" s="34">
        <v>0</v>
      </c>
      <c r="GD37" s="34">
        <v>0.05</v>
      </c>
      <c r="GE37" s="34">
        <v>0</v>
      </c>
      <c r="GH37" s="34" t="s">
        <v>36</v>
      </c>
      <c r="GI37" s="34">
        <v>0.11</v>
      </c>
      <c r="GJ37" s="34">
        <v>0</v>
      </c>
      <c r="GK37" s="34">
        <v>0.18</v>
      </c>
      <c r="GL37" s="34">
        <v>0</v>
      </c>
      <c r="GO37" s="49" t="s">
        <v>36</v>
      </c>
      <c r="GP37" s="49">
        <v>0</v>
      </c>
      <c r="GQ37" s="49">
        <v>0</v>
      </c>
      <c r="GR37" s="49">
        <v>0</v>
      </c>
      <c r="GS37" s="49">
        <v>0</v>
      </c>
      <c r="GV37" s="55" t="s">
        <v>36</v>
      </c>
      <c r="GW37" s="55">
        <v>0</v>
      </c>
      <c r="GX37" s="55">
        <v>0</v>
      </c>
      <c r="GY37" s="55">
        <v>0</v>
      </c>
      <c r="GZ37" s="55">
        <v>0</v>
      </c>
      <c r="HC37" s="57" t="s">
        <v>36</v>
      </c>
      <c r="HD37" s="57">
        <v>0</v>
      </c>
      <c r="HE37" s="57">
        <v>0</v>
      </c>
      <c r="HF37" s="57">
        <v>0</v>
      </c>
      <c r="HG37" s="57">
        <v>0</v>
      </c>
    </row>
    <row r="38" spans="1:215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</v>
      </c>
      <c r="GQ38" s="49">
        <v>0</v>
      </c>
      <c r="GR38" s="49">
        <v>0</v>
      </c>
      <c r="GS38" s="49">
        <v>0</v>
      </c>
      <c r="GV38" s="55" t="s">
        <v>37</v>
      </c>
      <c r="GW38" s="55">
        <v>0</v>
      </c>
      <c r="GX38" s="55">
        <v>0</v>
      </c>
      <c r="GY38" s="55">
        <v>0</v>
      </c>
      <c r="GZ38" s="55">
        <v>0</v>
      </c>
      <c r="HC38" s="57" t="s">
        <v>37</v>
      </c>
      <c r="HD38" s="57">
        <v>0</v>
      </c>
      <c r="HE38" s="57">
        <v>0</v>
      </c>
      <c r="HF38" s="57">
        <v>0</v>
      </c>
      <c r="HG38" s="57">
        <v>0</v>
      </c>
    </row>
    <row r="39" spans="1:215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  <c r="FM39" s="34" t="s">
        <v>38</v>
      </c>
      <c r="FN39" s="34">
        <v>0</v>
      </c>
      <c r="FO39" s="34">
        <v>0</v>
      </c>
      <c r="FP39" s="34">
        <v>0</v>
      </c>
      <c r="FQ39" s="34">
        <v>0</v>
      </c>
      <c r="FT39" s="34" t="s">
        <v>38</v>
      </c>
      <c r="FU39" s="34">
        <v>0</v>
      </c>
      <c r="FV39" s="34">
        <v>0</v>
      </c>
      <c r="FW39" s="34">
        <v>0</v>
      </c>
      <c r="FX39" s="34">
        <v>0</v>
      </c>
      <c r="GA39" s="34" t="s">
        <v>38</v>
      </c>
      <c r="GB39" s="34">
        <v>0</v>
      </c>
      <c r="GC39" s="34">
        <v>0</v>
      </c>
      <c r="GD39" s="34">
        <v>0</v>
      </c>
      <c r="GE39" s="34">
        <v>0</v>
      </c>
      <c r="GH39" s="34" t="s">
        <v>38</v>
      </c>
      <c r="GI39" s="34">
        <v>0</v>
      </c>
      <c r="GJ39" s="34">
        <v>0</v>
      </c>
      <c r="GK39" s="34">
        <v>0</v>
      </c>
      <c r="GL39" s="34">
        <v>0</v>
      </c>
      <c r="GO39" s="49" t="s">
        <v>38</v>
      </c>
      <c r="GP39" s="49">
        <v>0</v>
      </c>
      <c r="GQ39" s="49">
        <v>0</v>
      </c>
      <c r="GR39" s="49">
        <v>0</v>
      </c>
      <c r="GS39" s="49">
        <v>0</v>
      </c>
      <c r="GV39" s="55" t="s">
        <v>38</v>
      </c>
      <c r="GW39" s="55">
        <v>0.01</v>
      </c>
      <c r="GX39" s="55">
        <v>0</v>
      </c>
      <c r="GY39" s="55">
        <v>0.02</v>
      </c>
      <c r="GZ39" s="55">
        <v>0</v>
      </c>
      <c r="HC39" s="57" t="s">
        <v>38</v>
      </c>
      <c r="HD39" s="57">
        <v>0</v>
      </c>
      <c r="HE39" s="57">
        <v>0</v>
      </c>
      <c r="HF39" s="57">
        <v>0</v>
      </c>
      <c r="HG39" s="57">
        <v>0</v>
      </c>
    </row>
    <row r="40" spans="1:215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  <c r="FM40" s="34" t="s">
        <v>39</v>
      </c>
      <c r="FN40" s="34">
        <v>0.01</v>
      </c>
      <c r="FO40" s="34">
        <v>0.09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</v>
      </c>
      <c r="FX40" s="34">
        <v>0</v>
      </c>
      <c r="GA40" s="34" t="s">
        <v>39</v>
      </c>
      <c r="GB40" s="34">
        <v>0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  <c r="GV40" s="55" t="s">
        <v>39</v>
      </c>
      <c r="GW40" s="55">
        <v>0</v>
      </c>
      <c r="GX40" s="55">
        <v>0</v>
      </c>
      <c r="GY40" s="55">
        <v>0</v>
      </c>
      <c r="GZ40" s="55">
        <v>0</v>
      </c>
      <c r="HC40" s="57" t="s">
        <v>39</v>
      </c>
      <c r="HD40" s="57">
        <v>0</v>
      </c>
      <c r="HE40" s="57">
        <v>0</v>
      </c>
      <c r="HF40" s="57">
        <v>0</v>
      </c>
      <c r="HG40" s="57">
        <v>0</v>
      </c>
    </row>
    <row r="41" spans="1:215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</v>
      </c>
      <c r="FO41" s="34">
        <v>0</v>
      </c>
      <c r="FP41" s="34">
        <v>0</v>
      </c>
      <c r="FQ41" s="34">
        <v>0</v>
      </c>
      <c r="FT41" s="34" t="s">
        <v>40</v>
      </c>
      <c r="FU41" s="34">
        <v>0</v>
      </c>
      <c r="FV41" s="34">
        <v>0</v>
      </c>
      <c r="FW41" s="34">
        <v>0</v>
      </c>
      <c r="FX41" s="34">
        <v>0</v>
      </c>
      <c r="GA41" s="34" t="s">
        <v>40</v>
      </c>
      <c r="GB41" s="34">
        <v>0</v>
      </c>
      <c r="GC41" s="34">
        <v>0</v>
      </c>
      <c r="GD41" s="34">
        <v>0</v>
      </c>
      <c r="GE41" s="34">
        <v>0</v>
      </c>
      <c r="GH41" s="34" t="s">
        <v>40</v>
      </c>
      <c r="GI41" s="34">
        <v>0</v>
      </c>
      <c r="GJ41" s="34">
        <v>0</v>
      </c>
      <c r="GK41" s="34">
        <v>0</v>
      </c>
      <c r="GL41" s="34">
        <v>0</v>
      </c>
      <c r="GO41" s="49" t="s">
        <v>40</v>
      </c>
      <c r="GP41" s="49">
        <v>0</v>
      </c>
      <c r="GQ41" s="49">
        <v>0</v>
      </c>
      <c r="GR41" s="49">
        <v>0</v>
      </c>
      <c r="GS41" s="49">
        <v>0</v>
      </c>
      <c r="GV41" s="55" t="s">
        <v>40</v>
      </c>
      <c r="GW41" s="55">
        <v>0</v>
      </c>
      <c r="GX41" s="55">
        <v>0</v>
      </c>
      <c r="GY41" s="55">
        <v>0</v>
      </c>
      <c r="GZ41" s="55">
        <v>0</v>
      </c>
      <c r="HC41" s="57" t="s">
        <v>40</v>
      </c>
      <c r="HD41" s="57">
        <v>0</v>
      </c>
      <c r="HE41" s="57">
        <v>0</v>
      </c>
      <c r="HF41" s="57">
        <v>0</v>
      </c>
      <c r="HG41" s="57">
        <v>0</v>
      </c>
    </row>
    <row r="42" spans="1:215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  <c r="FM42" s="34" t="s">
        <v>41</v>
      </c>
      <c r="FN42" s="34">
        <v>0</v>
      </c>
      <c r="FO42" s="34">
        <v>0</v>
      </c>
      <c r="FP42" s="34">
        <v>0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</v>
      </c>
      <c r="GC42" s="34">
        <v>0</v>
      </c>
      <c r="GD42" s="34">
        <v>0</v>
      </c>
      <c r="GE42" s="34">
        <v>0</v>
      </c>
      <c r="GH42" s="34" t="s">
        <v>41</v>
      </c>
      <c r="GI42" s="34">
        <v>0</v>
      </c>
      <c r="GJ42" s="34">
        <v>0</v>
      </c>
      <c r="GK42" s="34">
        <v>0</v>
      </c>
      <c r="GL42" s="34">
        <v>0</v>
      </c>
      <c r="GO42" s="49" t="s">
        <v>41</v>
      </c>
      <c r="GP42" s="49">
        <v>0</v>
      </c>
      <c r="GQ42" s="49">
        <v>0</v>
      </c>
      <c r="GR42" s="49">
        <v>0</v>
      </c>
      <c r="GS42" s="49">
        <v>0</v>
      </c>
      <c r="GV42" s="55" t="s">
        <v>41</v>
      </c>
      <c r="GW42" s="55">
        <v>0</v>
      </c>
      <c r="GX42" s="55">
        <v>0</v>
      </c>
      <c r="GY42" s="55">
        <v>0</v>
      </c>
      <c r="GZ42" s="55">
        <v>0</v>
      </c>
      <c r="HC42" s="57" t="s">
        <v>41</v>
      </c>
      <c r="HD42" s="57">
        <v>0</v>
      </c>
      <c r="HE42" s="57">
        <v>0</v>
      </c>
      <c r="HF42" s="57">
        <v>0</v>
      </c>
      <c r="HG42" s="57">
        <v>0</v>
      </c>
    </row>
    <row r="43" spans="1:215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  <c r="FM43" s="34" t="s">
        <v>42</v>
      </c>
      <c r="FN43" s="34">
        <v>0.04</v>
      </c>
      <c r="FO43" s="34">
        <v>0.3</v>
      </c>
      <c r="FP43" s="34">
        <v>0</v>
      </c>
      <c r="FQ43" s="34">
        <v>0</v>
      </c>
      <c r="FT43" s="34" t="s">
        <v>42</v>
      </c>
      <c r="FU43" s="34">
        <v>0.02</v>
      </c>
      <c r="FV43" s="34">
        <v>0.16</v>
      </c>
      <c r="FW43" s="34">
        <v>0</v>
      </c>
      <c r="FX43" s="34">
        <v>0</v>
      </c>
      <c r="GA43" s="34" t="s">
        <v>42</v>
      </c>
      <c r="GB43" s="34">
        <v>0</v>
      </c>
      <c r="GC43" s="34">
        <v>0</v>
      </c>
      <c r="GD43" s="34">
        <v>0</v>
      </c>
      <c r="GE43" s="34">
        <v>0</v>
      </c>
      <c r="GH43" s="34" t="s">
        <v>42</v>
      </c>
      <c r="GI43" s="34">
        <v>0</v>
      </c>
      <c r="GJ43" s="34">
        <v>0</v>
      </c>
      <c r="GK43" s="34">
        <v>0</v>
      </c>
      <c r="GL43" s="34">
        <v>0</v>
      </c>
      <c r="GO43" s="49" t="s">
        <v>42</v>
      </c>
      <c r="GP43" s="49">
        <v>0.01</v>
      </c>
      <c r="GQ43" s="49">
        <v>0.1</v>
      </c>
      <c r="GR43" s="49">
        <v>0</v>
      </c>
      <c r="GS43" s="49">
        <v>0</v>
      </c>
      <c r="GV43" s="55" t="s">
        <v>42</v>
      </c>
      <c r="GW43" s="55">
        <v>0</v>
      </c>
      <c r="GX43" s="55">
        <v>0</v>
      </c>
      <c r="GY43" s="55">
        <v>0</v>
      </c>
      <c r="GZ43" s="55">
        <v>0</v>
      </c>
      <c r="HC43" s="57" t="s">
        <v>42</v>
      </c>
      <c r="HD43" s="57">
        <v>0</v>
      </c>
      <c r="HE43" s="57">
        <v>0</v>
      </c>
      <c r="HF43" s="57">
        <v>0</v>
      </c>
      <c r="HG43" s="57">
        <v>0</v>
      </c>
    </row>
    <row r="44" spans="1:215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  <c r="FM44" s="34" t="s">
        <v>43</v>
      </c>
      <c r="FN44" s="34">
        <v>0</v>
      </c>
      <c r="FO44" s="34">
        <v>0</v>
      </c>
      <c r="FP44" s="34">
        <v>0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  <c r="GO44" s="49" t="s">
        <v>43</v>
      </c>
      <c r="GP44" s="49">
        <v>0</v>
      </c>
      <c r="GQ44" s="49">
        <v>0</v>
      </c>
      <c r="GR44" s="49">
        <v>0</v>
      </c>
      <c r="GS44" s="49">
        <v>0</v>
      </c>
      <c r="GV44" s="55" t="s">
        <v>43</v>
      </c>
      <c r="GW44" s="55">
        <v>0</v>
      </c>
      <c r="GX44" s="55">
        <v>0</v>
      </c>
      <c r="GY44" s="55">
        <v>0</v>
      </c>
      <c r="GZ44" s="55">
        <v>0</v>
      </c>
      <c r="HC44" s="57" t="s">
        <v>43</v>
      </c>
      <c r="HD44" s="57">
        <v>0</v>
      </c>
      <c r="HE44" s="57">
        <v>0</v>
      </c>
      <c r="HF44" s="57">
        <v>0</v>
      </c>
      <c r="HG44" s="57">
        <v>0</v>
      </c>
    </row>
    <row r="45" spans="1:215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  <c r="FM45" s="34" t="s">
        <v>44</v>
      </c>
      <c r="FN45" s="34">
        <v>0.02</v>
      </c>
      <c r="FO45" s="34">
        <v>0</v>
      </c>
      <c r="FP45" s="34">
        <v>0.03</v>
      </c>
      <c r="FQ45" s="34">
        <v>0</v>
      </c>
      <c r="FT45" s="34" t="s">
        <v>44</v>
      </c>
      <c r="FU45" s="34">
        <v>0</v>
      </c>
      <c r="FV45" s="34">
        <v>0</v>
      </c>
      <c r="FW45" s="34">
        <v>0</v>
      </c>
      <c r="FX45" s="34">
        <v>0</v>
      </c>
      <c r="GA45" s="34" t="s">
        <v>44</v>
      </c>
      <c r="GB45" s="34">
        <v>0.01</v>
      </c>
      <c r="GC45" s="34">
        <v>0.08</v>
      </c>
      <c r="GD45" s="34">
        <v>0</v>
      </c>
      <c r="GE45" s="34">
        <v>0</v>
      </c>
      <c r="GH45" s="34" t="s">
        <v>44</v>
      </c>
      <c r="GI45" s="34">
        <v>0</v>
      </c>
      <c r="GJ45" s="34">
        <v>0</v>
      </c>
      <c r="GK45" s="34">
        <v>0</v>
      </c>
      <c r="GL45" s="34">
        <v>0</v>
      </c>
      <c r="GO45" s="49" t="s">
        <v>44</v>
      </c>
      <c r="GP45" s="49">
        <v>0</v>
      </c>
      <c r="GQ45" s="49">
        <v>0</v>
      </c>
      <c r="GR45" s="49">
        <v>0</v>
      </c>
      <c r="GS45" s="49">
        <v>0</v>
      </c>
      <c r="GV45" s="55" t="s">
        <v>44</v>
      </c>
      <c r="GW45" s="55">
        <v>0</v>
      </c>
      <c r="GX45" s="55">
        <v>0</v>
      </c>
      <c r="GY45" s="55">
        <v>0</v>
      </c>
      <c r="GZ45" s="55">
        <v>0</v>
      </c>
      <c r="HC45" s="57" t="s">
        <v>44</v>
      </c>
      <c r="HD45" s="57">
        <v>0</v>
      </c>
      <c r="HE45" s="57">
        <v>0</v>
      </c>
      <c r="HF45" s="57">
        <v>0</v>
      </c>
      <c r="HG45" s="57">
        <v>0</v>
      </c>
    </row>
    <row r="46" spans="1:215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</v>
      </c>
      <c r="GJ46" s="34">
        <v>0</v>
      </c>
      <c r="GK46" s="34">
        <v>0</v>
      </c>
      <c r="GL46" s="34">
        <v>0</v>
      </c>
      <c r="GO46" s="49" t="s">
        <v>45</v>
      </c>
      <c r="GP46" s="49">
        <v>0</v>
      </c>
      <c r="GQ46" s="49">
        <v>0</v>
      </c>
      <c r="GR46" s="49">
        <v>0</v>
      </c>
      <c r="GS46" s="49">
        <v>0</v>
      </c>
      <c r="GV46" s="55" t="s">
        <v>45</v>
      </c>
      <c r="GW46" s="55">
        <v>0</v>
      </c>
      <c r="GX46" s="55">
        <v>0</v>
      </c>
      <c r="GY46" s="55">
        <v>0</v>
      </c>
      <c r="GZ46" s="55">
        <v>0</v>
      </c>
      <c r="HC46" s="57" t="s">
        <v>45</v>
      </c>
      <c r="HD46" s="57">
        <v>0</v>
      </c>
      <c r="HE46" s="57">
        <v>0</v>
      </c>
      <c r="HF46" s="57">
        <v>0</v>
      </c>
      <c r="HG46" s="57">
        <v>0</v>
      </c>
    </row>
    <row r="47" spans="1:215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</v>
      </c>
      <c r="FV47" s="34">
        <v>0</v>
      </c>
      <c r="FW47" s="34">
        <v>0</v>
      </c>
      <c r="FX47" s="34">
        <v>0</v>
      </c>
      <c r="GA47" s="34" t="s">
        <v>46</v>
      </c>
      <c r="GB47" s="34">
        <v>0</v>
      </c>
      <c r="GC47" s="34">
        <v>0</v>
      </c>
      <c r="GD47" s="34">
        <v>0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</v>
      </c>
      <c r="GR47" s="49">
        <v>0</v>
      </c>
      <c r="GS47" s="49">
        <v>0</v>
      </c>
      <c r="GV47" s="55" t="s">
        <v>46</v>
      </c>
      <c r="GW47" s="55">
        <v>0</v>
      </c>
      <c r="GX47" s="55">
        <v>0</v>
      </c>
      <c r="GY47" s="55">
        <v>0</v>
      </c>
      <c r="GZ47" s="55">
        <v>0</v>
      </c>
      <c r="HC47" s="57" t="s">
        <v>46</v>
      </c>
      <c r="HD47" s="57">
        <v>0</v>
      </c>
      <c r="HE47" s="57">
        <v>0</v>
      </c>
      <c r="HF47" s="57">
        <v>0</v>
      </c>
      <c r="HG47" s="57">
        <v>0</v>
      </c>
    </row>
    <row r="48" spans="1:215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  <c r="GV48" s="55" t="s">
        <v>47</v>
      </c>
      <c r="GW48" s="55">
        <v>0</v>
      </c>
      <c r="GX48" s="55">
        <v>0</v>
      </c>
      <c r="GY48" s="55">
        <v>0</v>
      </c>
      <c r="GZ48" s="55">
        <v>0</v>
      </c>
      <c r="HC48" s="57" t="s">
        <v>47</v>
      </c>
      <c r="HD48" s="57">
        <v>0</v>
      </c>
      <c r="HE48" s="57">
        <v>0</v>
      </c>
      <c r="HF48" s="57">
        <v>0</v>
      </c>
      <c r="HG48" s="57">
        <v>0</v>
      </c>
    </row>
    <row r="49" spans="1:215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</v>
      </c>
      <c r="FV49" s="34">
        <v>0</v>
      </c>
      <c r="FW49" s="34">
        <v>0</v>
      </c>
      <c r="FX49" s="34">
        <v>0</v>
      </c>
      <c r="GA49" s="34" t="s">
        <v>48</v>
      </c>
      <c r="GB49" s="34">
        <v>0</v>
      </c>
      <c r="GC49" s="34">
        <v>0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  <c r="GV49" s="55" t="s">
        <v>48</v>
      </c>
      <c r="GW49" s="55">
        <v>0</v>
      </c>
      <c r="GX49" s="55">
        <v>0</v>
      </c>
      <c r="GY49" s="55">
        <v>0</v>
      </c>
      <c r="GZ49" s="55">
        <v>0</v>
      </c>
      <c r="HC49" s="57" t="s">
        <v>48</v>
      </c>
      <c r="HD49" s="57">
        <v>0</v>
      </c>
      <c r="HE49" s="57">
        <v>0</v>
      </c>
      <c r="HF49" s="57">
        <v>0</v>
      </c>
      <c r="HG49" s="57">
        <v>0</v>
      </c>
    </row>
    <row r="50" spans="1:215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  <c r="GV50" s="55" t="s">
        <v>49</v>
      </c>
      <c r="GW50" s="55">
        <v>0.01</v>
      </c>
      <c r="GX50" s="55">
        <v>0</v>
      </c>
      <c r="GY50" s="55">
        <v>0.02</v>
      </c>
      <c r="GZ50" s="55">
        <v>0</v>
      </c>
      <c r="HC50" s="57" t="s">
        <v>49</v>
      </c>
      <c r="HD50" s="57">
        <v>0</v>
      </c>
      <c r="HE50" s="57">
        <v>0</v>
      </c>
      <c r="HF50" s="57">
        <v>0</v>
      </c>
      <c r="HG50" s="57">
        <v>0</v>
      </c>
    </row>
    <row r="51" spans="1:215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  <c r="GV51" s="55" t="s">
        <v>50</v>
      </c>
      <c r="GW51" s="55">
        <v>0</v>
      </c>
      <c r="GX51" s="55">
        <v>0</v>
      </c>
      <c r="GY51" s="55">
        <v>0</v>
      </c>
      <c r="GZ51" s="55">
        <v>0</v>
      </c>
      <c r="HC51" s="57" t="s">
        <v>50</v>
      </c>
      <c r="HD51" s="57">
        <v>0</v>
      </c>
      <c r="HE51" s="57">
        <v>0</v>
      </c>
      <c r="HF51" s="57">
        <v>0</v>
      </c>
      <c r="HG51" s="57">
        <v>0</v>
      </c>
    </row>
    <row r="52" spans="1:215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  <c r="GV52" s="55" t="s">
        <v>51</v>
      </c>
      <c r="GW52" s="55">
        <v>0</v>
      </c>
      <c r="GX52" s="55">
        <v>0</v>
      </c>
      <c r="GY52" s="55">
        <v>0</v>
      </c>
      <c r="GZ52" s="55">
        <v>0</v>
      </c>
      <c r="HC52" s="57" t="s">
        <v>51</v>
      </c>
      <c r="HD52" s="57">
        <v>0</v>
      </c>
      <c r="HE52" s="57">
        <v>0</v>
      </c>
      <c r="HF52" s="57">
        <v>0</v>
      </c>
      <c r="HG52" s="57">
        <v>0</v>
      </c>
    </row>
    <row r="53" spans="1:215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  <c r="GV53" s="55" t="s">
        <v>52</v>
      </c>
      <c r="GW53" s="55">
        <v>0</v>
      </c>
      <c r="GX53" s="55">
        <v>0</v>
      </c>
      <c r="GY53" s="55">
        <v>0</v>
      </c>
      <c r="GZ53" s="55">
        <v>0</v>
      </c>
      <c r="HC53" s="57" t="s">
        <v>52</v>
      </c>
      <c r="HD53" s="57">
        <v>0</v>
      </c>
      <c r="HE53" s="57">
        <v>0</v>
      </c>
      <c r="HF53" s="57">
        <v>0</v>
      </c>
      <c r="HG53" s="57">
        <v>0</v>
      </c>
    </row>
    <row r="54" spans="1:215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  <c r="GO54" s="49" t="s">
        <v>53</v>
      </c>
      <c r="GP54" s="49">
        <v>0</v>
      </c>
      <c r="GQ54" s="49">
        <v>0</v>
      </c>
      <c r="GR54" s="49">
        <v>0</v>
      </c>
      <c r="GS54" s="49">
        <v>0</v>
      </c>
      <c r="GV54" s="55" t="s">
        <v>53</v>
      </c>
      <c r="GW54" s="55">
        <v>0</v>
      </c>
      <c r="GX54" s="55">
        <v>0</v>
      </c>
      <c r="GY54" s="55">
        <v>0</v>
      </c>
      <c r="GZ54" s="55">
        <v>0</v>
      </c>
      <c r="HC54" s="57" t="s">
        <v>53</v>
      </c>
      <c r="HD54" s="57">
        <v>0</v>
      </c>
      <c r="HE54" s="57">
        <v>0</v>
      </c>
      <c r="HF54" s="57">
        <v>0</v>
      </c>
      <c r="HG54" s="57">
        <v>0</v>
      </c>
    </row>
    <row r="55" spans="1:215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  <c r="GV55" s="55" t="s">
        <v>54</v>
      </c>
      <c r="GW55" s="55">
        <v>0</v>
      </c>
      <c r="GX55" s="55">
        <v>0</v>
      </c>
      <c r="GY55" s="55">
        <v>0</v>
      </c>
      <c r="GZ55" s="55">
        <v>0</v>
      </c>
      <c r="HC55" s="57" t="s">
        <v>54</v>
      </c>
      <c r="HD55" s="57">
        <v>0</v>
      </c>
      <c r="HE55" s="57">
        <v>0</v>
      </c>
      <c r="HF55" s="57">
        <v>0</v>
      </c>
      <c r="HG55" s="57">
        <v>0</v>
      </c>
    </row>
    <row r="56" spans="1:215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</v>
      </c>
      <c r="FV56" s="34">
        <v>0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  <c r="GO56" s="49" t="s">
        <v>55</v>
      </c>
      <c r="GP56" s="49">
        <v>0</v>
      </c>
      <c r="GQ56" s="49">
        <v>0</v>
      </c>
      <c r="GR56" s="49">
        <v>0</v>
      </c>
      <c r="GS56" s="49">
        <v>0</v>
      </c>
      <c r="GV56" s="55" t="s">
        <v>55</v>
      </c>
      <c r="GW56" s="55">
        <v>0</v>
      </c>
      <c r="GX56" s="55">
        <v>0</v>
      </c>
      <c r="GY56" s="55">
        <v>0</v>
      </c>
      <c r="GZ56" s="55">
        <v>0</v>
      </c>
      <c r="HC56" s="57" t="s">
        <v>55</v>
      </c>
      <c r="HD56" s="57">
        <v>0</v>
      </c>
      <c r="HE56" s="57">
        <v>0</v>
      </c>
      <c r="HF56" s="57">
        <v>0</v>
      </c>
      <c r="HG56" s="57">
        <v>0</v>
      </c>
    </row>
    <row r="57" spans="1:215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  <c r="GV57" s="55" t="s">
        <v>56</v>
      </c>
      <c r="GW57" s="55">
        <v>0</v>
      </c>
      <c r="GX57" s="55">
        <v>0</v>
      </c>
      <c r="GY57" s="55">
        <v>0</v>
      </c>
      <c r="GZ57" s="55">
        <v>0</v>
      </c>
      <c r="HC57" s="57" t="s">
        <v>56</v>
      </c>
      <c r="HD57" s="57">
        <v>0</v>
      </c>
      <c r="HE57" s="57">
        <v>0</v>
      </c>
      <c r="HF57" s="57">
        <v>0</v>
      </c>
      <c r="HG57" s="57">
        <v>0</v>
      </c>
    </row>
    <row r="58" spans="1:215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  <c r="GV58" s="55" t="s">
        <v>57</v>
      </c>
      <c r="GW58" s="55">
        <v>0</v>
      </c>
      <c r="GX58" s="55">
        <v>0</v>
      </c>
      <c r="GY58" s="55">
        <v>0</v>
      </c>
      <c r="GZ58" s="55">
        <v>0</v>
      </c>
      <c r="HC58" s="57" t="s">
        <v>57</v>
      </c>
      <c r="HD58" s="57">
        <v>0</v>
      </c>
      <c r="HE58" s="57">
        <v>0</v>
      </c>
      <c r="HF58" s="57">
        <v>0</v>
      </c>
      <c r="HG58" s="57">
        <v>0</v>
      </c>
    </row>
    <row r="59" spans="1:215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  <c r="GV59" s="55" t="s">
        <v>58</v>
      </c>
      <c r="GW59" s="55">
        <v>0</v>
      </c>
      <c r="GX59" s="55">
        <v>0</v>
      </c>
      <c r="GY59" s="55">
        <v>0</v>
      </c>
      <c r="GZ59" s="55">
        <v>0</v>
      </c>
      <c r="HC59" s="57" t="s">
        <v>58</v>
      </c>
      <c r="HD59" s="57">
        <v>0</v>
      </c>
      <c r="HE59" s="57">
        <v>0</v>
      </c>
      <c r="HF59" s="57">
        <v>0</v>
      </c>
      <c r="HG59" s="57">
        <v>0</v>
      </c>
    </row>
    <row r="60" spans="1:215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  <c r="GV60" s="55" t="s">
        <v>59</v>
      </c>
      <c r="GW60" s="55">
        <v>0</v>
      </c>
      <c r="GX60" s="55">
        <v>0</v>
      </c>
      <c r="GY60" s="55">
        <v>0</v>
      </c>
      <c r="GZ60" s="55">
        <v>0</v>
      </c>
      <c r="HC60" s="57" t="s">
        <v>59</v>
      </c>
      <c r="HD60" s="57">
        <v>0</v>
      </c>
      <c r="HE60" s="57">
        <v>0</v>
      </c>
      <c r="HF60" s="57">
        <v>0</v>
      </c>
      <c r="HG60" s="57">
        <v>0</v>
      </c>
    </row>
    <row r="61" spans="1:215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  <c r="GV61" s="55" t="s">
        <v>60</v>
      </c>
      <c r="GW61" s="55">
        <v>0</v>
      </c>
      <c r="GX61" s="55">
        <v>0</v>
      </c>
      <c r="GY61" s="55">
        <v>0</v>
      </c>
      <c r="GZ61" s="55">
        <v>0</v>
      </c>
      <c r="HC61" s="57" t="s">
        <v>60</v>
      </c>
      <c r="HD61" s="57">
        <v>0</v>
      </c>
      <c r="HE61" s="57">
        <v>0</v>
      </c>
      <c r="HF61" s="57">
        <v>0</v>
      </c>
      <c r="HG61" s="57">
        <v>0</v>
      </c>
    </row>
    <row r="62" spans="1:215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  <c r="GV62" s="55" t="s">
        <v>61</v>
      </c>
      <c r="GW62" s="55">
        <v>0.01</v>
      </c>
      <c r="GX62" s="55">
        <v>0</v>
      </c>
      <c r="GY62" s="55">
        <v>0</v>
      </c>
      <c r="GZ62" s="55">
        <v>0</v>
      </c>
      <c r="HC62" s="57" t="s">
        <v>61</v>
      </c>
      <c r="HD62" s="57">
        <v>0</v>
      </c>
      <c r="HE62" s="57">
        <v>0</v>
      </c>
      <c r="HF62" s="57">
        <v>0</v>
      </c>
      <c r="HG62" s="57">
        <v>0</v>
      </c>
    </row>
    <row r="63" spans="1:215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  <c r="GV63" s="55" t="s">
        <v>62</v>
      </c>
      <c r="GW63" s="55">
        <v>0</v>
      </c>
      <c r="GX63" s="55">
        <v>0</v>
      </c>
      <c r="GY63" s="55">
        <v>0</v>
      </c>
      <c r="GZ63" s="55">
        <v>0</v>
      </c>
      <c r="HC63" s="57" t="s">
        <v>62</v>
      </c>
      <c r="HD63" s="57">
        <v>0</v>
      </c>
      <c r="HE63" s="57">
        <v>0</v>
      </c>
      <c r="HF63" s="57">
        <v>0</v>
      </c>
      <c r="HG63" s="57">
        <v>0</v>
      </c>
    </row>
    <row r="64" spans="1:215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  <c r="GV64" s="55" t="s">
        <v>63</v>
      </c>
      <c r="GW64" s="55">
        <v>0</v>
      </c>
      <c r="GX64" s="55">
        <v>0</v>
      </c>
      <c r="GY64" s="55">
        <v>0</v>
      </c>
      <c r="GZ64" s="55">
        <v>0</v>
      </c>
      <c r="HC64" s="57" t="s">
        <v>63</v>
      </c>
      <c r="HD64" s="57">
        <v>0</v>
      </c>
      <c r="HE64" s="57">
        <v>0</v>
      </c>
      <c r="HF64" s="57">
        <v>0</v>
      </c>
      <c r="HG64" s="57">
        <v>0</v>
      </c>
    </row>
    <row r="65" spans="1:215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  <c r="GV65" s="55" t="s">
        <v>64</v>
      </c>
      <c r="GW65" s="55">
        <v>0</v>
      </c>
      <c r="GX65" s="55">
        <v>0</v>
      </c>
      <c r="GY65" s="55">
        <v>0</v>
      </c>
      <c r="GZ65" s="55">
        <v>0</v>
      </c>
      <c r="HC65" s="57" t="s">
        <v>64</v>
      </c>
      <c r="HD65" s="57">
        <v>0</v>
      </c>
      <c r="HE65" s="57">
        <v>0</v>
      </c>
      <c r="HF65" s="57">
        <v>0</v>
      </c>
      <c r="HG65" s="57">
        <v>0</v>
      </c>
    </row>
    <row r="66" spans="1:215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  <c r="GV66" s="55" t="s">
        <v>65</v>
      </c>
      <c r="GW66" s="55">
        <v>0</v>
      </c>
      <c r="GX66" s="55">
        <v>0</v>
      </c>
      <c r="GY66" s="55">
        <v>0</v>
      </c>
      <c r="GZ66" s="55">
        <v>0</v>
      </c>
      <c r="HC66" s="57" t="s">
        <v>65</v>
      </c>
      <c r="HD66" s="57">
        <v>0</v>
      </c>
      <c r="HE66" s="57">
        <v>0</v>
      </c>
      <c r="HF66" s="57">
        <v>0</v>
      </c>
      <c r="HG66" s="57">
        <v>0</v>
      </c>
    </row>
    <row r="67" spans="1:215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  <c r="GV67" s="55" t="s">
        <v>66</v>
      </c>
      <c r="GW67" s="55">
        <v>0</v>
      </c>
      <c r="GX67" s="55">
        <v>0</v>
      </c>
      <c r="GY67" s="55">
        <v>0</v>
      </c>
      <c r="GZ67" s="55">
        <v>0</v>
      </c>
      <c r="HC67" s="57" t="s">
        <v>66</v>
      </c>
      <c r="HD67" s="57">
        <v>0</v>
      </c>
      <c r="HE67" s="57">
        <v>0</v>
      </c>
      <c r="HF67" s="57">
        <v>0</v>
      </c>
      <c r="HG67" s="57">
        <v>0</v>
      </c>
    </row>
    <row r="68" spans="1:215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  <c r="GV68" s="55" t="s">
        <v>67</v>
      </c>
      <c r="GW68" s="55">
        <v>0</v>
      </c>
      <c r="GX68" s="55">
        <v>0</v>
      </c>
      <c r="GY68" s="55">
        <v>0</v>
      </c>
      <c r="GZ68" s="55">
        <v>0</v>
      </c>
      <c r="HC68" s="57" t="s">
        <v>67</v>
      </c>
      <c r="HD68" s="57">
        <v>0</v>
      </c>
      <c r="HE68" s="57">
        <v>0</v>
      </c>
      <c r="HF68" s="57">
        <v>0</v>
      </c>
      <c r="HG68" s="57">
        <v>0</v>
      </c>
    </row>
    <row r="69" spans="1:215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  <c r="GV69" s="55" t="s">
        <v>68</v>
      </c>
      <c r="GW69" s="55">
        <v>0.01</v>
      </c>
      <c r="GX69" s="55">
        <v>0.06</v>
      </c>
      <c r="GY69" s="55">
        <v>0</v>
      </c>
      <c r="GZ69" s="55">
        <v>0</v>
      </c>
      <c r="HC69" s="57" t="s">
        <v>68</v>
      </c>
      <c r="HD69" s="57">
        <v>0</v>
      </c>
      <c r="HE69" s="57">
        <v>0</v>
      </c>
      <c r="HF69" s="57">
        <v>0</v>
      </c>
      <c r="HG69" s="57">
        <v>0</v>
      </c>
    </row>
    <row r="70" spans="1:215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  <c r="GV70" s="55" t="s">
        <v>69</v>
      </c>
      <c r="GW70" s="55">
        <v>0</v>
      </c>
      <c r="GX70" s="55">
        <v>0</v>
      </c>
      <c r="GY70" s="55">
        <v>0</v>
      </c>
      <c r="GZ70" s="55">
        <v>0</v>
      </c>
      <c r="HC70" s="57" t="s">
        <v>69</v>
      </c>
      <c r="HD70" s="57">
        <v>0</v>
      </c>
      <c r="HE70" s="57">
        <v>0</v>
      </c>
      <c r="HF70" s="57">
        <v>0</v>
      </c>
      <c r="HG70" s="57">
        <v>0</v>
      </c>
    </row>
    <row r="71" spans="1:215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  <c r="GV71" s="55" t="s">
        <v>70</v>
      </c>
      <c r="GW71" s="55">
        <v>0</v>
      </c>
      <c r="GX71" s="55">
        <v>0</v>
      </c>
      <c r="GY71" s="55">
        <v>0</v>
      </c>
      <c r="GZ71" s="55">
        <v>0</v>
      </c>
      <c r="HC71" s="57" t="s">
        <v>70</v>
      </c>
      <c r="HD71" s="57">
        <v>0</v>
      </c>
      <c r="HE71" s="57">
        <v>0</v>
      </c>
      <c r="HF71" s="57">
        <v>0</v>
      </c>
      <c r="HG71" s="57">
        <v>0</v>
      </c>
    </row>
    <row r="72" spans="1:215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  <c r="FM72" s="34" t="s">
        <v>71</v>
      </c>
      <c r="FN72" s="34">
        <v>0.02</v>
      </c>
      <c r="FO72" s="34">
        <v>0.12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  <c r="GV72" s="55" t="s">
        <v>71</v>
      </c>
      <c r="GW72" s="55">
        <v>0</v>
      </c>
      <c r="GX72" s="55">
        <v>0</v>
      </c>
      <c r="GY72" s="55">
        <v>0</v>
      </c>
      <c r="GZ72" s="55">
        <v>0</v>
      </c>
      <c r="HC72" s="57" t="s">
        <v>71</v>
      </c>
      <c r="HD72" s="57">
        <v>0</v>
      </c>
      <c r="HE72" s="57">
        <v>0</v>
      </c>
      <c r="HF72" s="57">
        <v>0</v>
      </c>
      <c r="HG72" s="57">
        <v>0</v>
      </c>
    </row>
    <row r="73" spans="1:215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  <c r="GV73" s="55" t="s">
        <v>72</v>
      </c>
      <c r="GW73" s="55">
        <v>0</v>
      </c>
      <c r="GX73" s="55">
        <v>0</v>
      </c>
      <c r="GY73" s="55">
        <v>0</v>
      </c>
      <c r="GZ73" s="55">
        <v>0</v>
      </c>
      <c r="HC73" s="57" t="s">
        <v>72</v>
      </c>
      <c r="HD73" s="57">
        <v>0</v>
      </c>
      <c r="HE73" s="57">
        <v>0</v>
      </c>
      <c r="HF73" s="57">
        <v>0</v>
      </c>
      <c r="HG73" s="57">
        <v>0</v>
      </c>
    </row>
    <row r="74" spans="1:215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0.04</v>
      </c>
      <c r="FO74" s="34">
        <v>0</v>
      </c>
      <c r="FP74" s="34">
        <v>0</v>
      </c>
      <c r="FQ74" s="34">
        <v>0.27</v>
      </c>
      <c r="FT74" s="34" t="s">
        <v>73</v>
      </c>
      <c r="FU74" s="34">
        <v>0.03</v>
      </c>
      <c r="FV74" s="34">
        <v>0</v>
      </c>
      <c r="FW74" s="34">
        <v>0.04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0.04</v>
      </c>
      <c r="GJ74" s="34">
        <v>0</v>
      </c>
      <c r="GK74" s="34">
        <v>0.02</v>
      </c>
      <c r="GL74" s="34">
        <v>0.17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  <c r="GV74" s="55" t="s">
        <v>73</v>
      </c>
      <c r="GW74" s="55">
        <v>0.08</v>
      </c>
      <c r="GX74" s="55">
        <v>0</v>
      </c>
      <c r="GY74" s="55">
        <v>0.12</v>
      </c>
      <c r="GZ74" s="55">
        <v>0</v>
      </c>
      <c r="HC74" s="57" t="s">
        <v>73</v>
      </c>
      <c r="HD74" s="57">
        <v>0</v>
      </c>
      <c r="HE74" s="57">
        <v>0</v>
      </c>
      <c r="HF74" s="57">
        <v>0</v>
      </c>
      <c r="HG74" s="57">
        <v>0</v>
      </c>
    </row>
    <row r="75" spans="1:215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</v>
      </c>
      <c r="GJ75" s="34">
        <v>0</v>
      </c>
      <c r="GK75" s="34">
        <v>0</v>
      </c>
      <c r="GL75" s="34">
        <v>0</v>
      </c>
      <c r="GO75" s="49" t="s">
        <v>74</v>
      </c>
      <c r="GP75" s="49">
        <v>0</v>
      </c>
      <c r="GQ75" s="49">
        <v>0</v>
      </c>
      <c r="GR75" s="49">
        <v>0</v>
      </c>
      <c r="GS75" s="49">
        <v>0</v>
      </c>
      <c r="GV75" s="55" t="s">
        <v>74</v>
      </c>
      <c r="GW75" s="55">
        <v>0</v>
      </c>
      <c r="GX75" s="55">
        <v>0</v>
      </c>
      <c r="GY75" s="55">
        <v>0</v>
      </c>
      <c r="GZ75" s="55">
        <v>0</v>
      </c>
      <c r="HC75" s="57" t="s">
        <v>74</v>
      </c>
      <c r="HD75" s="57">
        <v>0</v>
      </c>
      <c r="HE75" s="57">
        <v>0</v>
      </c>
      <c r="HF75" s="57">
        <v>0</v>
      </c>
      <c r="HG75" s="57">
        <v>0</v>
      </c>
    </row>
    <row r="76" spans="1:215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0.01</v>
      </c>
      <c r="GC76" s="34">
        <v>0</v>
      </c>
      <c r="GD76" s="34">
        <v>0.02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  <c r="GV76" s="55" t="s">
        <v>75</v>
      </c>
      <c r="GW76" s="55">
        <v>0</v>
      </c>
      <c r="GX76" s="55">
        <v>0</v>
      </c>
      <c r="GY76" s="55">
        <v>0</v>
      </c>
      <c r="GZ76" s="55">
        <v>0</v>
      </c>
      <c r="HC76" s="57" t="s">
        <v>75</v>
      </c>
      <c r="HD76" s="57">
        <v>0</v>
      </c>
      <c r="HE76" s="57">
        <v>0</v>
      </c>
      <c r="HF76" s="57">
        <v>0</v>
      </c>
      <c r="HG76" s="57">
        <v>0</v>
      </c>
    </row>
    <row r="77" spans="1:215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  <c r="GV77" s="55" t="s">
        <v>76</v>
      </c>
      <c r="GW77" s="55">
        <v>0</v>
      </c>
      <c r="GX77" s="55">
        <v>0</v>
      </c>
      <c r="GY77" s="55">
        <v>0</v>
      </c>
      <c r="GZ77" s="55">
        <v>0</v>
      </c>
      <c r="HC77" s="57" t="s">
        <v>76</v>
      </c>
      <c r="HD77" s="57">
        <v>0</v>
      </c>
      <c r="HE77" s="57">
        <v>0</v>
      </c>
      <c r="HF77" s="57">
        <v>0</v>
      </c>
      <c r="HG77" s="57">
        <v>0</v>
      </c>
    </row>
    <row r="78" spans="1:215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  <c r="GV78" s="55" t="s">
        <v>77</v>
      </c>
      <c r="GW78" s="55">
        <v>0</v>
      </c>
      <c r="GX78" s="55">
        <v>0</v>
      </c>
      <c r="GY78" s="55">
        <v>0</v>
      </c>
      <c r="GZ78" s="55">
        <v>0</v>
      </c>
      <c r="HC78" s="57" t="s">
        <v>77</v>
      </c>
      <c r="HD78" s="57">
        <v>0</v>
      </c>
      <c r="HE78" s="57">
        <v>0</v>
      </c>
      <c r="HF78" s="57">
        <v>0</v>
      </c>
      <c r="HG78" s="57">
        <v>0</v>
      </c>
    </row>
    <row r="79" spans="1:215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0.01</v>
      </c>
      <c r="GQ79" s="49">
        <v>0</v>
      </c>
      <c r="GR79" s="49">
        <v>0.02</v>
      </c>
      <c r="GS79" s="49">
        <v>0</v>
      </c>
      <c r="GV79" s="55" t="s">
        <v>78</v>
      </c>
      <c r="GW79" s="55">
        <v>0</v>
      </c>
      <c r="GX79" s="55">
        <v>0</v>
      </c>
      <c r="GY79" s="55">
        <v>0</v>
      </c>
      <c r="GZ79" s="55">
        <v>0</v>
      </c>
      <c r="HC79" s="57" t="s">
        <v>78</v>
      </c>
      <c r="HD79" s="57">
        <v>0</v>
      </c>
      <c r="HE79" s="57">
        <v>0</v>
      </c>
      <c r="HF79" s="57">
        <v>0</v>
      </c>
      <c r="HG79" s="57">
        <v>0</v>
      </c>
    </row>
    <row r="80" spans="1:215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</v>
      </c>
      <c r="GQ80" s="49">
        <v>0</v>
      </c>
      <c r="GR80" s="49">
        <v>0</v>
      </c>
      <c r="GS80" s="49">
        <v>0</v>
      </c>
      <c r="GV80" s="55" t="s">
        <v>79</v>
      </c>
      <c r="GW80" s="55">
        <v>0</v>
      </c>
      <c r="GX80" s="55">
        <v>0</v>
      </c>
      <c r="GY80" s="55">
        <v>0</v>
      </c>
      <c r="GZ80" s="55">
        <v>0</v>
      </c>
      <c r="HC80" s="57" t="s">
        <v>79</v>
      </c>
      <c r="HD80" s="57">
        <v>0</v>
      </c>
      <c r="HE80" s="57">
        <v>0</v>
      </c>
      <c r="HF80" s="57">
        <v>0</v>
      </c>
      <c r="HG80" s="57">
        <v>0</v>
      </c>
    </row>
    <row r="81" spans="1:215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  <c r="GV81" s="55" t="s">
        <v>80</v>
      </c>
      <c r="GW81" s="55">
        <v>0</v>
      </c>
      <c r="GX81" s="55">
        <v>0</v>
      </c>
      <c r="GY81" s="55">
        <v>0</v>
      </c>
      <c r="GZ81" s="55">
        <v>0</v>
      </c>
      <c r="HC81" s="57" t="s">
        <v>80</v>
      </c>
      <c r="HD81" s="57">
        <v>0</v>
      </c>
      <c r="HE81" s="57">
        <v>0</v>
      </c>
      <c r="HF81" s="57">
        <v>0</v>
      </c>
      <c r="HG81" s="57">
        <v>0</v>
      </c>
    </row>
    <row r="82" spans="1:215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  <c r="GV82" s="55" t="s">
        <v>81</v>
      </c>
      <c r="GW82" s="55">
        <v>0</v>
      </c>
      <c r="GX82" s="55">
        <v>0</v>
      </c>
      <c r="GY82" s="55">
        <v>0</v>
      </c>
      <c r="GZ82" s="55">
        <v>0</v>
      </c>
      <c r="HC82" s="57" t="s">
        <v>81</v>
      </c>
      <c r="HD82" s="57">
        <v>0</v>
      </c>
      <c r="HE82" s="57">
        <v>0</v>
      </c>
      <c r="HF82" s="57">
        <v>0</v>
      </c>
      <c r="HG82" s="57">
        <v>0</v>
      </c>
    </row>
    <row r="83" spans="1:215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</v>
      </c>
      <c r="GQ83" s="49">
        <v>0</v>
      </c>
      <c r="GR83" s="49">
        <v>0</v>
      </c>
      <c r="GS83" s="49">
        <v>0</v>
      </c>
      <c r="GV83" s="55" t="s">
        <v>82</v>
      </c>
      <c r="GW83" s="55">
        <v>0</v>
      </c>
      <c r="GX83" s="55">
        <v>0</v>
      </c>
      <c r="GY83" s="55">
        <v>0</v>
      </c>
      <c r="GZ83" s="55">
        <v>0</v>
      </c>
      <c r="HC83" s="57" t="s">
        <v>82</v>
      </c>
      <c r="HD83" s="57">
        <v>0</v>
      </c>
      <c r="HE83" s="57">
        <v>0</v>
      </c>
      <c r="HF83" s="57">
        <v>0</v>
      </c>
      <c r="HG83" s="57">
        <v>0</v>
      </c>
    </row>
    <row r="84" spans="1:215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  <c r="GV84" s="55" t="s">
        <v>83</v>
      </c>
      <c r="GW84" s="55">
        <v>0</v>
      </c>
      <c r="GX84" s="55">
        <v>0</v>
      </c>
      <c r="GY84" s="55">
        <v>0</v>
      </c>
      <c r="GZ84" s="55">
        <v>0</v>
      </c>
      <c r="HC84" s="57" t="s">
        <v>83</v>
      </c>
      <c r="HD84" s="57">
        <v>0</v>
      </c>
      <c r="HE84" s="57">
        <v>0</v>
      </c>
      <c r="HF84" s="57">
        <v>0</v>
      </c>
      <c r="HG84" s="57">
        <v>0</v>
      </c>
    </row>
    <row r="85" spans="1:215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</v>
      </c>
      <c r="GQ85" s="49">
        <v>0</v>
      </c>
      <c r="GR85" s="49">
        <v>0</v>
      </c>
      <c r="GS85" s="49">
        <v>0</v>
      </c>
      <c r="GV85" s="55" t="s">
        <v>84</v>
      </c>
      <c r="GW85" s="55">
        <v>0</v>
      </c>
      <c r="GX85" s="55">
        <v>0</v>
      </c>
      <c r="GY85" s="55">
        <v>0</v>
      </c>
      <c r="GZ85" s="55">
        <v>0</v>
      </c>
      <c r="HC85" s="57" t="s">
        <v>84</v>
      </c>
      <c r="HD85" s="57">
        <v>0</v>
      </c>
      <c r="HE85" s="57">
        <v>0</v>
      </c>
      <c r="HF85" s="57">
        <v>0</v>
      </c>
      <c r="HG85" s="57">
        <v>0</v>
      </c>
    </row>
    <row r="86" spans="1:215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  <c r="GV86" s="55" t="s">
        <v>85</v>
      </c>
      <c r="GW86" s="55">
        <v>0</v>
      </c>
      <c r="GX86" s="55">
        <v>0</v>
      </c>
      <c r="GY86" s="55">
        <v>0</v>
      </c>
      <c r="GZ86" s="55">
        <v>0</v>
      </c>
      <c r="HC86" s="57" t="s">
        <v>85</v>
      </c>
      <c r="HD86" s="57">
        <v>0</v>
      </c>
      <c r="HE86" s="57">
        <v>0</v>
      </c>
      <c r="HF86" s="57">
        <v>0</v>
      </c>
      <c r="HG86" s="57">
        <v>0</v>
      </c>
    </row>
    <row r="87" spans="1:215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  <c r="GV87" s="55" t="s">
        <v>86</v>
      </c>
      <c r="GW87" s="55">
        <v>0</v>
      </c>
      <c r="GX87" s="55">
        <v>0</v>
      </c>
      <c r="GY87" s="55">
        <v>0</v>
      </c>
      <c r="GZ87" s="55">
        <v>0</v>
      </c>
      <c r="HC87" s="57" t="s">
        <v>86</v>
      </c>
      <c r="HD87" s="57">
        <v>0</v>
      </c>
      <c r="HE87" s="57">
        <v>0</v>
      </c>
      <c r="HF87" s="57">
        <v>0</v>
      </c>
      <c r="HG87" s="57">
        <v>0</v>
      </c>
    </row>
    <row r="88" spans="1:215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</v>
      </c>
      <c r="GJ88" s="34">
        <v>0</v>
      </c>
      <c r="GK88" s="34">
        <v>0</v>
      </c>
      <c r="GL88" s="34">
        <v>0</v>
      </c>
      <c r="GO88" s="49" t="s">
        <v>87</v>
      </c>
      <c r="GP88" s="49">
        <v>0</v>
      </c>
      <c r="GQ88" s="49">
        <v>0</v>
      </c>
      <c r="GR88" s="49">
        <v>0</v>
      </c>
      <c r="GS88" s="49">
        <v>0</v>
      </c>
      <c r="GV88" s="55" t="s">
        <v>87</v>
      </c>
      <c r="GW88" s="55">
        <v>0</v>
      </c>
      <c r="GX88" s="55">
        <v>0</v>
      </c>
      <c r="GY88" s="55">
        <v>0</v>
      </c>
      <c r="GZ88" s="55">
        <v>0</v>
      </c>
      <c r="HC88" s="57" t="s">
        <v>87</v>
      </c>
      <c r="HD88" s="57">
        <v>0</v>
      </c>
      <c r="HE88" s="57">
        <v>0</v>
      </c>
      <c r="HF88" s="57">
        <v>0</v>
      </c>
      <c r="HG88" s="57">
        <v>0</v>
      </c>
    </row>
    <row r="89" spans="1:215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  <c r="GV89" s="55" t="s">
        <v>88</v>
      </c>
      <c r="GW89" s="55">
        <v>0</v>
      </c>
      <c r="GX89" s="55">
        <v>0</v>
      </c>
      <c r="GY89" s="55">
        <v>0</v>
      </c>
      <c r="GZ89" s="55">
        <v>0</v>
      </c>
      <c r="HC89" s="57" t="s">
        <v>88</v>
      </c>
      <c r="HD89" s="57">
        <v>0</v>
      </c>
      <c r="HE89" s="57">
        <v>0</v>
      </c>
      <c r="HF89" s="57">
        <v>0</v>
      </c>
      <c r="HG89" s="57">
        <v>0</v>
      </c>
    </row>
    <row r="90" spans="1:215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  <c r="GO90" s="49" t="s">
        <v>89</v>
      </c>
      <c r="GP90" s="49">
        <v>0</v>
      </c>
      <c r="GQ90" s="49">
        <v>0</v>
      </c>
      <c r="GR90" s="49">
        <v>0</v>
      </c>
      <c r="GS90" s="49">
        <v>0</v>
      </c>
      <c r="GV90" s="55" t="s">
        <v>89</v>
      </c>
      <c r="GW90" s="55">
        <v>0</v>
      </c>
      <c r="GX90" s="55">
        <v>0</v>
      </c>
      <c r="GY90" s="55">
        <v>0</v>
      </c>
      <c r="GZ90" s="55">
        <v>0</v>
      </c>
      <c r="HC90" s="57" t="s">
        <v>89</v>
      </c>
      <c r="HD90" s="57">
        <v>0</v>
      </c>
      <c r="HE90" s="57">
        <v>0</v>
      </c>
      <c r="HF90" s="57">
        <v>0</v>
      </c>
      <c r="HG90" s="57">
        <v>0</v>
      </c>
    </row>
    <row r="91" spans="1:215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  <c r="GV91" s="55" t="s">
        <v>90</v>
      </c>
      <c r="GW91" s="55">
        <v>0</v>
      </c>
      <c r="GX91" s="55">
        <v>0</v>
      </c>
      <c r="GY91" s="55">
        <v>0</v>
      </c>
      <c r="GZ91" s="55">
        <v>0</v>
      </c>
      <c r="HC91" s="57" t="s">
        <v>90</v>
      </c>
      <c r="HD91" s="57">
        <v>0</v>
      </c>
      <c r="HE91" s="57">
        <v>0</v>
      </c>
      <c r="HF91" s="57">
        <v>0</v>
      </c>
      <c r="HG91" s="57">
        <v>0</v>
      </c>
    </row>
    <row r="92" spans="1:215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  <c r="GV92" s="55" t="s">
        <v>91</v>
      </c>
      <c r="GW92" s="55">
        <v>0</v>
      </c>
      <c r="GX92" s="55">
        <v>0</v>
      </c>
      <c r="GY92" s="55">
        <v>0</v>
      </c>
      <c r="GZ92" s="55">
        <v>0</v>
      </c>
      <c r="HC92" s="57" t="s">
        <v>91</v>
      </c>
      <c r="HD92" s="57">
        <v>0</v>
      </c>
      <c r="HE92" s="57">
        <v>0</v>
      </c>
      <c r="HF92" s="57">
        <v>0</v>
      </c>
      <c r="HG92" s="57">
        <v>0</v>
      </c>
    </row>
    <row r="93" spans="1:215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</v>
      </c>
      <c r="GQ93" s="49">
        <v>0</v>
      </c>
      <c r="GR93" s="49">
        <v>0</v>
      </c>
      <c r="GS93" s="49">
        <v>0</v>
      </c>
      <c r="GV93" s="55" t="s">
        <v>92</v>
      </c>
      <c r="GW93" s="55">
        <v>0</v>
      </c>
      <c r="GX93" s="55">
        <v>0</v>
      </c>
      <c r="GY93" s="55">
        <v>0</v>
      </c>
      <c r="GZ93" s="55">
        <v>0</v>
      </c>
      <c r="HC93" s="57" t="s">
        <v>92</v>
      </c>
      <c r="HD93" s="57">
        <v>0</v>
      </c>
      <c r="HE93" s="57">
        <v>0</v>
      </c>
      <c r="HF93" s="57">
        <v>0</v>
      </c>
      <c r="HG93" s="57">
        <v>0</v>
      </c>
    </row>
    <row r="94" spans="1:215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0.01</v>
      </c>
      <c r="GJ94" s="34">
        <v>0</v>
      </c>
      <c r="GK94" s="34">
        <v>0</v>
      </c>
      <c r="GL94" s="34">
        <v>0.08</v>
      </c>
      <c r="GO94" s="49" t="s">
        <v>93</v>
      </c>
      <c r="GP94" s="49">
        <v>0.03</v>
      </c>
      <c r="GQ94" s="49">
        <v>0</v>
      </c>
      <c r="GR94" s="49">
        <v>0.02</v>
      </c>
      <c r="GS94" s="49">
        <v>0.09</v>
      </c>
      <c r="GV94" s="55" t="s">
        <v>93</v>
      </c>
      <c r="GW94" s="55">
        <v>0.01</v>
      </c>
      <c r="GX94" s="55">
        <v>0</v>
      </c>
      <c r="GY94" s="55">
        <v>0</v>
      </c>
      <c r="GZ94" s="55">
        <v>7.0000000000000007E-2</v>
      </c>
      <c r="HC94" s="57" t="s">
        <v>93</v>
      </c>
      <c r="HD94" s="57">
        <v>0</v>
      </c>
      <c r="HE94" s="57">
        <v>0</v>
      </c>
      <c r="HF94" s="57">
        <v>0</v>
      </c>
      <c r="HG94" s="57">
        <v>0</v>
      </c>
    </row>
    <row r="95" spans="1:215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  <c r="GV95" s="55" t="s">
        <v>94</v>
      </c>
      <c r="GW95" s="55">
        <v>0</v>
      </c>
      <c r="GX95" s="55">
        <v>0</v>
      </c>
      <c r="GY95" s="55">
        <v>0</v>
      </c>
      <c r="GZ95" s="55">
        <v>0</v>
      </c>
      <c r="HC95" s="57" t="s">
        <v>94</v>
      </c>
      <c r="HD95" s="57">
        <v>0</v>
      </c>
      <c r="HE95" s="57">
        <v>0</v>
      </c>
      <c r="HF95" s="57">
        <v>0</v>
      </c>
      <c r="HG95" s="57">
        <v>0</v>
      </c>
    </row>
    <row r="96" spans="1:215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</v>
      </c>
      <c r="FX96" s="34">
        <v>0</v>
      </c>
      <c r="GA96" s="34" t="s">
        <v>95</v>
      </c>
      <c r="GB96" s="34">
        <v>0</v>
      </c>
      <c r="GC96" s="34">
        <v>0</v>
      </c>
      <c r="GD96" s="34">
        <v>0</v>
      </c>
      <c r="GE96" s="34">
        <v>0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  <c r="GV96" s="55" t="s">
        <v>95</v>
      </c>
      <c r="GW96" s="55">
        <v>0</v>
      </c>
      <c r="GX96" s="55">
        <v>0</v>
      </c>
      <c r="GY96" s="55">
        <v>0</v>
      </c>
      <c r="GZ96" s="55">
        <v>0</v>
      </c>
      <c r="HC96" s="57" t="s">
        <v>95</v>
      </c>
      <c r="HD96" s="57">
        <v>0</v>
      </c>
      <c r="HE96" s="57">
        <v>0</v>
      </c>
      <c r="HF96" s="57">
        <v>0</v>
      </c>
      <c r="HG96" s="57">
        <v>0</v>
      </c>
    </row>
    <row r="97" spans="1:215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  <c r="GV97" s="55" t="s">
        <v>96</v>
      </c>
      <c r="GW97" s="55">
        <v>0</v>
      </c>
      <c r="GX97" s="55">
        <v>0</v>
      </c>
      <c r="GY97" s="55">
        <v>0</v>
      </c>
      <c r="GZ97" s="55">
        <v>0</v>
      </c>
      <c r="HC97" s="57" t="s">
        <v>96</v>
      </c>
      <c r="HD97" s="57">
        <v>0</v>
      </c>
      <c r="HE97" s="57">
        <v>0</v>
      </c>
      <c r="HF97" s="57">
        <v>0</v>
      </c>
      <c r="HG97" s="57">
        <v>0</v>
      </c>
    </row>
    <row r="98" spans="1:215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  <c r="GV98" s="55" t="s">
        <v>97</v>
      </c>
      <c r="GW98" s="55">
        <v>0</v>
      </c>
      <c r="GX98" s="55">
        <v>0</v>
      </c>
      <c r="GY98" s="55">
        <v>0</v>
      </c>
      <c r="GZ98" s="55">
        <v>0</v>
      </c>
      <c r="HC98" s="57" t="s">
        <v>97</v>
      </c>
      <c r="HD98" s="57">
        <v>0</v>
      </c>
      <c r="HE98" s="57">
        <v>0</v>
      </c>
      <c r="HF98" s="57">
        <v>0</v>
      </c>
      <c r="HG98" s="57">
        <v>0</v>
      </c>
    </row>
    <row r="99" spans="1:215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  <c r="GV99" s="55" t="s">
        <v>98</v>
      </c>
      <c r="GW99" s="55">
        <v>0</v>
      </c>
      <c r="GX99" s="55">
        <v>0</v>
      </c>
      <c r="GY99" s="55">
        <v>0</v>
      </c>
      <c r="GZ99" s="55">
        <v>0</v>
      </c>
      <c r="HC99" s="57" t="s">
        <v>98</v>
      </c>
      <c r="HD99" s="57">
        <v>0</v>
      </c>
      <c r="HE99" s="57">
        <v>0</v>
      </c>
      <c r="HF99" s="57">
        <v>0</v>
      </c>
      <c r="HG99" s="57">
        <v>0</v>
      </c>
    </row>
    <row r="100" spans="1:215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  <c r="GV100" s="55" t="s">
        <v>99</v>
      </c>
      <c r="GW100" s="55">
        <v>0</v>
      </c>
      <c r="GX100" s="55">
        <v>0</v>
      </c>
      <c r="GY100" s="55">
        <v>0</v>
      </c>
      <c r="GZ100" s="55">
        <v>0</v>
      </c>
      <c r="HC100" s="57" t="s">
        <v>99</v>
      </c>
      <c r="HD100" s="57">
        <v>0</v>
      </c>
      <c r="HE100" s="57">
        <v>0</v>
      </c>
      <c r="HF100" s="57">
        <v>0</v>
      </c>
      <c r="HG100" s="57">
        <v>0</v>
      </c>
    </row>
    <row r="101" spans="1:215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  <c r="GV101" s="55" t="s">
        <v>100</v>
      </c>
      <c r="GW101" s="55">
        <v>0</v>
      </c>
      <c r="GX101" s="55">
        <v>0</v>
      </c>
      <c r="GY101" s="55">
        <v>0</v>
      </c>
      <c r="GZ101" s="55">
        <v>0</v>
      </c>
      <c r="HC101" s="57" t="s">
        <v>100</v>
      </c>
      <c r="HD101" s="57">
        <v>0</v>
      </c>
      <c r="HE101" s="57">
        <v>0</v>
      </c>
      <c r="HF101" s="57">
        <v>0</v>
      </c>
      <c r="HG101" s="57">
        <v>0</v>
      </c>
    </row>
    <row r="102" spans="1:215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  <c r="GV102" s="55" t="s">
        <v>101</v>
      </c>
      <c r="GW102" s="55">
        <v>0</v>
      </c>
      <c r="GX102" s="55">
        <v>0</v>
      </c>
      <c r="GY102" s="55">
        <v>0</v>
      </c>
      <c r="GZ102" s="55">
        <v>0</v>
      </c>
      <c r="HC102" s="57" t="s">
        <v>101</v>
      </c>
      <c r="HD102" s="57">
        <v>0</v>
      </c>
      <c r="HE102" s="57">
        <v>0</v>
      </c>
      <c r="HF102" s="57">
        <v>0</v>
      </c>
      <c r="HG102" s="57">
        <v>0</v>
      </c>
    </row>
    <row r="103" spans="1:215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  <c r="GV103" s="55" t="s">
        <v>102</v>
      </c>
      <c r="GW103" s="55">
        <v>0</v>
      </c>
      <c r="GX103" s="55">
        <v>0</v>
      </c>
      <c r="GY103" s="55">
        <v>0</v>
      </c>
      <c r="GZ103" s="55">
        <v>0</v>
      </c>
      <c r="HC103" s="57" t="s">
        <v>102</v>
      </c>
      <c r="HD103" s="57">
        <v>0</v>
      </c>
      <c r="HE103" s="57">
        <v>0</v>
      </c>
      <c r="HF103" s="57">
        <v>0</v>
      </c>
      <c r="HG103" s="57">
        <v>0</v>
      </c>
    </row>
    <row r="104" spans="1:215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  <c r="GV104" s="55" t="s">
        <v>103</v>
      </c>
      <c r="GW104" s="55">
        <v>0</v>
      </c>
      <c r="GX104" s="55">
        <v>0</v>
      </c>
      <c r="GY104" s="55">
        <v>0</v>
      </c>
      <c r="GZ104" s="55">
        <v>0</v>
      </c>
      <c r="HC104" s="57" t="s">
        <v>103</v>
      </c>
      <c r="HD104" s="57">
        <v>0</v>
      </c>
      <c r="HE104" s="57">
        <v>0</v>
      </c>
      <c r="HF104" s="57">
        <v>0</v>
      </c>
      <c r="HG104" s="57">
        <v>0</v>
      </c>
    </row>
    <row r="105" spans="1:215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  <c r="GV105" s="55" t="s">
        <v>104</v>
      </c>
      <c r="GW105" s="55">
        <v>0</v>
      </c>
      <c r="GX105" s="55">
        <v>0</v>
      </c>
      <c r="GY105" s="55">
        <v>0</v>
      </c>
      <c r="GZ105" s="55">
        <v>0</v>
      </c>
      <c r="HC105" s="57" t="s">
        <v>104</v>
      </c>
      <c r="HD105" s="57">
        <v>0</v>
      </c>
      <c r="HE105" s="57">
        <v>0</v>
      </c>
      <c r="HF105" s="57">
        <v>0</v>
      </c>
      <c r="HG105" s="57">
        <v>0</v>
      </c>
    </row>
    <row r="106" spans="1:215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  <c r="GV106" s="55" t="s">
        <v>105</v>
      </c>
      <c r="GW106" s="55">
        <v>0</v>
      </c>
      <c r="GX106" s="55">
        <v>0</v>
      </c>
      <c r="GY106" s="55">
        <v>0</v>
      </c>
      <c r="GZ106" s="55">
        <v>0</v>
      </c>
      <c r="HC106" s="57" t="s">
        <v>105</v>
      </c>
      <c r="HD106" s="57">
        <v>0</v>
      </c>
      <c r="HE106" s="57">
        <v>0</v>
      </c>
      <c r="HF106" s="57">
        <v>0</v>
      </c>
      <c r="HG106" s="57">
        <v>0</v>
      </c>
    </row>
    <row r="107" spans="1:215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  <c r="GV107" s="55" t="s">
        <v>106</v>
      </c>
      <c r="GW107" s="55">
        <v>0</v>
      </c>
      <c r="GX107" s="55">
        <v>0</v>
      </c>
      <c r="GY107" s="55">
        <v>0</v>
      </c>
      <c r="GZ107" s="55">
        <v>0</v>
      </c>
      <c r="HC107" s="57" t="s">
        <v>106</v>
      </c>
      <c r="HD107" s="57">
        <v>0</v>
      </c>
      <c r="HE107" s="57">
        <v>0</v>
      </c>
      <c r="HF107" s="57">
        <v>0</v>
      </c>
      <c r="HG107" s="57">
        <v>0</v>
      </c>
    </row>
    <row r="108" spans="1:215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  <c r="GV108" s="55" t="s">
        <v>107</v>
      </c>
      <c r="GW108" s="55">
        <v>0</v>
      </c>
      <c r="GX108" s="55">
        <v>0</v>
      </c>
      <c r="GY108" s="55">
        <v>0</v>
      </c>
      <c r="GZ108" s="55">
        <v>0</v>
      </c>
      <c r="HC108" s="57" t="s">
        <v>107</v>
      </c>
      <c r="HD108" s="57">
        <v>0</v>
      </c>
      <c r="HE108" s="57">
        <v>0</v>
      </c>
      <c r="HF108" s="57">
        <v>0</v>
      </c>
      <c r="HG108" s="57">
        <v>0</v>
      </c>
    </row>
    <row r="109" spans="1:215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  <c r="GV109" s="55" t="s">
        <v>108</v>
      </c>
      <c r="GW109" s="55">
        <v>0</v>
      </c>
      <c r="GX109" s="55">
        <v>0</v>
      </c>
      <c r="GY109" s="55">
        <v>0</v>
      </c>
      <c r="GZ109" s="55">
        <v>0</v>
      </c>
      <c r="HC109" s="57" t="s">
        <v>108</v>
      </c>
      <c r="HD109" s="57">
        <v>0</v>
      </c>
      <c r="HE109" s="57">
        <v>0</v>
      </c>
      <c r="HF109" s="57">
        <v>0</v>
      </c>
      <c r="HG109" s="57">
        <v>0</v>
      </c>
    </row>
    <row r="110" spans="1:215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  <c r="GV110" s="55" t="s">
        <v>109</v>
      </c>
      <c r="GW110" s="55">
        <v>0</v>
      </c>
      <c r="GX110" s="55">
        <v>0</v>
      </c>
      <c r="GY110" s="55">
        <v>0</v>
      </c>
      <c r="GZ110" s="55">
        <v>0</v>
      </c>
      <c r="HC110" s="57" t="s">
        <v>109</v>
      </c>
      <c r="HD110" s="57">
        <v>0</v>
      </c>
      <c r="HE110" s="57">
        <v>0</v>
      </c>
      <c r="HF110" s="57">
        <v>0</v>
      </c>
      <c r="HG110" s="57">
        <v>0</v>
      </c>
    </row>
    <row r="111" spans="1:215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  <c r="GV111" s="55" t="s">
        <v>110</v>
      </c>
      <c r="GW111" s="55">
        <v>0</v>
      </c>
      <c r="GX111" s="55">
        <v>0</v>
      </c>
      <c r="GY111" s="55">
        <v>0</v>
      </c>
      <c r="GZ111" s="55">
        <v>0</v>
      </c>
      <c r="HC111" s="57" t="s">
        <v>110</v>
      </c>
      <c r="HD111" s="57">
        <v>0</v>
      </c>
      <c r="HE111" s="57">
        <v>0</v>
      </c>
      <c r="HF111" s="57">
        <v>0</v>
      </c>
      <c r="HG111" s="57">
        <v>0</v>
      </c>
    </row>
    <row r="112" spans="1:215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  <c r="GV112" s="55" t="s">
        <v>111</v>
      </c>
      <c r="GW112" s="55">
        <v>0</v>
      </c>
      <c r="GX112" s="55">
        <v>0</v>
      </c>
      <c r="GY112" s="55">
        <v>0</v>
      </c>
      <c r="GZ112" s="55">
        <v>0</v>
      </c>
      <c r="HC112" s="57" t="s">
        <v>111</v>
      </c>
      <c r="HD112" s="57">
        <v>0</v>
      </c>
      <c r="HE112" s="57">
        <v>0</v>
      </c>
      <c r="HF112" s="57">
        <v>0</v>
      </c>
      <c r="HG112" s="57">
        <v>0</v>
      </c>
    </row>
    <row r="113" spans="1:215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  <c r="GV113" s="55" t="s">
        <v>112</v>
      </c>
      <c r="GW113" s="55">
        <v>0</v>
      </c>
      <c r="GX113" s="55">
        <v>0</v>
      </c>
      <c r="GY113" s="55">
        <v>0</v>
      </c>
      <c r="GZ113" s="55">
        <v>0</v>
      </c>
      <c r="HC113" s="57" t="s">
        <v>112</v>
      </c>
      <c r="HD113" s="57">
        <v>0</v>
      </c>
      <c r="HE113" s="57">
        <v>0</v>
      </c>
      <c r="HF113" s="57">
        <v>0</v>
      </c>
      <c r="HG113" s="57">
        <v>0</v>
      </c>
    </row>
    <row r="114" spans="1:215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  <c r="GV114" s="55" t="s">
        <v>113</v>
      </c>
      <c r="GW114" s="55">
        <v>0</v>
      </c>
      <c r="GX114" s="55">
        <v>0</v>
      </c>
      <c r="GY114" s="55">
        <v>0</v>
      </c>
      <c r="GZ114" s="55">
        <v>0</v>
      </c>
      <c r="HC114" s="57" t="s">
        <v>113</v>
      </c>
      <c r="HD114" s="57">
        <v>0</v>
      </c>
      <c r="HE114" s="57">
        <v>0</v>
      </c>
      <c r="HF114" s="57">
        <v>0</v>
      </c>
      <c r="HG114" s="57">
        <v>0</v>
      </c>
    </row>
    <row r="115" spans="1:215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  <c r="GV115" s="55" t="s">
        <v>114</v>
      </c>
      <c r="GW115" s="55">
        <v>0</v>
      </c>
      <c r="GX115" s="55">
        <v>0</v>
      </c>
      <c r="GY115" s="55">
        <v>0</v>
      </c>
      <c r="GZ115" s="55">
        <v>0</v>
      </c>
      <c r="HC115" s="57" t="s">
        <v>114</v>
      </c>
      <c r="HD115" s="57">
        <v>0</v>
      </c>
      <c r="HE115" s="57">
        <v>0</v>
      </c>
      <c r="HF115" s="57">
        <v>0</v>
      </c>
      <c r="HG115" s="57">
        <v>0</v>
      </c>
    </row>
    <row r="116" spans="1:215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  <c r="GV116" s="55" t="s">
        <v>115</v>
      </c>
      <c r="GW116" s="55">
        <v>0</v>
      </c>
      <c r="GX116" s="55">
        <v>0</v>
      </c>
      <c r="GY116" s="55">
        <v>0</v>
      </c>
      <c r="GZ116" s="55">
        <v>0</v>
      </c>
      <c r="HC116" s="57" t="s">
        <v>115</v>
      </c>
      <c r="HD116" s="57">
        <v>0</v>
      </c>
      <c r="HE116" s="57">
        <v>0</v>
      </c>
      <c r="HF116" s="57">
        <v>0</v>
      </c>
      <c r="HG116" s="57">
        <v>0</v>
      </c>
    </row>
    <row r="117" spans="1:215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  <c r="GV117" s="55" t="s">
        <v>116</v>
      </c>
      <c r="GW117" s="55">
        <v>0</v>
      </c>
      <c r="GX117" s="55">
        <v>0</v>
      </c>
      <c r="GY117" s="55">
        <v>0</v>
      </c>
      <c r="GZ117" s="55">
        <v>0</v>
      </c>
      <c r="HC117" s="57" t="s">
        <v>116</v>
      </c>
      <c r="HD117" s="57">
        <v>0</v>
      </c>
      <c r="HE117" s="57">
        <v>0</v>
      </c>
      <c r="HF117" s="57">
        <v>0</v>
      </c>
      <c r="HG117" s="57">
        <v>0</v>
      </c>
    </row>
    <row r="118" spans="1:215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  <c r="GV118" s="55" t="s">
        <v>117</v>
      </c>
      <c r="GW118" s="55">
        <v>0</v>
      </c>
      <c r="GX118" s="55">
        <v>0</v>
      </c>
      <c r="GY118" s="55">
        <v>0</v>
      </c>
      <c r="GZ118" s="55">
        <v>0</v>
      </c>
      <c r="HC118" s="57" t="s">
        <v>117</v>
      </c>
      <c r="HD118" s="57">
        <v>0</v>
      </c>
      <c r="HE118" s="57">
        <v>0</v>
      </c>
      <c r="HF118" s="57">
        <v>0</v>
      </c>
      <c r="HG118" s="57">
        <v>0</v>
      </c>
    </row>
    <row r="119" spans="1:215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  <c r="GV119" s="55" t="s">
        <v>118</v>
      </c>
      <c r="GW119" s="55">
        <v>0</v>
      </c>
      <c r="GX119" s="55">
        <v>0</v>
      </c>
      <c r="GY119" s="55">
        <v>0</v>
      </c>
      <c r="GZ119" s="55">
        <v>0</v>
      </c>
      <c r="HC119" s="57" t="s">
        <v>118</v>
      </c>
      <c r="HD119" s="57">
        <v>0</v>
      </c>
      <c r="HE119" s="57">
        <v>0</v>
      </c>
      <c r="HF119" s="57">
        <v>0</v>
      </c>
      <c r="HG119" s="57">
        <v>0</v>
      </c>
    </row>
    <row r="120" spans="1:215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  <c r="GV120" s="55" t="s">
        <v>119</v>
      </c>
      <c r="GW120" s="55">
        <v>0</v>
      </c>
      <c r="GX120" s="55">
        <v>0</v>
      </c>
      <c r="GY120" s="55">
        <v>0</v>
      </c>
      <c r="GZ120" s="55">
        <v>0</v>
      </c>
      <c r="HC120" s="57" t="s">
        <v>119</v>
      </c>
      <c r="HD120" s="57">
        <v>0</v>
      </c>
      <c r="HE120" s="57">
        <v>0</v>
      </c>
      <c r="HF120" s="57">
        <v>0</v>
      </c>
      <c r="HG120" s="57">
        <v>0</v>
      </c>
    </row>
    <row r="121" spans="1:215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  <c r="GV121" s="55" t="s">
        <v>120</v>
      </c>
      <c r="GW121" s="55">
        <v>0</v>
      </c>
      <c r="GX121" s="55">
        <v>0</v>
      </c>
      <c r="GY121" s="55">
        <v>0</v>
      </c>
      <c r="GZ121" s="55">
        <v>0</v>
      </c>
      <c r="HC121" s="57" t="s">
        <v>120</v>
      </c>
      <c r="HD121" s="57">
        <v>0</v>
      </c>
      <c r="HE121" s="57">
        <v>0</v>
      </c>
      <c r="HF121" s="57">
        <v>0</v>
      </c>
      <c r="HG121" s="57">
        <v>0</v>
      </c>
    </row>
    <row r="122" spans="1:215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  <c r="GV122" s="55" t="s">
        <v>121</v>
      </c>
      <c r="GW122" s="55">
        <v>0</v>
      </c>
      <c r="GX122" s="55">
        <v>0</v>
      </c>
      <c r="GY122" s="55">
        <v>0</v>
      </c>
      <c r="GZ122" s="55">
        <v>0</v>
      </c>
      <c r="HC122" s="57" t="s">
        <v>121</v>
      </c>
      <c r="HD122" s="57">
        <v>0</v>
      </c>
      <c r="HE122" s="57">
        <v>0</v>
      </c>
      <c r="HF122" s="57">
        <v>0</v>
      </c>
      <c r="HG122" s="57">
        <v>0</v>
      </c>
    </row>
    <row r="123" spans="1:215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  <c r="GV123" s="55" t="s">
        <v>122</v>
      </c>
      <c r="GW123" s="55">
        <v>0</v>
      </c>
      <c r="GX123" s="55">
        <v>0</v>
      </c>
      <c r="GY123" s="55">
        <v>0</v>
      </c>
      <c r="GZ123" s="55">
        <v>0</v>
      </c>
      <c r="HC123" s="57" t="s">
        <v>122</v>
      </c>
      <c r="HD123" s="57">
        <v>0</v>
      </c>
      <c r="HE123" s="57">
        <v>0</v>
      </c>
      <c r="HF123" s="57">
        <v>0</v>
      </c>
      <c r="HG123" s="57">
        <v>0</v>
      </c>
    </row>
    <row r="124" spans="1:215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  <c r="GV124" s="55" t="s">
        <v>123</v>
      </c>
      <c r="GW124" s="55">
        <v>0</v>
      </c>
      <c r="GX124" s="55">
        <v>0</v>
      </c>
      <c r="GY124" s="55">
        <v>0</v>
      </c>
      <c r="GZ124" s="55">
        <v>0</v>
      </c>
      <c r="HC124" s="57" t="s">
        <v>123</v>
      </c>
      <c r="HD124" s="57">
        <v>0</v>
      </c>
      <c r="HE124" s="57">
        <v>0</v>
      </c>
      <c r="HF124" s="57">
        <v>0</v>
      </c>
      <c r="HG124" s="57">
        <v>0</v>
      </c>
    </row>
    <row r="125" spans="1:215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  <c r="GV125" s="55" t="s">
        <v>124</v>
      </c>
      <c r="GW125" s="55">
        <v>0</v>
      </c>
      <c r="GX125" s="55">
        <v>0</v>
      </c>
      <c r="GY125" s="55">
        <v>0</v>
      </c>
      <c r="GZ125" s="55">
        <v>0</v>
      </c>
      <c r="HC125" s="57" t="s">
        <v>124</v>
      </c>
      <c r="HD125" s="57">
        <v>0</v>
      </c>
      <c r="HE125" s="57">
        <v>0</v>
      </c>
      <c r="HF125" s="57">
        <v>0</v>
      </c>
      <c r="HG125" s="57">
        <v>0</v>
      </c>
    </row>
    <row r="126" spans="1:215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  <c r="GV126" s="55" t="s">
        <v>125</v>
      </c>
      <c r="GW126" s="55">
        <v>0</v>
      </c>
      <c r="GX126" s="55">
        <v>0</v>
      </c>
      <c r="GY126" s="55">
        <v>0</v>
      </c>
      <c r="GZ126" s="55">
        <v>0</v>
      </c>
      <c r="HC126" s="57" t="s">
        <v>125</v>
      </c>
      <c r="HD126" s="57">
        <v>0</v>
      </c>
      <c r="HE126" s="57">
        <v>0</v>
      </c>
      <c r="HF126" s="57">
        <v>0</v>
      </c>
      <c r="HG126" s="57">
        <v>0</v>
      </c>
    </row>
    <row r="127" spans="1:215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  <c r="GV127" s="55" t="s">
        <v>126</v>
      </c>
      <c r="GW127" s="55">
        <v>0</v>
      </c>
      <c r="GX127" s="55">
        <v>0</v>
      </c>
      <c r="GY127" s="55">
        <v>0</v>
      </c>
      <c r="GZ127" s="55">
        <v>0</v>
      </c>
      <c r="HC127" s="57" t="s">
        <v>126</v>
      </c>
      <c r="HD127" s="57">
        <v>0</v>
      </c>
      <c r="HE127" s="57">
        <v>0</v>
      </c>
      <c r="HF127" s="57">
        <v>0</v>
      </c>
      <c r="HG127" s="57">
        <v>0</v>
      </c>
    </row>
    <row r="128" spans="1:215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  <c r="GV128" s="55" t="s">
        <v>127</v>
      </c>
      <c r="GW128" s="55">
        <v>0</v>
      </c>
      <c r="GX128" s="55">
        <v>0</v>
      </c>
      <c r="GY128" s="55">
        <v>0</v>
      </c>
      <c r="GZ128" s="55">
        <v>0</v>
      </c>
      <c r="HC128" s="57" t="s">
        <v>127</v>
      </c>
      <c r="HD128" s="57">
        <v>0</v>
      </c>
      <c r="HE128" s="57">
        <v>0</v>
      </c>
      <c r="HF128" s="57">
        <v>0</v>
      </c>
      <c r="HG128" s="57">
        <v>0</v>
      </c>
    </row>
    <row r="129" spans="1:215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  <c r="GV129" s="55" t="s">
        <v>128</v>
      </c>
      <c r="GW129" s="55">
        <v>0</v>
      </c>
      <c r="GX129" s="55">
        <v>0</v>
      </c>
      <c r="GY129" s="55">
        <v>0</v>
      </c>
      <c r="GZ129" s="55">
        <v>0</v>
      </c>
      <c r="HC129" s="57" t="s">
        <v>128</v>
      </c>
      <c r="HD129" s="57">
        <v>0</v>
      </c>
      <c r="HE129" s="57">
        <v>0</v>
      </c>
      <c r="HF129" s="57">
        <v>0</v>
      </c>
      <c r="HG129" s="57">
        <v>0</v>
      </c>
    </row>
    <row r="130" spans="1:215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  <c r="GV130" s="55" t="s">
        <v>129</v>
      </c>
      <c r="GW130" s="55">
        <v>0</v>
      </c>
      <c r="GX130" s="55">
        <v>0</v>
      </c>
      <c r="GY130" s="55">
        <v>0</v>
      </c>
      <c r="GZ130" s="55">
        <v>0</v>
      </c>
      <c r="HC130" s="57" t="s">
        <v>129</v>
      </c>
      <c r="HD130" s="57">
        <v>0</v>
      </c>
      <c r="HE130" s="57">
        <v>0</v>
      </c>
      <c r="HF130" s="57">
        <v>0</v>
      </c>
      <c r="HG130" s="57">
        <v>0</v>
      </c>
    </row>
    <row r="131" spans="1:215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  <c r="GV131" s="55" t="s">
        <v>130</v>
      </c>
      <c r="GW131" s="55">
        <v>0</v>
      </c>
      <c r="GX131" s="55">
        <v>0</v>
      </c>
      <c r="GY131" s="55">
        <v>0</v>
      </c>
      <c r="GZ131" s="55">
        <v>0</v>
      </c>
      <c r="HC131" s="57" t="s">
        <v>130</v>
      </c>
      <c r="HD131" s="57">
        <v>0</v>
      </c>
      <c r="HE131" s="57">
        <v>0</v>
      </c>
      <c r="HF131" s="57">
        <v>0</v>
      </c>
      <c r="HG131" s="57">
        <v>0</v>
      </c>
    </row>
    <row r="132" spans="1:215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  <c r="GV132" s="55" t="s">
        <v>131</v>
      </c>
      <c r="GW132" s="55">
        <v>0</v>
      </c>
      <c r="GX132" s="55">
        <v>0</v>
      </c>
      <c r="GY132" s="55">
        <v>0</v>
      </c>
      <c r="GZ132" s="55">
        <v>0</v>
      </c>
      <c r="HC132" s="57" t="s">
        <v>131</v>
      </c>
      <c r="HD132" s="57">
        <v>0</v>
      </c>
      <c r="HE132" s="57">
        <v>0</v>
      </c>
      <c r="HF132" s="57">
        <v>0</v>
      </c>
      <c r="HG132" s="57">
        <v>0</v>
      </c>
    </row>
    <row r="133" spans="1:215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  <c r="GV133" s="55" t="s">
        <v>132</v>
      </c>
      <c r="GW133" s="55">
        <v>0</v>
      </c>
      <c r="GX133" s="55">
        <v>0</v>
      </c>
      <c r="GY133" s="55">
        <v>0</v>
      </c>
      <c r="GZ133" s="55">
        <v>0</v>
      </c>
      <c r="HC133" s="57" t="s">
        <v>132</v>
      </c>
      <c r="HD133" s="57">
        <v>0</v>
      </c>
      <c r="HE133" s="57">
        <v>0</v>
      </c>
      <c r="HF133" s="57">
        <v>0</v>
      </c>
      <c r="HG133" s="57">
        <v>0</v>
      </c>
    </row>
    <row r="134" spans="1:215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  <c r="GV134" s="55" t="s">
        <v>133</v>
      </c>
      <c r="GW134" s="55">
        <v>0</v>
      </c>
      <c r="GX134" s="55">
        <v>0</v>
      </c>
      <c r="GY134" s="55">
        <v>0</v>
      </c>
      <c r="GZ134" s="55">
        <v>0</v>
      </c>
      <c r="HC134" s="57" t="s">
        <v>133</v>
      </c>
      <c r="HD134" s="57">
        <v>0</v>
      </c>
      <c r="HE134" s="57">
        <v>0</v>
      </c>
      <c r="HF134" s="57">
        <v>0</v>
      </c>
      <c r="HG134" s="57">
        <v>0</v>
      </c>
    </row>
    <row r="135" spans="1:215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  <c r="GV135" s="55" t="s">
        <v>134</v>
      </c>
      <c r="GW135" s="55">
        <v>0</v>
      </c>
      <c r="GX135" s="55">
        <v>0</v>
      </c>
      <c r="GY135" s="55">
        <v>0</v>
      </c>
      <c r="GZ135" s="55">
        <v>0</v>
      </c>
      <c r="HC135" s="57" t="s">
        <v>134</v>
      </c>
      <c r="HD135" s="57">
        <v>0</v>
      </c>
      <c r="HE135" s="57">
        <v>0</v>
      </c>
      <c r="HF135" s="57">
        <v>0</v>
      </c>
      <c r="HG135" s="57">
        <v>0</v>
      </c>
    </row>
    <row r="136" spans="1:215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  <c r="GV136" s="55" t="s">
        <v>135</v>
      </c>
      <c r="GW136" s="55">
        <v>0</v>
      </c>
      <c r="GX136" s="55">
        <v>0</v>
      </c>
      <c r="GY136" s="55">
        <v>0</v>
      </c>
      <c r="GZ136" s="55">
        <v>0</v>
      </c>
      <c r="HC136" s="57" t="s">
        <v>135</v>
      </c>
      <c r="HD136" s="57">
        <v>0</v>
      </c>
      <c r="HE136" s="57">
        <v>0</v>
      </c>
      <c r="HF136" s="57">
        <v>0</v>
      </c>
      <c r="HG136" s="57">
        <v>0</v>
      </c>
    </row>
    <row r="137" spans="1:215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  <c r="GV137" s="55" t="s">
        <v>136</v>
      </c>
      <c r="GW137" s="55">
        <v>0</v>
      </c>
      <c r="GX137" s="55">
        <v>0</v>
      </c>
      <c r="GY137" s="55">
        <v>0</v>
      </c>
      <c r="GZ137" s="55">
        <v>0</v>
      </c>
      <c r="HC137" s="57" t="s">
        <v>136</v>
      </c>
      <c r="HD137" s="57">
        <v>0</v>
      </c>
      <c r="HE137" s="57">
        <v>0</v>
      </c>
      <c r="HF137" s="57">
        <v>0</v>
      </c>
      <c r="HG137" s="57">
        <v>0</v>
      </c>
    </row>
    <row r="138" spans="1:215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  <c r="GV138" s="55" t="s">
        <v>137</v>
      </c>
      <c r="GW138" s="55">
        <v>0</v>
      </c>
      <c r="GX138" s="55">
        <v>0</v>
      </c>
      <c r="GY138" s="55">
        <v>0</v>
      </c>
      <c r="GZ138" s="55">
        <v>0</v>
      </c>
      <c r="HC138" s="57" t="s">
        <v>137</v>
      </c>
      <c r="HD138" s="57">
        <v>0</v>
      </c>
      <c r="HE138" s="57">
        <v>0</v>
      </c>
      <c r="HF138" s="57">
        <v>0</v>
      </c>
      <c r="HG138" s="57">
        <v>0</v>
      </c>
    </row>
    <row r="139" spans="1:215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  <c r="GV139" s="55" t="s">
        <v>138</v>
      </c>
      <c r="GW139" s="55">
        <v>0</v>
      </c>
      <c r="GX139" s="55">
        <v>0</v>
      </c>
      <c r="GY139" s="55">
        <v>0</v>
      </c>
      <c r="GZ139" s="55">
        <v>0</v>
      </c>
      <c r="HC139" s="57" t="s">
        <v>138</v>
      </c>
      <c r="HD139" s="57">
        <v>0</v>
      </c>
      <c r="HE139" s="57">
        <v>0</v>
      </c>
      <c r="HF139" s="57">
        <v>0</v>
      </c>
      <c r="HG139" s="57">
        <v>0</v>
      </c>
    </row>
    <row r="140" spans="1:215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  <c r="GV140" s="55" t="s">
        <v>139</v>
      </c>
      <c r="GW140" s="55">
        <v>0</v>
      </c>
      <c r="GX140" s="55">
        <v>0</v>
      </c>
      <c r="GY140" s="55">
        <v>0</v>
      </c>
      <c r="GZ140" s="55">
        <v>0</v>
      </c>
      <c r="HC140" s="57" t="s">
        <v>139</v>
      </c>
      <c r="HD140" s="57">
        <v>0</v>
      </c>
      <c r="HE140" s="57">
        <v>0</v>
      </c>
      <c r="HF140" s="57">
        <v>0</v>
      </c>
      <c r="HG140" s="57">
        <v>0</v>
      </c>
    </row>
    <row r="141" spans="1:215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  <c r="GV141" s="55" t="s">
        <v>140</v>
      </c>
      <c r="GW141" s="55">
        <v>0</v>
      </c>
      <c r="GX141" s="55">
        <v>0</v>
      </c>
      <c r="GY141" s="55">
        <v>0</v>
      </c>
      <c r="GZ141" s="55">
        <v>0</v>
      </c>
      <c r="HC141" s="57" t="s">
        <v>140</v>
      </c>
      <c r="HD141" s="57">
        <v>0</v>
      </c>
      <c r="HE141" s="57">
        <v>0</v>
      </c>
      <c r="HF141" s="57">
        <v>0</v>
      </c>
      <c r="HG141" s="57">
        <v>0</v>
      </c>
    </row>
    <row r="142" spans="1:215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  <c r="GV142" s="55" t="s">
        <v>141</v>
      </c>
      <c r="GW142" s="55">
        <v>0</v>
      </c>
      <c r="GX142" s="55">
        <v>0</v>
      </c>
      <c r="GY142" s="55">
        <v>0</v>
      </c>
      <c r="GZ142" s="55">
        <v>0</v>
      </c>
      <c r="HC142" s="57" t="s">
        <v>141</v>
      </c>
      <c r="HD142" s="57">
        <v>0</v>
      </c>
      <c r="HE142" s="57">
        <v>0</v>
      </c>
      <c r="HF142" s="57">
        <v>0</v>
      </c>
      <c r="HG142" s="57">
        <v>0</v>
      </c>
    </row>
    <row r="143" spans="1:215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  <c r="GV143" s="55" t="s">
        <v>142</v>
      </c>
      <c r="GW143" s="55">
        <v>0</v>
      </c>
      <c r="GX143" s="55">
        <v>0</v>
      </c>
      <c r="GY143" s="55">
        <v>0</v>
      </c>
      <c r="GZ143" s="55">
        <v>0</v>
      </c>
      <c r="HC143" s="57" t="s">
        <v>142</v>
      </c>
      <c r="HD143" s="57">
        <v>0</v>
      </c>
      <c r="HE143" s="57">
        <v>0</v>
      </c>
      <c r="HF143" s="57">
        <v>0</v>
      </c>
      <c r="HG143" s="57">
        <v>0</v>
      </c>
    </row>
    <row r="144" spans="1:215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  <c r="GV144" s="55" t="s">
        <v>143</v>
      </c>
      <c r="GW144" s="55">
        <v>0</v>
      </c>
      <c r="GX144" s="55">
        <v>0</v>
      </c>
      <c r="GY144" s="55">
        <v>0</v>
      </c>
      <c r="GZ144" s="55">
        <v>0</v>
      </c>
      <c r="HC144" s="57" t="s">
        <v>143</v>
      </c>
      <c r="HD144" s="57">
        <v>0</v>
      </c>
      <c r="HE144" s="57">
        <v>0</v>
      </c>
      <c r="HF144" s="57">
        <v>0</v>
      </c>
      <c r="HG144" s="57">
        <v>0</v>
      </c>
    </row>
    <row r="145" spans="1:215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  <c r="GV145" s="55" t="s">
        <v>144</v>
      </c>
      <c r="GW145" s="55">
        <v>0</v>
      </c>
      <c r="GX145" s="55">
        <v>0</v>
      </c>
      <c r="GY145" s="55">
        <v>0</v>
      </c>
      <c r="GZ145" s="55">
        <v>0</v>
      </c>
      <c r="HC145" s="57" t="s">
        <v>144</v>
      </c>
      <c r="HD145" s="57">
        <v>0</v>
      </c>
      <c r="HE145" s="57">
        <v>0</v>
      </c>
      <c r="HF145" s="57">
        <v>0</v>
      </c>
      <c r="HG145" s="57">
        <v>0</v>
      </c>
    </row>
    <row r="146" spans="1:215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  <c r="GV146" s="55" t="s">
        <v>145</v>
      </c>
      <c r="GW146" s="55">
        <v>0</v>
      </c>
      <c r="GX146" s="55">
        <v>0</v>
      </c>
      <c r="GY146" s="55">
        <v>0</v>
      </c>
      <c r="GZ146" s="55">
        <v>0</v>
      </c>
      <c r="HC146" s="57" t="s">
        <v>145</v>
      </c>
      <c r="HD146" s="57">
        <v>0</v>
      </c>
      <c r="HE146" s="57">
        <v>0</v>
      </c>
      <c r="HF146" s="57">
        <v>0</v>
      </c>
      <c r="HG146" s="57">
        <v>0</v>
      </c>
    </row>
    <row r="147" spans="1:215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  <c r="GV147" s="55" t="s">
        <v>146</v>
      </c>
      <c r="GW147" s="55">
        <v>0</v>
      </c>
      <c r="GX147" s="55">
        <v>0</v>
      </c>
      <c r="GY147" s="55">
        <v>0</v>
      </c>
      <c r="GZ147" s="55">
        <v>0</v>
      </c>
      <c r="HC147" s="57" t="s">
        <v>146</v>
      </c>
      <c r="HD147" s="57">
        <v>0</v>
      </c>
      <c r="HE147" s="57">
        <v>0</v>
      </c>
      <c r="HF147" s="57">
        <v>0</v>
      </c>
      <c r="HG147" s="57">
        <v>0</v>
      </c>
    </row>
    <row r="148" spans="1:215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  <c r="GV148" s="55" t="s">
        <v>147</v>
      </c>
      <c r="GW148" s="55">
        <v>0</v>
      </c>
      <c r="GX148" s="55">
        <v>0</v>
      </c>
      <c r="GY148" s="55">
        <v>0</v>
      </c>
      <c r="GZ148" s="55">
        <v>0</v>
      </c>
      <c r="HC148" s="57" t="s">
        <v>147</v>
      </c>
      <c r="HD148" s="57">
        <v>0</v>
      </c>
      <c r="HE148" s="57">
        <v>0</v>
      </c>
      <c r="HF148" s="57">
        <v>0</v>
      </c>
      <c r="HG148" s="57">
        <v>0</v>
      </c>
    </row>
    <row r="149" spans="1:215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  <c r="GV149" s="55" t="s">
        <v>148</v>
      </c>
      <c r="GW149" s="55">
        <v>0</v>
      </c>
      <c r="GX149" s="55">
        <v>0</v>
      </c>
      <c r="GY149" s="55">
        <v>0</v>
      </c>
      <c r="GZ149" s="55">
        <v>0</v>
      </c>
      <c r="HC149" s="57" t="s">
        <v>148</v>
      </c>
      <c r="HD149" s="57">
        <v>0</v>
      </c>
      <c r="HE149" s="57">
        <v>0</v>
      </c>
      <c r="HF149" s="57">
        <v>0</v>
      </c>
      <c r="HG149" s="57">
        <v>0</v>
      </c>
    </row>
    <row r="150" spans="1:215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  <c r="GV150" s="55" t="s">
        <v>149</v>
      </c>
      <c r="GW150" s="55">
        <v>0</v>
      </c>
      <c r="GX150" s="55">
        <v>0</v>
      </c>
      <c r="GY150" s="55">
        <v>0</v>
      </c>
      <c r="GZ150" s="55">
        <v>0</v>
      </c>
      <c r="HC150" s="57" t="s">
        <v>149</v>
      </c>
      <c r="HD150" s="57">
        <v>0</v>
      </c>
      <c r="HE150" s="57">
        <v>0</v>
      </c>
      <c r="HF150" s="57">
        <v>0</v>
      </c>
      <c r="HG150" s="57">
        <v>0</v>
      </c>
    </row>
    <row r="151" spans="1:215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  <c r="GV151" s="55" t="s">
        <v>150</v>
      </c>
      <c r="GW151" s="55">
        <v>0</v>
      </c>
      <c r="GX151" s="55">
        <v>0</v>
      </c>
      <c r="GY151" s="55">
        <v>0</v>
      </c>
      <c r="GZ151" s="55">
        <v>0</v>
      </c>
      <c r="HC151" s="57" t="s">
        <v>150</v>
      </c>
      <c r="HD151" s="57">
        <v>0</v>
      </c>
      <c r="HE151" s="57">
        <v>0</v>
      </c>
      <c r="HF151" s="57">
        <v>0</v>
      </c>
      <c r="HG151" s="57">
        <v>0</v>
      </c>
    </row>
    <row r="152" spans="1:215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  <c r="GV152" s="55" t="s">
        <v>151</v>
      </c>
      <c r="GW152" s="55">
        <v>0</v>
      </c>
      <c r="GX152" s="55">
        <v>0</v>
      </c>
      <c r="GY152" s="55">
        <v>0</v>
      </c>
      <c r="GZ152" s="55">
        <v>0</v>
      </c>
      <c r="HC152" s="57" t="s">
        <v>151</v>
      </c>
      <c r="HD152" s="57">
        <v>0</v>
      </c>
      <c r="HE152" s="57">
        <v>0</v>
      </c>
      <c r="HF152" s="57">
        <v>0</v>
      </c>
      <c r="HG152" s="57">
        <v>0</v>
      </c>
    </row>
    <row r="153" spans="1:215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  <c r="GV153" s="55" t="s">
        <v>152</v>
      </c>
      <c r="GW153" s="55">
        <v>0</v>
      </c>
      <c r="GX153" s="55">
        <v>0</v>
      </c>
      <c r="GY153" s="55">
        <v>0</v>
      </c>
      <c r="GZ153" s="55">
        <v>0</v>
      </c>
      <c r="HC153" s="57" t="s">
        <v>152</v>
      </c>
      <c r="HD153" s="57">
        <v>0</v>
      </c>
      <c r="HE153" s="57">
        <v>0</v>
      </c>
      <c r="HF153" s="57">
        <v>0</v>
      </c>
      <c r="HG153" s="57">
        <v>0</v>
      </c>
    </row>
    <row r="154" spans="1:215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  <c r="GV154" s="55" t="s">
        <v>153</v>
      </c>
      <c r="GW154" s="55">
        <v>0</v>
      </c>
      <c r="GX154" s="55">
        <v>0</v>
      </c>
      <c r="GY154" s="55">
        <v>0</v>
      </c>
      <c r="GZ154" s="55">
        <v>0</v>
      </c>
      <c r="HC154" s="57" t="s">
        <v>153</v>
      </c>
      <c r="HD154" s="57">
        <v>0</v>
      </c>
      <c r="HE154" s="57">
        <v>0</v>
      </c>
      <c r="HF154" s="57">
        <v>0</v>
      </c>
      <c r="HG154" s="57">
        <v>0</v>
      </c>
    </row>
    <row r="155" spans="1:215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  <c r="GV155" s="55" t="s">
        <v>154</v>
      </c>
      <c r="GW155" s="55">
        <v>0</v>
      </c>
      <c r="GX155" s="55">
        <v>0</v>
      </c>
      <c r="GY155" s="55">
        <v>0</v>
      </c>
      <c r="GZ155" s="55">
        <v>0</v>
      </c>
      <c r="HC155" s="57" t="s">
        <v>154</v>
      </c>
      <c r="HD155" s="57">
        <v>0</v>
      </c>
      <c r="HE155" s="57">
        <v>0</v>
      </c>
      <c r="HF155" s="57">
        <v>0</v>
      </c>
      <c r="HG155" s="57">
        <v>0</v>
      </c>
    </row>
    <row r="156" spans="1:215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  <c r="GV156" s="55" t="s">
        <v>155</v>
      </c>
      <c r="GW156" s="55">
        <v>0</v>
      </c>
      <c r="GX156" s="55">
        <v>0</v>
      </c>
      <c r="GY156" s="55">
        <v>0</v>
      </c>
      <c r="GZ156" s="55">
        <v>0</v>
      </c>
      <c r="HC156" s="57" t="s">
        <v>155</v>
      </c>
      <c r="HD156" s="57">
        <v>0</v>
      </c>
      <c r="HE156" s="57">
        <v>0</v>
      </c>
      <c r="HF156" s="57">
        <v>0</v>
      </c>
      <c r="HG156" s="57">
        <v>0</v>
      </c>
    </row>
    <row r="157" spans="1:215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  <c r="GV157" s="55" t="s">
        <v>156</v>
      </c>
      <c r="GW157" s="55">
        <v>0</v>
      </c>
      <c r="GX157" s="55">
        <v>0</v>
      </c>
      <c r="GY157" s="55">
        <v>0</v>
      </c>
      <c r="GZ157" s="55">
        <v>0</v>
      </c>
      <c r="HC157" s="57" t="s">
        <v>156</v>
      </c>
      <c r="HD157" s="57">
        <v>0</v>
      </c>
      <c r="HE157" s="57">
        <v>0</v>
      </c>
      <c r="HF157" s="57">
        <v>0</v>
      </c>
      <c r="HG157" s="57">
        <v>0</v>
      </c>
    </row>
    <row r="158" spans="1:215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  <c r="GV158" s="55" t="s">
        <v>157</v>
      </c>
      <c r="GW158" s="55">
        <v>0</v>
      </c>
      <c r="GX158" s="55">
        <v>0</v>
      </c>
      <c r="GY158" s="55">
        <v>0</v>
      </c>
      <c r="GZ158" s="55">
        <v>0</v>
      </c>
      <c r="HC158" s="57" t="s">
        <v>157</v>
      </c>
      <c r="HD158" s="57">
        <v>0</v>
      </c>
      <c r="HE158" s="57">
        <v>0</v>
      </c>
      <c r="HF158" s="57">
        <v>0</v>
      </c>
      <c r="HG158" s="57">
        <v>0</v>
      </c>
    </row>
    <row r="159" spans="1:215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  <c r="GV159" s="55" t="s">
        <v>158</v>
      </c>
      <c r="GW159" s="55">
        <v>0</v>
      </c>
      <c r="GX159" s="55">
        <v>0</v>
      </c>
      <c r="GY159" s="55">
        <v>0</v>
      </c>
      <c r="GZ159" s="55">
        <v>0</v>
      </c>
      <c r="HC159" s="57" t="s">
        <v>158</v>
      </c>
      <c r="HD159" s="57">
        <v>0</v>
      </c>
      <c r="HE159" s="57">
        <v>0</v>
      </c>
      <c r="HF159" s="57">
        <v>0</v>
      </c>
      <c r="HG159" s="57">
        <v>0</v>
      </c>
    </row>
    <row r="160" spans="1:215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  <c r="GV160" s="55" t="s">
        <v>159</v>
      </c>
      <c r="GW160" s="55">
        <v>0</v>
      </c>
      <c r="GX160" s="55">
        <v>0</v>
      </c>
      <c r="GY160" s="55">
        <v>0</v>
      </c>
      <c r="GZ160" s="55">
        <v>0</v>
      </c>
      <c r="HC160" s="57" t="s">
        <v>159</v>
      </c>
      <c r="HD160" s="57">
        <v>0</v>
      </c>
      <c r="HE160" s="57">
        <v>0</v>
      </c>
      <c r="HF160" s="57">
        <v>0</v>
      </c>
      <c r="HG160" s="57">
        <v>0</v>
      </c>
    </row>
    <row r="161" spans="1:215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  <c r="GV161" s="55" t="s">
        <v>160</v>
      </c>
      <c r="GW161" s="55">
        <v>0</v>
      </c>
      <c r="GX161" s="55">
        <v>0</v>
      </c>
      <c r="GY161" s="55">
        <v>0</v>
      </c>
      <c r="GZ161" s="55">
        <v>0</v>
      </c>
      <c r="HC161" s="57" t="s">
        <v>160</v>
      </c>
      <c r="HD161" s="57">
        <v>0</v>
      </c>
      <c r="HE161" s="57">
        <v>0</v>
      </c>
      <c r="HF161" s="57">
        <v>0</v>
      </c>
      <c r="HG161" s="57">
        <v>0</v>
      </c>
    </row>
    <row r="162" spans="1:215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  <c r="GV162" s="55" t="s">
        <v>161</v>
      </c>
      <c r="GW162" s="55">
        <v>0</v>
      </c>
      <c r="GX162" s="55">
        <v>0</v>
      </c>
      <c r="GY162" s="55">
        <v>0</v>
      </c>
      <c r="GZ162" s="55">
        <v>0</v>
      </c>
      <c r="HC162" s="57" t="s">
        <v>161</v>
      </c>
      <c r="HD162" s="57">
        <v>0</v>
      </c>
      <c r="HE162" s="57">
        <v>0</v>
      </c>
      <c r="HF162" s="57">
        <v>0</v>
      </c>
      <c r="HG162" s="57">
        <v>0</v>
      </c>
    </row>
    <row r="163" spans="1:215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  <c r="GV163" s="55" t="s">
        <v>162</v>
      </c>
      <c r="GW163" s="55">
        <v>0</v>
      </c>
      <c r="GX163" s="55">
        <v>0</v>
      </c>
      <c r="GY163" s="55">
        <v>0</v>
      </c>
      <c r="GZ163" s="55">
        <v>0</v>
      </c>
      <c r="HC163" s="57" t="s">
        <v>162</v>
      </c>
      <c r="HD163" s="57">
        <v>0</v>
      </c>
      <c r="HE163" s="57">
        <v>0</v>
      </c>
      <c r="HF163" s="57">
        <v>0</v>
      </c>
      <c r="HG163" s="57">
        <v>0</v>
      </c>
    </row>
    <row r="164" spans="1:215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  <c r="GV164" s="55" t="s">
        <v>163</v>
      </c>
      <c r="GW164" s="55">
        <v>0</v>
      </c>
      <c r="GX164" s="55">
        <v>0</v>
      </c>
      <c r="GY164" s="55">
        <v>0</v>
      </c>
      <c r="GZ164" s="55">
        <v>0</v>
      </c>
      <c r="HC164" s="57" t="s">
        <v>163</v>
      </c>
      <c r="HD164" s="57">
        <v>0</v>
      </c>
      <c r="HE164" s="57">
        <v>0</v>
      </c>
      <c r="HF164" s="57">
        <v>0</v>
      </c>
      <c r="HG164" s="57">
        <v>0</v>
      </c>
    </row>
    <row r="165" spans="1:215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  <c r="GV165" s="55" t="s">
        <v>164</v>
      </c>
      <c r="GW165" s="55">
        <v>0</v>
      </c>
      <c r="GX165" s="55">
        <v>0</v>
      </c>
      <c r="GY165" s="55">
        <v>0</v>
      </c>
      <c r="GZ165" s="55">
        <v>0</v>
      </c>
      <c r="HC165" s="57" t="s">
        <v>164</v>
      </c>
      <c r="HD165" s="57">
        <v>0</v>
      </c>
      <c r="HE165" s="57">
        <v>0</v>
      </c>
      <c r="HF165" s="57">
        <v>0</v>
      </c>
      <c r="HG165" s="57">
        <v>0</v>
      </c>
    </row>
    <row r="166" spans="1:215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  <c r="GV166" s="55" t="s">
        <v>165</v>
      </c>
      <c r="GW166" s="55">
        <v>0</v>
      </c>
      <c r="GX166" s="55">
        <v>0</v>
      </c>
      <c r="GY166" s="55">
        <v>0</v>
      </c>
      <c r="GZ166" s="55">
        <v>0</v>
      </c>
      <c r="HC166" s="57" t="s">
        <v>165</v>
      </c>
      <c r="HD166" s="57">
        <v>0</v>
      </c>
      <c r="HE166" s="57">
        <v>0</v>
      </c>
      <c r="HF166" s="57">
        <v>0</v>
      </c>
      <c r="HG166" s="57">
        <v>0</v>
      </c>
    </row>
    <row r="167" spans="1:215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  <c r="GV167" s="55" t="s">
        <v>166</v>
      </c>
      <c r="GW167" s="55">
        <v>0</v>
      </c>
      <c r="GX167" s="55">
        <v>0</v>
      </c>
      <c r="GY167" s="55">
        <v>0</v>
      </c>
      <c r="GZ167" s="55">
        <v>0</v>
      </c>
      <c r="HC167" s="57" t="s">
        <v>166</v>
      </c>
      <c r="HD167" s="57">
        <v>0</v>
      </c>
      <c r="HE167" s="57">
        <v>0</v>
      </c>
      <c r="HF167" s="57">
        <v>0</v>
      </c>
      <c r="HG167" s="57">
        <v>0</v>
      </c>
    </row>
    <row r="168" spans="1:215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  <c r="GV168" s="55" t="s">
        <v>167</v>
      </c>
      <c r="GW168" s="55">
        <v>0</v>
      </c>
      <c r="GX168" s="55">
        <v>0</v>
      </c>
      <c r="GY168" s="55">
        <v>0</v>
      </c>
      <c r="GZ168" s="55">
        <v>0</v>
      </c>
      <c r="HC168" s="57" t="s">
        <v>167</v>
      </c>
      <c r="HD168" s="57">
        <v>0</v>
      </c>
      <c r="HE168" s="57">
        <v>0</v>
      </c>
      <c r="HF168" s="57">
        <v>0</v>
      </c>
      <c r="HG168" s="57">
        <v>0</v>
      </c>
    </row>
    <row r="169" spans="1:215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  <c r="GV169" s="55" t="s">
        <v>168</v>
      </c>
      <c r="GW169" s="55">
        <v>0</v>
      </c>
      <c r="GX169" s="55">
        <v>0</v>
      </c>
      <c r="GY169" s="55">
        <v>0</v>
      </c>
      <c r="GZ169" s="55">
        <v>0</v>
      </c>
      <c r="HC169" s="57" t="s">
        <v>168</v>
      </c>
      <c r="HD169" s="57">
        <v>0</v>
      </c>
      <c r="HE169" s="57">
        <v>0</v>
      </c>
      <c r="HF169" s="57">
        <v>0</v>
      </c>
      <c r="HG169" s="57">
        <v>0</v>
      </c>
    </row>
    <row r="170" spans="1:215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  <c r="GV170" s="55" t="s">
        <v>169</v>
      </c>
      <c r="GW170" s="55">
        <v>0</v>
      </c>
      <c r="GX170" s="55">
        <v>0</v>
      </c>
      <c r="GY170" s="55">
        <v>0</v>
      </c>
      <c r="GZ170" s="55">
        <v>0</v>
      </c>
      <c r="HC170" s="57" t="s">
        <v>169</v>
      </c>
      <c r="HD170" s="57">
        <v>0</v>
      </c>
      <c r="HE170" s="57">
        <v>0</v>
      </c>
      <c r="HF170" s="57">
        <v>0</v>
      </c>
      <c r="HG170" s="57">
        <v>0</v>
      </c>
    </row>
    <row r="171" spans="1:215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  <c r="GV171" s="55" t="s">
        <v>170</v>
      </c>
      <c r="GW171" s="55">
        <v>0</v>
      </c>
      <c r="GX171" s="55">
        <v>0</v>
      </c>
      <c r="GY171" s="55">
        <v>0</v>
      </c>
      <c r="GZ171" s="55">
        <v>0</v>
      </c>
      <c r="HC171" s="57" t="s">
        <v>170</v>
      </c>
      <c r="HD171" s="57">
        <v>0</v>
      </c>
      <c r="HE171" s="57">
        <v>0</v>
      </c>
      <c r="HF171" s="57">
        <v>0</v>
      </c>
      <c r="HG171" s="57">
        <v>0</v>
      </c>
    </row>
    <row r="172" spans="1:215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  <c r="GV172" s="55" t="s">
        <v>171</v>
      </c>
      <c r="GW172" s="55">
        <v>0</v>
      </c>
      <c r="GX172" s="55">
        <v>0</v>
      </c>
      <c r="GY172" s="55">
        <v>0</v>
      </c>
      <c r="GZ172" s="55">
        <v>0</v>
      </c>
      <c r="HC172" s="57" t="s">
        <v>171</v>
      </c>
      <c r="HD172" s="57">
        <v>0</v>
      </c>
      <c r="HE172" s="57">
        <v>0</v>
      </c>
      <c r="HF172" s="57">
        <v>0</v>
      </c>
      <c r="HG172" s="57">
        <v>0</v>
      </c>
    </row>
    <row r="173" spans="1:215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  <c r="GV173" s="55" t="s">
        <v>172</v>
      </c>
      <c r="GW173" s="55">
        <v>0</v>
      </c>
      <c r="GX173" s="55">
        <v>0</v>
      </c>
      <c r="GY173" s="55">
        <v>0</v>
      </c>
      <c r="GZ173" s="55">
        <v>0</v>
      </c>
      <c r="HC173" s="57" t="s">
        <v>172</v>
      </c>
      <c r="HD173" s="57">
        <v>0</v>
      </c>
      <c r="HE173" s="57">
        <v>0</v>
      </c>
      <c r="HF173" s="57">
        <v>0</v>
      </c>
      <c r="HG173" s="57">
        <v>0</v>
      </c>
    </row>
    <row r="174" spans="1:215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  <c r="GV174" s="55" t="s">
        <v>173</v>
      </c>
      <c r="GW174" s="55">
        <v>0</v>
      </c>
      <c r="GX174" s="55">
        <v>0</v>
      </c>
      <c r="GY174" s="55">
        <v>0</v>
      </c>
      <c r="GZ174" s="55">
        <v>0</v>
      </c>
      <c r="HC174" s="57" t="s">
        <v>173</v>
      </c>
      <c r="HD174" s="57">
        <v>0</v>
      </c>
      <c r="HE174" s="57">
        <v>0</v>
      </c>
      <c r="HF174" s="57">
        <v>0</v>
      </c>
      <c r="HG174" s="57">
        <v>0</v>
      </c>
    </row>
    <row r="175" spans="1:215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  <c r="GV175" s="55" t="s">
        <v>174</v>
      </c>
      <c r="GW175" s="55">
        <v>0</v>
      </c>
      <c r="GX175" s="55">
        <v>0</v>
      </c>
      <c r="GY175" s="55">
        <v>0</v>
      </c>
      <c r="GZ175" s="55">
        <v>0</v>
      </c>
      <c r="HC175" s="57" t="s">
        <v>174</v>
      </c>
      <c r="HD175" s="57">
        <v>0</v>
      </c>
      <c r="HE175" s="57">
        <v>0</v>
      </c>
      <c r="HF175" s="57">
        <v>0</v>
      </c>
      <c r="HG175" s="57">
        <v>0</v>
      </c>
    </row>
    <row r="176" spans="1:215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  <c r="GV176" s="55" t="s">
        <v>175</v>
      </c>
      <c r="GW176" s="55">
        <v>0</v>
      </c>
      <c r="GX176" s="55">
        <v>0</v>
      </c>
      <c r="GY176" s="55">
        <v>0</v>
      </c>
      <c r="GZ176" s="55">
        <v>0</v>
      </c>
      <c r="HC176" s="57" t="s">
        <v>175</v>
      </c>
      <c r="HD176" s="57">
        <v>0</v>
      </c>
      <c r="HE176" s="57">
        <v>0</v>
      </c>
      <c r="HF176" s="57">
        <v>0</v>
      </c>
      <c r="HG176" s="57">
        <v>0</v>
      </c>
    </row>
    <row r="177" spans="1:215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  <c r="GV177" s="55" t="s">
        <v>176</v>
      </c>
      <c r="GW177" s="55">
        <v>0</v>
      </c>
      <c r="GX177" s="55">
        <v>0</v>
      </c>
      <c r="GY177" s="55">
        <v>0</v>
      </c>
      <c r="GZ177" s="55">
        <v>0</v>
      </c>
      <c r="HC177" s="57" t="s">
        <v>176</v>
      </c>
      <c r="HD177" s="57">
        <v>0</v>
      </c>
      <c r="HE177" s="57">
        <v>0</v>
      </c>
      <c r="HF177" s="57">
        <v>0</v>
      </c>
      <c r="HG177" s="57">
        <v>0</v>
      </c>
    </row>
    <row r="178" spans="1:215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  <c r="GV178" s="55" t="s">
        <v>177</v>
      </c>
      <c r="GW178" s="55">
        <v>0</v>
      </c>
      <c r="GX178" s="55">
        <v>0</v>
      </c>
      <c r="GY178" s="55">
        <v>0</v>
      </c>
      <c r="GZ178" s="55">
        <v>0</v>
      </c>
      <c r="HC178" s="57" t="s">
        <v>177</v>
      </c>
      <c r="HD178" s="57">
        <v>0</v>
      </c>
      <c r="HE178" s="57">
        <v>0</v>
      </c>
      <c r="HF178" s="57">
        <v>0</v>
      </c>
      <c r="HG178" s="57">
        <v>0</v>
      </c>
    </row>
    <row r="179" spans="1:215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  <c r="GV179" s="55" t="s">
        <v>178</v>
      </c>
      <c r="GW179" s="55">
        <v>0</v>
      </c>
      <c r="GX179" s="55">
        <v>0</v>
      </c>
      <c r="GY179" s="55">
        <v>0</v>
      </c>
      <c r="GZ179" s="55">
        <v>0</v>
      </c>
      <c r="HC179" s="57" t="s">
        <v>178</v>
      </c>
      <c r="HD179" s="57">
        <v>0</v>
      </c>
      <c r="HE179" s="57">
        <v>0</v>
      </c>
      <c r="HF179" s="57">
        <v>0</v>
      </c>
      <c r="HG179" s="57">
        <v>0</v>
      </c>
    </row>
    <row r="180" spans="1:215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  <c r="GV180" s="55" t="s">
        <v>179</v>
      </c>
      <c r="GW180" s="55">
        <v>0</v>
      </c>
      <c r="GX180" s="55">
        <v>0</v>
      </c>
      <c r="GY180" s="55">
        <v>0</v>
      </c>
      <c r="GZ180" s="55">
        <v>0</v>
      </c>
      <c r="HC180" s="57" t="s">
        <v>179</v>
      </c>
      <c r="HD180" s="57">
        <v>0</v>
      </c>
      <c r="HE180" s="57">
        <v>0</v>
      </c>
      <c r="HF180" s="57">
        <v>0</v>
      </c>
      <c r="HG180" s="57">
        <v>0</v>
      </c>
    </row>
    <row r="181" spans="1:215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  <c r="GV181" s="55" t="s">
        <v>180</v>
      </c>
      <c r="GW181" s="55">
        <v>0</v>
      </c>
      <c r="GX181" s="55">
        <v>0</v>
      </c>
      <c r="GY181" s="55">
        <v>0</v>
      </c>
      <c r="GZ181" s="55">
        <v>0</v>
      </c>
      <c r="HC181" s="57" t="s">
        <v>180</v>
      </c>
      <c r="HD181" s="57">
        <v>0</v>
      </c>
      <c r="HE181" s="57">
        <v>0</v>
      </c>
      <c r="HF181" s="57">
        <v>0</v>
      </c>
      <c r="HG181" s="57">
        <v>0</v>
      </c>
    </row>
    <row r="182" spans="1:215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  <c r="GV182" s="55" t="s">
        <v>181</v>
      </c>
      <c r="GW182" s="55">
        <v>0</v>
      </c>
      <c r="GX182" s="55">
        <v>0</v>
      </c>
      <c r="GY182" s="55">
        <v>0</v>
      </c>
      <c r="GZ182" s="55">
        <v>0</v>
      </c>
      <c r="HC182" s="57" t="s">
        <v>181</v>
      </c>
      <c r="HD182" s="57">
        <v>0</v>
      </c>
      <c r="HE182" s="57">
        <v>0</v>
      </c>
      <c r="HF182" s="57">
        <v>0</v>
      </c>
      <c r="HG182" s="57">
        <v>0</v>
      </c>
    </row>
    <row r="183" spans="1:215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  <c r="GV183" s="55" t="s">
        <v>182</v>
      </c>
      <c r="GW183" s="55">
        <v>0</v>
      </c>
      <c r="GX183" s="55">
        <v>0</v>
      </c>
      <c r="GY183" s="55">
        <v>0</v>
      </c>
      <c r="GZ183" s="55">
        <v>0</v>
      </c>
      <c r="HC183" s="57" t="s">
        <v>182</v>
      </c>
      <c r="HD183" s="57">
        <v>0</v>
      </c>
      <c r="HE183" s="57">
        <v>0</v>
      </c>
      <c r="HF183" s="57">
        <v>0</v>
      </c>
      <c r="HG183" s="57">
        <v>0</v>
      </c>
    </row>
    <row r="184" spans="1:215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  <c r="GV184" s="55" t="s">
        <v>183</v>
      </c>
      <c r="GW184" s="55">
        <v>0</v>
      </c>
      <c r="GX184" s="55">
        <v>0</v>
      </c>
      <c r="GY184" s="55">
        <v>0</v>
      </c>
      <c r="GZ184" s="55">
        <v>0</v>
      </c>
      <c r="HC184" s="57" t="s">
        <v>183</v>
      </c>
      <c r="HD184" s="57">
        <v>0</v>
      </c>
      <c r="HE184" s="57">
        <v>0</v>
      </c>
      <c r="HF184" s="57">
        <v>0</v>
      </c>
      <c r="HG184" s="57">
        <v>0</v>
      </c>
    </row>
    <row r="185" spans="1:215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  <c r="GV185" s="55" t="s">
        <v>184</v>
      </c>
      <c r="GW185" s="55">
        <v>0</v>
      </c>
      <c r="GX185" s="55">
        <v>0</v>
      </c>
      <c r="GY185" s="55">
        <v>0</v>
      </c>
      <c r="GZ185" s="55">
        <v>0</v>
      </c>
      <c r="HC185" s="57" t="s">
        <v>184</v>
      </c>
      <c r="HD185" s="57">
        <v>0</v>
      </c>
      <c r="HE185" s="57">
        <v>0</v>
      </c>
      <c r="HF185" s="57">
        <v>0</v>
      </c>
      <c r="HG185" s="57">
        <v>0</v>
      </c>
    </row>
    <row r="186" spans="1:215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  <c r="GV186" s="55" t="s">
        <v>185</v>
      </c>
      <c r="GW186" s="55">
        <v>0</v>
      </c>
      <c r="GX186" s="55">
        <v>0</v>
      </c>
      <c r="GY186" s="55">
        <v>0</v>
      </c>
      <c r="GZ186" s="55">
        <v>0</v>
      </c>
      <c r="HC186" s="57" t="s">
        <v>185</v>
      </c>
      <c r="HD186" s="57">
        <v>0</v>
      </c>
      <c r="HE186" s="57">
        <v>0</v>
      </c>
      <c r="HF186" s="57">
        <v>0</v>
      </c>
      <c r="HG186" s="57">
        <v>0</v>
      </c>
    </row>
    <row r="187" spans="1:215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  <c r="GV187" s="55" t="s">
        <v>186</v>
      </c>
      <c r="GW187" s="55">
        <v>0</v>
      </c>
      <c r="GX187" s="55">
        <v>0</v>
      </c>
      <c r="GY187" s="55">
        <v>0</v>
      </c>
      <c r="GZ187" s="55">
        <v>0</v>
      </c>
      <c r="HC187" s="57" t="s">
        <v>186</v>
      </c>
      <c r="HD187" s="57">
        <v>0</v>
      </c>
      <c r="HE187" s="57">
        <v>0</v>
      </c>
      <c r="HF187" s="57">
        <v>0</v>
      </c>
      <c r="HG187" s="57">
        <v>0</v>
      </c>
    </row>
    <row r="188" spans="1:215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  <c r="GV188" s="55" t="s">
        <v>187</v>
      </c>
      <c r="GW188" s="55">
        <v>0</v>
      </c>
      <c r="GX188" s="55">
        <v>0</v>
      </c>
      <c r="GY188" s="55">
        <v>0</v>
      </c>
      <c r="GZ188" s="55">
        <v>0</v>
      </c>
      <c r="HC188" s="57" t="s">
        <v>187</v>
      </c>
      <c r="HD188" s="57">
        <v>0</v>
      </c>
      <c r="HE188" s="57">
        <v>0</v>
      </c>
      <c r="HF188" s="57">
        <v>0</v>
      </c>
      <c r="HG188" s="57">
        <v>0</v>
      </c>
    </row>
    <row r="189" spans="1:215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  <c r="GV189" s="55" t="s">
        <v>188</v>
      </c>
      <c r="GW189" s="55">
        <v>0</v>
      </c>
      <c r="GX189" s="55">
        <v>0</v>
      </c>
      <c r="GY189" s="55">
        <v>0</v>
      </c>
      <c r="GZ189" s="55">
        <v>0</v>
      </c>
      <c r="HC189" s="57" t="s">
        <v>188</v>
      </c>
      <c r="HD189" s="57">
        <v>0</v>
      </c>
      <c r="HE189" s="57">
        <v>0</v>
      </c>
      <c r="HF189" s="57">
        <v>0</v>
      </c>
      <c r="HG189" s="57">
        <v>0</v>
      </c>
    </row>
    <row r="190" spans="1:215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  <c r="GV190" s="55" t="s">
        <v>189</v>
      </c>
      <c r="GW190" s="55">
        <v>0</v>
      </c>
      <c r="GX190" s="55">
        <v>0</v>
      </c>
      <c r="GY190" s="55">
        <v>0</v>
      </c>
      <c r="GZ190" s="55">
        <v>0</v>
      </c>
      <c r="HC190" s="57" t="s">
        <v>189</v>
      </c>
      <c r="HD190" s="57">
        <v>0</v>
      </c>
      <c r="HE190" s="57">
        <v>0</v>
      </c>
      <c r="HF190" s="57">
        <v>0</v>
      </c>
      <c r="HG190" s="57">
        <v>0</v>
      </c>
    </row>
    <row r="191" spans="1:215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  <c r="GV191" s="55" t="s">
        <v>190</v>
      </c>
      <c r="GW191" s="55">
        <v>0</v>
      </c>
      <c r="GX191" s="55">
        <v>0</v>
      </c>
      <c r="GY191" s="55">
        <v>0</v>
      </c>
      <c r="GZ191" s="55">
        <v>0</v>
      </c>
      <c r="HC191" s="57" t="s">
        <v>190</v>
      </c>
      <c r="HD191" s="57">
        <v>0</v>
      </c>
      <c r="HE191" s="57">
        <v>0</v>
      </c>
      <c r="HF191" s="57">
        <v>0</v>
      </c>
      <c r="HG191" s="57">
        <v>0</v>
      </c>
    </row>
    <row r="192" spans="1:215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  <c r="GV192" s="55" t="s">
        <v>191</v>
      </c>
      <c r="GW192" s="55">
        <v>0</v>
      </c>
      <c r="GX192" s="55">
        <v>0</v>
      </c>
      <c r="GY192" s="55">
        <v>0</v>
      </c>
      <c r="GZ192" s="55">
        <v>0</v>
      </c>
      <c r="HC192" s="57" t="s">
        <v>191</v>
      </c>
      <c r="HD192" s="57">
        <v>0</v>
      </c>
      <c r="HE192" s="57">
        <v>0</v>
      </c>
      <c r="HF192" s="57">
        <v>0</v>
      </c>
      <c r="HG192" s="57">
        <v>0</v>
      </c>
    </row>
    <row r="193" spans="1:215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  <c r="GV193" s="55" t="s">
        <v>192</v>
      </c>
      <c r="GW193" s="55">
        <v>0</v>
      </c>
      <c r="GX193" s="55">
        <v>0</v>
      </c>
      <c r="GY193" s="55">
        <v>0</v>
      </c>
      <c r="GZ193" s="55">
        <v>0</v>
      </c>
      <c r="HC193" s="57" t="s">
        <v>192</v>
      </c>
      <c r="HD193" s="57">
        <v>0</v>
      </c>
      <c r="HE193" s="57">
        <v>0</v>
      </c>
      <c r="HF193" s="57">
        <v>0</v>
      </c>
      <c r="HG193" s="57">
        <v>0</v>
      </c>
    </row>
    <row r="194" spans="1:215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  <c r="GV194" s="55" t="s">
        <v>193</v>
      </c>
      <c r="GW194" s="55">
        <v>0</v>
      </c>
      <c r="GX194" s="55">
        <v>0</v>
      </c>
      <c r="GY194" s="55">
        <v>0</v>
      </c>
      <c r="GZ194" s="55">
        <v>0</v>
      </c>
      <c r="HC194" s="57" t="s">
        <v>193</v>
      </c>
      <c r="HD194" s="57">
        <v>0</v>
      </c>
      <c r="HE194" s="57">
        <v>0</v>
      </c>
      <c r="HF194" s="57">
        <v>0</v>
      </c>
      <c r="HG194" s="57">
        <v>0</v>
      </c>
    </row>
    <row r="195" spans="1:215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  <c r="GV195" s="55" t="s">
        <v>194</v>
      </c>
      <c r="GW195" s="55">
        <v>0</v>
      </c>
      <c r="GX195" s="55">
        <v>0</v>
      </c>
      <c r="GY195" s="55">
        <v>0</v>
      </c>
      <c r="GZ195" s="55">
        <v>0</v>
      </c>
      <c r="HC195" s="57" t="s">
        <v>194</v>
      </c>
      <c r="HD195" s="57">
        <v>0</v>
      </c>
      <c r="HE195" s="57">
        <v>0</v>
      </c>
      <c r="HF195" s="57">
        <v>0</v>
      </c>
      <c r="HG195" s="57">
        <v>0</v>
      </c>
    </row>
    <row r="196" spans="1:215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  <c r="GV196" s="55" t="s">
        <v>195</v>
      </c>
      <c r="GW196" s="55">
        <v>0</v>
      </c>
      <c r="GX196" s="55">
        <v>0</v>
      </c>
      <c r="GY196" s="55">
        <v>0</v>
      </c>
      <c r="GZ196" s="55">
        <v>0</v>
      </c>
      <c r="HC196" s="57" t="s">
        <v>195</v>
      </c>
      <c r="HD196" s="57">
        <v>0</v>
      </c>
      <c r="HE196" s="57">
        <v>0</v>
      </c>
      <c r="HF196" s="57">
        <v>0</v>
      </c>
      <c r="HG196" s="57">
        <v>0</v>
      </c>
    </row>
    <row r="197" spans="1:215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  <c r="GV197" s="55" t="s">
        <v>196</v>
      </c>
      <c r="GW197" s="55">
        <v>0</v>
      </c>
      <c r="GX197" s="55">
        <v>0</v>
      </c>
      <c r="GY197" s="55">
        <v>0</v>
      </c>
      <c r="GZ197" s="55">
        <v>0</v>
      </c>
      <c r="HC197" s="57" t="s">
        <v>196</v>
      </c>
      <c r="HD197" s="57">
        <v>0</v>
      </c>
      <c r="HE197" s="57">
        <v>0</v>
      </c>
      <c r="HF197" s="57">
        <v>0</v>
      </c>
      <c r="HG197" s="57">
        <v>0</v>
      </c>
    </row>
    <row r="198" spans="1:215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  <c r="GV198" s="55" t="s">
        <v>197</v>
      </c>
      <c r="GW198" s="55">
        <v>0</v>
      </c>
      <c r="GX198" s="55">
        <v>0</v>
      </c>
      <c r="GY198" s="55">
        <v>0</v>
      </c>
      <c r="GZ198" s="55">
        <v>0</v>
      </c>
      <c r="HC198" s="57" t="s">
        <v>197</v>
      </c>
      <c r="HD198" s="57">
        <v>0</v>
      </c>
      <c r="HE198" s="57">
        <v>0</v>
      </c>
      <c r="HF198" s="57">
        <v>0</v>
      </c>
      <c r="HG198" s="57">
        <v>0</v>
      </c>
    </row>
    <row r="199" spans="1:215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  <c r="GV199" s="55" t="s">
        <v>198</v>
      </c>
      <c r="GW199" s="55">
        <v>0</v>
      </c>
      <c r="GX199" s="55">
        <v>0</v>
      </c>
      <c r="GY199" s="55">
        <v>0</v>
      </c>
      <c r="GZ199" s="55">
        <v>0</v>
      </c>
      <c r="HC199" s="57" t="s">
        <v>198</v>
      </c>
      <c r="HD199" s="57">
        <v>0</v>
      </c>
      <c r="HE199" s="57">
        <v>0</v>
      </c>
      <c r="HF199" s="57">
        <v>0</v>
      </c>
      <c r="HG199" s="57">
        <v>0</v>
      </c>
    </row>
    <row r="200" spans="1:215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  <c r="GV200" s="55" t="s">
        <v>199</v>
      </c>
      <c r="GW200" s="55">
        <v>0</v>
      </c>
      <c r="GX200" s="55">
        <v>0</v>
      </c>
      <c r="GY200" s="55">
        <v>0</v>
      </c>
      <c r="GZ200" s="55">
        <v>0</v>
      </c>
      <c r="HC200" s="57" t="s">
        <v>199</v>
      </c>
      <c r="HD200" s="57">
        <v>0</v>
      </c>
      <c r="HE200" s="57">
        <v>0</v>
      </c>
      <c r="HF200" s="57">
        <v>0</v>
      </c>
      <c r="HG200" s="57">
        <v>0</v>
      </c>
    </row>
    <row r="201" spans="1:215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  <c r="GV201" s="55" t="s">
        <v>200</v>
      </c>
      <c r="GW201" s="55">
        <v>0</v>
      </c>
      <c r="GX201" s="55">
        <v>0</v>
      </c>
      <c r="GY201" s="55">
        <v>0</v>
      </c>
      <c r="GZ201" s="55">
        <v>0</v>
      </c>
      <c r="HC201" s="57" t="s">
        <v>200</v>
      </c>
      <c r="HD201" s="57">
        <v>0</v>
      </c>
      <c r="HE201" s="57">
        <v>0</v>
      </c>
      <c r="HF201" s="57">
        <v>0</v>
      </c>
      <c r="HG201" s="57">
        <v>0</v>
      </c>
    </row>
    <row r="202" spans="1:215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  <c r="GV202" s="55" t="s">
        <v>201</v>
      </c>
      <c r="GW202" s="55">
        <v>0</v>
      </c>
      <c r="GX202" s="55">
        <v>0</v>
      </c>
      <c r="GY202" s="55">
        <v>0</v>
      </c>
      <c r="GZ202" s="55">
        <v>0</v>
      </c>
      <c r="HC202" s="57" t="s">
        <v>201</v>
      </c>
      <c r="HD202" s="57">
        <v>0</v>
      </c>
      <c r="HE202" s="57">
        <v>0</v>
      </c>
      <c r="HF202" s="57">
        <v>0</v>
      </c>
      <c r="HG202" s="57">
        <v>0</v>
      </c>
    </row>
    <row r="203" spans="1:215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  <c r="GV203" s="55" t="s">
        <v>202</v>
      </c>
      <c r="GW203" s="55">
        <v>0</v>
      </c>
      <c r="GX203" s="55">
        <v>0</v>
      </c>
      <c r="GY203" s="55">
        <v>0</v>
      </c>
      <c r="GZ203" s="55">
        <v>0</v>
      </c>
      <c r="HC203" s="57" t="s">
        <v>202</v>
      </c>
      <c r="HD203" s="57">
        <v>0</v>
      </c>
      <c r="HE203" s="57">
        <v>0</v>
      </c>
      <c r="HF203" s="57">
        <v>0</v>
      </c>
      <c r="HG203" s="57">
        <v>0</v>
      </c>
    </row>
    <row r="204" spans="1:215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  <c r="GV204" s="55" t="s">
        <v>203</v>
      </c>
      <c r="GW204" s="55">
        <v>0</v>
      </c>
      <c r="GX204" s="55">
        <v>0</v>
      </c>
      <c r="GY204" s="55">
        <v>0</v>
      </c>
      <c r="GZ204" s="55">
        <v>0</v>
      </c>
      <c r="HC204" s="57" t="s">
        <v>203</v>
      </c>
      <c r="HD204" s="57">
        <v>0</v>
      </c>
      <c r="HE204" s="57">
        <v>0</v>
      </c>
      <c r="HF204" s="57">
        <v>0</v>
      </c>
      <c r="HG204" s="57">
        <v>0</v>
      </c>
    </row>
    <row r="205" spans="1:215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  <c r="GV205" s="55" t="s">
        <v>204</v>
      </c>
      <c r="GW205" s="55">
        <v>0</v>
      </c>
      <c r="GX205" s="55">
        <v>0</v>
      </c>
      <c r="GY205" s="55">
        <v>0</v>
      </c>
      <c r="GZ205" s="55">
        <v>0</v>
      </c>
      <c r="HC205" s="57" t="s">
        <v>204</v>
      </c>
      <c r="HD205" s="57">
        <v>0</v>
      </c>
      <c r="HE205" s="57">
        <v>0</v>
      </c>
      <c r="HF205" s="57">
        <v>0</v>
      </c>
      <c r="HG205" s="57">
        <v>0</v>
      </c>
    </row>
    <row r="206" spans="1:215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  <c r="GV206" s="55" t="s">
        <v>205</v>
      </c>
      <c r="GW206" s="55">
        <v>0</v>
      </c>
      <c r="GX206" s="55">
        <v>0</v>
      </c>
      <c r="GY206" s="55">
        <v>0</v>
      </c>
      <c r="GZ206" s="55">
        <v>0</v>
      </c>
      <c r="HC206" s="57" t="s">
        <v>205</v>
      </c>
      <c r="HD206" s="57">
        <v>0</v>
      </c>
      <c r="HE206" s="57">
        <v>0</v>
      </c>
      <c r="HF206" s="57">
        <v>0</v>
      </c>
      <c r="HG206" s="57">
        <v>0</v>
      </c>
    </row>
    <row r="207" spans="1:215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  <c r="GV207" s="55" t="s">
        <v>206</v>
      </c>
      <c r="GW207" s="55">
        <v>0</v>
      </c>
      <c r="GX207" s="55">
        <v>0</v>
      </c>
      <c r="GY207" s="55">
        <v>0</v>
      </c>
      <c r="GZ207" s="55">
        <v>0</v>
      </c>
      <c r="HC207" s="57" t="s">
        <v>206</v>
      </c>
      <c r="HD207" s="57">
        <v>0</v>
      </c>
      <c r="HE207" s="57">
        <v>0</v>
      </c>
      <c r="HF207" s="57">
        <v>0</v>
      </c>
      <c r="HG207" s="57">
        <v>0</v>
      </c>
    </row>
    <row r="208" spans="1:215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  <c r="GV208" s="55" t="s">
        <v>207</v>
      </c>
      <c r="GW208" s="55">
        <v>0</v>
      </c>
      <c r="GX208" s="55">
        <v>0</v>
      </c>
      <c r="GY208" s="55">
        <v>0</v>
      </c>
      <c r="GZ208" s="55">
        <v>0</v>
      </c>
      <c r="HC208" s="57" t="s">
        <v>207</v>
      </c>
      <c r="HD208" s="57">
        <v>0</v>
      </c>
      <c r="HE208" s="57">
        <v>0</v>
      </c>
      <c r="HF208" s="57">
        <v>0</v>
      </c>
      <c r="HG208" s="57">
        <v>0</v>
      </c>
    </row>
    <row r="209" spans="1:215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  <c r="GV209" s="55" t="s">
        <v>208</v>
      </c>
      <c r="GW209" s="55">
        <v>0</v>
      </c>
      <c r="GX209" s="55">
        <v>0</v>
      </c>
      <c r="GY209" s="55">
        <v>0</v>
      </c>
      <c r="GZ209" s="55">
        <v>0</v>
      </c>
      <c r="HC209" s="57" t="s">
        <v>208</v>
      </c>
      <c r="HD209" s="57">
        <v>0</v>
      </c>
      <c r="HE209" s="57">
        <v>0</v>
      </c>
      <c r="HF209" s="57">
        <v>0</v>
      </c>
      <c r="HG209" s="57">
        <v>0</v>
      </c>
    </row>
    <row r="210" spans="1:215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  <c r="GV210" s="55" t="s">
        <v>209</v>
      </c>
      <c r="GW210" s="55">
        <v>0</v>
      </c>
      <c r="GX210" s="55">
        <v>0</v>
      </c>
      <c r="GY210" s="55">
        <v>0</v>
      </c>
      <c r="GZ210" s="55">
        <v>0</v>
      </c>
      <c r="HC210" s="57" t="s">
        <v>209</v>
      </c>
      <c r="HD210" s="57">
        <v>0</v>
      </c>
      <c r="HE210" s="57">
        <v>0</v>
      </c>
      <c r="HF210" s="57">
        <v>0</v>
      </c>
      <c r="HG210" s="57">
        <v>0</v>
      </c>
    </row>
    <row r="211" spans="1:215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  <c r="GV211" s="55" t="s">
        <v>210</v>
      </c>
      <c r="GW211" s="55">
        <v>0</v>
      </c>
      <c r="GX211" s="55">
        <v>0</v>
      </c>
      <c r="GY211" s="55">
        <v>0</v>
      </c>
      <c r="GZ211" s="55">
        <v>0</v>
      </c>
      <c r="HC211" s="57" t="s">
        <v>210</v>
      </c>
      <c r="HD211" s="57">
        <v>0</v>
      </c>
      <c r="HE211" s="57">
        <v>0</v>
      </c>
      <c r="HF211" s="57">
        <v>0</v>
      </c>
      <c r="HG211" s="57">
        <v>0</v>
      </c>
    </row>
    <row r="212" spans="1:215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  <c r="GV212" s="55" t="s">
        <v>211</v>
      </c>
      <c r="GW212" s="55">
        <v>0</v>
      </c>
      <c r="GX212" s="55">
        <v>0</v>
      </c>
      <c r="GY212" s="55">
        <v>0</v>
      </c>
      <c r="GZ212" s="55">
        <v>0</v>
      </c>
      <c r="HC212" s="57" t="s">
        <v>211</v>
      </c>
      <c r="HD212" s="57">
        <v>0</v>
      </c>
      <c r="HE212" s="57">
        <v>0</v>
      </c>
      <c r="HF212" s="57">
        <v>0</v>
      </c>
      <c r="HG212" s="57">
        <v>0</v>
      </c>
    </row>
    <row r="213" spans="1:215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  <c r="GV213" s="55" t="s">
        <v>212</v>
      </c>
      <c r="GW213" s="55">
        <v>0</v>
      </c>
      <c r="GX213" s="55">
        <v>0</v>
      </c>
      <c r="GY213" s="55">
        <v>0</v>
      </c>
      <c r="GZ213" s="55">
        <v>0</v>
      </c>
      <c r="HC213" s="57" t="s">
        <v>212</v>
      </c>
      <c r="HD213" s="57">
        <v>0</v>
      </c>
      <c r="HE213" s="57">
        <v>0</v>
      </c>
      <c r="HF213" s="57">
        <v>0</v>
      </c>
      <c r="HG213" s="57">
        <v>0</v>
      </c>
    </row>
    <row r="214" spans="1:215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  <c r="GV214" s="55" t="s">
        <v>213</v>
      </c>
      <c r="GW214" s="55">
        <v>0</v>
      </c>
      <c r="GX214" s="55">
        <v>0</v>
      </c>
      <c r="GY214" s="55">
        <v>0</v>
      </c>
      <c r="GZ214" s="55">
        <v>0</v>
      </c>
      <c r="HC214" s="57" t="s">
        <v>213</v>
      </c>
      <c r="HD214" s="57">
        <v>0</v>
      </c>
      <c r="HE214" s="57">
        <v>0</v>
      </c>
      <c r="HF214" s="57">
        <v>0</v>
      </c>
      <c r="HG214" s="57">
        <v>0</v>
      </c>
    </row>
    <row r="215" spans="1:215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  <c r="GV215" s="55" t="s">
        <v>214</v>
      </c>
      <c r="GW215" s="55">
        <v>0</v>
      </c>
      <c r="GX215" s="55">
        <v>0</v>
      </c>
      <c r="GY215" s="55">
        <v>0</v>
      </c>
      <c r="GZ215" s="55">
        <v>0</v>
      </c>
      <c r="HC215" s="57" t="s">
        <v>214</v>
      </c>
      <c r="HD215" s="57">
        <v>0</v>
      </c>
      <c r="HE215" s="57">
        <v>0</v>
      </c>
      <c r="HF215" s="57">
        <v>0</v>
      </c>
      <c r="HG215" s="57">
        <v>0</v>
      </c>
    </row>
    <row r="216" spans="1:215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  <c r="GV216" s="55" t="s">
        <v>215</v>
      </c>
      <c r="GW216" s="55">
        <v>0</v>
      </c>
      <c r="GX216" s="55">
        <v>0</v>
      </c>
      <c r="GY216" s="55">
        <v>0</v>
      </c>
      <c r="GZ216" s="55">
        <v>0</v>
      </c>
      <c r="HC216" s="57" t="s">
        <v>215</v>
      </c>
      <c r="HD216" s="57">
        <v>0</v>
      </c>
      <c r="HE216" s="57">
        <v>0</v>
      </c>
      <c r="HF216" s="57">
        <v>0</v>
      </c>
      <c r="HG216" s="57">
        <v>0</v>
      </c>
    </row>
    <row r="217" spans="1:215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  <c r="GV217" s="55" t="s">
        <v>216</v>
      </c>
      <c r="GW217" s="55">
        <v>0</v>
      </c>
      <c r="GX217" s="55">
        <v>0</v>
      </c>
      <c r="GY217" s="55">
        <v>0</v>
      </c>
      <c r="GZ217" s="55">
        <v>0</v>
      </c>
      <c r="HC217" s="57" t="s">
        <v>216</v>
      </c>
      <c r="HD217" s="57">
        <v>0</v>
      </c>
      <c r="HE217" s="57">
        <v>0</v>
      </c>
      <c r="HF217" s="57">
        <v>0</v>
      </c>
      <c r="HG217" s="57">
        <v>0</v>
      </c>
    </row>
    <row r="218" spans="1:215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  <c r="GV218" s="55" t="s">
        <v>217</v>
      </c>
      <c r="GW218" s="55">
        <v>0</v>
      </c>
      <c r="GX218" s="55">
        <v>0</v>
      </c>
      <c r="GY218" s="55">
        <v>0</v>
      </c>
      <c r="GZ218" s="55">
        <v>0</v>
      </c>
      <c r="HC218" s="57" t="s">
        <v>217</v>
      </c>
      <c r="HD218" s="57">
        <v>0</v>
      </c>
      <c r="HE218" s="57">
        <v>0</v>
      </c>
      <c r="HF218" s="57">
        <v>0</v>
      </c>
      <c r="HG218" s="57">
        <v>0</v>
      </c>
    </row>
    <row r="219" spans="1:215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  <c r="GV219" s="55" t="s">
        <v>218</v>
      </c>
      <c r="GW219" s="55">
        <v>0</v>
      </c>
      <c r="GX219" s="55">
        <v>0</v>
      </c>
      <c r="GY219" s="55">
        <v>0</v>
      </c>
      <c r="GZ219" s="55">
        <v>0</v>
      </c>
      <c r="HC219" s="57" t="s">
        <v>218</v>
      </c>
      <c r="HD219" s="57">
        <v>0</v>
      </c>
      <c r="HE219" s="57">
        <v>0</v>
      </c>
      <c r="HF219" s="57">
        <v>0</v>
      </c>
      <c r="HG219" s="57">
        <v>0</v>
      </c>
    </row>
    <row r="220" spans="1:215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  <c r="GV220" s="55" t="s">
        <v>219</v>
      </c>
      <c r="GW220" s="55">
        <v>0</v>
      </c>
      <c r="GX220" s="55">
        <v>0</v>
      </c>
      <c r="GY220" s="55">
        <v>0</v>
      </c>
      <c r="GZ220" s="55">
        <v>0</v>
      </c>
      <c r="HC220" s="57" t="s">
        <v>219</v>
      </c>
      <c r="HD220" s="57">
        <v>0</v>
      </c>
      <c r="HE220" s="57">
        <v>0</v>
      </c>
      <c r="HF220" s="57">
        <v>0</v>
      </c>
      <c r="HG220" s="57">
        <v>0</v>
      </c>
    </row>
    <row r="221" spans="1:215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  <c r="GV221" s="55" t="s">
        <v>220</v>
      </c>
      <c r="GW221" s="55">
        <v>0</v>
      </c>
      <c r="GX221" s="55">
        <v>0</v>
      </c>
      <c r="GY221" s="55">
        <v>0</v>
      </c>
      <c r="GZ221" s="55">
        <v>0</v>
      </c>
      <c r="HC221" s="57" t="s">
        <v>220</v>
      </c>
      <c r="HD221" s="57">
        <v>0</v>
      </c>
      <c r="HE221" s="57">
        <v>0</v>
      </c>
      <c r="HF221" s="57">
        <v>0</v>
      </c>
      <c r="HG221" s="57">
        <v>0</v>
      </c>
    </row>
    <row r="222" spans="1:215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  <c r="GV222" s="55" t="s">
        <v>221</v>
      </c>
      <c r="GW222" s="55">
        <v>0</v>
      </c>
      <c r="GX222" s="55">
        <v>0</v>
      </c>
      <c r="GY222" s="55">
        <v>0</v>
      </c>
      <c r="GZ222" s="55">
        <v>0</v>
      </c>
      <c r="HC222" s="57" t="s">
        <v>221</v>
      </c>
      <c r="HD222" s="57">
        <v>0</v>
      </c>
      <c r="HE222" s="57">
        <v>0</v>
      </c>
      <c r="HF222" s="57">
        <v>0</v>
      </c>
      <c r="HG222" s="57">
        <v>0</v>
      </c>
    </row>
    <row r="223" spans="1:215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  <c r="GV223" s="55" t="s">
        <v>222</v>
      </c>
      <c r="GW223" s="55">
        <v>0</v>
      </c>
      <c r="GX223" s="55">
        <v>0</v>
      </c>
      <c r="GY223" s="55">
        <v>0</v>
      </c>
      <c r="GZ223" s="55">
        <v>0</v>
      </c>
      <c r="HC223" s="57" t="s">
        <v>222</v>
      </c>
      <c r="HD223" s="57">
        <v>0</v>
      </c>
      <c r="HE223" s="57">
        <v>0</v>
      </c>
      <c r="HF223" s="57">
        <v>0</v>
      </c>
      <c r="HG223" s="57">
        <v>0</v>
      </c>
    </row>
    <row r="224" spans="1:215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  <c r="GV224" s="55" t="s">
        <v>223</v>
      </c>
      <c r="GW224" s="55">
        <v>0</v>
      </c>
      <c r="GX224" s="55">
        <v>0</v>
      </c>
      <c r="GY224" s="55">
        <v>0</v>
      </c>
      <c r="GZ224" s="55">
        <v>0</v>
      </c>
      <c r="HC224" s="57" t="s">
        <v>223</v>
      </c>
      <c r="HD224" s="57">
        <v>0</v>
      </c>
      <c r="HE224" s="57">
        <v>0</v>
      </c>
      <c r="HF224" s="57">
        <v>0</v>
      </c>
      <c r="HG224" s="57">
        <v>0</v>
      </c>
    </row>
    <row r="225" spans="1:215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  <c r="GV225" s="55" t="s">
        <v>224</v>
      </c>
      <c r="GW225" s="55">
        <v>0</v>
      </c>
      <c r="GX225" s="55">
        <v>0</v>
      </c>
      <c r="GY225" s="55">
        <v>0</v>
      </c>
      <c r="GZ225" s="55">
        <v>0</v>
      </c>
      <c r="HC225" s="57" t="s">
        <v>224</v>
      </c>
      <c r="HD225" s="57">
        <v>0</v>
      </c>
      <c r="HE225" s="57">
        <v>0</v>
      </c>
      <c r="HF225" s="57">
        <v>0</v>
      </c>
      <c r="HG225" s="57">
        <v>0</v>
      </c>
    </row>
    <row r="226" spans="1:215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  <c r="GV226" s="55" t="s">
        <v>225</v>
      </c>
      <c r="GW226" s="55">
        <v>0</v>
      </c>
      <c r="GX226" s="55">
        <v>0</v>
      </c>
      <c r="GY226" s="55">
        <v>0</v>
      </c>
      <c r="GZ226" s="55">
        <v>0</v>
      </c>
      <c r="HC226" s="57" t="s">
        <v>225</v>
      </c>
      <c r="HD226" s="57">
        <v>0</v>
      </c>
      <c r="HE226" s="57">
        <v>0</v>
      </c>
      <c r="HF226" s="57">
        <v>0</v>
      </c>
      <c r="HG226" s="57">
        <v>0</v>
      </c>
    </row>
    <row r="227" spans="1:215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  <c r="GV227" s="55" t="s">
        <v>226</v>
      </c>
      <c r="GW227" s="55">
        <v>0</v>
      </c>
      <c r="GX227" s="55">
        <v>0</v>
      </c>
      <c r="GY227" s="55">
        <v>0</v>
      </c>
      <c r="GZ227" s="55">
        <v>0</v>
      </c>
      <c r="HC227" s="57" t="s">
        <v>226</v>
      </c>
      <c r="HD227" s="57">
        <v>0</v>
      </c>
      <c r="HE227" s="57">
        <v>0</v>
      </c>
      <c r="HF227" s="57">
        <v>0</v>
      </c>
      <c r="HG227" s="57">
        <v>0</v>
      </c>
    </row>
    <row r="228" spans="1:215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  <c r="GV228" s="55" t="s">
        <v>227</v>
      </c>
      <c r="GW228" s="55">
        <v>0</v>
      </c>
      <c r="GX228" s="55">
        <v>0</v>
      </c>
      <c r="GY228" s="55">
        <v>0</v>
      </c>
      <c r="GZ228" s="55">
        <v>0</v>
      </c>
      <c r="HC228" s="57" t="s">
        <v>227</v>
      </c>
      <c r="HD228" s="57">
        <v>0</v>
      </c>
      <c r="HE228" s="57">
        <v>0</v>
      </c>
      <c r="HF228" s="57">
        <v>0</v>
      </c>
      <c r="HG228" s="57">
        <v>0</v>
      </c>
    </row>
    <row r="229" spans="1:215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  <c r="GV229" s="55" t="s">
        <v>228</v>
      </c>
      <c r="GW229" s="55">
        <v>0</v>
      </c>
      <c r="GX229" s="55">
        <v>0</v>
      </c>
      <c r="GY229" s="55">
        <v>0</v>
      </c>
      <c r="GZ229" s="55">
        <v>0</v>
      </c>
      <c r="HC229" s="57" t="s">
        <v>228</v>
      </c>
      <c r="HD229" s="57">
        <v>0</v>
      </c>
      <c r="HE229" s="57">
        <v>0</v>
      </c>
      <c r="HF229" s="57">
        <v>0</v>
      </c>
      <c r="HG229" s="57">
        <v>0</v>
      </c>
    </row>
    <row r="230" spans="1:215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  <c r="GV230" s="55" t="s">
        <v>229</v>
      </c>
      <c r="GW230" s="55">
        <v>0</v>
      </c>
      <c r="GX230" s="55">
        <v>0</v>
      </c>
      <c r="GY230" s="55">
        <v>0</v>
      </c>
      <c r="GZ230" s="55">
        <v>0</v>
      </c>
      <c r="HC230" s="57" t="s">
        <v>229</v>
      </c>
      <c r="HD230" s="57">
        <v>0</v>
      </c>
      <c r="HE230" s="57">
        <v>0</v>
      </c>
      <c r="HF230" s="57">
        <v>0</v>
      </c>
      <c r="HG230" s="57">
        <v>0</v>
      </c>
    </row>
    <row r="231" spans="1:215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  <c r="GV231" s="55" t="s">
        <v>230</v>
      </c>
      <c r="GW231" s="55">
        <v>0</v>
      </c>
      <c r="GX231" s="55">
        <v>0</v>
      </c>
      <c r="GY231" s="55">
        <v>0</v>
      </c>
      <c r="GZ231" s="55">
        <v>0</v>
      </c>
      <c r="HC231" s="57" t="s">
        <v>230</v>
      </c>
      <c r="HD231" s="57">
        <v>0</v>
      </c>
      <c r="HE231" s="57">
        <v>0</v>
      </c>
      <c r="HF231" s="57">
        <v>0</v>
      </c>
      <c r="HG231" s="57">
        <v>0</v>
      </c>
    </row>
    <row r="232" spans="1:215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  <c r="GV232" s="55" t="s">
        <v>231</v>
      </c>
      <c r="GW232" s="55">
        <v>0</v>
      </c>
      <c r="GX232" s="55">
        <v>0</v>
      </c>
      <c r="GY232" s="55">
        <v>0</v>
      </c>
      <c r="GZ232" s="55">
        <v>0</v>
      </c>
      <c r="HC232" s="57" t="s">
        <v>231</v>
      </c>
      <c r="HD232" s="57">
        <v>0</v>
      </c>
      <c r="HE232" s="57">
        <v>0</v>
      </c>
      <c r="HF232" s="57">
        <v>0</v>
      </c>
      <c r="HG232" s="57">
        <v>0</v>
      </c>
    </row>
    <row r="233" spans="1:215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  <c r="GV233" s="55" t="s">
        <v>232</v>
      </c>
      <c r="GW233" s="55">
        <v>0</v>
      </c>
      <c r="GX233" s="55">
        <v>0</v>
      </c>
      <c r="GY233" s="55">
        <v>0</v>
      </c>
      <c r="GZ233" s="55">
        <v>0</v>
      </c>
      <c r="HC233" s="57" t="s">
        <v>232</v>
      </c>
      <c r="HD233" s="57">
        <v>0</v>
      </c>
      <c r="HE233" s="57">
        <v>0</v>
      </c>
      <c r="HF233" s="57">
        <v>0</v>
      </c>
      <c r="HG233" s="57">
        <v>0</v>
      </c>
    </row>
    <row r="234" spans="1:215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  <c r="GV234" s="55" t="s">
        <v>233</v>
      </c>
      <c r="GW234" s="55">
        <v>0</v>
      </c>
      <c r="GX234" s="55">
        <v>0</v>
      </c>
      <c r="GY234" s="55">
        <v>0</v>
      </c>
      <c r="GZ234" s="55">
        <v>0</v>
      </c>
      <c r="HC234" s="57" t="s">
        <v>233</v>
      </c>
      <c r="HD234" s="57">
        <v>0</v>
      </c>
      <c r="HE234" s="57">
        <v>0</v>
      </c>
      <c r="HF234" s="57">
        <v>0</v>
      </c>
      <c r="HG234" s="57">
        <v>0</v>
      </c>
    </row>
    <row r="235" spans="1:215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  <c r="GV235" s="55" t="s">
        <v>234</v>
      </c>
      <c r="GW235" s="55">
        <v>0</v>
      </c>
      <c r="GX235" s="55">
        <v>0</v>
      </c>
      <c r="GY235" s="55">
        <v>0</v>
      </c>
      <c r="GZ235" s="55">
        <v>0</v>
      </c>
      <c r="HC235" s="57" t="s">
        <v>234</v>
      </c>
      <c r="HD235" s="57">
        <v>0</v>
      </c>
      <c r="HE235" s="57">
        <v>0</v>
      </c>
      <c r="HF235" s="57">
        <v>0</v>
      </c>
      <c r="HG235" s="57">
        <v>0</v>
      </c>
    </row>
    <row r="236" spans="1:215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  <c r="GV236" s="55" t="s">
        <v>235</v>
      </c>
      <c r="GW236" s="55">
        <v>0</v>
      </c>
      <c r="GX236" s="55">
        <v>0</v>
      </c>
      <c r="GY236" s="55">
        <v>0</v>
      </c>
      <c r="GZ236" s="55">
        <v>0</v>
      </c>
      <c r="HC236" s="57" t="s">
        <v>235</v>
      </c>
      <c r="HD236" s="57">
        <v>0</v>
      </c>
      <c r="HE236" s="57">
        <v>0</v>
      </c>
      <c r="HF236" s="57">
        <v>0</v>
      </c>
      <c r="HG236" s="57">
        <v>0</v>
      </c>
    </row>
    <row r="237" spans="1:215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  <c r="GV237" s="55" t="s">
        <v>236</v>
      </c>
      <c r="GW237" s="55">
        <v>0</v>
      </c>
      <c r="GX237" s="55">
        <v>0</v>
      </c>
      <c r="GY237" s="55">
        <v>0</v>
      </c>
      <c r="GZ237" s="55">
        <v>0</v>
      </c>
      <c r="HC237" s="57" t="s">
        <v>236</v>
      </c>
      <c r="HD237" s="57">
        <v>0</v>
      </c>
      <c r="HE237" s="57">
        <v>0</v>
      </c>
      <c r="HF237" s="57">
        <v>0</v>
      </c>
      <c r="HG237" s="57">
        <v>0</v>
      </c>
    </row>
    <row r="238" spans="1:215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  <c r="GV238" s="55" t="s">
        <v>237</v>
      </c>
      <c r="GW238" s="55">
        <v>0</v>
      </c>
      <c r="GX238" s="55">
        <v>0</v>
      </c>
      <c r="GY238" s="55">
        <v>0</v>
      </c>
      <c r="GZ238" s="55">
        <v>0</v>
      </c>
      <c r="HC238" s="57" t="s">
        <v>237</v>
      </c>
      <c r="HD238" s="57">
        <v>0</v>
      </c>
      <c r="HE238" s="57">
        <v>0</v>
      </c>
      <c r="HF238" s="57">
        <v>0</v>
      </c>
      <c r="HG238" s="57">
        <v>0</v>
      </c>
    </row>
    <row r="239" spans="1:215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  <c r="GV239" s="55" t="s">
        <v>238</v>
      </c>
      <c r="GW239" s="55">
        <v>0</v>
      </c>
      <c r="GX239" s="55">
        <v>0</v>
      </c>
      <c r="GY239" s="55">
        <v>0</v>
      </c>
      <c r="GZ239" s="55">
        <v>0</v>
      </c>
      <c r="HC239" s="57" t="s">
        <v>238</v>
      </c>
      <c r="HD239" s="57">
        <v>0</v>
      </c>
      <c r="HE239" s="57">
        <v>0</v>
      </c>
      <c r="HF239" s="57">
        <v>0</v>
      </c>
      <c r="HG239" s="57">
        <v>0</v>
      </c>
    </row>
    <row r="240" spans="1:215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  <c r="GV240" s="55" t="s">
        <v>239</v>
      </c>
      <c r="GW240" s="55">
        <v>0</v>
      </c>
      <c r="GX240" s="55">
        <v>0</v>
      </c>
      <c r="GY240" s="55">
        <v>0</v>
      </c>
      <c r="GZ240" s="55">
        <v>0</v>
      </c>
      <c r="HC240" s="57" t="s">
        <v>239</v>
      </c>
      <c r="HD240" s="57">
        <v>0</v>
      </c>
      <c r="HE240" s="57">
        <v>0</v>
      </c>
      <c r="HF240" s="57">
        <v>0</v>
      </c>
      <c r="HG240" s="57">
        <v>0</v>
      </c>
    </row>
    <row r="241" spans="1:215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  <c r="GV241" s="55" t="s">
        <v>240</v>
      </c>
      <c r="GW241" s="55">
        <v>0</v>
      </c>
      <c r="GX241" s="55">
        <v>0</v>
      </c>
      <c r="GY241" s="55">
        <v>0</v>
      </c>
      <c r="GZ241" s="55">
        <v>0</v>
      </c>
      <c r="HC241" s="57" t="s">
        <v>240</v>
      </c>
      <c r="HD241" s="57">
        <v>0</v>
      </c>
      <c r="HE241" s="57">
        <v>0</v>
      </c>
      <c r="HF241" s="57">
        <v>0</v>
      </c>
      <c r="HG241" s="57">
        <v>0</v>
      </c>
    </row>
    <row r="242" spans="1:215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  <c r="GV242" s="55" t="s">
        <v>241</v>
      </c>
      <c r="GW242" s="55">
        <v>0</v>
      </c>
      <c r="GX242" s="55">
        <v>0</v>
      </c>
      <c r="GY242" s="55">
        <v>0</v>
      </c>
      <c r="GZ242" s="55">
        <v>0</v>
      </c>
      <c r="HC242" s="57" t="s">
        <v>241</v>
      </c>
      <c r="HD242" s="57">
        <v>0</v>
      </c>
      <c r="HE242" s="57">
        <v>0</v>
      </c>
      <c r="HF242" s="57">
        <v>0</v>
      </c>
      <c r="HG242" s="57">
        <v>0</v>
      </c>
    </row>
    <row r="243" spans="1:215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  <c r="GV243" s="55" t="s">
        <v>242</v>
      </c>
      <c r="GW243" s="55">
        <v>0</v>
      </c>
      <c r="GX243" s="55">
        <v>0</v>
      </c>
      <c r="GY243" s="55">
        <v>0</v>
      </c>
      <c r="GZ243" s="55">
        <v>0</v>
      </c>
      <c r="HC243" s="57" t="s">
        <v>242</v>
      </c>
      <c r="HD243" s="57">
        <v>0</v>
      </c>
      <c r="HE243" s="57">
        <v>0</v>
      </c>
      <c r="HF243" s="57">
        <v>0</v>
      </c>
      <c r="HG243" s="57">
        <v>0</v>
      </c>
    </row>
    <row r="244" spans="1:215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  <c r="GV244" s="55" t="s">
        <v>243</v>
      </c>
      <c r="GW244" s="55">
        <v>0</v>
      </c>
      <c r="GX244" s="55">
        <v>0</v>
      </c>
      <c r="GY244" s="55">
        <v>0</v>
      </c>
      <c r="GZ244" s="55">
        <v>0</v>
      </c>
      <c r="HC244" s="57" t="s">
        <v>243</v>
      </c>
      <c r="HD244" s="57">
        <v>0</v>
      </c>
      <c r="HE244" s="57">
        <v>0</v>
      </c>
      <c r="HF244" s="57">
        <v>0</v>
      </c>
      <c r="HG244" s="57">
        <v>0</v>
      </c>
    </row>
    <row r="245" spans="1:215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  <c r="GV245" s="55" t="s">
        <v>244</v>
      </c>
      <c r="GW245" s="55">
        <v>0</v>
      </c>
      <c r="GX245" s="55">
        <v>0</v>
      </c>
      <c r="GY245" s="55">
        <v>0</v>
      </c>
      <c r="GZ245" s="55">
        <v>0</v>
      </c>
      <c r="HC245" s="57" t="s">
        <v>244</v>
      </c>
      <c r="HD245" s="57">
        <v>0</v>
      </c>
      <c r="HE245" s="57">
        <v>0</v>
      </c>
      <c r="HF245" s="57">
        <v>0</v>
      </c>
      <c r="HG245" s="57">
        <v>0</v>
      </c>
    </row>
    <row r="246" spans="1:215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  <c r="GV246" s="55" t="s">
        <v>245</v>
      </c>
      <c r="GW246" s="55">
        <v>0</v>
      </c>
      <c r="GX246" s="55">
        <v>0</v>
      </c>
      <c r="GY246" s="55">
        <v>0</v>
      </c>
      <c r="GZ246" s="55">
        <v>0</v>
      </c>
      <c r="HC246" s="57" t="s">
        <v>245</v>
      </c>
      <c r="HD246" s="57">
        <v>0</v>
      </c>
      <c r="HE246" s="57">
        <v>0</v>
      </c>
      <c r="HF246" s="57">
        <v>0</v>
      </c>
      <c r="HG246" s="57">
        <v>0</v>
      </c>
    </row>
    <row r="247" spans="1:215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  <c r="GV247" s="55" t="s">
        <v>246</v>
      </c>
      <c r="GW247" s="55">
        <v>0</v>
      </c>
      <c r="GX247" s="55">
        <v>0</v>
      </c>
      <c r="GY247" s="55">
        <v>0</v>
      </c>
      <c r="GZ247" s="55">
        <v>0</v>
      </c>
      <c r="HC247" s="57" t="s">
        <v>246</v>
      </c>
      <c r="HD247" s="57">
        <v>0</v>
      </c>
      <c r="HE247" s="57">
        <v>0</v>
      </c>
      <c r="HF247" s="57">
        <v>0</v>
      </c>
      <c r="HG247" s="57">
        <v>0</v>
      </c>
    </row>
    <row r="248" spans="1:215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  <c r="GV248" s="55" t="s">
        <v>247</v>
      </c>
      <c r="GW248" s="55">
        <v>0</v>
      </c>
      <c r="GX248" s="55">
        <v>0</v>
      </c>
      <c r="GY248" s="55">
        <v>0</v>
      </c>
      <c r="GZ248" s="55">
        <v>0</v>
      </c>
      <c r="HC248" s="57" t="s">
        <v>247</v>
      </c>
      <c r="HD248" s="57">
        <v>0</v>
      </c>
      <c r="HE248" s="57">
        <v>0</v>
      </c>
      <c r="HF248" s="57">
        <v>0</v>
      </c>
      <c r="HG248" s="57">
        <v>0</v>
      </c>
    </row>
    <row r="249" spans="1:215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  <c r="GV249" s="55" t="s">
        <v>248</v>
      </c>
      <c r="GW249" s="55">
        <v>0</v>
      </c>
      <c r="GX249" s="55">
        <v>0</v>
      </c>
      <c r="GY249" s="55">
        <v>0</v>
      </c>
      <c r="GZ249" s="55">
        <v>0</v>
      </c>
      <c r="HC249" s="57" t="s">
        <v>248</v>
      </c>
      <c r="HD249" s="57">
        <v>0</v>
      </c>
      <c r="HE249" s="57">
        <v>0</v>
      </c>
      <c r="HF249" s="57">
        <v>0</v>
      </c>
      <c r="HG249" s="57">
        <v>0</v>
      </c>
    </row>
    <row r="250" spans="1:215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  <c r="GV250" s="55" t="s">
        <v>249</v>
      </c>
      <c r="GW250" s="55">
        <v>0</v>
      </c>
      <c r="GX250" s="55">
        <v>0</v>
      </c>
      <c r="GY250" s="55">
        <v>0</v>
      </c>
      <c r="GZ250" s="55">
        <v>0</v>
      </c>
      <c r="HC250" s="57" t="s">
        <v>249</v>
      </c>
      <c r="HD250" s="57">
        <v>0</v>
      </c>
      <c r="HE250" s="57">
        <v>0</v>
      </c>
      <c r="HF250" s="57">
        <v>0</v>
      </c>
      <c r="HG250" s="57">
        <v>0</v>
      </c>
    </row>
    <row r="251" spans="1:215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  <c r="GV251" s="55" t="s">
        <v>250</v>
      </c>
      <c r="GW251" s="55">
        <v>0</v>
      </c>
      <c r="GX251" s="55">
        <v>0</v>
      </c>
      <c r="GY251" s="55">
        <v>0</v>
      </c>
      <c r="GZ251" s="55">
        <v>0</v>
      </c>
      <c r="HC251" s="57" t="s">
        <v>250</v>
      </c>
      <c r="HD251" s="57">
        <v>0</v>
      </c>
      <c r="HE251" s="57">
        <v>0</v>
      </c>
      <c r="HF251" s="57">
        <v>0</v>
      </c>
      <c r="HG251" s="57">
        <v>0</v>
      </c>
    </row>
    <row r="252" spans="1:215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  <c r="GV252" s="55" t="s">
        <v>251</v>
      </c>
      <c r="GW252" s="55">
        <v>0</v>
      </c>
      <c r="GX252" s="55">
        <v>0</v>
      </c>
      <c r="GY252" s="55">
        <v>0</v>
      </c>
      <c r="GZ252" s="55">
        <v>0</v>
      </c>
      <c r="HC252" s="57" t="s">
        <v>251</v>
      </c>
      <c r="HD252" s="57">
        <v>0</v>
      </c>
      <c r="HE252" s="57">
        <v>0</v>
      </c>
      <c r="HF252" s="57">
        <v>0</v>
      </c>
      <c r="HG252" s="57">
        <v>0</v>
      </c>
    </row>
    <row r="253" spans="1:215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  <c r="GV253" s="55" t="s">
        <v>252</v>
      </c>
      <c r="GW253" s="55">
        <v>0</v>
      </c>
      <c r="GX253" s="55">
        <v>0</v>
      </c>
      <c r="GY253" s="55">
        <v>0</v>
      </c>
      <c r="GZ253" s="55">
        <v>0</v>
      </c>
      <c r="HC253" s="57" t="s">
        <v>252</v>
      </c>
      <c r="HD253" s="57">
        <v>0</v>
      </c>
      <c r="HE253" s="57">
        <v>0</v>
      </c>
      <c r="HF253" s="57">
        <v>0</v>
      </c>
      <c r="HG253" s="57">
        <v>0</v>
      </c>
    </row>
    <row r="254" spans="1:215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  <c r="GV254" s="55" t="s">
        <v>253</v>
      </c>
      <c r="GW254" s="55">
        <v>0</v>
      </c>
      <c r="GX254" s="55">
        <v>0</v>
      </c>
      <c r="GY254" s="55">
        <v>0</v>
      </c>
      <c r="GZ254" s="55">
        <v>0</v>
      </c>
      <c r="HC254" s="57" t="s">
        <v>253</v>
      </c>
      <c r="HD254" s="57">
        <v>0</v>
      </c>
      <c r="HE254" s="57">
        <v>0</v>
      </c>
      <c r="HF254" s="57">
        <v>0</v>
      </c>
      <c r="HG254" s="57">
        <v>0</v>
      </c>
    </row>
    <row r="255" spans="1:215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  <c r="GV255" s="55" t="s">
        <v>254</v>
      </c>
      <c r="GW255" s="55">
        <v>0</v>
      </c>
      <c r="GX255" s="55">
        <v>0</v>
      </c>
      <c r="GY255" s="55">
        <v>0</v>
      </c>
      <c r="GZ255" s="55">
        <v>0</v>
      </c>
      <c r="HC255" s="57" t="s">
        <v>254</v>
      </c>
      <c r="HD255" s="57">
        <v>0</v>
      </c>
      <c r="HE255" s="57">
        <v>0</v>
      </c>
      <c r="HF255" s="57">
        <v>0</v>
      </c>
      <c r="HG255" s="57">
        <v>0</v>
      </c>
    </row>
    <row r="256" spans="1:215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  <c r="GV256" s="55" t="s">
        <v>255</v>
      </c>
      <c r="GW256" s="55">
        <v>0</v>
      </c>
      <c r="GX256" s="55">
        <v>0</v>
      </c>
      <c r="GY256" s="55">
        <v>0</v>
      </c>
      <c r="GZ256" s="55">
        <v>0</v>
      </c>
      <c r="HC256" s="57" t="s">
        <v>255</v>
      </c>
      <c r="HD256" s="57">
        <v>0</v>
      </c>
      <c r="HE256" s="57">
        <v>0</v>
      </c>
      <c r="HF256" s="57">
        <v>0</v>
      </c>
      <c r="HG256" s="57">
        <v>0</v>
      </c>
    </row>
    <row r="257" spans="1:215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  <c r="GV257" s="55" t="s">
        <v>256</v>
      </c>
      <c r="GW257" s="55">
        <v>0</v>
      </c>
      <c r="GX257" s="55">
        <v>0</v>
      </c>
      <c r="GY257" s="55">
        <v>0</v>
      </c>
      <c r="GZ257" s="55">
        <v>0</v>
      </c>
      <c r="HC257" s="57" t="s">
        <v>256</v>
      </c>
      <c r="HD257" s="57">
        <v>0</v>
      </c>
      <c r="HE257" s="57">
        <v>0</v>
      </c>
      <c r="HF257" s="57">
        <v>0</v>
      </c>
      <c r="HG257" s="57">
        <v>0</v>
      </c>
    </row>
    <row r="258" spans="1:215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  <c r="GV258" s="55" t="s">
        <v>257</v>
      </c>
      <c r="GW258" s="55">
        <v>0</v>
      </c>
      <c r="GX258" s="55">
        <v>0</v>
      </c>
      <c r="GY258" s="55">
        <v>0</v>
      </c>
      <c r="GZ258" s="55">
        <v>0</v>
      </c>
      <c r="HC258" s="57" t="s">
        <v>257</v>
      </c>
      <c r="HD258" s="57">
        <v>0</v>
      </c>
      <c r="HE258" s="57">
        <v>0</v>
      </c>
      <c r="HF258" s="57">
        <v>0</v>
      </c>
      <c r="HG258" s="57">
        <v>0</v>
      </c>
    </row>
    <row r="261" spans="1:215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GW261" s="55" t="str">
        <f>GW262&amp;GW263</f>
        <v xml:space="preserve"> NOVIEMBRE T.ESPAÑA</v>
      </c>
      <c r="GX261" s="55" t="str">
        <f>GW262&amp;GX263</f>
        <v xml:space="preserve"> NOVIEMBRE HIPERMERCADOS</v>
      </c>
      <c r="GY261" s="55" t="str">
        <f>GW262&amp;GY263</f>
        <v xml:space="preserve"> NOVIEMBRE SUPER+AUTOS</v>
      </c>
      <c r="GZ261" s="55" t="str">
        <f>GW262&amp;GZ263</f>
        <v xml:space="preserve"> NOVIEMBRE DISCOUNTS</v>
      </c>
      <c r="HD261" s="57" t="str">
        <f>HD262&amp;HD263</f>
        <v xml:space="preserve"> DICIEMBRE 19T.ESPAÑA</v>
      </c>
      <c r="HE261" s="57" t="str">
        <f>HD262&amp;HE263</f>
        <v xml:space="preserve"> DICIEMBRE 19HIPERMERCADOS</v>
      </c>
      <c r="HF261" s="57" t="str">
        <f>HD262&amp;HF263</f>
        <v xml:space="preserve"> DICIEMBRE 19SUPER+AUTOS</v>
      </c>
      <c r="HG261" s="57" t="str">
        <f>HD262&amp;HG263</f>
        <v xml:space="preserve"> DICIEMBRE 19DISCOUNTS</v>
      </c>
    </row>
    <row r="262" spans="1:215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  <c r="GW262" s="5" t="str">
        <f>MID(GV$4,6,LEN(GO$4)-15)</f>
        <v xml:space="preserve"> NOVIEMBRE </v>
      </c>
      <c r="GX262" s="5"/>
      <c r="GY262" s="5"/>
      <c r="GZ262" s="5"/>
      <c r="HD262" s="5" t="str">
        <f>MID(HC$4,6,LEN(GV$4)-15)</f>
        <v xml:space="preserve"> DICIEMBRE 19</v>
      </c>
      <c r="HE262" s="5"/>
      <c r="HF262" s="5"/>
      <c r="HG262" s="5"/>
    </row>
    <row r="263" spans="1:215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  <c r="GW263" s="55" t="s">
        <v>1</v>
      </c>
      <c r="GX263" s="55" t="s">
        <v>2</v>
      </c>
      <c r="GY263" s="55" t="s">
        <v>3</v>
      </c>
      <c r="GZ263" s="55" t="s">
        <v>4</v>
      </c>
      <c r="HD263" s="57" t="s">
        <v>1</v>
      </c>
      <c r="HE263" s="57" t="s">
        <v>2</v>
      </c>
      <c r="HF263" s="57" t="s">
        <v>3</v>
      </c>
      <c r="HG263" s="57" t="s">
        <v>4</v>
      </c>
    </row>
    <row r="264" spans="1:215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  <c r="GW264" s="55">
        <v>100</v>
      </c>
      <c r="GX264" s="55">
        <v>100</v>
      </c>
      <c r="GY264" s="55">
        <v>100</v>
      </c>
      <c r="GZ264" s="55">
        <v>100</v>
      </c>
      <c r="HD264" s="57">
        <v>100</v>
      </c>
      <c r="HE264" s="57">
        <v>100</v>
      </c>
      <c r="HF264" s="57">
        <v>100</v>
      </c>
      <c r="HG264" s="57">
        <v>100</v>
      </c>
    </row>
    <row r="265" spans="1:215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  <c r="FN265" s="34">
        <f>SUM(FN7:FN13)</f>
        <v>0.28999999999999998</v>
      </c>
      <c r="FO265" s="34">
        <f t="shared" ref="FO265:FQ265" si="24">SUM(FO7:FO13)</f>
        <v>0.11</v>
      </c>
      <c r="FP265" s="34">
        <f t="shared" si="24"/>
        <v>0.35000000000000003</v>
      </c>
      <c r="FQ265" s="34">
        <f t="shared" si="24"/>
        <v>0</v>
      </c>
      <c r="FU265" s="34">
        <f>SUM(FU7:FU13)</f>
        <v>0.05</v>
      </c>
      <c r="FV265" s="34">
        <f t="shared" ref="FV265:FX265" si="25">SUM(FV7:FV13)</f>
        <v>0.04</v>
      </c>
      <c r="FW265" s="34">
        <f t="shared" si="25"/>
        <v>0.08</v>
      </c>
      <c r="FX265" s="34">
        <f t="shared" si="25"/>
        <v>0</v>
      </c>
      <c r="GB265" s="34">
        <f>SUM(GB7:GB13)</f>
        <v>0.26</v>
      </c>
      <c r="GC265" s="34">
        <f t="shared" ref="GC265:GE265" si="26">SUM(GC7:GC13)</f>
        <v>0.84</v>
      </c>
      <c r="GD265" s="34">
        <f t="shared" si="26"/>
        <v>0.21</v>
      </c>
      <c r="GE265" s="34">
        <f t="shared" si="26"/>
        <v>0</v>
      </c>
      <c r="GI265" s="34">
        <f>SUM(GI7:GI13)</f>
        <v>0.24000000000000002</v>
      </c>
      <c r="GJ265" s="34">
        <f t="shared" ref="GJ265:GL265" si="27">SUM(GJ7:GJ13)</f>
        <v>1.27</v>
      </c>
      <c r="GK265" s="34">
        <f t="shared" si="27"/>
        <v>0.03</v>
      </c>
      <c r="GL265" s="34">
        <f t="shared" si="27"/>
        <v>0.19</v>
      </c>
      <c r="GP265" s="49">
        <f>SUM(GP7:GP13)</f>
        <v>0.09</v>
      </c>
      <c r="GQ265" s="49">
        <f t="shared" ref="GQ265:GS265" si="28">SUM(GQ7:GQ13)</f>
        <v>0.26</v>
      </c>
      <c r="GR265" s="49">
        <f t="shared" si="28"/>
        <v>0.03</v>
      </c>
      <c r="GS265" s="49">
        <f t="shared" si="28"/>
        <v>0.04</v>
      </c>
      <c r="GW265" s="55">
        <f>SUM(GW7:GW13)</f>
        <v>0.01</v>
      </c>
      <c r="GX265" s="55">
        <f t="shared" ref="GX265:GZ265" si="29">SUM(GX7:GX13)</f>
        <v>0</v>
      </c>
      <c r="GY265" s="55">
        <f t="shared" si="29"/>
        <v>0.02</v>
      </c>
      <c r="GZ265" s="55">
        <f t="shared" si="29"/>
        <v>0</v>
      </c>
      <c r="HD265" s="57">
        <f>SUM(HD7:HD13)</f>
        <v>0.09</v>
      </c>
      <c r="HE265" s="57">
        <f t="shared" ref="HE265:HG265" si="30">SUM(HE7:HE13)</f>
        <v>0.16</v>
      </c>
      <c r="HF265" s="57">
        <f t="shared" si="30"/>
        <v>0.11</v>
      </c>
      <c r="HG265" s="57">
        <f t="shared" si="30"/>
        <v>0</v>
      </c>
    </row>
    <row r="266" spans="1:215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31">SUM(D14)</f>
        <v>0.06</v>
      </c>
      <c r="E266" s="34">
        <f t="shared" si="31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32">SUM(K14)</f>
        <v>0.04</v>
      </c>
      <c r="L266" s="34">
        <f t="shared" si="32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33">SUM(R14)</f>
        <v>0</v>
      </c>
      <c r="S266" s="34">
        <f t="shared" si="33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34">SUM(Y14)</f>
        <v>0</v>
      </c>
      <c r="Z266" s="34">
        <f t="shared" si="34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35">SUM(AF14)</f>
        <v>0</v>
      </c>
      <c r="AG266" s="34">
        <f t="shared" si="35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36">SUM(AM14)</f>
        <v>0.06</v>
      </c>
      <c r="AN266" s="34">
        <f t="shared" si="36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7">SUM(AT14)</f>
        <v>0.02</v>
      </c>
      <c r="AU266" s="34">
        <f t="shared" si="37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8">SUM(BA14)</f>
        <v>0</v>
      </c>
      <c r="BB266" s="34">
        <f t="shared" si="38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9">SUM(BH14)</f>
        <v>0</v>
      </c>
      <c r="BI266" s="34">
        <f t="shared" si="39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40">SUM(BO14)</f>
        <v>0</v>
      </c>
      <c r="BP266" s="34">
        <f t="shared" si="40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41">SUM(BV14)</f>
        <v>0</v>
      </c>
      <c r="BW266" s="34">
        <f t="shared" si="41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42">SUM(CC14)</f>
        <v>0</v>
      </c>
      <c r="CD266" s="34">
        <f t="shared" si="42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3">SUM(CJ14)</f>
        <v>0</v>
      </c>
      <c r="CK266" s="34">
        <f t="shared" si="43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44">SUM(CQ14)</f>
        <v>0</v>
      </c>
      <c r="CR266" s="34">
        <f t="shared" si="44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45">SUM(CX14)</f>
        <v>0.03</v>
      </c>
      <c r="CY266" s="34">
        <f t="shared" si="45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46">SUM(DE14)</f>
        <v>0</v>
      </c>
      <c r="DF266" s="34">
        <f t="shared" si="46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7">SUM(DL14)</f>
        <v>0.01</v>
      </c>
      <c r="DM266" s="34">
        <f t="shared" si="47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8">SUM(DS14)</f>
        <v>0</v>
      </c>
      <c r="DT266" s="34">
        <f t="shared" si="48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9">SUM(DZ14)</f>
        <v>0</v>
      </c>
      <c r="EA266" s="34">
        <f t="shared" si="49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50">SUM(EG14)</f>
        <v>0</v>
      </c>
      <c r="EH266" s="34">
        <f t="shared" si="50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51">SUM(EN14)</f>
        <v>0</v>
      </c>
      <c r="EO266" s="34">
        <f t="shared" si="51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52">SUM(EU14)</f>
        <v>0</v>
      </c>
      <c r="EV266" s="34">
        <f t="shared" si="52"/>
        <v>0</v>
      </c>
      <c r="EZ266" s="34">
        <f>SUM(EZ14)</f>
        <v>0</v>
      </c>
      <c r="FA266" s="34">
        <f>SUM(FA14)</f>
        <v>0</v>
      </c>
      <c r="FB266" s="34">
        <f t="shared" ref="FB266:FC266" si="53">SUM(FB14)</f>
        <v>0</v>
      </c>
      <c r="FC266" s="34">
        <f t="shared" si="53"/>
        <v>0</v>
      </c>
      <c r="FG266" s="34">
        <f>SUM(FG14)</f>
        <v>0.08</v>
      </c>
      <c r="FH266" s="34">
        <f>SUM(FH14)</f>
        <v>0</v>
      </c>
      <c r="FI266" s="34">
        <f t="shared" ref="FI266:FJ266" si="54">SUM(FI14)</f>
        <v>0.12</v>
      </c>
      <c r="FJ266" s="34">
        <f t="shared" si="54"/>
        <v>0</v>
      </c>
      <c r="FN266" s="34">
        <f>SUM(FN14)</f>
        <v>0.03</v>
      </c>
      <c r="FO266" s="34">
        <f>SUM(FO14)</f>
        <v>0</v>
      </c>
      <c r="FP266" s="34">
        <f t="shared" ref="FP266:FQ266" si="55">SUM(FP14)</f>
        <v>0.03</v>
      </c>
      <c r="FQ266" s="34">
        <f t="shared" si="55"/>
        <v>0</v>
      </c>
      <c r="FU266" s="34">
        <f>SUM(FU14)</f>
        <v>0.06</v>
      </c>
      <c r="FV266" s="34">
        <f>SUM(FV14)</f>
        <v>0.32</v>
      </c>
      <c r="FW266" s="34">
        <f t="shared" ref="FW266:FX266" si="56">SUM(FW14)</f>
        <v>0.02</v>
      </c>
      <c r="FX266" s="34">
        <f t="shared" si="56"/>
        <v>0</v>
      </c>
      <c r="GB266" s="34">
        <f>SUM(GB14)</f>
        <v>7.0000000000000007E-2</v>
      </c>
      <c r="GC266" s="34">
        <f>SUM(GC14)</f>
        <v>0</v>
      </c>
      <c r="GD266" s="34">
        <f t="shared" ref="GD266:GE266" si="57">SUM(GD14)</f>
        <v>7.0000000000000007E-2</v>
      </c>
      <c r="GE266" s="34">
        <f t="shared" si="57"/>
        <v>0.13</v>
      </c>
      <c r="GI266" s="34">
        <f>SUM(GI14)</f>
        <v>0.05</v>
      </c>
      <c r="GJ266" s="34">
        <f>SUM(GJ14)</f>
        <v>0</v>
      </c>
      <c r="GK266" s="34">
        <f t="shared" ref="GK266:GL266" si="58">SUM(GK14)</f>
        <v>0.08</v>
      </c>
      <c r="GL266" s="34">
        <f t="shared" si="58"/>
        <v>0</v>
      </c>
      <c r="GP266" s="49">
        <f>SUM(GP14)</f>
        <v>0</v>
      </c>
      <c r="GQ266" s="49">
        <f>SUM(GQ14)</f>
        <v>0</v>
      </c>
      <c r="GR266" s="49">
        <f t="shared" ref="GR266:GS266" si="59">SUM(GR14)</f>
        <v>0</v>
      </c>
      <c r="GS266" s="49">
        <f t="shared" si="59"/>
        <v>0</v>
      </c>
      <c r="GW266" s="55">
        <f>SUM(GW14)</f>
        <v>7.0000000000000007E-2</v>
      </c>
      <c r="GX266" s="55">
        <f>SUM(GX14)</f>
        <v>0</v>
      </c>
      <c r="GY266" s="55">
        <f t="shared" ref="GY266:GZ266" si="60">SUM(GY14)</f>
        <v>0.08</v>
      </c>
      <c r="GZ266" s="55">
        <f t="shared" si="60"/>
        <v>0.09</v>
      </c>
      <c r="HD266" s="57">
        <f>SUM(HD14)</f>
        <v>0</v>
      </c>
      <c r="HE266" s="57">
        <f>SUM(HE14)</f>
        <v>0</v>
      </c>
      <c r="HF266" s="57">
        <f t="shared" ref="HF266:HG266" si="61">SUM(HF14)</f>
        <v>0</v>
      </c>
      <c r="HG266" s="57">
        <f t="shared" si="61"/>
        <v>0</v>
      </c>
    </row>
    <row r="267" spans="1:215" x14ac:dyDescent="0.25">
      <c r="A267" s="34" t="s">
        <v>259</v>
      </c>
      <c r="B267" s="34">
        <f t="shared" ref="B267:E272" si="62">SUM(B15)</f>
        <v>0.35</v>
      </c>
      <c r="C267" s="34">
        <f t="shared" si="62"/>
        <v>1.03</v>
      </c>
      <c r="D267" s="34">
        <f t="shared" si="62"/>
        <v>0.25</v>
      </c>
      <c r="E267" s="34">
        <f t="shared" si="62"/>
        <v>0.16</v>
      </c>
      <c r="H267" s="34" t="s">
        <v>259</v>
      </c>
      <c r="I267" s="34">
        <f t="shared" ref="I267:L272" si="63">SUM(I15)</f>
        <v>0.34</v>
      </c>
      <c r="J267" s="34">
        <f t="shared" si="63"/>
        <v>0.49</v>
      </c>
      <c r="K267" s="34">
        <f t="shared" si="63"/>
        <v>0.1</v>
      </c>
      <c r="L267" s="34">
        <f t="shared" si="63"/>
        <v>0.76</v>
      </c>
      <c r="O267" s="34" t="s">
        <v>259</v>
      </c>
      <c r="P267" s="34">
        <f t="shared" ref="P267:S272" si="64">SUM(P15)</f>
        <v>0.49</v>
      </c>
      <c r="Q267" s="34">
        <f t="shared" si="64"/>
        <v>0.67</v>
      </c>
      <c r="R267" s="34">
        <f t="shared" si="64"/>
        <v>0.39</v>
      </c>
      <c r="S267" s="34">
        <f t="shared" si="64"/>
        <v>0</v>
      </c>
      <c r="V267" s="34" t="s">
        <v>259</v>
      </c>
      <c r="W267" s="34">
        <f t="shared" ref="W267:Z272" si="65">SUM(W15)</f>
        <v>0.47</v>
      </c>
      <c r="X267" s="34">
        <f t="shared" si="65"/>
        <v>0.64</v>
      </c>
      <c r="Y267" s="34">
        <f t="shared" si="65"/>
        <v>0.27</v>
      </c>
      <c r="Z267" s="34">
        <f t="shared" si="65"/>
        <v>0.39</v>
      </c>
      <c r="AC267" s="34" t="s">
        <v>259</v>
      </c>
      <c r="AD267" s="34">
        <f t="shared" ref="AD267:AG272" si="66">SUM(AD15)</f>
        <v>0.38</v>
      </c>
      <c r="AE267" s="34">
        <f t="shared" si="66"/>
        <v>0.44</v>
      </c>
      <c r="AF267" s="34">
        <f t="shared" si="66"/>
        <v>0.23</v>
      </c>
      <c r="AG267" s="34">
        <f t="shared" si="66"/>
        <v>0.37</v>
      </c>
      <c r="AJ267" s="34" t="s">
        <v>259</v>
      </c>
      <c r="AK267" s="34">
        <f t="shared" ref="AK267:AN272" si="67">SUM(AK15)</f>
        <v>0.83</v>
      </c>
      <c r="AL267" s="34">
        <f t="shared" si="67"/>
        <v>0.79</v>
      </c>
      <c r="AM267" s="34">
        <f t="shared" si="67"/>
        <v>0.21</v>
      </c>
      <c r="AN267" s="34">
        <f t="shared" si="67"/>
        <v>2.59</v>
      </c>
      <c r="AQ267" s="34" t="s">
        <v>259</v>
      </c>
      <c r="AR267" s="34">
        <f t="shared" ref="AR267:AU272" si="68">SUM(AR15)</f>
        <v>0.93</v>
      </c>
      <c r="AS267" s="34">
        <f t="shared" si="68"/>
        <v>0.62</v>
      </c>
      <c r="AT267" s="34">
        <f t="shared" si="68"/>
        <v>0.27</v>
      </c>
      <c r="AU267" s="34">
        <f t="shared" si="68"/>
        <v>2.62</v>
      </c>
      <c r="AX267" s="34" t="s">
        <v>259</v>
      </c>
      <c r="AY267" s="34">
        <f t="shared" ref="AY267:BB272" si="69">SUM(AY15)</f>
        <v>0.69</v>
      </c>
      <c r="AZ267" s="34">
        <f t="shared" si="69"/>
        <v>0.68</v>
      </c>
      <c r="BA267" s="34">
        <f t="shared" si="69"/>
        <v>0.43</v>
      </c>
      <c r="BB267" s="34">
        <f t="shared" si="69"/>
        <v>0.19</v>
      </c>
      <c r="BE267" s="34" t="s">
        <v>259</v>
      </c>
      <c r="BF267" s="34">
        <f t="shared" ref="BF267:BI272" si="70">SUM(BF15)</f>
        <v>0.65</v>
      </c>
      <c r="BG267" s="34">
        <f t="shared" si="70"/>
        <v>1.27</v>
      </c>
      <c r="BH267" s="34">
        <f t="shared" si="70"/>
        <v>0.28000000000000003</v>
      </c>
      <c r="BI267" s="34">
        <f t="shared" si="70"/>
        <v>0.79</v>
      </c>
      <c r="BL267" s="34" t="s">
        <v>259</v>
      </c>
      <c r="BM267" s="34">
        <f t="shared" ref="BM267:BP272" si="71">SUM(BM15)</f>
        <v>0.49</v>
      </c>
      <c r="BN267" s="34">
        <f t="shared" si="71"/>
        <v>0.44</v>
      </c>
      <c r="BO267" s="34">
        <f t="shared" si="71"/>
        <v>0.37</v>
      </c>
      <c r="BP267" s="34">
        <f t="shared" si="71"/>
        <v>0.38</v>
      </c>
      <c r="BS267" s="34" t="s">
        <v>259</v>
      </c>
      <c r="BT267" s="34">
        <f t="shared" ref="BT267:BW272" si="72">SUM(BT15)</f>
        <v>0.28999999999999998</v>
      </c>
      <c r="BU267" s="34">
        <f t="shared" si="72"/>
        <v>0.06</v>
      </c>
      <c r="BV267" s="34">
        <f t="shared" si="72"/>
        <v>7.0000000000000007E-2</v>
      </c>
      <c r="BW267" s="34">
        <f t="shared" si="72"/>
        <v>0.7</v>
      </c>
      <c r="BZ267" s="34" t="s">
        <v>259</v>
      </c>
      <c r="CA267" s="34">
        <f t="shared" ref="CA267:CD272" si="73">SUM(CA15)</f>
        <v>0.28999999999999998</v>
      </c>
      <c r="CB267" s="34">
        <f t="shared" si="73"/>
        <v>0.8</v>
      </c>
      <c r="CC267" s="34">
        <f t="shared" si="73"/>
        <v>0.05</v>
      </c>
      <c r="CD267" s="34">
        <f t="shared" si="73"/>
        <v>0.35</v>
      </c>
      <c r="CG267" s="34" t="s">
        <v>259</v>
      </c>
      <c r="CH267" s="34">
        <f t="shared" ref="CH267:CK267" si="74">SUM(CH15)</f>
        <v>0.25</v>
      </c>
      <c r="CI267" s="34">
        <f t="shared" si="74"/>
        <v>0.37</v>
      </c>
      <c r="CJ267" s="34">
        <f t="shared" si="74"/>
        <v>0.21</v>
      </c>
      <c r="CK267" s="34">
        <f t="shared" si="74"/>
        <v>0</v>
      </c>
      <c r="CN267" s="34" t="s">
        <v>259</v>
      </c>
      <c r="CO267" s="34">
        <f t="shared" ref="CO267:CR267" si="75">SUM(CO15)</f>
        <v>0.19</v>
      </c>
      <c r="CP267" s="34">
        <f t="shared" si="75"/>
        <v>0.33</v>
      </c>
      <c r="CQ267" s="34">
        <f t="shared" si="75"/>
        <v>0.05</v>
      </c>
      <c r="CR267" s="34">
        <f t="shared" si="75"/>
        <v>0.38</v>
      </c>
      <c r="CU267" s="34" t="s">
        <v>259</v>
      </c>
      <c r="CV267" s="34">
        <f t="shared" ref="CV267:CY267" si="76">SUM(CV15)</f>
        <v>0.27</v>
      </c>
      <c r="CW267" s="34">
        <f t="shared" si="76"/>
        <v>0.49</v>
      </c>
      <c r="CX267" s="34">
        <f t="shared" si="76"/>
        <v>0.14000000000000001</v>
      </c>
      <c r="CY267" s="34">
        <f t="shared" si="76"/>
        <v>0.19</v>
      </c>
      <c r="DB267" s="34" t="s">
        <v>259</v>
      </c>
      <c r="DC267" s="34">
        <f t="shared" ref="DC267:DF267" si="77">SUM(DC15)</f>
        <v>0.53</v>
      </c>
      <c r="DD267" s="34">
        <f t="shared" si="77"/>
        <v>0.99</v>
      </c>
      <c r="DE267" s="34">
        <f t="shared" si="77"/>
        <v>0.21</v>
      </c>
      <c r="DF267" s="34">
        <f t="shared" si="77"/>
        <v>0.74</v>
      </c>
      <c r="DI267" s="34" t="s">
        <v>259</v>
      </c>
      <c r="DJ267" s="34">
        <f t="shared" ref="DJ267:DM267" si="78">SUM(DJ15)</f>
        <v>0.5</v>
      </c>
      <c r="DK267" s="34">
        <f t="shared" si="78"/>
        <v>0.27</v>
      </c>
      <c r="DL267" s="34">
        <f t="shared" si="78"/>
        <v>0.19</v>
      </c>
      <c r="DM267" s="34">
        <f t="shared" si="78"/>
        <v>1.66</v>
      </c>
      <c r="DP267" s="34" t="s">
        <v>259</v>
      </c>
      <c r="DQ267" s="34">
        <f t="shared" ref="DQ267:DT267" si="79">SUM(DQ15)</f>
        <v>0.44</v>
      </c>
      <c r="DR267" s="34">
        <f t="shared" si="79"/>
        <v>1</v>
      </c>
      <c r="DS267" s="34">
        <f t="shared" si="79"/>
        <v>0.09</v>
      </c>
      <c r="DT267" s="34">
        <f t="shared" si="79"/>
        <v>0.7</v>
      </c>
      <c r="DW267" s="34" t="s">
        <v>259</v>
      </c>
      <c r="DX267" s="34">
        <f t="shared" ref="DX267:EA267" si="80">SUM(DX15)</f>
        <v>0.38</v>
      </c>
      <c r="DY267" s="34">
        <f t="shared" si="80"/>
        <v>0.72</v>
      </c>
      <c r="DZ267" s="34">
        <f t="shared" si="80"/>
        <v>0.2</v>
      </c>
      <c r="EA267" s="34">
        <f t="shared" si="80"/>
        <v>0</v>
      </c>
      <c r="ED267" s="34" t="s">
        <v>259</v>
      </c>
      <c r="EE267" s="34">
        <f t="shared" ref="EE267:EH267" si="81">SUM(EE15)</f>
        <v>0.22</v>
      </c>
      <c r="EF267" s="34">
        <f t="shared" si="81"/>
        <v>0.61</v>
      </c>
      <c r="EG267" s="34">
        <f t="shared" si="81"/>
        <v>0.03</v>
      </c>
      <c r="EH267" s="34">
        <f t="shared" si="81"/>
        <v>0.1</v>
      </c>
      <c r="EK267" s="34" t="s">
        <v>259</v>
      </c>
      <c r="EL267" s="34">
        <f t="shared" ref="EL267:EO267" si="82">SUM(EL15)</f>
        <v>0.25</v>
      </c>
      <c r="EM267" s="34">
        <f t="shared" si="82"/>
        <v>0.16</v>
      </c>
      <c r="EN267" s="34">
        <f t="shared" si="82"/>
        <v>0.11</v>
      </c>
      <c r="EO267" s="34">
        <f t="shared" si="82"/>
        <v>0.25</v>
      </c>
      <c r="ER267" s="34" t="s">
        <v>259</v>
      </c>
      <c r="ES267" s="34">
        <f t="shared" ref="ES267:EV267" si="83">SUM(ES15)</f>
        <v>0.37</v>
      </c>
      <c r="ET267" s="34">
        <f t="shared" si="83"/>
        <v>0.11</v>
      </c>
      <c r="EU267" s="34">
        <f t="shared" si="83"/>
        <v>0.28999999999999998</v>
      </c>
      <c r="EV267" s="34">
        <f t="shared" si="83"/>
        <v>7.0000000000000007E-2</v>
      </c>
      <c r="EZ267" s="34">
        <f t="shared" ref="EZ267:FC267" si="84">SUM(EZ15)</f>
        <v>0.61</v>
      </c>
      <c r="FA267" s="34">
        <f t="shared" si="84"/>
        <v>0.73</v>
      </c>
      <c r="FB267" s="34">
        <f t="shared" si="84"/>
        <v>0.44</v>
      </c>
      <c r="FC267" s="34">
        <f t="shared" si="84"/>
        <v>0.28000000000000003</v>
      </c>
      <c r="FG267" s="34">
        <f t="shared" ref="FG267:FJ267" si="85">SUM(FG15)</f>
        <v>0.42</v>
      </c>
      <c r="FH267" s="34">
        <f t="shared" si="85"/>
        <v>1.1599999999999999</v>
      </c>
      <c r="FI267" s="34">
        <f t="shared" si="85"/>
        <v>0.19</v>
      </c>
      <c r="FJ267" s="34">
        <f t="shared" si="85"/>
        <v>7.0000000000000007E-2</v>
      </c>
      <c r="FN267" s="34">
        <f t="shared" ref="FN267:FQ267" si="86">SUM(FN15)</f>
        <v>0.43</v>
      </c>
      <c r="FO267" s="34">
        <f t="shared" si="86"/>
        <v>0.68</v>
      </c>
      <c r="FP267" s="34">
        <f t="shared" si="86"/>
        <v>0.2</v>
      </c>
      <c r="FQ267" s="34">
        <f t="shared" si="86"/>
        <v>0.26</v>
      </c>
      <c r="FU267" s="34">
        <f t="shared" ref="FU267:FX267" si="87">SUM(FU15)</f>
        <v>0.62</v>
      </c>
      <c r="FV267" s="34">
        <f t="shared" si="87"/>
        <v>0.99</v>
      </c>
      <c r="FW267" s="34">
        <f t="shared" si="87"/>
        <v>0.1</v>
      </c>
      <c r="FX267" s="34">
        <f t="shared" si="87"/>
        <v>1.1200000000000001</v>
      </c>
      <c r="GB267" s="34">
        <f t="shared" ref="GB267:GE267" si="88">SUM(GB15)</f>
        <v>0.42</v>
      </c>
      <c r="GC267" s="34">
        <f t="shared" si="88"/>
        <v>0.74</v>
      </c>
      <c r="GD267" s="34">
        <f t="shared" si="88"/>
        <v>0.23</v>
      </c>
      <c r="GE267" s="34">
        <f t="shared" si="88"/>
        <v>0</v>
      </c>
      <c r="GI267" s="34">
        <f t="shared" ref="GI267:GL267" si="89">SUM(GI15)</f>
        <v>0.53</v>
      </c>
      <c r="GJ267" s="34">
        <f t="shared" si="89"/>
        <v>1.22</v>
      </c>
      <c r="GK267" s="34">
        <f t="shared" si="89"/>
        <v>0.23</v>
      </c>
      <c r="GL267" s="34">
        <f t="shared" si="89"/>
        <v>0</v>
      </c>
      <c r="GP267" s="49">
        <f t="shared" ref="GP267:GS267" si="90">SUM(GP15)</f>
        <v>0.66</v>
      </c>
      <c r="GQ267" s="49">
        <f t="shared" si="90"/>
        <v>2.5</v>
      </c>
      <c r="GR267" s="49">
        <f t="shared" si="90"/>
        <v>0.27</v>
      </c>
      <c r="GS267" s="49">
        <f t="shared" si="90"/>
        <v>0</v>
      </c>
      <c r="GW267" s="55">
        <f t="shared" ref="GW267:GZ267" si="91">SUM(GW15)</f>
        <v>0.8</v>
      </c>
      <c r="GX267" s="55">
        <f t="shared" si="91"/>
        <v>1.43</v>
      </c>
      <c r="GY267" s="55">
        <f t="shared" si="91"/>
        <v>0.28000000000000003</v>
      </c>
      <c r="GZ267" s="55">
        <f t="shared" si="91"/>
        <v>0.41</v>
      </c>
      <c r="HD267" s="57">
        <f t="shared" ref="HD267:HG267" si="92">SUM(HD15)</f>
        <v>1.1399999999999999</v>
      </c>
      <c r="HE267" s="57">
        <f t="shared" si="92"/>
        <v>5.51</v>
      </c>
      <c r="HF267" s="57">
        <f t="shared" si="92"/>
        <v>0.11</v>
      </c>
      <c r="HG267" s="57">
        <f t="shared" si="92"/>
        <v>0</v>
      </c>
    </row>
    <row r="268" spans="1:215" x14ac:dyDescent="0.25">
      <c r="A268" s="34" t="s">
        <v>260</v>
      </c>
      <c r="B268" s="34">
        <f t="shared" si="62"/>
        <v>1.92</v>
      </c>
      <c r="C268" s="34">
        <f t="shared" si="62"/>
        <v>1.72</v>
      </c>
      <c r="D268" s="34">
        <f t="shared" si="62"/>
        <v>1.93</v>
      </c>
      <c r="E268" s="34">
        <f t="shared" si="62"/>
        <v>1.86</v>
      </c>
      <c r="H268" s="34" t="s">
        <v>260</v>
      </c>
      <c r="I268" s="34">
        <f t="shared" si="63"/>
        <v>2.34</v>
      </c>
      <c r="J268" s="34">
        <f t="shared" si="63"/>
        <v>1.66</v>
      </c>
      <c r="K268" s="34">
        <f t="shared" si="63"/>
        <v>2.52</v>
      </c>
      <c r="L268" s="34">
        <f t="shared" si="63"/>
        <v>1.44</v>
      </c>
      <c r="O268" s="34" t="s">
        <v>260</v>
      </c>
      <c r="P268" s="34">
        <f t="shared" si="64"/>
        <v>2.69</v>
      </c>
      <c r="Q268" s="34">
        <f t="shared" si="64"/>
        <v>1.22</v>
      </c>
      <c r="R268" s="34">
        <f t="shared" si="64"/>
        <v>3.22</v>
      </c>
      <c r="S268" s="34">
        <f t="shared" si="64"/>
        <v>0.61</v>
      </c>
      <c r="V268" s="34" t="s">
        <v>260</v>
      </c>
      <c r="W268" s="34">
        <f t="shared" si="65"/>
        <v>2.25</v>
      </c>
      <c r="X268" s="34">
        <f t="shared" si="65"/>
        <v>0.28999999999999998</v>
      </c>
      <c r="Y268" s="34">
        <f t="shared" si="65"/>
        <v>3.05</v>
      </c>
      <c r="Z268" s="34">
        <f t="shared" si="65"/>
        <v>0.43</v>
      </c>
      <c r="AC268" s="34" t="s">
        <v>260</v>
      </c>
      <c r="AD268" s="34">
        <f t="shared" si="66"/>
        <v>2.37</v>
      </c>
      <c r="AE268" s="34">
        <f t="shared" si="66"/>
        <v>1.1399999999999999</v>
      </c>
      <c r="AF268" s="34">
        <f t="shared" si="66"/>
        <v>2.42</v>
      </c>
      <c r="AG268" s="34">
        <f t="shared" si="66"/>
        <v>2.71</v>
      </c>
      <c r="AJ268" s="34" t="s">
        <v>260</v>
      </c>
      <c r="AK268" s="34">
        <f t="shared" si="67"/>
        <v>2.1800000000000002</v>
      </c>
      <c r="AL268" s="34">
        <f t="shared" si="67"/>
        <v>1.0900000000000001</v>
      </c>
      <c r="AM268" s="34">
        <f t="shared" si="67"/>
        <v>2.2200000000000002</v>
      </c>
      <c r="AN268" s="34">
        <f t="shared" si="67"/>
        <v>1.53</v>
      </c>
      <c r="AQ268" s="34" t="s">
        <v>260</v>
      </c>
      <c r="AR268" s="34">
        <f t="shared" si="68"/>
        <v>2.0499999999999998</v>
      </c>
      <c r="AS268" s="34">
        <f t="shared" si="68"/>
        <v>0.92</v>
      </c>
      <c r="AT268" s="34">
        <f t="shared" si="68"/>
        <v>2.34</v>
      </c>
      <c r="AU268" s="34">
        <f t="shared" si="68"/>
        <v>0.67</v>
      </c>
      <c r="AX268" s="34" t="s">
        <v>260</v>
      </c>
      <c r="AY268" s="34">
        <f t="shared" si="69"/>
        <v>2.25</v>
      </c>
      <c r="AZ268" s="34">
        <f t="shared" si="69"/>
        <v>1.1499999999999999</v>
      </c>
      <c r="BA268" s="34">
        <f t="shared" si="69"/>
        <v>2.36</v>
      </c>
      <c r="BB268" s="34">
        <f t="shared" si="69"/>
        <v>2.02</v>
      </c>
      <c r="BE268" s="34" t="s">
        <v>260</v>
      </c>
      <c r="BF268" s="34">
        <f t="shared" si="70"/>
        <v>2.2999999999999998</v>
      </c>
      <c r="BG268" s="34">
        <f t="shared" si="70"/>
        <v>2.77</v>
      </c>
      <c r="BH268" s="34">
        <f t="shared" si="70"/>
        <v>2.2799999999999998</v>
      </c>
      <c r="BI268" s="34">
        <f t="shared" si="70"/>
        <v>1.41</v>
      </c>
      <c r="BL268" s="34" t="s">
        <v>260</v>
      </c>
      <c r="BM268" s="34">
        <f t="shared" si="71"/>
        <v>2.79</v>
      </c>
      <c r="BN268" s="34">
        <f t="shared" si="71"/>
        <v>3.3</v>
      </c>
      <c r="BO268" s="34">
        <f t="shared" si="71"/>
        <v>3.04</v>
      </c>
      <c r="BP268" s="34">
        <f t="shared" si="71"/>
        <v>0.64</v>
      </c>
      <c r="BS268" s="34" t="s">
        <v>260</v>
      </c>
      <c r="BT268" s="34">
        <f t="shared" si="72"/>
        <v>1.88</v>
      </c>
      <c r="BU268" s="34">
        <f t="shared" si="72"/>
        <v>1.74</v>
      </c>
      <c r="BV268" s="34">
        <f t="shared" si="72"/>
        <v>2.06</v>
      </c>
      <c r="BW268" s="34">
        <f t="shared" si="72"/>
        <v>0.84</v>
      </c>
      <c r="BZ268" s="34" t="s">
        <v>260</v>
      </c>
      <c r="CA268" s="34">
        <f t="shared" si="73"/>
        <v>2.75</v>
      </c>
      <c r="CB268" s="34">
        <f t="shared" si="73"/>
        <v>3.68</v>
      </c>
      <c r="CC268" s="34">
        <f t="shared" si="73"/>
        <v>2.89</v>
      </c>
      <c r="CD268" s="34">
        <f t="shared" si="73"/>
        <v>0.9</v>
      </c>
      <c r="CG268" s="34" t="s">
        <v>260</v>
      </c>
      <c r="CH268" s="34">
        <f t="shared" ref="CH268:CK268" si="93">SUM(CH16)</f>
        <v>2.59</v>
      </c>
      <c r="CI268" s="34">
        <f t="shared" si="93"/>
        <v>3.57</v>
      </c>
      <c r="CJ268" s="34">
        <f t="shared" si="93"/>
        <v>2.4900000000000002</v>
      </c>
      <c r="CK268" s="34">
        <f t="shared" si="93"/>
        <v>1.25</v>
      </c>
      <c r="CN268" s="34" t="s">
        <v>260</v>
      </c>
      <c r="CO268" s="34">
        <f t="shared" ref="CO268:CR268" si="94">SUM(CO16)</f>
        <v>3.19</v>
      </c>
      <c r="CP268" s="34">
        <f t="shared" si="94"/>
        <v>3.9</v>
      </c>
      <c r="CQ268" s="34">
        <f t="shared" si="94"/>
        <v>3.58</v>
      </c>
      <c r="CR268" s="34">
        <f t="shared" si="94"/>
        <v>0.65</v>
      </c>
      <c r="CU268" s="34" t="s">
        <v>260</v>
      </c>
      <c r="CV268" s="34">
        <f t="shared" ref="CV268:CY268" si="95">SUM(CV16)</f>
        <v>3.78</v>
      </c>
      <c r="CW268" s="34">
        <f t="shared" si="95"/>
        <v>5.68</v>
      </c>
      <c r="CX268" s="34">
        <f t="shared" si="95"/>
        <v>3.89</v>
      </c>
      <c r="CY268" s="34">
        <f t="shared" si="95"/>
        <v>1.28</v>
      </c>
      <c r="DB268" s="34" t="s">
        <v>260</v>
      </c>
      <c r="DC268" s="34">
        <f t="shared" ref="DC268:DF268" si="96">SUM(DC16)</f>
        <v>2.33</v>
      </c>
      <c r="DD268" s="34">
        <f t="shared" si="96"/>
        <v>3.45</v>
      </c>
      <c r="DE268" s="34">
        <f t="shared" si="96"/>
        <v>2.54</v>
      </c>
      <c r="DF268" s="34">
        <f t="shared" si="96"/>
        <v>0.3</v>
      </c>
      <c r="DI268" s="34" t="s">
        <v>260</v>
      </c>
      <c r="DJ268" s="34">
        <f t="shared" ref="DJ268:DM268" si="97">SUM(DJ16)</f>
        <v>2.94</v>
      </c>
      <c r="DK268" s="34">
        <f t="shared" si="97"/>
        <v>2.97</v>
      </c>
      <c r="DL268" s="34">
        <f t="shared" si="97"/>
        <v>3.44</v>
      </c>
      <c r="DM268" s="34">
        <f t="shared" si="97"/>
        <v>1</v>
      </c>
      <c r="DP268" s="34" t="s">
        <v>260</v>
      </c>
      <c r="DQ268" s="34">
        <f t="shared" ref="DQ268:DT268" si="98">SUM(DQ16)</f>
        <v>2.72</v>
      </c>
      <c r="DR268" s="34">
        <f t="shared" si="98"/>
        <v>1.28</v>
      </c>
      <c r="DS268" s="34">
        <f t="shared" si="98"/>
        <v>3.54</v>
      </c>
      <c r="DT268" s="34">
        <f t="shared" si="98"/>
        <v>0.82</v>
      </c>
      <c r="DW268" s="34" t="s">
        <v>260</v>
      </c>
      <c r="DX268" s="34">
        <f t="shared" ref="DX268:EA268" si="99">SUM(DX16)</f>
        <v>3.02</v>
      </c>
      <c r="DY268" s="34">
        <f t="shared" si="99"/>
        <v>3.07</v>
      </c>
      <c r="DZ268" s="34">
        <f t="shared" si="99"/>
        <v>3.58</v>
      </c>
      <c r="EA268" s="34">
        <f t="shared" si="99"/>
        <v>0.83</v>
      </c>
      <c r="ED268" s="34" t="s">
        <v>260</v>
      </c>
      <c r="EE268" s="34">
        <f t="shared" ref="EE268:EH268" si="100">SUM(EE16)</f>
        <v>2.74</v>
      </c>
      <c r="EF268" s="34">
        <f t="shared" si="100"/>
        <v>1.01</v>
      </c>
      <c r="EG268" s="34">
        <f t="shared" si="100"/>
        <v>3.27</v>
      </c>
      <c r="EH268" s="34">
        <f t="shared" si="100"/>
        <v>0.9</v>
      </c>
      <c r="EK268" s="34" t="s">
        <v>260</v>
      </c>
      <c r="EL268" s="34">
        <f t="shared" ref="EL268:EO268" si="101">SUM(EL16)</f>
        <v>2.96</v>
      </c>
      <c r="EM268" s="34">
        <f t="shared" si="101"/>
        <v>4.42</v>
      </c>
      <c r="EN268" s="34">
        <f t="shared" si="101"/>
        <v>3</v>
      </c>
      <c r="EO268" s="34">
        <f t="shared" si="101"/>
        <v>1.85</v>
      </c>
      <c r="ER268" s="34" t="s">
        <v>260</v>
      </c>
      <c r="ES268" s="34">
        <f t="shared" ref="ES268:EV268" si="102">SUM(ES16)</f>
        <v>2.66</v>
      </c>
      <c r="ET268" s="34">
        <f t="shared" si="102"/>
        <v>2.0499999999999998</v>
      </c>
      <c r="EU268" s="34">
        <f t="shared" si="102"/>
        <v>3.24</v>
      </c>
      <c r="EV268" s="34">
        <f t="shared" si="102"/>
        <v>1.26</v>
      </c>
      <c r="EZ268" s="34">
        <f t="shared" ref="EZ268:FC268" si="103">SUM(EZ16)</f>
        <v>3.53</v>
      </c>
      <c r="FA268" s="34">
        <f t="shared" si="103"/>
        <v>3.76</v>
      </c>
      <c r="FB268" s="34">
        <f t="shared" si="103"/>
        <v>4.18</v>
      </c>
      <c r="FC268" s="34">
        <f t="shared" si="103"/>
        <v>1.39</v>
      </c>
      <c r="FG268" s="34">
        <f t="shared" ref="FG268:FJ268" si="104">SUM(FG16)</f>
        <v>3.59</v>
      </c>
      <c r="FH268" s="34">
        <f t="shared" si="104"/>
        <v>5.42</v>
      </c>
      <c r="FI268" s="34">
        <f t="shared" si="104"/>
        <v>3.91</v>
      </c>
      <c r="FJ268" s="34">
        <f t="shared" si="104"/>
        <v>1.01</v>
      </c>
      <c r="FN268" s="34">
        <f t="shared" ref="FN268:FQ268" si="105">SUM(FN16)</f>
        <v>3.85</v>
      </c>
      <c r="FO268" s="34">
        <f t="shared" si="105"/>
        <v>5.8</v>
      </c>
      <c r="FP268" s="34">
        <f t="shared" si="105"/>
        <v>4.0199999999999996</v>
      </c>
      <c r="FQ268" s="34">
        <f t="shared" si="105"/>
        <v>1.66</v>
      </c>
      <c r="FU268" s="34">
        <f t="shared" ref="FU268:FX268" si="106">SUM(FU16)</f>
        <v>3.12</v>
      </c>
      <c r="FV268" s="34">
        <f t="shared" si="106"/>
        <v>3.71</v>
      </c>
      <c r="FW268" s="34">
        <f t="shared" si="106"/>
        <v>3.69</v>
      </c>
      <c r="FX268" s="34">
        <f t="shared" si="106"/>
        <v>0.63</v>
      </c>
      <c r="GB268" s="34">
        <f t="shared" ref="GB268:GE268" si="107">SUM(GB16)</f>
        <v>2.68</v>
      </c>
      <c r="GC268" s="34">
        <f t="shared" si="107"/>
        <v>4.91</v>
      </c>
      <c r="GD268" s="34">
        <f t="shared" si="107"/>
        <v>2.57</v>
      </c>
      <c r="GE268" s="34">
        <f t="shared" si="107"/>
        <v>1.59</v>
      </c>
      <c r="GI268" s="34">
        <f t="shared" ref="GI268:GL268" si="108">SUM(GI16)</f>
        <v>3.36</v>
      </c>
      <c r="GJ268" s="34">
        <f t="shared" si="108"/>
        <v>8.4499999999999993</v>
      </c>
      <c r="GK268" s="34">
        <f t="shared" si="108"/>
        <v>2.73</v>
      </c>
      <c r="GL268" s="34">
        <f t="shared" si="108"/>
        <v>2.02</v>
      </c>
      <c r="GP268" s="49">
        <f t="shared" ref="GP268:GS268" si="109">SUM(GP16)</f>
        <v>3.22</v>
      </c>
      <c r="GQ268" s="49">
        <f t="shared" si="109"/>
        <v>6.7</v>
      </c>
      <c r="GR268" s="49">
        <f t="shared" si="109"/>
        <v>3.03</v>
      </c>
      <c r="GS268" s="49">
        <f t="shared" si="109"/>
        <v>1.67</v>
      </c>
      <c r="GW268" s="55">
        <f t="shared" ref="GW268:GZ268" si="110">SUM(GW16)</f>
        <v>2.5</v>
      </c>
      <c r="GX268" s="55">
        <f t="shared" si="110"/>
        <v>5.91</v>
      </c>
      <c r="GY268" s="55">
        <f t="shared" si="110"/>
        <v>2.2799999999999998</v>
      </c>
      <c r="GZ268" s="55">
        <f t="shared" si="110"/>
        <v>1</v>
      </c>
      <c r="HD268" s="57">
        <f t="shared" ref="HD268:HG268" si="111">SUM(HD16)</f>
        <v>2.7</v>
      </c>
      <c r="HE268" s="57">
        <f t="shared" si="111"/>
        <v>5.97</v>
      </c>
      <c r="HF268" s="57">
        <f t="shared" si="111"/>
        <v>2.0299999999999998</v>
      </c>
      <c r="HG268" s="57">
        <f t="shared" si="111"/>
        <v>2</v>
      </c>
    </row>
    <row r="269" spans="1:215" x14ac:dyDescent="0.25">
      <c r="A269" s="34" t="s">
        <v>261</v>
      </c>
      <c r="B269" s="34">
        <f t="shared" si="62"/>
        <v>35.28</v>
      </c>
      <c r="C269" s="34">
        <f t="shared" si="62"/>
        <v>16.100000000000001</v>
      </c>
      <c r="D269" s="34">
        <f t="shared" si="62"/>
        <v>36.51</v>
      </c>
      <c r="E269" s="34">
        <f t="shared" si="62"/>
        <v>50.27</v>
      </c>
      <c r="H269" s="34" t="s">
        <v>261</v>
      </c>
      <c r="I269" s="34">
        <f t="shared" si="63"/>
        <v>33.479999999999997</v>
      </c>
      <c r="J269" s="34">
        <f t="shared" si="63"/>
        <v>14.72</v>
      </c>
      <c r="K269" s="34">
        <f t="shared" si="63"/>
        <v>35.299999999999997</v>
      </c>
      <c r="L269" s="34">
        <f t="shared" si="63"/>
        <v>48.35</v>
      </c>
      <c r="O269" s="34" t="s">
        <v>261</v>
      </c>
      <c r="P269" s="34">
        <f t="shared" si="64"/>
        <v>34.619999999999997</v>
      </c>
      <c r="Q269" s="34">
        <f t="shared" si="64"/>
        <v>15.38</v>
      </c>
      <c r="R269" s="34">
        <f t="shared" si="64"/>
        <v>35.11</v>
      </c>
      <c r="S269" s="34">
        <f t="shared" si="64"/>
        <v>51.58</v>
      </c>
      <c r="V269" s="34" t="s">
        <v>261</v>
      </c>
      <c r="W269" s="34">
        <f t="shared" si="65"/>
        <v>34.619999999999997</v>
      </c>
      <c r="X269" s="34">
        <f t="shared" si="65"/>
        <v>14.48</v>
      </c>
      <c r="Y269" s="34">
        <f t="shared" si="65"/>
        <v>35.270000000000003</v>
      </c>
      <c r="Z269" s="34">
        <f t="shared" si="65"/>
        <v>49.84</v>
      </c>
      <c r="AC269" s="34" t="s">
        <v>261</v>
      </c>
      <c r="AD269" s="34">
        <f t="shared" si="66"/>
        <v>35.5</v>
      </c>
      <c r="AE269" s="34">
        <f t="shared" si="66"/>
        <v>16.75</v>
      </c>
      <c r="AF269" s="34">
        <f t="shared" si="66"/>
        <v>36.18</v>
      </c>
      <c r="AG269" s="34">
        <f t="shared" si="66"/>
        <v>51.72</v>
      </c>
      <c r="AJ269" s="34" t="s">
        <v>261</v>
      </c>
      <c r="AK269" s="34">
        <f t="shared" si="67"/>
        <v>35.07</v>
      </c>
      <c r="AL269" s="34">
        <f t="shared" si="67"/>
        <v>18.239999999999998</v>
      </c>
      <c r="AM269" s="34">
        <f t="shared" si="67"/>
        <v>35.299999999999997</v>
      </c>
      <c r="AN269" s="34">
        <f t="shared" si="67"/>
        <v>50.94</v>
      </c>
      <c r="AQ269" s="34" t="s">
        <v>261</v>
      </c>
      <c r="AR269" s="34">
        <f t="shared" si="68"/>
        <v>34.31</v>
      </c>
      <c r="AS269" s="34">
        <f t="shared" si="68"/>
        <v>18.16</v>
      </c>
      <c r="AT269" s="34">
        <f t="shared" si="68"/>
        <v>35.44</v>
      </c>
      <c r="AU269" s="34">
        <f t="shared" si="68"/>
        <v>49.09</v>
      </c>
      <c r="AX269" s="34" t="s">
        <v>261</v>
      </c>
      <c r="AY269" s="34">
        <f t="shared" si="69"/>
        <v>36.79</v>
      </c>
      <c r="AZ269" s="34">
        <f t="shared" si="69"/>
        <v>28.95</v>
      </c>
      <c r="BA269" s="34">
        <f t="shared" si="69"/>
        <v>35.950000000000003</v>
      </c>
      <c r="BB269" s="34">
        <f t="shared" si="69"/>
        <v>52.17</v>
      </c>
      <c r="BE269" s="34" t="s">
        <v>261</v>
      </c>
      <c r="BF269" s="34">
        <f t="shared" si="70"/>
        <v>36.869999999999997</v>
      </c>
      <c r="BG269" s="34">
        <f t="shared" si="70"/>
        <v>33.64</v>
      </c>
      <c r="BH269" s="34">
        <f t="shared" si="70"/>
        <v>35.97</v>
      </c>
      <c r="BI269" s="34">
        <f t="shared" si="70"/>
        <v>48.85</v>
      </c>
      <c r="BL269" s="34" t="s">
        <v>261</v>
      </c>
      <c r="BM269" s="34">
        <f t="shared" si="71"/>
        <v>37.83</v>
      </c>
      <c r="BN269" s="34">
        <f t="shared" si="71"/>
        <v>31.48</v>
      </c>
      <c r="BO269" s="34">
        <f t="shared" si="71"/>
        <v>36.630000000000003</v>
      </c>
      <c r="BP269" s="34">
        <f t="shared" si="71"/>
        <v>54.39</v>
      </c>
      <c r="BS269" s="34" t="s">
        <v>261</v>
      </c>
      <c r="BT269" s="34">
        <f t="shared" si="72"/>
        <v>37.81</v>
      </c>
      <c r="BU269" s="34">
        <f t="shared" si="72"/>
        <v>27.34</v>
      </c>
      <c r="BV269" s="34">
        <f t="shared" si="72"/>
        <v>38.1</v>
      </c>
      <c r="BW269" s="34">
        <f t="shared" si="72"/>
        <v>51.06</v>
      </c>
      <c r="BZ269" s="34" t="s">
        <v>261</v>
      </c>
      <c r="CA269" s="34">
        <f t="shared" si="73"/>
        <v>37.79</v>
      </c>
      <c r="CB269" s="34">
        <f t="shared" si="73"/>
        <v>27.2</v>
      </c>
      <c r="CC269" s="34">
        <f t="shared" si="73"/>
        <v>38.200000000000003</v>
      </c>
      <c r="CD269" s="34">
        <f t="shared" si="73"/>
        <v>49.16</v>
      </c>
      <c r="CG269" s="34" t="s">
        <v>261</v>
      </c>
      <c r="CH269" s="34">
        <f t="shared" ref="CH269:CK269" si="112">SUM(CH17)</f>
        <v>36.65</v>
      </c>
      <c r="CI269" s="34">
        <f t="shared" si="112"/>
        <v>25.53</v>
      </c>
      <c r="CJ269" s="34">
        <f t="shared" si="112"/>
        <v>35.96</v>
      </c>
      <c r="CK269" s="34">
        <f t="shared" si="112"/>
        <v>52.87</v>
      </c>
      <c r="CN269" s="34" t="s">
        <v>261</v>
      </c>
      <c r="CO269" s="34">
        <f t="shared" ref="CO269:CR269" si="113">SUM(CO17)</f>
        <v>37.46</v>
      </c>
      <c r="CP269" s="34">
        <f t="shared" si="113"/>
        <v>26.61</v>
      </c>
      <c r="CQ269" s="34">
        <f t="shared" si="113"/>
        <v>37.090000000000003</v>
      </c>
      <c r="CR269" s="34">
        <f t="shared" si="113"/>
        <v>52.19</v>
      </c>
      <c r="CU269" s="34" t="s">
        <v>261</v>
      </c>
      <c r="CV269" s="34">
        <f t="shared" ref="CV269:CY269" si="114">SUM(CV17)</f>
        <v>37.340000000000003</v>
      </c>
      <c r="CW269" s="34">
        <f t="shared" si="114"/>
        <v>23.66</v>
      </c>
      <c r="CX269" s="34">
        <f t="shared" si="114"/>
        <v>37.74</v>
      </c>
      <c r="CY269" s="34">
        <f t="shared" si="114"/>
        <v>51.58</v>
      </c>
      <c r="DB269" s="34" t="s">
        <v>261</v>
      </c>
      <c r="DC269" s="34">
        <f t="shared" ref="DC269:DF269" si="115">SUM(DC17)</f>
        <v>35.58</v>
      </c>
      <c r="DD269" s="34">
        <f t="shared" si="115"/>
        <v>25.64</v>
      </c>
      <c r="DE269" s="34">
        <f t="shared" si="115"/>
        <v>35.369999999999997</v>
      </c>
      <c r="DF269" s="34">
        <f t="shared" si="115"/>
        <v>49.11</v>
      </c>
      <c r="DI269" s="34" t="s">
        <v>261</v>
      </c>
      <c r="DJ269" s="34">
        <f t="shared" ref="DJ269:DM269" si="116">SUM(DJ17)</f>
        <v>36.5</v>
      </c>
      <c r="DK269" s="34">
        <f t="shared" si="116"/>
        <v>28.72</v>
      </c>
      <c r="DL269" s="34">
        <f t="shared" si="116"/>
        <v>35.74</v>
      </c>
      <c r="DM269" s="34">
        <f t="shared" si="116"/>
        <v>49.51</v>
      </c>
      <c r="DP269" s="34" t="s">
        <v>261</v>
      </c>
      <c r="DQ269" s="34">
        <f t="shared" ref="DQ269:DT269" si="117">SUM(DQ17)</f>
        <v>38.24</v>
      </c>
      <c r="DR269" s="34">
        <f t="shared" si="117"/>
        <v>31.93</v>
      </c>
      <c r="DS269" s="34">
        <f t="shared" si="117"/>
        <v>35.880000000000003</v>
      </c>
      <c r="DT269" s="34">
        <f t="shared" si="117"/>
        <v>54.93</v>
      </c>
      <c r="DW269" s="34" t="s">
        <v>261</v>
      </c>
      <c r="DX269" s="34">
        <f t="shared" ref="DX269:EA269" si="118">SUM(DX17)</f>
        <v>37.11</v>
      </c>
      <c r="DY269" s="34">
        <f t="shared" si="118"/>
        <v>29.14</v>
      </c>
      <c r="DZ269" s="34">
        <f t="shared" si="118"/>
        <v>36.979999999999997</v>
      </c>
      <c r="EA269" s="34">
        <f t="shared" si="118"/>
        <v>48.27</v>
      </c>
      <c r="ED269" s="34" t="s">
        <v>261</v>
      </c>
      <c r="EE269" s="34">
        <f t="shared" ref="EE269:EH269" si="119">SUM(EE17)</f>
        <v>35.700000000000003</v>
      </c>
      <c r="EF269" s="34">
        <f t="shared" si="119"/>
        <v>27.42</v>
      </c>
      <c r="EG269" s="34">
        <f t="shared" si="119"/>
        <v>36.32</v>
      </c>
      <c r="EH269" s="34">
        <f t="shared" si="119"/>
        <v>45.13</v>
      </c>
      <c r="EK269" s="34" t="s">
        <v>261</v>
      </c>
      <c r="EL269" s="34">
        <f t="shared" ref="EL269:EO269" si="120">SUM(EL17)</f>
        <v>36.35</v>
      </c>
      <c r="EM269" s="34">
        <f t="shared" si="120"/>
        <v>32.200000000000003</v>
      </c>
      <c r="EN269" s="34">
        <f t="shared" si="120"/>
        <v>35.950000000000003</v>
      </c>
      <c r="EO269" s="34">
        <f t="shared" si="120"/>
        <v>46.32</v>
      </c>
      <c r="ER269" s="34" t="s">
        <v>261</v>
      </c>
      <c r="ES269" s="34">
        <f t="shared" ref="ES269:EV269" si="121">SUM(ES17)</f>
        <v>38.32</v>
      </c>
      <c r="ET269" s="34">
        <f t="shared" si="121"/>
        <v>33.22</v>
      </c>
      <c r="EU269" s="34">
        <f t="shared" si="121"/>
        <v>37.64</v>
      </c>
      <c r="EV269" s="34">
        <f t="shared" si="121"/>
        <v>49.04</v>
      </c>
      <c r="EZ269" s="34">
        <f t="shared" ref="EZ269:FC269" si="122">SUM(EZ17)</f>
        <v>37.21</v>
      </c>
      <c r="FA269" s="34">
        <f t="shared" si="122"/>
        <v>26.05</v>
      </c>
      <c r="FB269" s="34">
        <f t="shared" si="122"/>
        <v>37.590000000000003</v>
      </c>
      <c r="FC269" s="34">
        <f t="shared" si="122"/>
        <v>48.78</v>
      </c>
      <c r="FG269" s="34">
        <f t="shared" ref="FG269:FJ269" si="123">SUM(FG17)</f>
        <v>35.53</v>
      </c>
      <c r="FH269" s="34">
        <f t="shared" si="123"/>
        <v>26.29</v>
      </c>
      <c r="FI269" s="34">
        <f t="shared" si="123"/>
        <v>35.380000000000003</v>
      </c>
      <c r="FJ269" s="34">
        <f t="shared" si="123"/>
        <v>46.55</v>
      </c>
      <c r="FN269" s="34">
        <f t="shared" ref="FN269:FQ269" si="124">SUM(FN17)</f>
        <v>37.47</v>
      </c>
      <c r="FO269" s="34">
        <f t="shared" si="124"/>
        <v>25.74</v>
      </c>
      <c r="FP269" s="34">
        <f t="shared" si="124"/>
        <v>37.32</v>
      </c>
      <c r="FQ269" s="34">
        <f t="shared" si="124"/>
        <v>51.43</v>
      </c>
      <c r="FU269" s="34">
        <f t="shared" ref="FU269:FX269" si="125">SUM(FU17)</f>
        <v>36.1</v>
      </c>
      <c r="FV269" s="34">
        <f t="shared" si="125"/>
        <v>24.63</v>
      </c>
      <c r="FW269" s="34">
        <f t="shared" si="125"/>
        <v>36.21</v>
      </c>
      <c r="FX269" s="34">
        <f t="shared" si="125"/>
        <v>51.08</v>
      </c>
      <c r="GB269" s="34">
        <f t="shared" ref="GB269:GE269" si="126">SUM(GB17)</f>
        <v>36.06</v>
      </c>
      <c r="GC269" s="34">
        <f t="shared" si="126"/>
        <v>24.2</v>
      </c>
      <c r="GD269" s="34">
        <f t="shared" si="126"/>
        <v>36.51</v>
      </c>
      <c r="GE269" s="34">
        <f t="shared" si="126"/>
        <v>47.85</v>
      </c>
      <c r="GI269" s="34">
        <f t="shared" ref="GI269:GL269" si="127">SUM(GI17)</f>
        <v>35.51</v>
      </c>
      <c r="GJ269" s="34">
        <f t="shared" si="127"/>
        <v>20</v>
      </c>
      <c r="GK269" s="34">
        <f t="shared" si="127"/>
        <v>36.659999999999997</v>
      </c>
      <c r="GL269" s="34">
        <f t="shared" si="127"/>
        <v>48.56</v>
      </c>
      <c r="GP269" s="49">
        <f t="shared" ref="GP269:GS269" si="128">SUM(GP17)</f>
        <v>36.26</v>
      </c>
      <c r="GQ269" s="49">
        <f t="shared" si="128"/>
        <v>25.41</v>
      </c>
      <c r="GR269" s="49">
        <f t="shared" si="128"/>
        <v>35.74</v>
      </c>
      <c r="GS269" s="49">
        <f t="shared" si="128"/>
        <v>49.52</v>
      </c>
      <c r="GW269" s="55">
        <f t="shared" ref="GW269:GZ269" si="129">SUM(GW17)</f>
        <v>37.020000000000003</v>
      </c>
      <c r="GX269" s="55">
        <f t="shared" si="129"/>
        <v>29.37</v>
      </c>
      <c r="GY269" s="55">
        <f t="shared" si="129"/>
        <v>36.04</v>
      </c>
      <c r="GZ269" s="55">
        <f t="shared" si="129"/>
        <v>49.75</v>
      </c>
      <c r="HD269" s="57">
        <f t="shared" ref="HD269:HG269" si="130">SUM(HD17)</f>
        <v>34.68</v>
      </c>
      <c r="HE269" s="57">
        <f t="shared" si="130"/>
        <v>20.81</v>
      </c>
      <c r="HF269" s="57">
        <f t="shared" si="130"/>
        <v>34.5</v>
      </c>
      <c r="HG269" s="57">
        <f t="shared" si="130"/>
        <v>49.61</v>
      </c>
    </row>
    <row r="270" spans="1:215" x14ac:dyDescent="0.25">
      <c r="A270" s="34" t="s">
        <v>262</v>
      </c>
      <c r="B270" s="34">
        <f t="shared" si="62"/>
        <v>4.25</v>
      </c>
      <c r="C270" s="34">
        <f t="shared" si="62"/>
        <v>16.260000000000002</v>
      </c>
      <c r="D270" s="34">
        <f t="shared" si="62"/>
        <v>2.7</v>
      </c>
      <c r="E270" s="34">
        <f t="shared" si="62"/>
        <v>1.56</v>
      </c>
      <c r="H270" s="34" t="s">
        <v>262</v>
      </c>
      <c r="I270" s="34">
        <f t="shared" si="63"/>
        <v>4.54</v>
      </c>
      <c r="J270" s="34">
        <f t="shared" si="63"/>
        <v>17.170000000000002</v>
      </c>
      <c r="K270" s="34">
        <f t="shared" si="63"/>
        <v>2.44</v>
      </c>
      <c r="L270" s="34">
        <f t="shared" si="63"/>
        <v>1.44</v>
      </c>
      <c r="O270" s="34" t="s">
        <v>262</v>
      </c>
      <c r="P270" s="34">
        <f t="shared" si="64"/>
        <v>4</v>
      </c>
      <c r="Q270" s="34">
        <f t="shared" si="64"/>
        <v>14.94</v>
      </c>
      <c r="R270" s="34">
        <f t="shared" si="64"/>
        <v>2.75</v>
      </c>
      <c r="S270" s="34">
        <f t="shared" si="64"/>
        <v>1.1100000000000001</v>
      </c>
      <c r="V270" s="34" t="s">
        <v>262</v>
      </c>
      <c r="W270" s="34">
        <f t="shared" si="65"/>
        <v>3.78</v>
      </c>
      <c r="X270" s="34">
        <f t="shared" si="65"/>
        <v>15.15</v>
      </c>
      <c r="Y270" s="34">
        <f t="shared" si="65"/>
        <v>2.39</v>
      </c>
      <c r="Z270" s="34">
        <f t="shared" si="65"/>
        <v>0.98</v>
      </c>
      <c r="AC270" s="34" t="s">
        <v>262</v>
      </c>
      <c r="AD270" s="34">
        <f t="shared" si="66"/>
        <v>4.0199999999999996</v>
      </c>
      <c r="AE270" s="34">
        <f t="shared" si="66"/>
        <v>16.88</v>
      </c>
      <c r="AF270" s="34">
        <f t="shared" si="66"/>
        <v>2.2799999999999998</v>
      </c>
      <c r="AG270" s="34">
        <f t="shared" si="66"/>
        <v>0.81</v>
      </c>
      <c r="AJ270" s="34" t="s">
        <v>262</v>
      </c>
      <c r="AK270" s="34">
        <f t="shared" si="67"/>
        <v>4.16</v>
      </c>
      <c r="AL270" s="34">
        <f t="shared" si="67"/>
        <v>15.51</v>
      </c>
      <c r="AM270" s="34">
        <f t="shared" si="67"/>
        <v>2.72</v>
      </c>
      <c r="AN270" s="34">
        <f t="shared" si="67"/>
        <v>1.0900000000000001</v>
      </c>
      <c r="AQ270" s="34" t="s">
        <v>262</v>
      </c>
      <c r="AR270" s="34">
        <f t="shared" si="68"/>
        <v>5.27</v>
      </c>
      <c r="AS270" s="34">
        <f t="shared" si="68"/>
        <v>15.42</v>
      </c>
      <c r="AT270" s="34">
        <f t="shared" si="68"/>
        <v>3.91</v>
      </c>
      <c r="AU270" s="34">
        <f t="shared" si="68"/>
        <v>0.83</v>
      </c>
      <c r="AX270" s="34" t="s">
        <v>262</v>
      </c>
      <c r="AY270" s="34">
        <f t="shared" si="69"/>
        <v>3.48</v>
      </c>
      <c r="AZ270" s="34">
        <f t="shared" si="69"/>
        <v>4.7300000000000004</v>
      </c>
      <c r="BA270" s="34">
        <f t="shared" si="69"/>
        <v>3.55</v>
      </c>
      <c r="BB270" s="34">
        <f t="shared" si="69"/>
        <v>1.17</v>
      </c>
      <c r="BE270" s="34" t="s">
        <v>262</v>
      </c>
      <c r="BF270" s="34">
        <f t="shared" si="70"/>
        <v>3.4</v>
      </c>
      <c r="BG270" s="34">
        <f t="shared" si="70"/>
        <v>4.25</v>
      </c>
      <c r="BH270" s="34">
        <f t="shared" si="70"/>
        <v>3.41</v>
      </c>
      <c r="BI270" s="34">
        <f t="shared" si="70"/>
        <v>1.02</v>
      </c>
      <c r="BL270" s="34" t="s">
        <v>262</v>
      </c>
      <c r="BM270" s="34">
        <f t="shared" si="71"/>
        <v>3.23</v>
      </c>
      <c r="BN270" s="34">
        <f t="shared" si="71"/>
        <v>2.83</v>
      </c>
      <c r="BO270" s="34">
        <f t="shared" si="71"/>
        <v>3.65</v>
      </c>
      <c r="BP270" s="34">
        <f t="shared" si="71"/>
        <v>2.08</v>
      </c>
      <c r="BS270" s="34" t="s">
        <v>262</v>
      </c>
      <c r="BT270" s="34">
        <f t="shared" si="72"/>
        <v>4.28</v>
      </c>
      <c r="BU270" s="34">
        <f t="shared" si="72"/>
        <v>4.1900000000000004</v>
      </c>
      <c r="BV270" s="34">
        <f t="shared" si="72"/>
        <v>4.2300000000000004</v>
      </c>
      <c r="BW270" s="34">
        <f t="shared" si="72"/>
        <v>3.05</v>
      </c>
      <c r="BZ270" s="34" t="s">
        <v>262</v>
      </c>
      <c r="CA270" s="34">
        <f t="shared" si="73"/>
        <v>2.82</v>
      </c>
      <c r="CB270" s="34">
        <f t="shared" si="73"/>
        <v>2.85</v>
      </c>
      <c r="CC270" s="34">
        <f t="shared" si="73"/>
        <v>3.1</v>
      </c>
      <c r="CD270" s="34">
        <f t="shared" si="73"/>
        <v>1.55</v>
      </c>
      <c r="CG270" s="34" t="s">
        <v>262</v>
      </c>
      <c r="CH270" s="34">
        <f t="shared" ref="CH270:CK270" si="131">SUM(CH18)</f>
        <v>2.46</v>
      </c>
      <c r="CI270" s="34">
        <f t="shared" si="131"/>
        <v>3.06</v>
      </c>
      <c r="CJ270" s="34">
        <f t="shared" si="131"/>
        <v>2.46</v>
      </c>
      <c r="CK270" s="34">
        <f t="shared" si="131"/>
        <v>1.38</v>
      </c>
      <c r="CN270" s="34" t="s">
        <v>262</v>
      </c>
      <c r="CO270" s="34">
        <f t="shared" ref="CO270:CR270" si="132">SUM(CO18)</f>
        <v>2.4500000000000002</v>
      </c>
      <c r="CP270" s="34">
        <f t="shared" si="132"/>
        <v>2.13</v>
      </c>
      <c r="CQ270" s="34">
        <f t="shared" si="132"/>
        <v>2.17</v>
      </c>
      <c r="CR270" s="34">
        <f t="shared" si="132"/>
        <v>2.62</v>
      </c>
      <c r="CU270" s="34" t="s">
        <v>262</v>
      </c>
      <c r="CV270" s="34">
        <f t="shared" ref="CV270:CY270" si="133">SUM(CV18)</f>
        <v>2.79</v>
      </c>
      <c r="CW270" s="34">
        <f t="shared" si="133"/>
        <v>2.2200000000000002</v>
      </c>
      <c r="CX270" s="34">
        <f t="shared" si="133"/>
        <v>3.34</v>
      </c>
      <c r="CY270" s="34">
        <f t="shared" si="133"/>
        <v>0.72</v>
      </c>
      <c r="DB270" s="34" t="s">
        <v>262</v>
      </c>
      <c r="DC270" s="34">
        <f t="shared" ref="DC270:DF270" si="134">SUM(DC18)</f>
        <v>2.2200000000000002</v>
      </c>
      <c r="DD270" s="34">
        <f t="shared" si="134"/>
        <v>1.52</v>
      </c>
      <c r="DE270" s="34">
        <f t="shared" si="134"/>
        <v>2.77</v>
      </c>
      <c r="DF270" s="34">
        <f t="shared" si="134"/>
        <v>0.4</v>
      </c>
      <c r="DI270" s="34" t="s">
        <v>262</v>
      </c>
      <c r="DJ270" s="34">
        <f t="shared" ref="DJ270:DM270" si="135">SUM(DJ18)</f>
        <v>2.66</v>
      </c>
      <c r="DK270" s="34">
        <f t="shared" si="135"/>
        <v>2.35</v>
      </c>
      <c r="DL270" s="34">
        <f t="shared" si="135"/>
        <v>3.29</v>
      </c>
      <c r="DM270" s="34">
        <f t="shared" si="135"/>
        <v>0.62</v>
      </c>
      <c r="DP270" s="34" t="s">
        <v>262</v>
      </c>
      <c r="DQ270" s="34">
        <f t="shared" ref="DQ270:DT270" si="136">SUM(DQ18)</f>
        <v>2.5299999999999998</v>
      </c>
      <c r="DR270" s="34">
        <f t="shared" si="136"/>
        <v>3.52</v>
      </c>
      <c r="DS270" s="34">
        <f t="shared" si="136"/>
        <v>2.58</v>
      </c>
      <c r="DT270" s="34">
        <f t="shared" si="136"/>
        <v>1.37</v>
      </c>
      <c r="DW270" s="34" t="s">
        <v>262</v>
      </c>
      <c r="DX270" s="34">
        <f t="shared" ref="DX270:EA270" si="137">SUM(DX18)</f>
        <v>3.14</v>
      </c>
      <c r="DY270" s="34">
        <f t="shared" si="137"/>
        <v>3.71</v>
      </c>
      <c r="DZ270" s="34">
        <f t="shared" si="137"/>
        <v>2.99</v>
      </c>
      <c r="EA270" s="34">
        <f t="shared" si="137"/>
        <v>1.91</v>
      </c>
      <c r="ED270" s="34" t="s">
        <v>262</v>
      </c>
      <c r="EE270" s="34">
        <f t="shared" ref="EE270:EH270" si="138">SUM(EE18)</f>
        <v>2.46</v>
      </c>
      <c r="EF270" s="34">
        <f t="shared" si="138"/>
        <v>2.59</v>
      </c>
      <c r="EG270" s="34">
        <f t="shared" si="138"/>
        <v>2.57</v>
      </c>
      <c r="EH270" s="34">
        <f t="shared" si="138"/>
        <v>1.08</v>
      </c>
      <c r="EK270" s="34" t="s">
        <v>262</v>
      </c>
      <c r="EL270" s="34">
        <f t="shared" ref="EL270:EO270" si="139">SUM(EL18)</f>
        <v>2.64</v>
      </c>
      <c r="EM270" s="34">
        <f t="shared" si="139"/>
        <v>1.25</v>
      </c>
      <c r="EN270" s="34">
        <f t="shared" si="139"/>
        <v>2.94</v>
      </c>
      <c r="EO270" s="34">
        <f t="shared" si="139"/>
        <v>1.84</v>
      </c>
      <c r="ER270" s="34" t="s">
        <v>262</v>
      </c>
      <c r="ES270" s="34">
        <f t="shared" ref="ES270:EV270" si="140">SUM(ES18)</f>
        <v>2.61</v>
      </c>
      <c r="ET270" s="34">
        <f t="shared" si="140"/>
        <v>3.69</v>
      </c>
      <c r="EU270" s="34">
        <f t="shared" si="140"/>
        <v>2.64</v>
      </c>
      <c r="EV270" s="34">
        <f t="shared" si="140"/>
        <v>1.72</v>
      </c>
      <c r="EZ270" s="34">
        <f t="shared" ref="EZ270:FC270" si="141">SUM(EZ18)</f>
        <v>2.73</v>
      </c>
      <c r="FA270" s="34">
        <f t="shared" si="141"/>
        <v>5.55</v>
      </c>
      <c r="FB270" s="34">
        <f t="shared" si="141"/>
        <v>2.0699999999999998</v>
      </c>
      <c r="FC270" s="34">
        <f t="shared" si="141"/>
        <v>1.97</v>
      </c>
      <c r="FG270" s="34">
        <f t="shared" ref="FG270:FJ270" si="142">SUM(FG18)</f>
        <v>1.52</v>
      </c>
      <c r="FH270" s="34">
        <f t="shared" si="142"/>
        <v>2.88</v>
      </c>
      <c r="FI270" s="34">
        <f t="shared" si="142"/>
        <v>1.44</v>
      </c>
      <c r="FJ270" s="34">
        <f t="shared" si="142"/>
        <v>0.68</v>
      </c>
      <c r="FN270" s="34">
        <f t="shared" ref="FN270:FQ270" si="143">SUM(FN18)</f>
        <v>2.11</v>
      </c>
      <c r="FO270" s="34">
        <f t="shared" si="143"/>
        <v>5.19</v>
      </c>
      <c r="FP270" s="34">
        <f t="shared" si="143"/>
        <v>1.52</v>
      </c>
      <c r="FQ270" s="34">
        <f t="shared" si="143"/>
        <v>1.65</v>
      </c>
      <c r="FU270" s="34">
        <f t="shared" ref="FU270:FX270" si="144">SUM(FU18)</f>
        <v>3.11</v>
      </c>
      <c r="FV270" s="34">
        <f t="shared" si="144"/>
        <v>6.93</v>
      </c>
      <c r="FW270" s="34">
        <f t="shared" si="144"/>
        <v>2.85</v>
      </c>
      <c r="FX270" s="34">
        <f t="shared" si="144"/>
        <v>0.79</v>
      </c>
      <c r="GB270" s="34">
        <f t="shared" ref="GB270:GE270" si="145">SUM(GB18)</f>
        <v>2.66</v>
      </c>
      <c r="GC270" s="34">
        <f t="shared" si="145"/>
        <v>4.37</v>
      </c>
      <c r="GD270" s="34">
        <f t="shared" si="145"/>
        <v>2.59</v>
      </c>
      <c r="GE270" s="34">
        <f t="shared" si="145"/>
        <v>0.79</v>
      </c>
      <c r="GI270" s="34">
        <f t="shared" ref="GI270:GL270" si="146">SUM(GI18)</f>
        <v>1.97</v>
      </c>
      <c r="GJ270" s="34">
        <f t="shared" si="146"/>
        <v>4.54</v>
      </c>
      <c r="GK270" s="34">
        <f t="shared" si="146"/>
        <v>1.66</v>
      </c>
      <c r="GL270" s="34">
        <f t="shared" si="146"/>
        <v>0.77</v>
      </c>
      <c r="GP270" s="49">
        <f t="shared" ref="GP270:GS270" si="147">SUM(GP18)</f>
        <v>1.69</v>
      </c>
      <c r="GQ270" s="49">
        <f t="shared" si="147"/>
        <v>2.2400000000000002</v>
      </c>
      <c r="GR270" s="49">
        <f t="shared" si="147"/>
        <v>1.72</v>
      </c>
      <c r="GS270" s="49">
        <f t="shared" si="147"/>
        <v>0.72</v>
      </c>
      <c r="GW270" s="55">
        <f t="shared" ref="GW270:GZ270" si="148">SUM(GW18)</f>
        <v>1.57</v>
      </c>
      <c r="GX270" s="55">
        <f t="shared" si="148"/>
        <v>2.66</v>
      </c>
      <c r="GY270" s="55">
        <f t="shared" si="148"/>
        <v>1.45</v>
      </c>
      <c r="GZ270" s="55">
        <f t="shared" si="148"/>
        <v>1.28</v>
      </c>
      <c r="HD270" s="57">
        <f t="shared" ref="HD270:HG270" si="149">SUM(HD18)</f>
        <v>1.9</v>
      </c>
      <c r="HE270" s="57">
        <f t="shared" si="149"/>
        <v>3.21</v>
      </c>
      <c r="HF270" s="57">
        <f t="shared" si="149"/>
        <v>1.9</v>
      </c>
      <c r="HG270" s="57">
        <f t="shared" si="149"/>
        <v>0.87</v>
      </c>
    </row>
    <row r="271" spans="1:215" x14ac:dyDescent="0.25">
      <c r="A271" s="34" t="s">
        <v>263</v>
      </c>
      <c r="B271" s="34">
        <f t="shared" si="62"/>
        <v>5.67</v>
      </c>
      <c r="C271" s="34">
        <f t="shared" si="62"/>
        <v>4.9400000000000004</v>
      </c>
      <c r="D271" s="34">
        <f t="shared" si="62"/>
        <v>6.09</v>
      </c>
      <c r="E271" s="34">
        <f t="shared" si="62"/>
        <v>2.36</v>
      </c>
      <c r="H271" s="34" t="s">
        <v>263</v>
      </c>
      <c r="I271" s="34">
        <f t="shared" si="63"/>
        <v>6.22</v>
      </c>
      <c r="J271" s="34">
        <f t="shared" si="63"/>
        <v>7.85</v>
      </c>
      <c r="K271" s="34">
        <f t="shared" si="63"/>
        <v>6.83</v>
      </c>
      <c r="L271" s="34">
        <f t="shared" si="63"/>
        <v>1.3</v>
      </c>
      <c r="O271" s="34" t="s">
        <v>263</v>
      </c>
      <c r="P271" s="34">
        <f t="shared" si="64"/>
        <v>5.68</v>
      </c>
      <c r="Q271" s="34">
        <f t="shared" si="64"/>
        <v>7.79</v>
      </c>
      <c r="R271" s="34">
        <f t="shared" si="64"/>
        <v>6.08</v>
      </c>
      <c r="S271" s="34">
        <f t="shared" si="64"/>
        <v>2.0499999999999998</v>
      </c>
      <c r="V271" s="34" t="s">
        <v>263</v>
      </c>
      <c r="W271" s="34">
        <f t="shared" si="65"/>
        <v>6.99</v>
      </c>
      <c r="X271" s="34">
        <f t="shared" si="65"/>
        <v>10.6</v>
      </c>
      <c r="Y271" s="34">
        <f t="shared" si="65"/>
        <v>7.21</v>
      </c>
      <c r="Z271" s="34">
        <f t="shared" si="65"/>
        <v>2.11</v>
      </c>
      <c r="AC271" s="34" t="s">
        <v>263</v>
      </c>
      <c r="AD271" s="34">
        <f t="shared" si="66"/>
        <v>6.31</v>
      </c>
      <c r="AE271" s="34">
        <f t="shared" si="66"/>
        <v>7.64</v>
      </c>
      <c r="AF271" s="34">
        <f t="shared" si="66"/>
        <v>6.88</v>
      </c>
      <c r="AG271" s="34">
        <f t="shared" si="66"/>
        <v>2.12</v>
      </c>
      <c r="AJ271" s="34" t="s">
        <v>263</v>
      </c>
      <c r="AK271" s="34">
        <f t="shared" si="67"/>
        <v>5.98</v>
      </c>
      <c r="AL271" s="34">
        <f t="shared" si="67"/>
        <v>10.029999999999999</v>
      </c>
      <c r="AM271" s="34">
        <f t="shared" si="67"/>
        <v>6.03</v>
      </c>
      <c r="AN271" s="34">
        <f t="shared" si="67"/>
        <v>1.35</v>
      </c>
      <c r="AQ271" s="34" t="s">
        <v>263</v>
      </c>
      <c r="AR271" s="34">
        <f t="shared" si="68"/>
        <v>6.24</v>
      </c>
      <c r="AS271" s="34">
        <f t="shared" si="68"/>
        <v>7.79</v>
      </c>
      <c r="AT271" s="34">
        <f t="shared" si="68"/>
        <v>6.66</v>
      </c>
      <c r="AU271" s="34">
        <f t="shared" si="68"/>
        <v>1.38</v>
      </c>
      <c r="AX271" s="34" t="s">
        <v>263</v>
      </c>
      <c r="AY271" s="34">
        <f t="shared" si="69"/>
        <v>6.49</v>
      </c>
      <c r="AZ271" s="34">
        <f t="shared" si="69"/>
        <v>13.29</v>
      </c>
      <c r="BA271" s="34">
        <f t="shared" si="69"/>
        <v>5.92</v>
      </c>
      <c r="BB271" s="34">
        <f t="shared" si="69"/>
        <v>1.57</v>
      </c>
      <c r="BE271" s="34" t="s">
        <v>263</v>
      </c>
      <c r="BF271" s="34">
        <f t="shared" si="70"/>
        <v>6.2</v>
      </c>
      <c r="BG271" s="34">
        <f t="shared" si="70"/>
        <v>7.91</v>
      </c>
      <c r="BH271" s="34">
        <f t="shared" si="70"/>
        <v>6.3</v>
      </c>
      <c r="BI271" s="34">
        <f t="shared" si="70"/>
        <v>1.56</v>
      </c>
      <c r="BL271" s="34" t="s">
        <v>263</v>
      </c>
      <c r="BM271" s="34">
        <f t="shared" si="71"/>
        <v>5.0599999999999996</v>
      </c>
      <c r="BN271" s="34">
        <f t="shared" si="71"/>
        <v>4.82</v>
      </c>
      <c r="BO271" s="34">
        <f t="shared" si="71"/>
        <v>5.23</v>
      </c>
      <c r="BP271" s="34">
        <f t="shared" si="71"/>
        <v>0.96</v>
      </c>
      <c r="BS271" s="34" t="s">
        <v>263</v>
      </c>
      <c r="BT271" s="34">
        <f t="shared" si="72"/>
        <v>5.14</v>
      </c>
      <c r="BU271" s="34">
        <f t="shared" si="72"/>
        <v>7.94</v>
      </c>
      <c r="BV271" s="34">
        <f t="shared" si="72"/>
        <v>5.31</v>
      </c>
      <c r="BW271" s="34">
        <f t="shared" si="72"/>
        <v>1.45</v>
      </c>
      <c r="BZ271" s="34" t="s">
        <v>263</v>
      </c>
      <c r="CA271" s="34">
        <f t="shared" si="73"/>
        <v>5.9</v>
      </c>
      <c r="CB271" s="34">
        <f t="shared" si="73"/>
        <v>7.45</v>
      </c>
      <c r="CC271" s="34">
        <f t="shared" si="73"/>
        <v>6.12</v>
      </c>
      <c r="CD271" s="34">
        <f t="shared" si="73"/>
        <v>1.99</v>
      </c>
      <c r="CG271" s="34" t="s">
        <v>263</v>
      </c>
      <c r="CH271" s="34">
        <f t="shared" ref="CH271:CK271" si="150">SUM(CH19)</f>
        <v>6.73</v>
      </c>
      <c r="CI271" s="34">
        <f t="shared" si="150"/>
        <v>9.64</v>
      </c>
      <c r="CJ271" s="34">
        <f t="shared" si="150"/>
        <v>6.6</v>
      </c>
      <c r="CK271" s="34">
        <f t="shared" si="150"/>
        <v>2.63</v>
      </c>
      <c r="CN271" s="34" t="s">
        <v>263</v>
      </c>
      <c r="CO271" s="34">
        <f t="shared" ref="CO271:CR271" si="151">SUM(CO19)</f>
        <v>6.66</v>
      </c>
      <c r="CP271" s="34">
        <f t="shared" si="151"/>
        <v>10.75</v>
      </c>
      <c r="CQ271" s="34">
        <f t="shared" si="151"/>
        <v>6.45</v>
      </c>
      <c r="CR271" s="34">
        <f t="shared" si="151"/>
        <v>2.2200000000000002</v>
      </c>
      <c r="CU271" s="34" t="s">
        <v>263</v>
      </c>
      <c r="CV271" s="34">
        <f t="shared" ref="CV271:CY271" si="152">SUM(CV19)</f>
        <v>5.93</v>
      </c>
      <c r="CW271" s="34">
        <f t="shared" si="152"/>
        <v>12.19</v>
      </c>
      <c r="CX271" s="34">
        <f t="shared" si="152"/>
        <v>5.41</v>
      </c>
      <c r="CY271" s="34">
        <f t="shared" si="152"/>
        <v>2.65</v>
      </c>
      <c r="DB271" s="34" t="s">
        <v>263</v>
      </c>
      <c r="DC271" s="34">
        <f t="shared" ref="DC271:DF271" si="153">SUM(DC19)</f>
        <v>5.59</v>
      </c>
      <c r="DD271" s="34">
        <f t="shared" si="153"/>
        <v>7.71</v>
      </c>
      <c r="DE271" s="34">
        <f t="shared" si="153"/>
        <v>6.08</v>
      </c>
      <c r="DF271" s="34">
        <f t="shared" si="153"/>
        <v>1.28</v>
      </c>
      <c r="DI271" s="34" t="s">
        <v>263</v>
      </c>
      <c r="DJ271" s="34">
        <f t="shared" ref="DJ271:DM271" si="154">SUM(DJ19)</f>
        <v>5.98</v>
      </c>
      <c r="DK271" s="34">
        <f t="shared" si="154"/>
        <v>10.8</v>
      </c>
      <c r="DL271" s="34">
        <f t="shared" si="154"/>
        <v>5.72</v>
      </c>
      <c r="DM271" s="34">
        <f t="shared" si="154"/>
        <v>0.98</v>
      </c>
      <c r="DP271" s="34" t="s">
        <v>263</v>
      </c>
      <c r="DQ271" s="34">
        <f t="shared" ref="DQ271:DT271" si="155">SUM(DQ19)</f>
        <v>4.75</v>
      </c>
      <c r="DR271" s="34">
        <f t="shared" si="155"/>
        <v>5.96</v>
      </c>
      <c r="DS271" s="34">
        <f t="shared" si="155"/>
        <v>5.03</v>
      </c>
      <c r="DT271" s="34">
        <f t="shared" si="155"/>
        <v>1.21</v>
      </c>
      <c r="DW271" s="34" t="s">
        <v>263</v>
      </c>
      <c r="DX271" s="34">
        <f t="shared" ref="DX271:EA271" si="156">SUM(DX19)</f>
        <v>4.8600000000000003</v>
      </c>
      <c r="DY271" s="34">
        <f t="shared" si="156"/>
        <v>6.32</v>
      </c>
      <c r="DZ271" s="34">
        <f t="shared" si="156"/>
        <v>5.42</v>
      </c>
      <c r="EA271" s="34">
        <f t="shared" si="156"/>
        <v>1.1499999999999999</v>
      </c>
      <c r="ED271" s="34" t="s">
        <v>263</v>
      </c>
      <c r="EE271" s="34">
        <f t="shared" ref="EE271:EH271" si="157">SUM(EE19)</f>
        <v>6.02</v>
      </c>
      <c r="EF271" s="34">
        <f t="shared" si="157"/>
        <v>9.36</v>
      </c>
      <c r="EG271" s="34">
        <f t="shared" si="157"/>
        <v>5.82</v>
      </c>
      <c r="EH271" s="34">
        <f t="shared" si="157"/>
        <v>2.4300000000000002</v>
      </c>
      <c r="EK271" s="34" t="s">
        <v>263</v>
      </c>
      <c r="EL271" s="34">
        <f t="shared" ref="EL271:EO271" si="158">SUM(EL19)</f>
        <v>6.38</v>
      </c>
      <c r="EM271" s="34">
        <f t="shared" si="158"/>
        <v>10.4</v>
      </c>
      <c r="EN271" s="34">
        <f t="shared" si="158"/>
        <v>6.09</v>
      </c>
      <c r="EO271" s="34">
        <f t="shared" si="158"/>
        <v>2.42</v>
      </c>
      <c r="ER271" s="34" t="s">
        <v>263</v>
      </c>
      <c r="ES271" s="34">
        <f t="shared" ref="ES271:EV271" si="159">SUM(ES19)</f>
        <v>5.65</v>
      </c>
      <c r="ET271" s="34">
        <f t="shared" si="159"/>
        <v>6.98</v>
      </c>
      <c r="EU271" s="34">
        <f t="shared" si="159"/>
        <v>5.62</v>
      </c>
      <c r="EV271" s="34">
        <f t="shared" si="159"/>
        <v>1.8</v>
      </c>
      <c r="EZ271" s="34">
        <f t="shared" ref="EZ271:FC271" si="160">SUM(EZ19)</f>
        <v>6.25</v>
      </c>
      <c r="FA271" s="34">
        <f t="shared" si="160"/>
        <v>10.130000000000001</v>
      </c>
      <c r="FB271" s="34">
        <f t="shared" si="160"/>
        <v>6.01</v>
      </c>
      <c r="FC271" s="34">
        <f t="shared" si="160"/>
        <v>2.3199999999999998</v>
      </c>
      <c r="FG271" s="34">
        <f t="shared" ref="FG271:FJ271" si="161">SUM(FG19)</f>
        <v>6.28</v>
      </c>
      <c r="FH271" s="34">
        <f t="shared" si="161"/>
        <v>12.87</v>
      </c>
      <c r="FI271" s="34">
        <f t="shared" si="161"/>
        <v>6.12</v>
      </c>
      <c r="FJ271" s="34">
        <f t="shared" si="161"/>
        <v>1.33</v>
      </c>
      <c r="FN271" s="34">
        <f t="shared" ref="FN271:FQ271" si="162">SUM(FN19)</f>
        <v>6.69</v>
      </c>
      <c r="FO271" s="34">
        <f t="shared" si="162"/>
        <v>9.2100000000000009</v>
      </c>
      <c r="FP271" s="34">
        <f t="shared" si="162"/>
        <v>7.01</v>
      </c>
      <c r="FQ271" s="34">
        <f t="shared" si="162"/>
        <v>2.9</v>
      </c>
      <c r="FU271" s="34">
        <f t="shared" ref="FU271:FX271" si="163">SUM(FU19)</f>
        <v>6.58</v>
      </c>
      <c r="FV271" s="34">
        <f t="shared" si="163"/>
        <v>12.15</v>
      </c>
      <c r="FW271" s="34">
        <f t="shared" si="163"/>
        <v>6.44</v>
      </c>
      <c r="FX271" s="34">
        <f t="shared" si="163"/>
        <v>1.23</v>
      </c>
      <c r="GB271" s="34">
        <f t="shared" ref="GB271:GE271" si="164">SUM(GB19)</f>
        <v>6.74</v>
      </c>
      <c r="GC271" s="34">
        <f t="shared" si="164"/>
        <v>8.58</v>
      </c>
      <c r="GD271" s="34">
        <f t="shared" si="164"/>
        <v>7.56</v>
      </c>
      <c r="GE271" s="34">
        <f t="shared" si="164"/>
        <v>1.67</v>
      </c>
      <c r="GI271" s="34">
        <f t="shared" ref="GI271:GL271" si="165">SUM(GI19)</f>
        <v>7.11</v>
      </c>
      <c r="GJ271" s="34">
        <f t="shared" si="165"/>
        <v>13.61</v>
      </c>
      <c r="GK271" s="34">
        <f t="shared" si="165"/>
        <v>6.97</v>
      </c>
      <c r="GL271" s="34">
        <f t="shared" si="165"/>
        <v>1.9</v>
      </c>
      <c r="GP271" s="49">
        <f t="shared" ref="GP271:GS271" si="166">SUM(GP19)</f>
        <v>6.56</v>
      </c>
      <c r="GQ271" s="49">
        <f t="shared" si="166"/>
        <v>12.27</v>
      </c>
      <c r="GR271" s="49">
        <f t="shared" si="166"/>
        <v>6.72</v>
      </c>
      <c r="GS271" s="49">
        <f t="shared" si="166"/>
        <v>1.32</v>
      </c>
      <c r="GW271" s="55">
        <f t="shared" ref="GW271:GZ271" si="167">SUM(GW19)</f>
        <v>6.96</v>
      </c>
      <c r="GX271" s="55">
        <f t="shared" si="167"/>
        <v>13.46</v>
      </c>
      <c r="GY271" s="55">
        <f t="shared" si="167"/>
        <v>6.65</v>
      </c>
      <c r="GZ271" s="55">
        <f t="shared" si="167"/>
        <v>2.4900000000000002</v>
      </c>
      <c r="HD271" s="57">
        <f t="shared" ref="HD271:HG271" si="168">SUM(HD19)</f>
        <v>5.82</v>
      </c>
      <c r="HE271" s="57">
        <f t="shared" si="168"/>
        <v>9.76</v>
      </c>
      <c r="HF271" s="57">
        <f t="shared" si="168"/>
        <v>6.26</v>
      </c>
      <c r="HG271" s="57">
        <f t="shared" si="168"/>
        <v>1.05</v>
      </c>
    </row>
    <row r="272" spans="1:215" x14ac:dyDescent="0.25">
      <c r="A272" s="34" t="s">
        <v>264</v>
      </c>
      <c r="B272" s="34">
        <f>SUM(B20)</f>
        <v>19.850000000000001</v>
      </c>
      <c r="C272" s="34">
        <f t="shared" si="62"/>
        <v>9.83</v>
      </c>
      <c r="D272" s="34">
        <f t="shared" si="62"/>
        <v>22.62</v>
      </c>
      <c r="E272" s="34">
        <f t="shared" si="62"/>
        <v>20.92</v>
      </c>
      <c r="H272" s="34" t="s">
        <v>264</v>
      </c>
      <c r="I272" s="34">
        <f>SUM(I20)</f>
        <v>20.79</v>
      </c>
      <c r="J272" s="34">
        <f t="shared" si="63"/>
        <v>8.81</v>
      </c>
      <c r="K272" s="34">
        <f t="shared" si="63"/>
        <v>24.34</v>
      </c>
      <c r="L272" s="34">
        <f t="shared" si="63"/>
        <v>21.46</v>
      </c>
      <c r="O272" s="34" t="s">
        <v>264</v>
      </c>
      <c r="P272" s="34">
        <f>SUM(P20)</f>
        <v>21.07</v>
      </c>
      <c r="Q272" s="34">
        <f t="shared" si="64"/>
        <v>9.3000000000000007</v>
      </c>
      <c r="R272" s="34">
        <f t="shared" si="64"/>
        <v>24.21</v>
      </c>
      <c r="S272" s="34">
        <f t="shared" si="64"/>
        <v>20.52</v>
      </c>
      <c r="V272" s="34" t="s">
        <v>264</v>
      </c>
      <c r="W272" s="34">
        <f>SUM(W20)</f>
        <v>21.21</v>
      </c>
      <c r="X272" s="34">
        <f t="shared" si="65"/>
        <v>6.45</v>
      </c>
      <c r="Y272" s="34">
        <f t="shared" si="65"/>
        <v>23.96</v>
      </c>
      <c r="Z272" s="34">
        <f t="shared" si="65"/>
        <v>24.93</v>
      </c>
      <c r="AC272" s="34" t="s">
        <v>264</v>
      </c>
      <c r="AD272" s="34">
        <f>SUM(AD20)</f>
        <v>20.73</v>
      </c>
      <c r="AE272" s="34">
        <f t="shared" si="66"/>
        <v>10.07</v>
      </c>
      <c r="AF272" s="34">
        <f t="shared" si="66"/>
        <v>23.18</v>
      </c>
      <c r="AG272" s="34">
        <f t="shared" si="66"/>
        <v>23.3</v>
      </c>
      <c r="AJ272" s="34" t="s">
        <v>264</v>
      </c>
      <c r="AK272" s="34">
        <f>SUM(AK20)</f>
        <v>20.85</v>
      </c>
      <c r="AL272" s="34">
        <f t="shared" si="67"/>
        <v>8.9</v>
      </c>
      <c r="AM272" s="34">
        <f t="shared" si="67"/>
        <v>24.23</v>
      </c>
      <c r="AN272" s="34">
        <f t="shared" si="67"/>
        <v>20.23</v>
      </c>
      <c r="AQ272" s="34" t="s">
        <v>264</v>
      </c>
      <c r="AR272" s="34">
        <f>SUM(AR20)</f>
        <v>22.28</v>
      </c>
      <c r="AS272" s="34">
        <f t="shared" si="68"/>
        <v>10.76</v>
      </c>
      <c r="AT272" s="34">
        <f t="shared" si="68"/>
        <v>25.86</v>
      </c>
      <c r="AU272" s="34">
        <f t="shared" si="68"/>
        <v>21.95</v>
      </c>
      <c r="AX272" s="34" t="s">
        <v>264</v>
      </c>
      <c r="AY272" s="34">
        <f>SUM(AY20)</f>
        <v>21.47</v>
      </c>
      <c r="AZ272" s="34">
        <f t="shared" si="69"/>
        <v>9.19</v>
      </c>
      <c r="BA272" s="34">
        <f t="shared" si="69"/>
        <v>24.83</v>
      </c>
      <c r="BB272" s="34">
        <f t="shared" si="69"/>
        <v>21.61</v>
      </c>
      <c r="BE272" s="34" t="s">
        <v>264</v>
      </c>
      <c r="BF272" s="34">
        <f>SUM(BF20)</f>
        <v>21.12</v>
      </c>
      <c r="BG272" s="34">
        <f t="shared" si="70"/>
        <v>9.23</v>
      </c>
      <c r="BH272" s="34">
        <f t="shared" si="70"/>
        <v>23.55</v>
      </c>
      <c r="BI272" s="34">
        <f t="shared" si="70"/>
        <v>25.26</v>
      </c>
      <c r="BL272" s="34" t="s">
        <v>264</v>
      </c>
      <c r="BM272" s="34">
        <f>SUM(BM20)</f>
        <v>21.19</v>
      </c>
      <c r="BN272" s="34">
        <f t="shared" si="71"/>
        <v>8.4</v>
      </c>
      <c r="BO272" s="34">
        <f t="shared" si="71"/>
        <v>24.5</v>
      </c>
      <c r="BP272" s="34">
        <f t="shared" si="71"/>
        <v>22.1</v>
      </c>
      <c r="BS272" s="34" t="s">
        <v>264</v>
      </c>
      <c r="BT272" s="34">
        <f>SUM(BT20)</f>
        <v>23.56</v>
      </c>
      <c r="BU272" s="34">
        <f t="shared" si="72"/>
        <v>10.64</v>
      </c>
      <c r="BV272" s="34">
        <f t="shared" si="72"/>
        <v>26.1</v>
      </c>
      <c r="BW272" s="34">
        <f t="shared" si="72"/>
        <v>28.01</v>
      </c>
      <c r="BZ272" s="34" t="s">
        <v>264</v>
      </c>
      <c r="CA272" s="34">
        <f>SUM(CA20)</f>
        <v>23.3</v>
      </c>
      <c r="CB272" s="34">
        <f t="shared" si="73"/>
        <v>12.43</v>
      </c>
      <c r="CC272" s="34">
        <f t="shared" si="73"/>
        <v>25.75</v>
      </c>
      <c r="CD272" s="34">
        <f t="shared" si="73"/>
        <v>25.84</v>
      </c>
      <c r="CG272" s="34" t="s">
        <v>264</v>
      </c>
      <c r="CH272" s="34">
        <f>SUM(CH20)</f>
        <v>21.54</v>
      </c>
      <c r="CI272" s="34">
        <f t="shared" ref="CI272:CK272" si="169">SUM(CI20)</f>
        <v>8.18</v>
      </c>
      <c r="CJ272" s="34">
        <f t="shared" si="169"/>
        <v>25.61</v>
      </c>
      <c r="CK272" s="34">
        <f t="shared" si="169"/>
        <v>20.02</v>
      </c>
      <c r="CN272" s="34" t="s">
        <v>264</v>
      </c>
      <c r="CO272" s="34">
        <f>SUM(CO20)</f>
        <v>21.57</v>
      </c>
      <c r="CP272" s="34">
        <f t="shared" ref="CP272:CR272" si="170">SUM(CP20)</f>
        <v>10.27</v>
      </c>
      <c r="CQ272" s="34">
        <f t="shared" si="170"/>
        <v>25.33</v>
      </c>
      <c r="CR272" s="34">
        <f t="shared" si="170"/>
        <v>19.54</v>
      </c>
      <c r="CU272" s="34" t="s">
        <v>264</v>
      </c>
      <c r="CV272" s="34">
        <f>SUM(CV20)</f>
        <v>22.33</v>
      </c>
      <c r="CW272" s="34">
        <f t="shared" ref="CW272:CY272" si="171">SUM(CW20)</f>
        <v>14.32</v>
      </c>
      <c r="CX272" s="34">
        <f t="shared" si="171"/>
        <v>24.12</v>
      </c>
      <c r="CY272" s="34">
        <f t="shared" si="171"/>
        <v>25.31</v>
      </c>
      <c r="DB272" s="34" t="s">
        <v>264</v>
      </c>
      <c r="DC272" s="34">
        <f>SUM(DC20)</f>
        <v>22.22</v>
      </c>
      <c r="DD272" s="34">
        <f t="shared" ref="DD272:DF272" si="172">SUM(DD20)</f>
        <v>10.15</v>
      </c>
      <c r="DE272" s="34">
        <f t="shared" si="172"/>
        <v>25.47</v>
      </c>
      <c r="DF272" s="34">
        <f t="shared" si="172"/>
        <v>23.2</v>
      </c>
      <c r="DI272" s="34" t="s">
        <v>264</v>
      </c>
      <c r="DJ272" s="34">
        <f>SUM(DJ20)</f>
        <v>21.62</v>
      </c>
      <c r="DK272" s="34">
        <f t="shared" ref="DK272:DM272" si="173">SUM(DK20)</f>
        <v>7.82</v>
      </c>
      <c r="DL272" s="34">
        <f t="shared" si="173"/>
        <v>25.54</v>
      </c>
      <c r="DM272" s="34">
        <f t="shared" si="173"/>
        <v>20.99</v>
      </c>
      <c r="DP272" s="34" t="s">
        <v>264</v>
      </c>
      <c r="DQ272" s="34">
        <f>SUM(DQ20)</f>
        <v>21.54</v>
      </c>
      <c r="DR272" s="34">
        <f t="shared" ref="DR272:DT272" si="174">SUM(DR20)</f>
        <v>10.86</v>
      </c>
      <c r="DS272" s="34">
        <f t="shared" si="174"/>
        <v>25.93</v>
      </c>
      <c r="DT272" s="34">
        <f t="shared" si="174"/>
        <v>17.87</v>
      </c>
      <c r="DW272" s="34" t="s">
        <v>264</v>
      </c>
      <c r="DX272" s="34">
        <f>SUM(DX20)</f>
        <v>21.95</v>
      </c>
      <c r="DY272" s="34">
        <f t="shared" ref="DY272:EA272" si="175">SUM(DY20)</f>
        <v>11.25</v>
      </c>
      <c r="DZ272" s="34">
        <f t="shared" si="175"/>
        <v>24.67</v>
      </c>
      <c r="EA272" s="34">
        <f t="shared" si="175"/>
        <v>23.87</v>
      </c>
      <c r="ED272" s="34" t="s">
        <v>264</v>
      </c>
      <c r="EE272" s="34">
        <f>SUM(EE20)</f>
        <v>22.14</v>
      </c>
      <c r="EF272" s="34">
        <f t="shared" ref="EF272:EH272" si="176">SUM(EF20)</f>
        <v>10.3</v>
      </c>
      <c r="EG272" s="34">
        <f t="shared" si="176"/>
        <v>26</v>
      </c>
      <c r="EH272" s="34">
        <f t="shared" si="176"/>
        <v>20.54</v>
      </c>
      <c r="EK272" s="34" t="s">
        <v>264</v>
      </c>
      <c r="EL272" s="34">
        <f>SUM(EL20)</f>
        <v>21.5</v>
      </c>
      <c r="EM272" s="34">
        <f t="shared" ref="EM272:EO272" si="177">SUM(EM20)</f>
        <v>9.24</v>
      </c>
      <c r="EN272" s="34">
        <f t="shared" si="177"/>
        <v>24.44</v>
      </c>
      <c r="EO272" s="34">
        <f t="shared" si="177"/>
        <v>22.99</v>
      </c>
      <c r="ER272" s="34" t="s">
        <v>264</v>
      </c>
      <c r="ES272" s="34">
        <f>SUM(ES20)</f>
        <v>21.57</v>
      </c>
      <c r="ET272" s="34">
        <f t="shared" ref="ET272:EV272" si="178">SUM(ET20)</f>
        <v>9.4700000000000006</v>
      </c>
      <c r="EU272" s="34">
        <f t="shared" si="178"/>
        <v>25.64</v>
      </c>
      <c r="EV272" s="34">
        <f t="shared" si="178"/>
        <v>20.36</v>
      </c>
      <c r="EZ272" s="34">
        <f>SUM(EZ20)</f>
        <v>22.16</v>
      </c>
      <c r="FA272" s="34">
        <f t="shared" ref="FA272:FC272" si="179">SUM(FA20)</f>
        <v>9.83</v>
      </c>
      <c r="FB272" s="34">
        <f t="shared" si="179"/>
        <v>25.95</v>
      </c>
      <c r="FC272" s="34">
        <f t="shared" si="179"/>
        <v>20.73</v>
      </c>
      <c r="FG272" s="34">
        <f>SUM(FG20)</f>
        <v>22.01</v>
      </c>
      <c r="FH272" s="34">
        <f t="shared" ref="FH272:FJ272" si="180">SUM(FH20)</f>
        <v>4.3899999999999997</v>
      </c>
      <c r="FI272" s="34">
        <f t="shared" si="180"/>
        <v>25.83</v>
      </c>
      <c r="FJ272" s="34">
        <f t="shared" si="180"/>
        <v>24.8</v>
      </c>
      <c r="FN272" s="34">
        <f>SUM(FN20)</f>
        <v>21.35</v>
      </c>
      <c r="FO272" s="34">
        <f t="shared" ref="FO272:FQ272" si="181">SUM(FO20)</f>
        <v>7.37</v>
      </c>
      <c r="FP272" s="34">
        <f t="shared" si="181"/>
        <v>24.76</v>
      </c>
      <c r="FQ272" s="34">
        <f t="shared" si="181"/>
        <v>22.57</v>
      </c>
      <c r="FU272" s="34">
        <f>SUM(FU20)</f>
        <v>20.72</v>
      </c>
      <c r="FV272" s="34">
        <f t="shared" ref="FV272:FX272" si="182">SUM(FV20)</f>
        <v>5.68</v>
      </c>
      <c r="FW272" s="34">
        <f t="shared" si="182"/>
        <v>24.76</v>
      </c>
      <c r="FX272" s="34">
        <f t="shared" si="182"/>
        <v>20.92</v>
      </c>
      <c r="GB272" s="34">
        <f>SUM(GB20)</f>
        <v>22.34</v>
      </c>
      <c r="GC272" s="34">
        <f t="shared" ref="GC272:GE272" si="183">SUM(GC20)</f>
        <v>7.35</v>
      </c>
      <c r="GD272" s="34">
        <f t="shared" si="183"/>
        <v>25.06</v>
      </c>
      <c r="GE272" s="34">
        <f t="shared" si="183"/>
        <v>28.07</v>
      </c>
      <c r="GI272" s="34">
        <f>SUM(GI20)</f>
        <v>23.25</v>
      </c>
      <c r="GJ272" s="34">
        <f t="shared" ref="GJ272:GL272" si="184">SUM(GJ20)</f>
        <v>5.97</v>
      </c>
      <c r="GK272" s="34">
        <f t="shared" si="184"/>
        <v>26.08</v>
      </c>
      <c r="GL272" s="34">
        <f t="shared" si="184"/>
        <v>29.83</v>
      </c>
      <c r="GP272" s="49">
        <f>SUM(GP20)</f>
        <v>24.11</v>
      </c>
      <c r="GQ272" s="49">
        <f t="shared" ref="GQ272:GS272" si="185">SUM(GQ20)</f>
        <v>8.18</v>
      </c>
      <c r="GR272" s="49">
        <f t="shared" si="185"/>
        <v>27.38</v>
      </c>
      <c r="GS272" s="49">
        <f t="shared" si="185"/>
        <v>28.01</v>
      </c>
      <c r="GW272" s="55">
        <f>SUM(GW20)</f>
        <v>22.56</v>
      </c>
      <c r="GX272" s="55">
        <f t="shared" ref="GX272:GZ272" si="186">SUM(GX20)</f>
        <v>5.89</v>
      </c>
      <c r="GY272" s="55">
        <f t="shared" si="186"/>
        <v>26.28</v>
      </c>
      <c r="GZ272" s="55">
        <f t="shared" si="186"/>
        <v>24.52</v>
      </c>
      <c r="HD272" s="57">
        <f>SUM(HD20)</f>
        <v>24.56</v>
      </c>
      <c r="HE272" s="57">
        <f t="shared" ref="HE272:HG272" si="187">SUM(HE20)</f>
        <v>11.18</v>
      </c>
      <c r="HF272" s="57">
        <f t="shared" si="187"/>
        <v>29.32</v>
      </c>
      <c r="HG272" s="57">
        <f t="shared" si="187"/>
        <v>21.33</v>
      </c>
    </row>
    <row r="273" spans="1:215" x14ac:dyDescent="0.25">
      <c r="A273" s="34" t="s">
        <v>265</v>
      </c>
      <c r="B273" s="34">
        <f t="shared" ref="B273:E286" si="188">SUM(B21)</f>
        <v>10.66</v>
      </c>
      <c r="C273" s="34">
        <f t="shared" si="188"/>
        <v>14.87</v>
      </c>
      <c r="D273" s="34">
        <f t="shared" si="188"/>
        <v>9</v>
      </c>
      <c r="E273" s="34">
        <f t="shared" si="188"/>
        <v>11.92</v>
      </c>
      <c r="H273" s="34" t="s">
        <v>265</v>
      </c>
      <c r="I273" s="34">
        <f t="shared" ref="I273:L286" si="189">SUM(I21)</f>
        <v>9.1300000000000008</v>
      </c>
      <c r="J273" s="34">
        <f t="shared" si="189"/>
        <v>12.2</v>
      </c>
      <c r="K273" s="34">
        <f t="shared" si="189"/>
        <v>7.29</v>
      </c>
      <c r="L273" s="34">
        <f t="shared" si="189"/>
        <v>12.79</v>
      </c>
      <c r="O273" s="34" t="s">
        <v>265</v>
      </c>
      <c r="P273" s="34">
        <f t="shared" ref="P273:S286" si="190">SUM(P21)</f>
        <v>9.18</v>
      </c>
      <c r="Q273" s="34">
        <f t="shared" si="190"/>
        <v>13.03</v>
      </c>
      <c r="R273" s="34">
        <f t="shared" si="190"/>
        <v>7.98</v>
      </c>
      <c r="S273" s="34">
        <f t="shared" si="190"/>
        <v>10.59</v>
      </c>
      <c r="V273" s="34" t="s">
        <v>265</v>
      </c>
      <c r="W273" s="34">
        <f t="shared" ref="W273:Z286" si="191">SUM(W21)</f>
        <v>9.59</v>
      </c>
      <c r="X273" s="34">
        <f t="shared" si="191"/>
        <v>14.36</v>
      </c>
      <c r="Y273" s="34">
        <f t="shared" si="191"/>
        <v>8.34</v>
      </c>
      <c r="Z273" s="34">
        <f t="shared" si="191"/>
        <v>10.48</v>
      </c>
      <c r="AC273" s="34" t="s">
        <v>265</v>
      </c>
      <c r="AD273" s="34">
        <f t="shared" ref="AD273:AG286" si="192">SUM(AD21)</f>
        <v>9.1300000000000008</v>
      </c>
      <c r="AE273" s="34">
        <f t="shared" si="192"/>
        <v>16.46</v>
      </c>
      <c r="AF273" s="34">
        <f t="shared" si="192"/>
        <v>7.98</v>
      </c>
      <c r="AG273" s="34">
        <f t="shared" si="192"/>
        <v>8.2100000000000009</v>
      </c>
      <c r="AJ273" s="34" t="s">
        <v>265</v>
      </c>
      <c r="AK273" s="34">
        <f t="shared" ref="AK273:AN286" si="193">SUM(AK21)</f>
        <v>9.57</v>
      </c>
      <c r="AL273" s="34">
        <f t="shared" si="193"/>
        <v>12.37</v>
      </c>
      <c r="AM273" s="34">
        <f t="shared" si="193"/>
        <v>8.17</v>
      </c>
      <c r="AN273" s="34">
        <f t="shared" si="193"/>
        <v>12.48</v>
      </c>
      <c r="AQ273" s="34" t="s">
        <v>265</v>
      </c>
      <c r="AR273" s="34">
        <f t="shared" ref="AR273:AU286" si="194">SUM(AR21)</f>
        <v>9.5299999999999994</v>
      </c>
      <c r="AS273" s="34">
        <f t="shared" si="194"/>
        <v>10.51</v>
      </c>
      <c r="AT273" s="34">
        <f t="shared" si="194"/>
        <v>8.4600000000000009</v>
      </c>
      <c r="AU273" s="34">
        <f t="shared" si="194"/>
        <v>13.45</v>
      </c>
      <c r="AX273" s="34" t="s">
        <v>265</v>
      </c>
      <c r="AY273" s="34">
        <f t="shared" ref="AY273:BB286" si="195">SUM(AY21)</f>
        <v>9.26</v>
      </c>
      <c r="AZ273" s="34">
        <f t="shared" si="195"/>
        <v>9.09</v>
      </c>
      <c r="BA273" s="34">
        <f t="shared" si="195"/>
        <v>8.58</v>
      </c>
      <c r="BB273" s="34">
        <f t="shared" si="195"/>
        <v>12.28</v>
      </c>
      <c r="BE273" s="34" t="s">
        <v>265</v>
      </c>
      <c r="BF273" s="34">
        <f t="shared" ref="BF273:BI286" si="196">SUM(BF21)</f>
        <v>9.84</v>
      </c>
      <c r="BG273" s="34">
        <f t="shared" si="196"/>
        <v>9.1300000000000008</v>
      </c>
      <c r="BH273" s="34">
        <f t="shared" si="196"/>
        <v>8.75</v>
      </c>
      <c r="BI273" s="34">
        <f t="shared" si="196"/>
        <v>14.67</v>
      </c>
      <c r="BL273" s="34" t="s">
        <v>265</v>
      </c>
      <c r="BM273" s="34">
        <f t="shared" ref="BM273:BP286" si="197">SUM(BM21)</f>
        <v>10.07</v>
      </c>
      <c r="BN273" s="34">
        <f t="shared" si="197"/>
        <v>16.07</v>
      </c>
      <c r="BO273" s="34">
        <f t="shared" si="197"/>
        <v>8.89</v>
      </c>
      <c r="BP273" s="34">
        <f t="shared" si="197"/>
        <v>9.67</v>
      </c>
      <c r="BS273" s="34" t="s">
        <v>265</v>
      </c>
      <c r="BT273" s="34">
        <f t="shared" ref="BT273:BW286" si="198">SUM(BT21)</f>
        <v>9.3000000000000007</v>
      </c>
      <c r="BU273" s="34">
        <f t="shared" si="198"/>
        <v>12.73</v>
      </c>
      <c r="BV273" s="34">
        <f t="shared" si="198"/>
        <v>8.16</v>
      </c>
      <c r="BW273" s="34">
        <f t="shared" si="198"/>
        <v>9.4700000000000006</v>
      </c>
      <c r="BZ273" s="34" t="s">
        <v>265</v>
      </c>
      <c r="CA273" s="34">
        <f t="shared" ref="CA273:CD286" si="199">SUM(CA21)</f>
        <v>8.73</v>
      </c>
      <c r="CB273" s="34">
        <f t="shared" si="199"/>
        <v>11.77</v>
      </c>
      <c r="CC273" s="34">
        <f t="shared" si="199"/>
        <v>7.4</v>
      </c>
      <c r="CD273" s="34">
        <f t="shared" si="199"/>
        <v>11.53</v>
      </c>
      <c r="CG273" s="34" t="s">
        <v>265</v>
      </c>
      <c r="CH273" s="34">
        <f t="shared" ref="CH273:CK273" si="200">SUM(CH21)</f>
        <v>10.08</v>
      </c>
      <c r="CI273" s="34">
        <f t="shared" si="200"/>
        <v>13.43</v>
      </c>
      <c r="CJ273" s="34">
        <f t="shared" si="200"/>
        <v>8.06</v>
      </c>
      <c r="CK273" s="34">
        <f t="shared" si="200"/>
        <v>14.21</v>
      </c>
      <c r="CN273" s="34" t="s">
        <v>265</v>
      </c>
      <c r="CO273" s="34">
        <f t="shared" ref="CO273:CR273" si="201">SUM(CO21)</f>
        <v>9.34</v>
      </c>
      <c r="CP273" s="34">
        <f t="shared" si="201"/>
        <v>15.37</v>
      </c>
      <c r="CQ273" s="34">
        <f t="shared" si="201"/>
        <v>7.31</v>
      </c>
      <c r="CR273" s="34">
        <f t="shared" si="201"/>
        <v>12.56</v>
      </c>
      <c r="CU273" s="34" t="s">
        <v>265</v>
      </c>
      <c r="CV273" s="34">
        <f t="shared" ref="CV273:CY273" si="202">SUM(CV21)</f>
        <v>8.26</v>
      </c>
      <c r="CW273" s="34">
        <f t="shared" si="202"/>
        <v>9.4600000000000009</v>
      </c>
      <c r="CX273" s="34">
        <f t="shared" si="202"/>
        <v>8</v>
      </c>
      <c r="CY273" s="34">
        <f t="shared" si="202"/>
        <v>8.43</v>
      </c>
      <c r="DB273" s="34" t="s">
        <v>265</v>
      </c>
      <c r="DC273" s="34">
        <f t="shared" ref="DC273:DF273" si="203">SUM(DC21)</f>
        <v>10.85</v>
      </c>
      <c r="DD273" s="34">
        <f t="shared" si="203"/>
        <v>13.67</v>
      </c>
      <c r="DE273" s="34">
        <f t="shared" si="203"/>
        <v>9.02</v>
      </c>
      <c r="DF273" s="34">
        <f t="shared" si="203"/>
        <v>16.239999999999998</v>
      </c>
      <c r="DI273" s="34" t="s">
        <v>265</v>
      </c>
      <c r="DJ273" s="34">
        <f t="shared" ref="DJ273:DM273" si="204">SUM(DJ21)</f>
        <v>9.8000000000000007</v>
      </c>
      <c r="DK273" s="34">
        <f t="shared" si="204"/>
        <v>11.76</v>
      </c>
      <c r="DL273" s="34">
        <f t="shared" si="204"/>
        <v>8.2799999999999994</v>
      </c>
      <c r="DM273" s="34">
        <f t="shared" si="204"/>
        <v>14.58</v>
      </c>
      <c r="DP273" s="34" t="s">
        <v>265</v>
      </c>
      <c r="DQ273" s="34">
        <f t="shared" ref="DQ273:DT273" si="205">SUM(DQ21)</f>
        <v>10.64</v>
      </c>
      <c r="DR273" s="34">
        <f t="shared" si="205"/>
        <v>10.62</v>
      </c>
      <c r="DS273" s="34">
        <f t="shared" si="205"/>
        <v>9.27</v>
      </c>
      <c r="DT273" s="34">
        <f t="shared" si="205"/>
        <v>15.48</v>
      </c>
      <c r="DW273" s="34" t="s">
        <v>265</v>
      </c>
      <c r="DX273" s="34">
        <f t="shared" ref="DX273:EA273" si="206">SUM(DX21)</f>
        <v>10.06</v>
      </c>
      <c r="DY273" s="34">
        <f t="shared" si="206"/>
        <v>12.56</v>
      </c>
      <c r="DZ273" s="34">
        <f t="shared" si="206"/>
        <v>8.26</v>
      </c>
      <c r="EA273" s="34">
        <f t="shared" si="206"/>
        <v>15.7</v>
      </c>
      <c r="ED273" s="34" t="s">
        <v>265</v>
      </c>
      <c r="EE273" s="34">
        <f t="shared" ref="EE273:EH273" si="207">SUM(EE21)</f>
        <v>9.27</v>
      </c>
      <c r="EF273" s="34">
        <f t="shared" si="207"/>
        <v>13.61</v>
      </c>
      <c r="EG273" s="34">
        <f t="shared" si="207"/>
        <v>6.89</v>
      </c>
      <c r="EH273" s="34">
        <f t="shared" si="207"/>
        <v>16.05</v>
      </c>
      <c r="EK273" s="34" t="s">
        <v>265</v>
      </c>
      <c r="EL273" s="34">
        <f t="shared" ref="EL273:EO273" si="208">SUM(EL21)</f>
        <v>10.34</v>
      </c>
      <c r="EM273" s="34">
        <f t="shared" si="208"/>
        <v>10.42</v>
      </c>
      <c r="EN273" s="34">
        <f t="shared" si="208"/>
        <v>8.9</v>
      </c>
      <c r="EO273" s="34">
        <f t="shared" si="208"/>
        <v>16.86</v>
      </c>
      <c r="ER273" s="34" t="s">
        <v>265</v>
      </c>
      <c r="ES273" s="34">
        <f t="shared" ref="ES273:EV273" si="209">SUM(ES21)</f>
        <v>9.35</v>
      </c>
      <c r="ET273" s="34">
        <f t="shared" si="209"/>
        <v>8.64</v>
      </c>
      <c r="EU273" s="34">
        <f t="shared" si="209"/>
        <v>8.0399999999999991</v>
      </c>
      <c r="EV273" s="34">
        <f t="shared" si="209"/>
        <v>15.99</v>
      </c>
      <c r="EZ273" s="34">
        <f t="shared" ref="EZ273:FC273" si="210">SUM(EZ21)</f>
        <v>9.81</v>
      </c>
      <c r="FA273" s="34">
        <f t="shared" si="210"/>
        <v>9.36</v>
      </c>
      <c r="FB273" s="34">
        <f t="shared" si="210"/>
        <v>8.5</v>
      </c>
      <c r="FC273" s="34">
        <f t="shared" si="210"/>
        <v>15.35</v>
      </c>
      <c r="FG273" s="34">
        <f t="shared" ref="FG273:FJ273" si="211">SUM(FG21)</f>
        <v>12.23</v>
      </c>
      <c r="FH273" s="34">
        <f t="shared" si="211"/>
        <v>14.08</v>
      </c>
      <c r="FI273" s="34">
        <f t="shared" si="211"/>
        <v>10.19</v>
      </c>
      <c r="FJ273" s="34">
        <f t="shared" si="211"/>
        <v>16.78</v>
      </c>
      <c r="FN273" s="34">
        <f t="shared" ref="FN273:FQ273" si="212">SUM(FN21)</f>
        <v>9.57</v>
      </c>
      <c r="FO273" s="34">
        <f t="shared" si="212"/>
        <v>9.4700000000000006</v>
      </c>
      <c r="FP273" s="34">
        <f t="shared" si="212"/>
        <v>8.6999999999999993</v>
      </c>
      <c r="FQ273" s="34">
        <f t="shared" si="212"/>
        <v>12.69</v>
      </c>
      <c r="FU273" s="34">
        <f t="shared" ref="FU273:FX273" si="213">SUM(FU21)</f>
        <v>10.87</v>
      </c>
      <c r="FV273" s="34">
        <f t="shared" si="213"/>
        <v>13.14</v>
      </c>
      <c r="FW273" s="34">
        <f t="shared" si="213"/>
        <v>9.43</v>
      </c>
      <c r="FX273" s="34">
        <f t="shared" si="213"/>
        <v>14.79</v>
      </c>
      <c r="GB273" s="34">
        <f t="shared" ref="GB273:GE273" si="214">SUM(GB21)</f>
        <v>9.74</v>
      </c>
      <c r="GC273" s="34">
        <f t="shared" si="214"/>
        <v>12.21</v>
      </c>
      <c r="GD273" s="34">
        <f t="shared" si="214"/>
        <v>8.08</v>
      </c>
      <c r="GE273" s="34">
        <f t="shared" si="214"/>
        <v>12.3</v>
      </c>
      <c r="GI273" s="34">
        <f t="shared" ref="GI273:GL273" si="215">SUM(GI21)</f>
        <v>8.8000000000000007</v>
      </c>
      <c r="GJ273" s="34">
        <f t="shared" si="215"/>
        <v>9.41</v>
      </c>
      <c r="GK273" s="34">
        <f t="shared" si="215"/>
        <v>7.82</v>
      </c>
      <c r="GL273" s="34">
        <f t="shared" si="215"/>
        <v>11.5</v>
      </c>
      <c r="GP273" s="49">
        <f t="shared" ref="GP273:GS273" si="216">SUM(GP21)</f>
        <v>10.32</v>
      </c>
      <c r="GQ273" s="49">
        <f t="shared" si="216"/>
        <v>11.58</v>
      </c>
      <c r="GR273" s="49">
        <f t="shared" si="216"/>
        <v>9.01</v>
      </c>
      <c r="GS273" s="49">
        <f t="shared" si="216"/>
        <v>12.55</v>
      </c>
      <c r="GW273" s="55">
        <f t="shared" ref="GW273:GZ273" si="217">SUM(GW21)</f>
        <v>9.8800000000000008</v>
      </c>
      <c r="GX273" s="55">
        <f t="shared" si="217"/>
        <v>10.97</v>
      </c>
      <c r="GY273" s="55">
        <f t="shared" si="217"/>
        <v>8.6199999999999992</v>
      </c>
      <c r="GZ273" s="55">
        <f t="shared" si="217"/>
        <v>13.1</v>
      </c>
      <c r="HD273" s="57">
        <f t="shared" ref="HD273:HG273" si="218">SUM(HD21)</f>
        <v>11.17</v>
      </c>
      <c r="HE273" s="57">
        <f t="shared" si="218"/>
        <v>16.97</v>
      </c>
      <c r="HF273" s="57">
        <f t="shared" si="218"/>
        <v>8.2899999999999991</v>
      </c>
      <c r="HG273" s="57">
        <f t="shared" si="218"/>
        <v>18.97</v>
      </c>
    </row>
    <row r="274" spans="1:215" x14ac:dyDescent="0.25">
      <c r="A274" s="34" t="s">
        <v>266</v>
      </c>
      <c r="B274" s="34">
        <f t="shared" si="188"/>
        <v>4.09</v>
      </c>
      <c r="C274" s="34">
        <f t="shared" si="188"/>
        <v>5.04</v>
      </c>
      <c r="D274" s="34">
        <f t="shared" si="188"/>
        <v>3.99</v>
      </c>
      <c r="E274" s="34">
        <f t="shared" si="188"/>
        <v>2.58</v>
      </c>
      <c r="H274" s="34" t="s">
        <v>266</v>
      </c>
      <c r="I274" s="34">
        <f t="shared" si="189"/>
        <v>5.25</v>
      </c>
      <c r="J274" s="34">
        <f t="shared" si="189"/>
        <v>6.13</v>
      </c>
      <c r="K274" s="34">
        <f t="shared" si="189"/>
        <v>4.78</v>
      </c>
      <c r="L274" s="34">
        <f t="shared" si="189"/>
        <v>4.6500000000000004</v>
      </c>
      <c r="O274" s="34" t="s">
        <v>266</v>
      </c>
      <c r="P274" s="34">
        <f t="shared" si="190"/>
        <v>5.84</v>
      </c>
      <c r="Q274" s="34">
        <f t="shared" si="190"/>
        <v>9.06</v>
      </c>
      <c r="R274" s="34">
        <f t="shared" si="190"/>
        <v>5.05</v>
      </c>
      <c r="S274" s="34">
        <f t="shared" si="190"/>
        <v>4.7</v>
      </c>
      <c r="V274" s="34" t="s">
        <v>266</v>
      </c>
      <c r="W274" s="34">
        <f t="shared" si="191"/>
        <v>5.54</v>
      </c>
      <c r="X274" s="34">
        <f t="shared" si="191"/>
        <v>7.02</v>
      </c>
      <c r="Y274" s="34">
        <f t="shared" si="191"/>
        <v>5.91</v>
      </c>
      <c r="Z274" s="34">
        <f t="shared" si="191"/>
        <v>2.95</v>
      </c>
      <c r="AC274" s="34" t="s">
        <v>266</v>
      </c>
      <c r="AD274" s="34">
        <f t="shared" si="192"/>
        <v>5.87</v>
      </c>
      <c r="AE274" s="34">
        <f t="shared" si="192"/>
        <v>4.74</v>
      </c>
      <c r="AF274" s="34">
        <f t="shared" si="192"/>
        <v>6.93</v>
      </c>
      <c r="AG274" s="34">
        <f t="shared" si="192"/>
        <v>3.24</v>
      </c>
      <c r="AJ274" s="34" t="s">
        <v>266</v>
      </c>
      <c r="AK274" s="34">
        <f t="shared" si="193"/>
        <v>5.2</v>
      </c>
      <c r="AL274" s="34">
        <f t="shared" si="193"/>
        <v>3.84</v>
      </c>
      <c r="AM274" s="34">
        <f t="shared" si="193"/>
        <v>6.23</v>
      </c>
      <c r="AN274" s="34">
        <f t="shared" si="193"/>
        <v>2.7</v>
      </c>
      <c r="AQ274" s="34" t="s">
        <v>266</v>
      </c>
      <c r="AR274" s="34">
        <f t="shared" si="194"/>
        <v>3.68</v>
      </c>
      <c r="AS274" s="34">
        <f t="shared" si="194"/>
        <v>5.05</v>
      </c>
      <c r="AT274" s="34">
        <f t="shared" si="194"/>
        <v>3.96</v>
      </c>
      <c r="AU274" s="34">
        <f t="shared" si="194"/>
        <v>1.51</v>
      </c>
      <c r="AX274" s="34" t="s">
        <v>266</v>
      </c>
      <c r="AY274" s="34">
        <f t="shared" si="195"/>
        <v>4.0199999999999996</v>
      </c>
      <c r="AZ274" s="34">
        <f t="shared" si="195"/>
        <v>5.33</v>
      </c>
      <c r="BA274" s="34">
        <f t="shared" si="195"/>
        <v>4.09</v>
      </c>
      <c r="BB274" s="34">
        <f t="shared" si="195"/>
        <v>2.4900000000000002</v>
      </c>
      <c r="BE274" s="34" t="s">
        <v>266</v>
      </c>
      <c r="BF274" s="34">
        <f t="shared" si="196"/>
        <v>4.05</v>
      </c>
      <c r="BG274" s="34">
        <f t="shared" si="196"/>
        <v>5.16</v>
      </c>
      <c r="BH274" s="34">
        <f t="shared" si="196"/>
        <v>4.4800000000000004</v>
      </c>
      <c r="BI274" s="34">
        <f t="shared" si="196"/>
        <v>1.62</v>
      </c>
      <c r="BL274" s="34" t="s">
        <v>266</v>
      </c>
      <c r="BM274" s="34">
        <f t="shared" si="197"/>
        <v>3.77</v>
      </c>
      <c r="BN274" s="34">
        <f t="shared" si="197"/>
        <v>4.5</v>
      </c>
      <c r="BO274" s="34">
        <f t="shared" si="197"/>
        <v>3.95</v>
      </c>
      <c r="BP274" s="34">
        <f t="shared" si="197"/>
        <v>2.23</v>
      </c>
      <c r="BS274" s="34" t="s">
        <v>266</v>
      </c>
      <c r="BT274" s="34">
        <f t="shared" si="198"/>
        <v>2.96</v>
      </c>
      <c r="BU274" s="34">
        <f t="shared" si="198"/>
        <v>4.38</v>
      </c>
      <c r="BV274" s="34">
        <f t="shared" si="198"/>
        <v>3.03</v>
      </c>
      <c r="BW274" s="34">
        <f t="shared" si="198"/>
        <v>1.23</v>
      </c>
      <c r="BZ274" s="34" t="s">
        <v>266</v>
      </c>
      <c r="CA274" s="34">
        <f t="shared" si="199"/>
        <v>4.07</v>
      </c>
      <c r="CB274" s="34">
        <f t="shared" si="199"/>
        <v>4.8600000000000003</v>
      </c>
      <c r="CC274" s="34">
        <f t="shared" si="199"/>
        <v>4.43</v>
      </c>
      <c r="CD274" s="34">
        <f t="shared" si="199"/>
        <v>1.63</v>
      </c>
      <c r="CG274" s="34" t="s">
        <v>266</v>
      </c>
      <c r="CH274" s="34">
        <f t="shared" ref="CH274:CK274" si="219">SUM(CH22)</f>
        <v>4.09</v>
      </c>
      <c r="CI274" s="34">
        <f t="shared" si="219"/>
        <v>4.33</v>
      </c>
      <c r="CJ274" s="34">
        <f t="shared" si="219"/>
        <v>4.63</v>
      </c>
      <c r="CK274" s="34">
        <f t="shared" si="219"/>
        <v>1.98</v>
      </c>
      <c r="CN274" s="34" t="s">
        <v>266</v>
      </c>
      <c r="CO274" s="34">
        <f t="shared" ref="CO274:CR274" si="220">SUM(CO22)</f>
        <v>4.0999999999999996</v>
      </c>
      <c r="CP274" s="34">
        <f t="shared" si="220"/>
        <v>6.05</v>
      </c>
      <c r="CQ274" s="34">
        <f t="shared" si="220"/>
        <v>4.34</v>
      </c>
      <c r="CR274" s="34">
        <f t="shared" si="220"/>
        <v>1.2</v>
      </c>
      <c r="CU274" s="34" t="s">
        <v>266</v>
      </c>
      <c r="CV274" s="34">
        <f t="shared" ref="CV274:CY274" si="221">SUM(CV22)</f>
        <v>3.96</v>
      </c>
      <c r="CW274" s="34">
        <f t="shared" si="221"/>
        <v>8.57</v>
      </c>
      <c r="CX274" s="34">
        <f t="shared" si="221"/>
        <v>3.45</v>
      </c>
      <c r="CY274" s="34">
        <f t="shared" si="221"/>
        <v>1.73</v>
      </c>
      <c r="DB274" s="34" t="s">
        <v>266</v>
      </c>
      <c r="DC274" s="34">
        <f t="shared" ref="DC274:DF274" si="222">SUM(DC22)</f>
        <v>5.47</v>
      </c>
      <c r="DD274" s="34">
        <f t="shared" si="222"/>
        <v>7.75</v>
      </c>
      <c r="DE274" s="34">
        <f t="shared" si="222"/>
        <v>5.83</v>
      </c>
      <c r="DF274" s="34">
        <f t="shared" si="222"/>
        <v>1.83</v>
      </c>
      <c r="DI274" s="34" t="s">
        <v>266</v>
      </c>
      <c r="DJ274" s="34">
        <f t="shared" ref="DJ274:DM274" si="223">SUM(DJ22)</f>
        <v>4.4400000000000004</v>
      </c>
      <c r="DK274" s="34">
        <f t="shared" si="223"/>
        <v>7.21</v>
      </c>
      <c r="DL274" s="34">
        <f t="shared" si="223"/>
        <v>4.41</v>
      </c>
      <c r="DM274" s="34">
        <f t="shared" si="223"/>
        <v>1.87</v>
      </c>
      <c r="DP274" s="34" t="s">
        <v>266</v>
      </c>
      <c r="DQ274" s="34">
        <f t="shared" ref="DQ274:DT274" si="224">SUM(DQ22)</f>
        <v>3.99</v>
      </c>
      <c r="DR274" s="34">
        <f t="shared" si="224"/>
        <v>7.07</v>
      </c>
      <c r="DS274" s="34">
        <f t="shared" si="224"/>
        <v>3.96</v>
      </c>
      <c r="DT274" s="34">
        <f t="shared" si="224"/>
        <v>1.39</v>
      </c>
      <c r="DW274" s="34" t="s">
        <v>266</v>
      </c>
      <c r="DX274" s="34">
        <f t="shared" ref="DX274:EA274" si="225">SUM(DX22)</f>
        <v>4.25</v>
      </c>
      <c r="DY274" s="34">
        <f t="shared" si="225"/>
        <v>4.55</v>
      </c>
      <c r="DZ274" s="34">
        <f t="shared" si="225"/>
        <v>4.6399999999999997</v>
      </c>
      <c r="EA274" s="34">
        <f t="shared" si="225"/>
        <v>2</v>
      </c>
      <c r="ED274" s="34" t="s">
        <v>266</v>
      </c>
      <c r="EE274" s="34">
        <f t="shared" ref="EE274:EH274" si="226">SUM(EE22)</f>
        <v>3.35</v>
      </c>
      <c r="EF274" s="34">
        <f t="shared" si="226"/>
        <v>3.5</v>
      </c>
      <c r="EG274" s="34">
        <f t="shared" si="226"/>
        <v>3.39</v>
      </c>
      <c r="EH274" s="34">
        <f t="shared" si="226"/>
        <v>2.83</v>
      </c>
      <c r="EK274" s="34" t="s">
        <v>266</v>
      </c>
      <c r="EL274" s="34">
        <f t="shared" ref="EL274:EO274" si="227">SUM(EL22)</f>
        <v>2.5</v>
      </c>
      <c r="EM274" s="34">
        <f t="shared" si="227"/>
        <v>4.9400000000000004</v>
      </c>
      <c r="EN274" s="34">
        <f t="shared" si="227"/>
        <v>2.06</v>
      </c>
      <c r="EO274" s="34">
        <f t="shared" si="227"/>
        <v>1.01</v>
      </c>
      <c r="ER274" s="34" t="s">
        <v>266</v>
      </c>
      <c r="ES274" s="34">
        <f t="shared" ref="ES274:EV274" si="228">SUM(ES22)</f>
        <v>2.96</v>
      </c>
      <c r="ET274" s="34">
        <f t="shared" si="228"/>
        <v>5.03</v>
      </c>
      <c r="EU274" s="34">
        <f t="shared" si="228"/>
        <v>2.5</v>
      </c>
      <c r="EV274" s="34">
        <f t="shared" si="228"/>
        <v>1.77</v>
      </c>
      <c r="EZ274" s="34">
        <f t="shared" ref="EZ274:FC274" si="229">SUM(EZ22)</f>
        <v>2.5099999999999998</v>
      </c>
      <c r="FA274" s="34">
        <f t="shared" si="229"/>
        <v>7.69</v>
      </c>
      <c r="FB274" s="34">
        <f t="shared" si="229"/>
        <v>1.62</v>
      </c>
      <c r="FC274" s="34">
        <f t="shared" si="229"/>
        <v>1.7</v>
      </c>
      <c r="FG274" s="34">
        <f t="shared" ref="FG274:FJ274" si="230">SUM(FG22)</f>
        <v>2.8</v>
      </c>
      <c r="FH274" s="34">
        <f t="shared" si="230"/>
        <v>4.97</v>
      </c>
      <c r="FI274" s="34">
        <f t="shared" si="230"/>
        <v>2.81</v>
      </c>
      <c r="FJ274" s="34">
        <f t="shared" si="230"/>
        <v>0.91</v>
      </c>
      <c r="FN274" s="34">
        <f t="shared" ref="FN274:FQ274" si="231">SUM(FN22)</f>
        <v>2.69</v>
      </c>
      <c r="FO274" s="34">
        <f t="shared" si="231"/>
        <v>4.28</v>
      </c>
      <c r="FP274" s="34">
        <f t="shared" si="231"/>
        <v>2.4500000000000002</v>
      </c>
      <c r="FQ274" s="34">
        <f t="shared" si="231"/>
        <v>0.77</v>
      </c>
      <c r="FU274" s="34">
        <f t="shared" ref="FU274:FX274" si="232">SUM(FU22)</f>
        <v>3.42</v>
      </c>
      <c r="FV274" s="34">
        <f t="shared" si="232"/>
        <v>3.65</v>
      </c>
      <c r="FW274" s="34">
        <f t="shared" si="232"/>
        <v>3.22</v>
      </c>
      <c r="FX274" s="34">
        <f t="shared" si="232"/>
        <v>2.65</v>
      </c>
      <c r="GB274" s="34">
        <f t="shared" ref="GB274:GE274" si="233">SUM(GB22)</f>
        <v>2.35</v>
      </c>
      <c r="GC274" s="34">
        <f t="shared" si="233"/>
        <v>1.92</v>
      </c>
      <c r="GD274" s="34">
        <f t="shared" si="233"/>
        <v>2.79</v>
      </c>
      <c r="GE274" s="34">
        <f t="shared" si="233"/>
        <v>0.67</v>
      </c>
      <c r="GI274" s="34">
        <f t="shared" ref="GI274:GL274" si="234">SUM(GI22)</f>
        <v>3.65</v>
      </c>
      <c r="GJ274" s="34">
        <f t="shared" si="234"/>
        <v>2.16</v>
      </c>
      <c r="GK274" s="34">
        <f t="shared" si="234"/>
        <v>4.4000000000000004</v>
      </c>
      <c r="GL274" s="34">
        <f t="shared" si="234"/>
        <v>0.87</v>
      </c>
      <c r="GP274" s="49">
        <f t="shared" ref="GP274:GS274" si="235">SUM(GP22)</f>
        <v>2.95</v>
      </c>
      <c r="GQ274" s="49">
        <f t="shared" si="235"/>
        <v>3.35</v>
      </c>
      <c r="GR274" s="49">
        <f t="shared" si="235"/>
        <v>2.9</v>
      </c>
      <c r="GS274" s="49">
        <f t="shared" si="235"/>
        <v>1.79</v>
      </c>
      <c r="GW274" s="55">
        <f t="shared" ref="GW274:GZ274" si="236">SUM(GW22)</f>
        <v>3.47</v>
      </c>
      <c r="GX274" s="55">
        <f t="shared" si="236"/>
        <v>2</v>
      </c>
      <c r="GY274" s="55">
        <f t="shared" si="236"/>
        <v>3.66</v>
      </c>
      <c r="GZ274" s="55">
        <f t="shared" si="236"/>
        <v>2.86</v>
      </c>
      <c r="HD274" s="57">
        <f t="shared" ref="HD274:HG274" si="237">SUM(HD22)</f>
        <v>2.99</v>
      </c>
      <c r="HE274" s="57">
        <f t="shared" si="237"/>
        <v>1.84</v>
      </c>
      <c r="HF274" s="57">
        <f t="shared" si="237"/>
        <v>3.17</v>
      </c>
      <c r="HG274" s="57">
        <f t="shared" si="237"/>
        <v>2.27</v>
      </c>
    </row>
    <row r="275" spans="1:215" x14ac:dyDescent="0.25">
      <c r="A275" s="34" t="s">
        <v>267</v>
      </c>
      <c r="B275" s="34">
        <f t="shared" si="188"/>
        <v>7.13</v>
      </c>
      <c r="C275" s="34">
        <f t="shared" si="188"/>
        <v>15.46</v>
      </c>
      <c r="D275" s="34">
        <f t="shared" si="188"/>
        <v>6.9</v>
      </c>
      <c r="E275" s="34">
        <f t="shared" si="188"/>
        <v>1.84</v>
      </c>
      <c r="H275" s="34" t="s">
        <v>267</v>
      </c>
      <c r="I275" s="34">
        <f t="shared" si="189"/>
        <v>6.94</v>
      </c>
      <c r="J275" s="34">
        <f t="shared" si="189"/>
        <v>14.15</v>
      </c>
      <c r="K275" s="34">
        <f t="shared" si="189"/>
        <v>6.26</v>
      </c>
      <c r="L275" s="34">
        <f t="shared" si="189"/>
        <v>2.8</v>
      </c>
      <c r="O275" s="34" t="s">
        <v>267</v>
      </c>
      <c r="P275" s="34">
        <f t="shared" si="190"/>
        <v>6.82</v>
      </c>
      <c r="Q275" s="34">
        <f t="shared" si="190"/>
        <v>12.91</v>
      </c>
      <c r="R275" s="34">
        <f t="shared" si="190"/>
        <v>6.51</v>
      </c>
      <c r="S275" s="34">
        <f t="shared" si="190"/>
        <v>3.21</v>
      </c>
      <c r="V275" s="34" t="s">
        <v>267</v>
      </c>
      <c r="W275" s="34">
        <f t="shared" si="191"/>
        <v>5.85</v>
      </c>
      <c r="X275" s="34">
        <f t="shared" si="191"/>
        <v>16.239999999999998</v>
      </c>
      <c r="Y275" s="34">
        <f t="shared" si="191"/>
        <v>4.6100000000000003</v>
      </c>
      <c r="Z275" s="34">
        <f t="shared" si="191"/>
        <v>3.01</v>
      </c>
      <c r="AC275" s="34" t="s">
        <v>267</v>
      </c>
      <c r="AD275" s="34">
        <f t="shared" si="192"/>
        <v>6.43</v>
      </c>
      <c r="AE275" s="34">
        <f t="shared" si="192"/>
        <v>12.45</v>
      </c>
      <c r="AF275" s="34">
        <f t="shared" si="192"/>
        <v>5.98</v>
      </c>
      <c r="AG275" s="34">
        <f t="shared" si="192"/>
        <v>2.59</v>
      </c>
      <c r="AJ275" s="34" t="s">
        <v>267</v>
      </c>
      <c r="AK275" s="34">
        <f t="shared" si="193"/>
        <v>7.09</v>
      </c>
      <c r="AL275" s="34">
        <f t="shared" si="193"/>
        <v>14.54</v>
      </c>
      <c r="AM275" s="34">
        <f t="shared" si="193"/>
        <v>6.53</v>
      </c>
      <c r="AN275" s="34">
        <f t="shared" si="193"/>
        <v>3.31</v>
      </c>
      <c r="AQ275" s="34" t="s">
        <v>267</v>
      </c>
      <c r="AR275" s="34">
        <f t="shared" si="194"/>
        <v>7.17</v>
      </c>
      <c r="AS275" s="34">
        <f t="shared" si="194"/>
        <v>14.52</v>
      </c>
      <c r="AT275" s="34">
        <f t="shared" si="194"/>
        <v>6.34</v>
      </c>
      <c r="AU275" s="34">
        <f t="shared" si="194"/>
        <v>3.85</v>
      </c>
      <c r="AX275" s="34" t="s">
        <v>267</v>
      </c>
      <c r="AY275" s="34">
        <f t="shared" si="195"/>
        <v>5.83</v>
      </c>
      <c r="AZ275" s="34">
        <f t="shared" si="195"/>
        <v>10.26</v>
      </c>
      <c r="BA275" s="34">
        <f t="shared" si="195"/>
        <v>5.88</v>
      </c>
      <c r="BB275" s="34">
        <f t="shared" si="195"/>
        <v>1.66</v>
      </c>
      <c r="BE275" s="34" t="s">
        <v>267</v>
      </c>
      <c r="BF275" s="34">
        <f t="shared" si="196"/>
        <v>6.68</v>
      </c>
      <c r="BG275" s="34">
        <f t="shared" si="196"/>
        <v>11.46</v>
      </c>
      <c r="BH275" s="34">
        <f t="shared" si="196"/>
        <v>6.78</v>
      </c>
      <c r="BI275" s="34">
        <f t="shared" si="196"/>
        <v>2.13</v>
      </c>
      <c r="BL275" s="34" t="s">
        <v>267</v>
      </c>
      <c r="BM275" s="34">
        <f t="shared" si="197"/>
        <v>6.91</v>
      </c>
      <c r="BN275" s="34">
        <f t="shared" si="197"/>
        <v>10.89</v>
      </c>
      <c r="BO275" s="34">
        <f t="shared" si="197"/>
        <v>7.01</v>
      </c>
      <c r="BP275" s="34">
        <f t="shared" si="197"/>
        <v>2.12</v>
      </c>
      <c r="BS275" s="34" t="s">
        <v>267</v>
      </c>
      <c r="BT275" s="34">
        <f t="shared" si="198"/>
        <v>6.73</v>
      </c>
      <c r="BU275" s="34">
        <f t="shared" si="198"/>
        <v>12.35</v>
      </c>
      <c r="BV275" s="34">
        <f t="shared" si="198"/>
        <v>6.81</v>
      </c>
      <c r="BW275" s="34">
        <f t="shared" si="198"/>
        <v>1.5</v>
      </c>
      <c r="BZ275" s="34" t="s">
        <v>267</v>
      </c>
      <c r="CA275" s="34">
        <f t="shared" si="199"/>
        <v>6.27</v>
      </c>
      <c r="CB275" s="34">
        <f t="shared" si="199"/>
        <v>10.95</v>
      </c>
      <c r="CC275" s="34">
        <f t="shared" si="199"/>
        <v>6.66</v>
      </c>
      <c r="CD275" s="34">
        <f t="shared" si="199"/>
        <v>1.66</v>
      </c>
      <c r="CG275" s="34" t="s">
        <v>267</v>
      </c>
      <c r="CH275" s="34">
        <f t="shared" ref="CH275:CK275" si="238">SUM(CH23)</f>
        <v>6.13</v>
      </c>
      <c r="CI275" s="34">
        <f t="shared" si="238"/>
        <v>11.94</v>
      </c>
      <c r="CJ275" s="34">
        <f t="shared" si="238"/>
        <v>6.19</v>
      </c>
      <c r="CK275" s="34">
        <f t="shared" si="238"/>
        <v>1.77</v>
      </c>
      <c r="CN275" s="34" t="s">
        <v>267</v>
      </c>
      <c r="CO275" s="34">
        <f t="shared" ref="CO275:CR275" si="239">SUM(CO23)</f>
        <v>6.28</v>
      </c>
      <c r="CP275" s="34">
        <f t="shared" si="239"/>
        <v>10.92</v>
      </c>
      <c r="CQ275" s="34">
        <f t="shared" si="239"/>
        <v>5.91</v>
      </c>
      <c r="CR275" s="34">
        <f t="shared" si="239"/>
        <v>3.9</v>
      </c>
      <c r="CU275" s="34" t="s">
        <v>267</v>
      </c>
      <c r="CV275" s="34">
        <f t="shared" ref="CV275:CY275" si="240">SUM(CV23)</f>
        <v>5.7</v>
      </c>
      <c r="CW275" s="34">
        <f t="shared" si="240"/>
        <v>7.15</v>
      </c>
      <c r="CX275" s="34">
        <f t="shared" si="240"/>
        <v>6.11</v>
      </c>
      <c r="CY275" s="34">
        <f t="shared" si="240"/>
        <v>3.56</v>
      </c>
      <c r="DB275" s="34" t="s">
        <v>267</v>
      </c>
      <c r="DC275" s="34">
        <f t="shared" ref="DC275:DF275" si="241">SUM(DC23)</f>
        <v>5.14</v>
      </c>
      <c r="DD275" s="34">
        <f t="shared" si="241"/>
        <v>10.84</v>
      </c>
      <c r="DE275" s="34">
        <f t="shared" si="241"/>
        <v>4.91</v>
      </c>
      <c r="DF275" s="34">
        <f t="shared" si="241"/>
        <v>1.4</v>
      </c>
      <c r="DI275" s="34" t="s">
        <v>267</v>
      </c>
      <c r="DJ275" s="34">
        <f t="shared" ref="DJ275:DM275" si="242">SUM(DJ23)</f>
        <v>5.81</v>
      </c>
      <c r="DK275" s="34">
        <f t="shared" si="242"/>
        <v>10.18</v>
      </c>
      <c r="DL275" s="34">
        <f t="shared" si="242"/>
        <v>5.85</v>
      </c>
      <c r="DM275" s="34">
        <f t="shared" si="242"/>
        <v>2.34</v>
      </c>
      <c r="DP275" s="34" t="s">
        <v>267</v>
      </c>
      <c r="DQ275" s="34">
        <f t="shared" ref="DQ275:DT275" si="243">SUM(DQ23)</f>
        <v>7.39</v>
      </c>
      <c r="DR275" s="34">
        <f t="shared" si="243"/>
        <v>13.49</v>
      </c>
      <c r="DS275" s="34">
        <f t="shared" si="243"/>
        <v>7.38</v>
      </c>
      <c r="DT275" s="34">
        <f t="shared" si="243"/>
        <v>2.1</v>
      </c>
      <c r="DW275" s="34" t="s">
        <v>267</v>
      </c>
      <c r="DX275" s="34">
        <f t="shared" ref="DX275:EA275" si="244">SUM(DX23)</f>
        <v>6.44</v>
      </c>
      <c r="DY275" s="34">
        <f t="shared" si="244"/>
        <v>11.56</v>
      </c>
      <c r="DZ275" s="34">
        <f t="shared" si="244"/>
        <v>6.69</v>
      </c>
      <c r="EA275" s="34">
        <f t="shared" si="244"/>
        <v>1.06</v>
      </c>
      <c r="ED275" s="34" t="s">
        <v>267</v>
      </c>
      <c r="EE275" s="34">
        <f t="shared" ref="EE275:EH275" si="245">SUM(EE23)</f>
        <v>8.67</v>
      </c>
      <c r="EF275" s="34">
        <f t="shared" si="245"/>
        <v>15.43</v>
      </c>
      <c r="EG275" s="34">
        <f t="shared" si="245"/>
        <v>8.94</v>
      </c>
      <c r="EH275" s="34">
        <f t="shared" si="245"/>
        <v>2.76</v>
      </c>
      <c r="EK275" s="34" t="s">
        <v>267</v>
      </c>
      <c r="EL275" s="34">
        <f t="shared" ref="EL275:EO275" si="246">SUM(EL23)</f>
        <v>7.68</v>
      </c>
      <c r="EM275" s="34">
        <f t="shared" si="246"/>
        <v>9.33</v>
      </c>
      <c r="EN275" s="34">
        <f t="shared" si="246"/>
        <v>8.85</v>
      </c>
      <c r="EO275" s="34">
        <f t="shared" si="246"/>
        <v>1.57</v>
      </c>
      <c r="ER275" s="34" t="s">
        <v>267</v>
      </c>
      <c r="ES275" s="34">
        <f t="shared" ref="ES275:EV275" si="247">SUM(ES23)</f>
        <v>7.47</v>
      </c>
      <c r="ET275" s="34">
        <f t="shared" si="247"/>
        <v>13.53</v>
      </c>
      <c r="EU275" s="34">
        <f t="shared" si="247"/>
        <v>7.6</v>
      </c>
      <c r="EV275" s="34">
        <f t="shared" si="247"/>
        <v>2.33</v>
      </c>
      <c r="EZ275" s="34">
        <f t="shared" ref="EZ275:FC275" si="248">SUM(EZ23)</f>
        <v>6.11</v>
      </c>
      <c r="FA275" s="34">
        <f t="shared" si="248"/>
        <v>9.4600000000000009</v>
      </c>
      <c r="FB275" s="34">
        <f t="shared" si="248"/>
        <v>6.33</v>
      </c>
      <c r="FC275" s="34">
        <f t="shared" si="248"/>
        <v>2.27</v>
      </c>
      <c r="FG275" s="34">
        <f t="shared" ref="FG275:FJ275" si="249">SUM(FG23)</f>
        <v>5.37</v>
      </c>
      <c r="FH275" s="34">
        <f t="shared" si="249"/>
        <v>6.86</v>
      </c>
      <c r="FI275" s="34">
        <f t="shared" si="249"/>
        <v>6.18</v>
      </c>
      <c r="FJ275" s="34">
        <f t="shared" si="249"/>
        <v>1.45</v>
      </c>
      <c r="FN275" s="34">
        <f t="shared" ref="FN275:FQ275" si="250">SUM(FN23)</f>
        <v>6.87</v>
      </c>
      <c r="FO275" s="34">
        <f t="shared" si="250"/>
        <v>13.66</v>
      </c>
      <c r="FP275" s="34">
        <f t="shared" si="250"/>
        <v>6.62</v>
      </c>
      <c r="FQ275" s="34">
        <f t="shared" si="250"/>
        <v>2.06</v>
      </c>
      <c r="FU275" s="34">
        <f t="shared" ref="FU275:FX275" si="251">SUM(FU23)</f>
        <v>5.47</v>
      </c>
      <c r="FV275" s="34">
        <f t="shared" si="251"/>
        <v>9.65</v>
      </c>
      <c r="FW275" s="34">
        <f t="shared" si="251"/>
        <v>5.08</v>
      </c>
      <c r="FX275" s="34">
        <f t="shared" si="251"/>
        <v>2.4</v>
      </c>
      <c r="GB275" s="34">
        <f t="shared" ref="GB275:GE275" si="252">SUM(GB23)</f>
        <v>6.34</v>
      </c>
      <c r="GC275" s="34">
        <f t="shared" si="252"/>
        <v>12.56</v>
      </c>
      <c r="GD275" s="34">
        <f t="shared" si="252"/>
        <v>5.89</v>
      </c>
      <c r="GE275" s="34">
        <f t="shared" si="252"/>
        <v>1.61</v>
      </c>
      <c r="GI275" s="34">
        <f t="shared" ref="GI275:GL275" si="253">SUM(GI23)</f>
        <v>6.04</v>
      </c>
      <c r="GJ275" s="34">
        <f t="shared" si="253"/>
        <v>14.07</v>
      </c>
      <c r="GK275" s="34">
        <f t="shared" si="253"/>
        <v>5.44</v>
      </c>
      <c r="GL275" s="34">
        <f t="shared" si="253"/>
        <v>1.52</v>
      </c>
      <c r="GP275" s="49">
        <f t="shared" ref="GP275:GS275" si="254">SUM(GP23)</f>
        <v>5.5</v>
      </c>
      <c r="GQ275" s="49">
        <f t="shared" si="254"/>
        <v>9.92</v>
      </c>
      <c r="GR275" s="49">
        <f t="shared" si="254"/>
        <v>5.64</v>
      </c>
      <c r="GS275" s="49">
        <f t="shared" si="254"/>
        <v>1.01</v>
      </c>
      <c r="GW275" s="55">
        <f t="shared" ref="GW275:GZ275" si="255">SUM(GW23)</f>
        <v>6.39</v>
      </c>
      <c r="GX275" s="55">
        <f t="shared" si="255"/>
        <v>10.49</v>
      </c>
      <c r="GY275" s="55">
        <f t="shared" si="255"/>
        <v>6.77</v>
      </c>
      <c r="GZ275" s="55">
        <f t="shared" si="255"/>
        <v>1.46</v>
      </c>
      <c r="HD275" s="57">
        <f t="shared" ref="HD275:HG275" si="256">SUM(HD23)</f>
        <v>5.39</v>
      </c>
      <c r="HE275" s="57">
        <f t="shared" si="256"/>
        <v>6.02</v>
      </c>
      <c r="HF275" s="57">
        <f t="shared" si="256"/>
        <v>6.06</v>
      </c>
      <c r="HG275" s="57">
        <f t="shared" si="256"/>
        <v>0.89</v>
      </c>
    </row>
    <row r="276" spans="1:215" x14ac:dyDescent="0.25">
      <c r="A276" s="34" t="s">
        <v>268</v>
      </c>
      <c r="B276" s="34">
        <f t="shared" si="188"/>
        <v>0.98</v>
      </c>
      <c r="C276" s="34">
        <f t="shared" si="188"/>
        <v>1.87</v>
      </c>
      <c r="D276" s="34">
        <f t="shared" si="188"/>
        <v>0.96</v>
      </c>
      <c r="E276" s="34">
        <f t="shared" si="188"/>
        <v>0.3</v>
      </c>
      <c r="H276" s="34" t="s">
        <v>268</v>
      </c>
      <c r="I276" s="34">
        <f t="shared" si="189"/>
        <v>0.85</v>
      </c>
      <c r="J276" s="34">
        <f t="shared" si="189"/>
        <v>1.54</v>
      </c>
      <c r="K276" s="34">
        <f t="shared" si="189"/>
        <v>0.95</v>
      </c>
      <c r="L276" s="34">
        <f t="shared" si="189"/>
        <v>0.1</v>
      </c>
      <c r="O276" s="34" t="s">
        <v>268</v>
      </c>
      <c r="P276" s="34">
        <f t="shared" si="190"/>
        <v>1</v>
      </c>
      <c r="Q276" s="34">
        <f t="shared" si="190"/>
        <v>2.1800000000000002</v>
      </c>
      <c r="R276" s="34">
        <f t="shared" si="190"/>
        <v>0.97</v>
      </c>
      <c r="S276" s="34">
        <f t="shared" si="190"/>
        <v>0.25</v>
      </c>
      <c r="V276" s="34" t="s">
        <v>268</v>
      </c>
      <c r="W276" s="34">
        <f t="shared" si="191"/>
        <v>1.03</v>
      </c>
      <c r="X276" s="34">
        <f t="shared" si="191"/>
        <v>1.35</v>
      </c>
      <c r="Y276" s="34">
        <f t="shared" si="191"/>
        <v>1.24</v>
      </c>
      <c r="Z276" s="34">
        <f t="shared" si="191"/>
        <v>0</v>
      </c>
      <c r="AC276" s="34" t="s">
        <v>268</v>
      </c>
      <c r="AD276" s="34">
        <f t="shared" si="192"/>
        <v>0.67</v>
      </c>
      <c r="AE276" s="34">
        <f t="shared" si="192"/>
        <v>1.1100000000000001</v>
      </c>
      <c r="AF276" s="34">
        <f t="shared" si="192"/>
        <v>0.8</v>
      </c>
      <c r="AG276" s="34">
        <f t="shared" si="192"/>
        <v>0</v>
      </c>
      <c r="AJ276" s="34" t="s">
        <v>268</v>
      </c>
      <c r="AK276" s="34">
        <f t="shared" si="193"/>
        <v>0.69</v>
      </c>
      <c r="AL276" s="34">
        <f t="shared" si="193"/>
        <v>2.36</v>
      </c>
      <c r="AM276" s="34">
        <f t="shared" si="193"/>
        <v>0.55000000000000004</v>
      </c>
      <c r="AN276" s="34">
        <f t="shared" si="193"/>
        <v>0</v>
      </c>
      <c r="AQ276" s="34" t="s">
        <v>268</v>
      </c>
      <c r="AR276" s="34">
        <f t="shared" si="194"/>
        <v>0.38</v>
      </c>
      <c r="AS276" s="34">
        <f t="shared" si="194"/>
        <v>0.79</v>
      </c>
      <c r="AT276" s="34">
        <f t="shared" si="194"/>
        <v>0.33</v>
      </c>
      <c r="AU276" s="34">
        <f t="shared" si="194"/>
        <v>0.04</v>
      </c>
      <c r="AX276" s="34" t="s">
        <v>268</v>
      </c>
      <c r="AY276" s="34">
        <f t="shared" si="195"/>
        <v>1.23</v>
      </c>
      <c r="AZ276" s="34">
        <f t="shared" si="195"/>
        <v>4.2</v>
      </c>
      <c r="BA276" s="34">
        <f t="shared" si="195"/>
        <v>0.78</v>
      </c>
      <c r="BB276" s="34">
        <f t="shared" si="195"/>
        <v>0.32</v>
      </c>
      <c r="BE276" s="34" t="s">
        <v>268</v>
      </c>
      <c r="BF276" s="34">
        <f t="shared" si="196"/>
        <v>1.62</v>
      </c>
      <c r="BG276" s="34">
        <f t="shared" si="196"/>
        <v>5.09</v>
      </c>
      <c r="BH276" s="34">
        <f t="shared" si="196"/>
        <v>1.1299999999999999</v>
      </c>
      <c r="BI276" s="34">
        <f t="shared" si="196"/>
        <v>0.72</v>
      </c>
      <c r="BL276" s="34" t="s">
        <v>268</v>
      </c>
      <c r="BM276" s="34">
        <f t="shared" si="197"/>
        <v>1.55</v>
      </c>
      <c r="BN276" s="34">
        <f t="shared" si="197"/>
        <v>5.13</v>
      </c>
      <c r="BO276" s="34">
        <f t="shared" si="197"/>
        <v>1.0900000000000001</v>
      </c>
      <c r="BP276" s="34">
        <f t="shared" si="197"/>
        <v>0.96</v>
      </c>
      <c r="BS276" s="34" t="s">
        <v>268</v>
      </c>
      <c r="BT276" s="34">
        <f t="shared" si="198"/>
        <v>1.67</v>
      </c>
      <c r="BU276" s="34">
        <f t="shared" si="198"/>
        <v>6.28</v>
      </c>
      <c r="BV276" s="34">
        <f t="shared" si="198"/>
        <v>1.06</v>
      </c>
      <c r="BW276" s="34">
        <f t="shared" si="198"/>
        <v>0.54</v>
      </c>
      <c r="BZ276" s="34" t="s">
        <v>268</v>
      </c>
      <c r="CA276" s="34">
        <f t="shared" si="199"/>
        <v>1.3</v>
      </c>
      <c r="CB276" s="34">
        <f t="shared" si="199"/>
        <v>3.86</v>
      </c>
      <c r="CC276" s="34">
        <f t="shared" si="199"/>
        <v>0.96</v>
      </c>
      <c r="CD276" s="34">
        <f t="shared" si="199"/>
        <v>0.66</v>
      </c>
      <c r="CG276" s="34" t="s">
        <v>268</v>
      </c>
      <c r="CH276" s="34">
        <f t="shared" ref="CH276:CK276" si="257">SUM(CH24)</f>
        <v>2.11</v>
      </c>
      <c r="CI276" s="34">
        <f t="shared" si="257"/>
        <v>3.54</v>
      </c>
      <c r="CJ276" s="34">
        <f t="shared" si="257"/>
        <v>2.1</v>
      </c>
      <c r="CK276" s="34">
        <f t="shared" si="257"/>
        <v>0.7</v>
      </c>
      <c r="CN276" s="34" t="s">
        <v>268</v>
      </c>
      <c r="CO276" s="34">
        <f t="shared" ref="CO276:CR276" si="258">SUM(CO24)</f>
        <v>1.52</v>
      </c>
      <c r="CP276" s="34">
        <f t="shared" si="258"/>
        <v>2.64</v>
      </c>
      <c r="CQ276" s="34">
        <f t="shared" si="258"/>
        <v>1.37</v>
      </c>
      <c r="CR276" s="34">
        <f t="shared" si="258"/>
        <v>0.5</v>
      </c>
      <c r="CU276" s="34" t="s">
        <v>268</v>
      </c>
      <c r="CV276" s="34">
        <f t="shared" ref="CV276:CY276" si="259">SUM(CV24)</f>
        <v>2.16</v>
      </c>
      <c r="CW276" s="34">
        <f t="shared" si="259"/>
        <v>3.89</v>
      </c>
      <c r="CX276" s="34">
        <f t="shared" si="259"/>
        <v>1.86</v>
      </c>
      <c r="CY276" s="34">
        <f t="shared" si="259"/>
        <v>1.32</v>
      </c>
      <c r="DB276" s="34" t="s">
        <v>268</v>
      </c>
      <c r="DC276" s="34">
        <f t="shared" ref="DC276:DF276" si="260">SUM(DC24)</f>
        <v>2.16</v>
      </c>
      <c r="DD276" s="34">
        <f t="shared" si="260"/>
        <v>3.13</v>
      </c>
      <c r="DE276" s="34">
        <f t="shared" si="260"/>
        <v>1.74</v>
      </c>
      <c r="DF276" s="34">
        <f t="shared" si="260"/>
        <v>1.53</v>
      </c>
      <c r="DI276" s="34" t="s">
        <v>268</v>
      </c>
      <c r="DJ276" s="34">
        <f t="shared" ref="DJ276:DM276" si="261">SUM(DJ24)</f>
        <v>1.9</v>
      </c>
      <c r="DK276" s="34">
        <f t="shared" si="261"/>
        <v>2.92</v>
      </c>
      <c r="DL276" s="34">
        <f t="shared" si="261"/>
        <v>1.78</v>
      </c>
      <c r="DM276" s="34">
        <f t="shared" si="261"/>
        <v>1.26</v>
      </c>
      <c r="DP276" s="34" t="s">
        <v>268</v>
      </c>
      <c r="DQ276" s="34">
        <f t="shared" ref="DQ276:DT276" si="262">SUM(DQ24)</f>
        <v>1.2</v>
      </c>
      <c r="DR276" s="34">
        <f t="shared" si="262"/>
        <v>1.87</v>
      </c>
      <c r="DS276" s="34">
        <f t="shared" si="262"/>
        <v>1.25</v>
      </c>
      <c r="DT276" s="34">
        <f t="shared" si="262"/>
        <v>0.57999999999999996</v>
      </c>
      <c r="DW276" s="34" t="s">
        <v>268</v>
      </c>
      <c r="DX276" s="34">
        <f t="shared" ref="DX276:EA276" si="263">SUM(DX24)</f>
        <v>2.09</v>
      </c>
      <c r="DY276" s="34">
        <f t="shared" si="263"/>
        <v>4.0599999999999996</v>
      </c>
      <c r="DZ276" s="34">
        <f t="shared" si="263"/>
        <v>1.51</v>
      </c>
      <c r="EA276" s="34">
        <f t="shared" si="263"/>
        <v>1.91</v>
      </c>
      <c r="ED276" s="34" t="s">
        <v>268</v>
      </c>
      <c r="EE276" s="34">
        <f t="shared" ref="EE276:EH276" si="264">SUM(EE24)</f>
        <v>2.0299999999999998</v>
      </c>
      <c r="EF276" s="34">
        <f t="shared" si="264"/>
        <v>2.97</v>
      </c>
      <c r="EG276" s="34">
        <f t="shared" si="264"/>
        <v>1.7</v>
      </c>
      <c r="EH276" s="34">
        <f t="shared" si="264"/>
        <v>1.96</v>
      </c>
      <c r="EK276" s="34" t="s">
        <v>268</v>
      </c>
      <c r="EL276" s="34">
        <f t="shared" ref="EL276:EO276" si="265">SUM(EL24)</f>
        <v>1.36</v>
      </c>
      <c r="EM276" s="34">
        <f t="shared" si="265"/>
        <v>3.09</v>
      </c>
      <c r="EN276" s="34">
        <f t="shared" si="265"/>
        <v>0.92</v>
      </c>
      <c r="EO276" s="34">
        <f t="shared" si="265"/>
        <v>1.58</v>
      </c>
      <c r="ER276" s="34" t="s">
        <v>268</v>
      </c>
      <c r="ES276" s="34">
        <f t="shared" ref="ES276:EV276" si="266">SUM(ES24)</f>
        <v>1.73</v>
      </c>
      <c r="ET276" s="34">
        <f t="shared" si="266"/>
        <v>4.26</v>
      </c>
      <c r="EU276" s="34">
        <f t="shared" si="266"/>
        <v>1.03</v>
      </c>
      <c r="EV276" s="34">
        <f t="shared" si="266"/>
        <v>1.5</v>
      </c>
      <c r="EZ276" s="34">
        <f t="shared" ref="EZ276:FC276" si="267">SUM(EZ24)</f>
        <v>2.46</v>
      </c>
      <c r="FA276" s="34">
        <f t="shared" si="267"/>
        <v>6.03</v>
      </c>
      <c r="FB276" s="34">
        <f t="shared" si="267"/>
        <v>2.02</v>
      </c>
      <c r="FC276" s="34">
        <f t="shared" si="267"/>
        <v>1.53</v>
      </c>
      <c r="FG276" s="34">
        <f t="shared" ref="FG276:FJ276" si="268">SUM(FG24)</f>
        <v>2.1800000000000002</v>
      </c>
      <c r="FH276" s="34">
        <f t="shared" si="268"/>
        <v>5.47</v>
      </c>
      <c r="FI276" s="34">
        <f t="shared" si="268"/>
        <v>1.54</v>
      </c>
      <c r="FJ276" s="34">
        <f t="shared" si="268"/>
        <v>1.89</v>
      </c>
      <c r="FN276" s="34">
        <f t="shared" ref="FN276:FQ276" si="269">SUM(FN24)</f>
        <v>1.58</v>
      </c>
      <c r="FO276" s="34">
        <f t="shared" si="269"/>
        <v>4.26</v>
      </c>
      <c r="FP276" s="34">
        <f t="shared" si="269"/>
        <v>1.1299999999999999</v>
      </c>
      <c r="FQ276" s="34">
        <f t="shared" si="269"/>
        <v>0.83</v>
      </c>
      <c r="FU276" s="34">
        <f t="shared" ref="FU276:FX276" si="270">SUM(FU24)</f>
        <v>1.86</v>
      </c>
      <c r="FV276" s="34">
        <f t="shared" si="270"/>
        <v>5.24</v>
      </c>
      <c r="FW276" s="34">
        <f t="shared" si="270"/>
        <v>1.46</v>
      </c>
      <c r="FX276" s="34">
        <f t="shared" si="270"/>
        <v>0.94</v>
      </c>
      <c r="GB276" s="34">
        <f t="shared" ref="GB276:GE276" si="271">SUM(GB24)</f>
        <v>2.52</v>
      </c>
      <c r="GC276" s="34">
        <f t="shared" si="271"/>
        <v>6.33</v>
      </c>
      <c r="GD276" s="34">
        <f t="shared" si="271"/>
        <v>2.11</v>
      </c>
      <c r="GE276" s="34">
        <f t="shared" si="271"/>
        <v>0.77</v>
      </c>
      <c r="GI276" s="34">
        <f t="shared" ref="GI276:GL276" si="272">SUM(GI24)</f>
        <v>2.39</v>
      </c>
      <c r="GJ276" s="34">
        <f t="shared" si="272"/>
        <v>7.08</v>
      </c>
      <c r="GK276" s="34">
        <f t="shared" si="272"/>
        <v>1.73</v>
      </c>
      <c r="GL276" s="34">
        <f t="shared" si="272"/>
        <v>0.88</v>
      </c>
      <c r="GP276" s="49">
        <f t="shared" ref="GP276:GS276" si="273">SUM(GP24)</f>
        <v>1.72</v>
      </c>
      <c r="GQ276" s="49">
        <f t="shared" si="273"/>
        <v>4.2</v>
      </c>
      <c r="GR276" s="49">
        <f t="shared" si="273"/>
        <v>1.39</v>
      </c>
      <c r="GS276" s="49">
        <f t="shared" si="273"/>
        <v>0.8</v>
      </c>
      <c r="GW276" s="55">
        <f t="shared" ref="GW276:GZ276" si="274">SUM(GW24)</f>
        <v>2.39</v>
      </c>
      <c r="GX276" s="55">
        <f t="shared" si="274"/>
        <v>5</v>
      </c>
      <c r="GY276" s="55">
        <f t="shared" si="274"/>
        <v>2.25</v>
      </c>
      <c r="GZ276" s="55">
        <f t="shared" si="274"/>
        <v>0.98</v>
      </c>
      <c r="HD276" s="57">
        <f t="shared" ref="HD276:HG276" si="275">SUM(HD24)</f>
        <v>2.15</v>
      </c>
      <c r="HE276" s="57">
        <f t="shared" si="275"/>
        <v>7.1</v>
      </c>
      <c r="HF276" s="57">
        <f t="shared" si="275"/>
        <v>1.29</v>
      </c>
      <c r="HG276" s="57">
        <f t="shared" si="275"/>
        <v>1.1499999999999999</v>
      </c>
    </row>
    <row r="277" spans="1:215" x14ac:dyDescent="0.25">
      <c r="A277" s="34" t="s">
        <v>269</v>
      </c>
      <c r="B277" s="34">
        <f t="shared" si="188"/>
        <v>0.87</v>
      </c>
      <c r="C277" s="34">
        <f t="shared" si="188"/>
        <v>0.6</v>
      </c>
      <c r="D277" s="34">
        <f t="shared" si="188"/>
        <v>0.71</v>
      </c>
      <c r="E277" s="34">
        <f t="shared" si="188"/>
        <v>0.49</v>
      </c>
      <c r="H277" s="34" t="s">
        <v>269</v>
      </c>
      <c r="I277" s="34">
        <f t="shared" si="189"/>
        <v>1.1000000000000001</v>
      </c>
      <c r="J277" s="34">
        <f t="shared" si="189"/>
        <v>2.86</v>
      </c>
      <c r="K277" s="34">
        <f t="shared" si="189"/>
        <v>0.71</v>
      </c>
      <c r="L277" s="34">
        <f t="shared" si="189"/>
        <v>0.17</v>
      </c>
      <c r="O277" s="34" t="s">
        <v>269</v>
      </c>
      <c r="P277" s="34">
        <f t="shared" si="190"/>
        <v>1.07</v>
      </c>
      <c r="Q277" s="34">
        <f t="shared" si="190"/>
        <v>2.52</v>
      </c>
      <c r="R277" s="34">
        <f t="shared" si="190"/>
        <v>0.78</v>
      </c>
      <c r="S277" s="34">
        <f t="shared" si="190"/>
        <v>0.38</v>
      </c>
      <c r="V277" s="34" t="s">
        <v>269</v>
      </c>
      <c r="W277" s="34">
        <f t="shared" si="191"/>
        <v>0.75</v>
      </c>
      <c r="X277" s="34">
        <f t="shared" si="191"/>
        <v>1.1599999999999999</v>
      </c>
      <c r="Y277" s="34">
        <f t="shared" si="191"/>
        <v>0.56000000000000005</v>
      </c>
      <c r="Z277" s="34">
        <f t="shared" si="191"/>
        <v>0.26</v>
      </c>
      <c r="AC277" s="34" t="s">
        <v>269</v>
      </c>
      <c r="AD277" s="34">
        <f t="shared" si="192"/>
        <v>1.1200000000000001</v>
      </c>
      <c r="AE277" s="34">
        <f t="shared" si="192"/>
        <v>1.66</v>
      </c>
      <c r="AF277" s="34">
        <f t="shared" si="192"/>
        <v>0.55000000000000004</v>
      </c>
      <c r="AG277" s="34">
        <f t="shared" si="192"/>
        <v>0.49</v>
      </c>
      <c r="AJ277" s="34" t="s">
        <v>269</v>
      </c>
      <c r="AK277" s="34">
        <f t="shared" si="193"/>
        <v>0.79</v>
      </c>
      <c r="AL277" s="34">
        <f t="shared" si="193"/>
        <v>1.35</v>
      </c>
      <c r="AM277" s="34">
        <f t="shared" si="193"/>
        <v>0.54</v>
      </c>
      <c r="AN277" s="34">
        <f t="shared" si="193"/>
        <v>0.19</v>
      </c>
      <c r="AQ277" s="34" t="s">
        <v>269</v>
      </c>
      <c r="AR277" s="34">
        <f t="shared" si="194"/>
        <v>0.94</v>
      </c>
      <c r="AS277" s="34">
        <f t="shared" si="194"/>
        <v>1.85</v>
      </c>
      <c r="AT277" s="34">
        <f t="shared" si="194"/>
        <v>0.53</v>
      </c>
      <c r="AU277" s="34">
        <f t="shared" si="194"/>
        <v>0.98</v>
      </c>
      <c r="AX277" s="34" t="s">
        <v>269</v>
      </c>
      <c r="AY277" s="34">
        <f t="shared" si="195"/>
        <v>0.65</v>
      </c>
      <c r="AZ277" s="34">
        <f t="shared" si="195"/>
        <v>1.05</v>
      </c>
      <c r="BA277" s="34">
        <f t="shared" si="195"/>
        <v>0.72</v>
      </c>
      <c r="BB277" s="34">
        <f t="shared" si="195"/>
        <v>0</v>
      </c>
      <c r="BE277" s="34" t="s">
        <v>269</v>
      </c>
      <c r="BF277" s="34">
        <f t="shared" si="196"/>
        <v>0.76</v>
      </c>
      <c r="BG277" s="34">
        <f t="shared" si="196"/>
        <v>0.86</v>
      </c>
      <c r="BH277" s="34">
        <f t="shared" si="196"/>
        <v>0.7</v>
      </c>
      <c r="BI277" s="34">
        <f t="shared" si="196"/>
        <v>0</v>
      </c>
      <c r="BL277" s="34" t="s">
        <v>269</v>
      </c>
      <c r="BM277" s="34">
        <f t="shared" si="197"/>
        <v>0.9</v>
      </c>
      <c r="BN277" s="34">
        <f t="shared" si="197"/>
        <v>3.77</v>
      </c>
      <c r="BO277" s="34">
        <f t="shared" si="197"/>
        <v>0.17</v>
      </c>
      <c r="BP277" s="34">
        <f t="shared" si="197"/>
        <v>0.3</v>
      </c>
      <c r="BS277" s="34" t="s">
        <v>269</v>
      </c>
      <c r="BT277" s="34">
        <f t="shared" si="198"/>
        <v>0.79</v>
      </c>
      <c r="BU277" s="34">
        <f t="shared" si="198"/>
        <v>2.04</v>
      </c>
      <c r="BV277" s="34">
        <f t="shared" si="198"/>
        <v>0.23</v>
      </c>
      <c r="BW277" s="34">
        <f t="shared" si="198"/>
        <v>0.05</v>
      </c>
      <c r="BZ277" s="34" t="s">
        <v>269</v>
      </c>
      <c r="CA277" s="34">
        <f t="shared" si="199"/>
        <v>0.94</v>
      </c>
      <c r="CB277" s="34">
        <f t="shared" si="199"/>
        <v>2.6</v>
      </c>
      <c r="CC277" s="34">
        <f t="shared" si="199"/>
        <v>0.56000000000000005</v>
      </c>
      <c r="CD277" s="34">
        <f t="shared" si="199"/>
        <v>0.23</v>
      </c>
      <c r="CG277" s="34" t="s">
        <v>269</v>
      </c>
      <c r="CH277" s="34">
        <f t="shared" ref="CH277:CK277" si="276">SUM(CH25)</f>
        <v>1.56</v>
      </c>
      <c r="CI277" s="34">
        <f t="shared" si="276"/>
        <v>5.44</v>
      </c>
      <c r="CJ277" s="34">
        <f t="shared" si="276"/>
        <v>0.83</v>
      </c>
      <c r="CK277" s="34">
        <f t="shared" si="276"/>
        <v>0.06</v>
      </c>
      <c r="CN277" s="34" t="s">
        <v>269</v>
      </c>
      <c r="CO277" s="34">
        <f t="shared" ref="CO277:CR277" si="277">SUM(CO25)</f>
        <v>1.07</v>
      </c>
      <c r="CP277" s="34">
        <f t="shared" si="277"/>
        <v>2.14</v>
      </c>
      <c r="CQ277" s="34">
        <f t="shared" si="277"/>
        <v>0.76</v>
      </c>
      <c r="CR277" s="34">
        <f t="shared" si="277"/>
        <v>0.39</v>
      </c>
      <c r="CU277" s="34" t="s">
        <v>269</v>
      </c>
      <c r="CV277" s="34">
        <f t="shared" ref="CV277:CY277" si="278">SUM(CV25)</f>
        <v>1.37</v>
      </c>
      <c r="CW277" s="34">
        <f t="shared" si="278"/>
        <v>3.47</v>
      </c>
      <c r="CX277" s="34">
        <f t="shared" si="278"/>
        <v>0.7</v>
      </c>
      <c r="CY277" s="34">
        <f t="shared" si="278"/>
        <v>0.71</v>
      </c>
      <c r="DB277" s="34" t="s">
        <v>269</v>
      </c>
      <c r="DC277" s="34">
        <f t="shared" ref="DC277:DF277" si="279">SUM(DC25)</f>
        <v>1.44</v>
      </c>
      <c r="DD277" s="34">
        <f t="shared" si="279"/>
        <v>3.87</v>
      </c>
      <c r="DE277" s="34">
        <f t="shared" si="279"/>
        <v>0.79</v>
      </c>
      <c r="DF277" s="34">
        <f t="shared" si="279"/>
        <v>0.23</v>
      </c>
      <c r="DI277" s="34" t="s">
        <v>269</v>
      </c>
      <c r="DJ277" s="34">
        <f t="shared" ref="DJ277:DM277" si="280">SUM(DJ25)</f>
        <v>1.73</v>
      </c>
      <c r="DK277" s="34">
        <f t="shared" si="280"/>
        <v>3.56</v>
      </c>
      <c r="DL277" s="34">
        <f t="shared" si="280"/>
        <v>1.1299999999999999</v>
      </c>
      <c r="DM277" s="34">
        <f t="shared" si="280"/>
        <v>1.64</v>
      </c>
      <c r="DP277" s="34" t="s">
        <v>269</v>
      </c>
      <c r="DQ277" s="34">
        <f t="shared" ref="DQ277:DT277" si="281">SUM(DQ25)</f>
        <v>1.27</v>
      </c>
      <c r="DR277" s="34">
        <f t="shared" si="281"/>
        <v>1.71</v>
      </c>
      <c r="DS277" s="34">
        <f t="shared" si="281"/>
        <v>0.94</v>
      </c>
      <c r="DT277" s="34">
        <f t="shared" si="281"/>
        <v>0.92</v>
      </c>
      <c r="DW277" s="34" t="s">
        <v>269</v>
      </c>
      <c r="DX277" s="34">
        <f t="shared" ref="DX277:EA277" si="282">SUM(DX25)</f>
        <v>1.24</v>
      </c>
      <c r="DY277" s="34">
        <f t="shared" si="282"/>
        <v>2.56</v>
      </c>
      <c r="DZ277" s="34">
        <f t="shared" si="282"/>
        <v>0.91</v>
      </c>
      <c r="EA277" s="34">
        <f t="shared" si="282"/>
        <v>0.71</v>
      </c>
      <c r="ED277" s="34" t="s">
        <v>269</v>
      </c>
      <c r="EE277" s="34">
        <f t="shared" ref="EE277:EH277" si="283">SUM(EE25)</f>
        <v>1.25</v>
      </c>
      <c r="EF277" s="34">
        <f t="shared" si="283"/>
        <v>2.4700000000000002</v>
      </c>
      <c r="EG277" s="34">
        <f t="shared" si="283"/>
        <v>0.78</v>
      </c>
      <c r="EH277" s="34">
        <f t="shared" si="283"/>
        <v>0.93</v>
      </c>
      <c r="EK277" s="34" t="s">
        <v>269</v>
      </c>
      <c r="EL277" s="34">
        <f t="shared" ref="EL277:EO277" si="284">SUM(EL25)</f>
        <v>1.58</v>
      </c>
      <c r="EM277" s="34">
        <f t="shared" si="284"/>
        <v>1.95</v>
      </c>
      <c r="EN277" s="34">
        <f t="shared" si="284"/>
        <v>1.35</v>
      </c>
      <c r="EO277" s="34">
        <f t="shared" si="284"/>
        <v>0.7</v>
      </c>
      <c r="ER277" s="34" t="s">
        <v>269</v>
      </c>
      <c r="ES277" s="34">
        <f t="shared" ref="ES277:EV277" si="285">SUM(ES25)</f>
        <v>1.63</v>
      </c>
      <c r="ET277" s="34">
        <f t="shared" si="285"/>
        <v>3.46</v>
      </c>
      <c r="EU277" s="34">
        <f t="shared" si="285"/>
        <v>0.99</v>
      </c>
      <c r="EV277" s="34">
        <f t="shared" si="285"/>
        <v>1.56</v>
      </c>
      <c r="EZ277" s="34">
        <f t="shared" ref="EZ277:FC277" si="286">SUM(EZ25)</f>
        <v>1.65</v>
      </c>
      <c r="FA277" s="34">
        <f t="shared" si="286"/>
        <v>3.41</v>
      </c>
      <c r="FB277" s="34">
        <f t="shared" si="286"/>
        <v>1.36</v>
      </c>
      <c r="FC277" s="34">
        <f t="shared" si="286"/>
        <v>0.52</v>
      </c>
      <c r="FG277" s="34">
        <f t="shared" ref="FG277:FJ277" si="287">SUM(FG25)</f>
        <v>1.51</v>
      </c>
      <c r="FH277" s="34">
        <f t="shared" si="287"/>
        <v>3.62</v>
      </c>
      <c r="FI277" s="34">
        <f t="shared" si="287"/>
        <v>0.79</v>
      </c>
      <c r="FJ277" s="34">
        <f t="shared" si="287"/>
        <v>0.64</v>
      </c>
      <c r="FN277" s="34">
        <f t="shared" ref="FN277:FQ277" si="288">SUM(FN25)</f>
        <v>1.64</v>
      </c>
      <c r="FO277" s="34">
        <f t="shared" si="288"/>
        <v>5.13</v>
      </c>
      <c r="FP277" s="34">
        <f t="shared" si="288"/>
        <v>1.1299999999999999</v>
      </c>
      <c r="FQ277" s="34">
        <f t="shared" si="288"/>
        <v>0.21</v>
      </c>
      <c r="FU277" s="34">
        <f t="shared" ref="FU277:FX277" si="289">SUM(FU25)</f>
        <v>1.85</v>
      </c>
      <c r="FV277" s="34">
        <f t="shared" si="289"/>
        <v>4.58</v>
      </c>
      <c r="FW277" s="34">
        <f t="shared" si="289"/>
        <v>1.01</v>
      </c>
      <c r="FX277" s="34">
        <f t="shared" si="289"/>
        <v>1.1399999999999999</v>
      </c>
      <c r="GB277" s="34">
        <f t="shared" ref="GB277:GE277" si="290">SUM(GB25)</f>
        <v>2.0499999999999998</v>
      </c>
      <c r="GC277" s="34">
        <f t="shared" si="290"/>
        <v>7.49</v>
      </c>
      <c r="GD277" s="34">
        <f t="shared" si="290"/>
        <v>0.68</v>
      </c>
      <c r="GE277" s="34">
        <f t="shared" si="290"/>
        <v>1.17</v>
      </c>
      <c r="GI277" s="34">
        <f t="shared" ref="GI277:GL277" si="291">SUM(GI25)</f>
        <v>1.56</v>
      </c>
      <c r="GJ277" s="34">
        <f t="shared" si="291"/>
        <v>2.87</v>
      </c>
      <c r="GK277" s="34">
        <f t="shared" si="291"/>
        <v>1.31</v>
      </c>
      <c r="GL277" s="34">
        <f t="shared" si="291"/>
        <v>0.33</v>
      </c>
      <c r="GP277" s="49">
        <f t="shared" ref="GP277:GS277" si="292">SUM(GP25)</f>
        <v>1.93</v>
      </c>
      <c r="GQ277" s="49">
        <f t="shared" si="292"/>
        <v>3.52</v>
      </c>
      <c r="GR277" s="49">
        <f t="shared" si="292"/>
        <v>1.81</v>
      </c>
      <c r="GS277" s="49">
        <f t="shared" si="292"/>
        <v>0.75</v>
      </c>
      <c r="GW277" s="55">
        <f t="shared" ref="GW277:GZ277" si="293">SUM(GW25)</f>
        <v>1.68</v>
      </c>
      <c r="GX277" s="55">
        <f t="shared" si="293"/>
        <v>4.8099999999999996</v>
      </c>
      <c r="GY277" s="55">
        <f t="shared" si="293"/>
        <v>1.1599999999999999</v>
      </c>
      <c r="GZ277" s="55">
        <f t="shared" si="293"/>
        <v>0.68</v>
      </c>
      <c r="HD277" s="57">
        <f t="shared" ref="HD277:HG277" si="294">SUM(HD25)</f>
        <v>1.77</v>
      </c>
      <c r="HE277" s="57">
        <f t="shared" si="294"/>
        <v>4.1100000000000003</v>
      </c>
      <c r="HF277" s="57">
        <f t="shared" si="294"/>
        <v>1.45</v>
      </c>
      <c r="HG277" s="57">
        <f t="shared" si="294"/>
        <v>0.05</v>
      </c>
    </row>
    <row r="278" spans="1:215" x14ac:dyDescent="0.25">
      <c r="A278" s="34" t="s">
        <v>270</v>
      </c>
      <c r="B278" s="34">
        <f t="shared" si="188"/>
        <v>0.42</v>
      </c>
      <c r="C278" s="34">
        <f t="shared" si="188"/>
        <v>1.08</v>
      </c>
      <c r="D278" s="34">
        <f t="shared" si="188"/>
        <v>0.06</v>
      </c>
      <c r="E278" s="34">
        <f t="shared" si="188"/>
        <v>0.15</v>
      </c>
      <c r="H278" s="34" t="s">
        <v>270</v>
      </c>
      <c r="I278" s="34">
        <f t="shared" si="189"/>
        <v>0.99</v>
      </c>
      <c r="J278" s="34">
        <f t="shared" si="189"/>
        <v>1.7</v>
      </c>
      <c r="K278" s="34">
        <f t="shared" si="189"/>
        <v>0.93</v>
      </c>
      <c r="L278" s="34">
        <f t="shared" si="189"/>
        <v>0.12</v>
      </c>
      <c r="O278" s="34" t="s">
        <v>270</v>
      </c>
      <c r="P278" s="34">
        <f t="shared" si="190"/>
        <v>1.18</v>
      </c>
      <c r="Q278" s="34">
        <f t="shared" si="190"/>
        <v>1.41</v>
      </c>
      <c r="R278" s="34">
        <f t="shared" si="190"/>
        <v>1.1599999999999999</v>
      </c>
      <c r="S278" s="34">
        <f t="shared" si="190"/>
        <v>7.0000000000000007E-2</v>
      </c>
      <c r="V278" s="34" t="s">
        <v>270</v>
      </c>
      <c r="W278" s="34">
        <f t="shared" si="191"/>
        <v>0.96</v>
      </c>
      <c r="X278" s="34">
        <f t="shared" si="191"/>
        <v>3.21</v>
      </c>
      <c r="Y278" s="34">
        <f t="shared" si="191"/>
        <v>0.49</v>
      </c>
      <c r="Z278" s="34">
        <f t="shared" si="191"/>
        <v>0.14000000000000001</v>
      </c>
      <c r="AC278" s="34" t="s">
        <v>270</v>
      </c>
      <c r="AD278" s="34">
        <f t="shared" si="192"/>
        <v>1.33</v>
      </c>
      <c r="AE278" s="34">
        <f t="shared" si="192"/>
        <v>3.21</v>
      </c>
      <c r="AF278" s="34">
        <f t="shared" si="192"/>
        <v>0.82</v>
      </c>
      <c r="AG278" s="34">
        <f t="shared" si="192"/>
        <v>0.39</v>
      </c>
      <c r="AJ278" s="34" t="s">
        <v>270</v>
      </c>
      <c r="AK278" s="34">
        <f t="shared" si="193"/>
        <v>1.55</v>
      </c>
      <c r="AL278" s="34">
        <f t="shared" si="193"/>
        <v>2.6</v>
      </c>
      <c r="AM278" s="34">
        <f t="shared" si="193"/>
        <v>1.43</v>
      </c>
      <c r="AN278" s="34">
        <f t="shared" si="193"/>
        <v>0.35</v>
      </c>
      <c r="AQ278" s="34" t="s">
        <v>270</v>
      </c>
      <c r="AR278" s="34">
        <f t="shared" si="194"/>
        <v>1.01</v>
      </c>
      <c r="AS278" s="34">
        <f t="shared" si="194"/>
        <v>2.41</v>
      </c>
      <c r="AT278" s="34">
        <f t="shared" si="194"/>
        <v>0.67</v>
      </c>
      <c r="AU278" s="34">
        <f t="shared" si="194"/>
        <v>0.72</v>
      </c>
      <c r="AX278" s="34" t="s">
        <v>270</v>
      </c>
      <c r="AY278" s="34">
        <f t="shared" si="195"/>
        <v>1.3</v>
      </c>
      <c r="AZ278" s="34">
        <f t="shared" si="195"/>
        <v>2.75</v>
      </c>
      <c r="BA278" s="34">
        <f t="shared" si="195"/>
        <v>0.84</v>
      </c>
      <c r="BB278" s="34">
        <f t="shared" si="195"/>
        <v>0.49</v>
      </c>
      <c r="BE278" s="34" t="s">
        <v>270</v>
      </c>
      <c r="BF278" s="34">
        <f t="shared" si="196"/>
        <v>1.31</v>
      </c>
      <c r="BG278" s="34">
        <f t="shared" si="196"/>
        <v>2.61</v>
      </c>
      <c r="BH278" s="34">
        <f t="shared" si="196"/>
        <v>1.1299999999999999</v>
      </c>
      <c r="BI278" s="34">
        <f t="shared" si="196"/>
        <v>0.34</v>
      </c>
      <c r="BL278" s="34" t="s">
        <v>270</v>
      </c>
      <c r="BM278" s="34">
        <f t="shared" si="197"/>
        <v>1.44</v>
      </c>
      <c r="BN278" s="34">
        <f t="shared" si="197"/>
        <v>0.7</v>
      </c>
      <c r="BO278" s="34">
        <f t="shared" si="197"/>
        <v>1.26</v>
      </c>
      <c r="BP278" s="34">
        <f t="shared" si="197"/>
        <v>1.28</v>
      </c>
      <c r="BS278" s="34" t="s">
        <v>270</v>
      </c>
      <c r="BT278" s="34">
        <f t="shared" si="198"/>
        <v>0.81</v>
      </c>
      <c r="BU278" s="34">
        <f t="shared" si="198"/>
        <v>1.47</v>
      </c>
      <c r="BV278" s="34">
        <f t="shared" si="198"/>
        <v>0.86</v>
      </c>
      <c r="BW278" s="34">
        <f t="shared" si="198"/>
        <v>0.19</v>
      </c>
      <c r="BZ278" s="34" t="s">
        <v>270</v>
      </c>
      <c r="CA278" s="34">
        <f t="shared" si="199"/>
        <v>0.61</v>
      </c>
      <c r="CB278" s="34">
        <f t="shared" si="199"/>
        <v>1.01</v>
      </c>
      <c r="CC278" s="34">
        <f t="shared" si="199"/>
        <v>0.43</v>
      </c>
      <c r="CD278" s="34">
        <f t="shared" si="199"/>
        <v>0</v>
      </c>
      <c r="CG278" s="34" t="s">
        <v>270</v>
      </c>
      <c r="CH278" s="34">
        <f t="shared" ref="CH278:CK278" si="295">SUM(CH26)</f>
        <v>0.65</v>
      </c>
      <c r="CI278" s="34">
        <f t="shared" si="295"/>
        <v>0.95</v>
      </c>
      <c r="CJ278" s="34">
        <f t="shared" si="295"/>
        <v>0.42</v>
      </c>
      <c r="CK278" s="34">
        <f t="shared" si="295"/>
        <v>0.56999999999999995</v>
      </c>
      <c r="CN278" s="34" t="s">
        <v>270</v>
      </c>
      <c r="CO278" s="34">
        <f t="shared" ref="CO278:CR278" si="296">SUM(CO26)</f>
        <v>1.3</v>
      </c>
      <c r="CP278" s="34">
        <f t="shared" si="296"/>
        <v>2.66</v>
      </c>
      <c r="CQ278" s="34">
        <f t="shared" si="296"/>
        <v>1.1200000000000001</v>
      </c>
      <c r="CR278" s="34">
        <f t="shared" si="296"/>
        <v>0.11</v>
      </c>
      <c r="CU278" s="34" t="s">
        <v>270</v>
      </c>
      <c r="CV278" s="34">
        <f t="shared" ref="CV278:CY278" si="297">SUM(CV26)</f>
        <v>1.63</v>
      </c>
      <c r="CW278" s="34">
        <f t="shared" si="297"/>
        <v>1.65</v>
      </c>
      <c r="CX278" s="34">
        <f t="shared" si="297"/>
        <v>1.35</v>
      </c>
      <c r="CY278" s="34">
        <f t="shared" si="297"/>
        <v>0</v>
      </c>
      <c r="DB278" s="34" t="s">
        <v>270</v>
      </c>
      <c r="DC278" s="34">
        <f t="shared" ref="DC278:DF278" si="298">SUM(DC26)</f>
        <v>2</v>
      </c>
      <c r="DD278" s="34">
        <f t="shared" si="298"/>
        <v>3.39</v>
      </c>
      <c r="DE278" s="34">
        <f t="shared" si="298"/>
        <v>1.5</v>
      </c>
      <c r="DF278" s="34">
        <f t="shared" si="298"/>
        <v>0.94</v>
      </c>
      <c r="DI278" s="34" t="s">
        <v>270</v>
      </c>
      <c r="DJ278" s="34">
        <f t="shared" ref="DJ278:DM278" si="299">SUM(DJ26)</f>
        <v>1.91</v>
      </c>
      <c r="DK278" s="34">
        <f t="shared" si="299"/>
        <v>3.51</v>
      </c>
      <c r="DL278" s="34">
        <f t="shared" si="299"/>
        <v>1.32</v>
      </c>
      <c r="DM278" s="34">
        <f t="shared" si="299"/>
        <v>1.02</v>
      </c>
      <c r="DP278" s="34" t="s">
        <v>270</v>
      </c>
      <c r="DQ278" s="34">
        <f t="shared" ref="DQ278:DT278" si="300">SUM(DQ26)</f>
        <v>0.79</v>
      </c>
      <c r="DR278" s="34">
        <f t="shared" si="300"/>
        <v>1.77</v>
      </c>
      <c r="DS278" s="34">
        <f t="shared" si="300"/>
        <v>0.62</v>
      </c>
      <c r="DT278" s="34">
        <f t="shared" si="300"/>
        <v>0</v>
      </c>
      <c r="DW278" s="34" t="s">
        <v>270</v>
      </c>
      <c r="DX278" s="34">
        <f t="shared" ref="DX278:EA278" si="301">SUM(DX26)</f>
        <v>1.0900000000000001</v>
      </c>
      <c r="DY278" s="34">
        <f t="shared" si="301"/>
        <v>1.22</v>
      </c>
      <c r="DZ278" s="34">
        <f t="shared" si="301"/>
        <v>0.98</v>
      </c>
      <c r="EA278" s="34">
        <f t="shared" si="301"/>
        <v>0.38</v>
      </c>
      <c r="ED278" s="34" t="s">
        <v>270</v>
      </c>
      <c r="EE278" s="34">
        <f t="shared" ref="EE278:EH278" si="302">SUM(EE26)</f>
        <v>1.37</v>
      </c>
      <c r="EF278" s="34">
        <f t="shared" si="302"/>
        <v>1.75</v>
      </c>
      <c r="EG278" s="34">
        <f t="shared" si="302"/>
        <v>1.25</v>
      </c>
      <c r="EH278" s="34">
        <f t="shared" si="302"/>
        <v>0.24</v>
      </c>
      <c r="EK278" s="34" t="s">
        <v>270</v>
      </c>
      <c r="EL278" s="34">
        <f t="shared" ref="EL278:EO278" si="303">SUM(EL26)</f>
        <v>1.54</v>
      </c>
      <c r="EM278" s="34">
        <f t="shared" si="303"/>
        <v>1.66</v>
      </c>
      <c r="EN278" s="34">
        <f t="shared" si="303"/>
        <v>1.6</v>
      </c>
      <c r="EO278" s="34">
        <f t="shared" si="303"/>
        <v>0.49</v>
      </c>
      <c r="ER278" s="34" t="s">
        <v>270</v>
      </c>
      <c r="ES278" s="34">
        <f t="shared" ref="ES278:EV278" si="304">SUM(ES26)</f>
        <v>0.95</v>
      </c>
      <c r="ET278" s="34">
        <f t="shared" si="304"/>
        <v>1.29</v>
      </c>
      <c r="EU278" s="34">
        <f t="shared" si="304"/>
        <v>0.6</v>
      </c>
      <c r="EV278" s="34">
        <f t="shared" si="304"/>
        <v>0.13</v>
      </c>
      <c r="EZ278" s="34">
        <f t="shared" ref="EZ278:FC278" si="305">SUM(EZ26)</f>
        <v>0.92</v>
      </c>
      <c r="FA278" s="34">
        <f t="shared" si="305"/>
        <v>1.53</v>
      </c>
      <c r="FB278" s="34">
        <f t="shared" si="305"/>
        <v>0.37</v>
      </c>
      <c r="FC278" s="34">
        <f t="shared" si="305"/>
        <v>0.68</v>
      </c>
      <c r="FG278" s="34">
        <f t="shared" ref="FG278:FJ278" si="306">SUM(FG26)</f>
        <v>1.05</v>
      </c>
      <c r="FH278" s="34">
        <f t="shared" si="306"/>
        <v>1.81</v>
      </c>
      <c r="FI278" s="34">
        <f t="shared" si="306"/>
        <v>0.73</v>
      </c>
      <c r="FJ278" s="34">
        <f t="shared" si="306"/>
        <v>0.92</v>
      </c>
      <c r="FN278" s="34">
        <f t="shared" ref="FN278:FQ278" si="307">SUM(FN26)</f>
        <v>0.98</v>
      </c>
      <c r="FO278" s="34">
        <f t="shared" si="307"/>
        <v>1.61</v>
      </c>
      <c r="FP278" s="34">
        <f t="shared" si="307"/>
        <v>0.78</v>
      </c>
      <c r="FQ278" s="34">
        <f t="shared" si="307"/>
        <v>0.12</v>
      </c>
      <c r="FU278" s="34">
        <f t="shared" ref="FU278:FX278" si="308">SUM(FU26)</f>
        <v>1.1499999999999999</v>
      </c>
      <c r="FV278" s="34">
        <f t="shared" si="308"/>
        <v>2.52</v>
      </c>
      <c r="FW278" s="34">
        <f t="shared" si="308"/>
        <v>0.62</v>
      </c>
      <c r="FX278" s="34">
        <f t="shared" si="308"/>
        <v>0.41</v>
      </c>
      <c r="GB278" s="34">
        <f t="shared" ref="GB278:GE278" si="309">SUM(GB26)</f>
        <v>0.84</v>
      </c>
      <c r="GC278" s="34">
        <f t="shared" si="309"/>
        <v>1.91</v>
      </c>
      <c r="GD278" s="34">
        <f t="shared" si="309"/>
        <v>0.57999999999999996</v>
      </c>
      <c r="GE278" s="34">
        <f t="shared" si="309"/>
        <v>0</v>
      </c>
      <c r="GI278" s="34">
        <f t="shared" ref="GI278:GL278" si="310">SUM(GI26)</f>
        <v>0.83</v>
      </c>
      <c r="GJ278" s="34">
        <f t="shared" si="310"/>
        <v>1.37</v>
      </c>
      <c r="GK278" s="34">
        <f t="shared" si="310"/>
        <v>0.5</v>
      </c>
      <c r="GL278" s="34">
        <f t="shared" si="310"/>
        <v>0.34</v>
      </c>
      <c r="GP278" s="49">
        <f t="shared" ref="GP278:GS278" si="311">SUM(GP26)</f>
        <v>0.68</v>
      </c>
      <c r="GQ278" s="49">
        <f t="shared" si="311"/>
        <v>1.6</v>
      </c>
      <c r="GR278" s="49">
        <f t="shared" si="311"/>
        <v>0.55000000000000004</v>
      </c>
      <c r="GS278" s="49">
        <f t="shared" si="311"/>
        <v>0</v>
      </c>
      <c r="GW278" s="55">
        <f t="shared" ref="GW278:GZ278" si="312">SUM(GW26)</f>
        <v>0.64</v>
      </c>
      <c r="GX278" s="55">
        <f t="shared" si="312"/>
        <v>0.68</v>
      </c>
      <c r="GY278" s="55">
        <f t="shared" si="312"/>
        <v>0.43</v>
      </c>
      <c r="GZ278" s="55">
        <f t="shared" si="312"/>
        <v>0.28000000000000003</v>
      </c>
      <c r="HD278" s="57">
        <f t="shared" ref="HD278:HG278" si="313">SUM(HD26)</f>
        <v>0.61</v>
      </c>
      <c r="HE278" s="57">
        <f t="shared" si="313"/>
        <v>0.87</v>
      </c>
      <c r="HF278" s="57">
        <f t="shared" si="313"/>
        <v>0.59</v>
      </c>
      <c r="HG278" s="57">
        <f t="shared" si="313"/>
        <v>0</v>
      </c>
    </row>
    <row r="279" spans="1:215" x14ac:dyDescent="0.25">
      <c r="A279" s="34" t="s">
        <v>271</v>
      </c>
      <c r="B279" s="34">
        <f t="shared" si="188"/>
        <v>1.29</v>
      </c>
      <c r="C279" s="34">
        <f t="shared" si="188"/>
        <v>1.47</v>
      </c>
      <c r="D279" s="34">
        <f t="shared" si="188"/>
        <v>1.67</v>
      </c>
      <c r="E279" s="34">
        <f t="shared" si="188"/>
        <v>0</v>
      </c>
      <c r="H279" s="34" t="s">
        <v>271</v>
      </c>
      <c r="I279" s="34">
        <f t="shared" si="189"/>
        <v>0.75</v>
      </c>
      <c r="J279" s="34">
        <f t="shared" si="189"/>
        <v>0.91</v>
      </c>
      <c r="K279" s="34">
        <f t="shared" si="189"/>
        <v>0.6</v>
      </c>
      <c r="L279" s="34">
        <f t="shared" si="189"/>
        <v>1.05</v>
      </c>
      <c r="O279" s="34" t="s">
        <v>271</v>
      </c>
      <c r="P279" s="34">
        <f t="shared" si="190"/>
        <v>0.44</v>
      </c>
      <c r="Q279" s="34">
        <f t="shared" si="190"/>
        <v>0.09</v>
      </c>
      <c r="R279" s="34">
        <f t="shared" si="190"/>
        <v>0.51</v>
      </c>
      <c r="S279" s="34">
        <f t="shared" si="190"/>
        <v>0.16</v>
      </c>
      <c r="V279" s="34" t="s">
        <v>271</v>
      </c>
      <c r="W279" s="34">
        <f t="shared" si="191"/>
        <v>0.5</v>
      </c>
      <c r="X279" s="34">
        <f t="shared" si="191"/>
        <v>7.0000000000000007E-2</v>
      </c>
      <c r="Y279" s="34">
        <f t="shared" si="191"/>
        <v>0.68</v>
      </c>
      <c r="Z279" s="34">
        <f t="shared" si="191"/>
        <v>0.28000000000000003</v>
      </c>
      <c r="AC279" s="34" t="s">
        <v>271</v>
      </c>
      <c r="AD279" s="34">
        <f t="shared" si="192"/>
        <v>0.53</v>
      </c>
      <c r="AE279" s="34">
        <f t="shared" si="192"/>
        <v>1.65</v>
      </c>
      <c r="AF279" s="34">
        <f t="shared" si="192"/>
        <v>0.45</v>
      </c>
      <c r="AG279" s="34">
        <f t="shared" si="192"/>
        <v>0</v>
      </c>
      <c r="AJ279" s="34" t="s">
        <v>271</v>
      </c>
      <c r="AK279" s="34">
        <f t="shared" si="193"/>
        <v>0.56999999999999995</v>
      </c>
      <c r="AL279" s="34">
        <f t="shared" si="193"/>
        <v>0.76</v>
      </c>
      <c r="AM279" s="34">
        <f t="shared" si="193"/>
        <v>0.59</v>
      </c>
      <c r="AN279" s="34">
        <f t="shared" si="193"/>
        <v>0.27</v>
      </c>
      <c r="AQ279" s="34" t="s">
        <v>271</v>
      </c>
      <c r="AR279" s="34">
        <f t="shared" si="194"/>
        <v>0.61</v>
      </c>
      <c r="AS279" s="34">
        <f t="shared" si="194"/>
        <v>0.94</v>
      </c>
      <c r="AT279" s="34">
        <f t="shared" si="194"/>
        <v>0.55000000000000004</v>
      </c>
      <c r="AU279" s="34">
        <f t="shared" si="194"/>
        <v>0.5</v>
      </c>
      <c r="AX279" s="34" t="s">
        <v>271</v>
      </c>
      <c r="AY279" s="34">
        <f t="shared" si="195"/>
        <v>0.86</v>
      </c>
      <c r="AZ279" s="34">
        <f t="shared" si="195"/>
        <v>1.2</v>
      </c>
      <c r="BA279" s="34">
        <f t="shared" si="195"/>
        <v>0.95</v>
      </c>
      <c r="BB279" s="34">
        <f t="shared" si="195"/>
        <v>7.0000000000000007E-2</v>
      </c>
      <c r="BE279" s="34" t="s">
        <v>271</v>
      </c>
      <c r="BF279" s="34">
        <f t="shared" si="196"/>
        <v>0.56999999999999995</v>
      </c>
      <c r="BG279" s="34">
        <f t="shared" si="196"/>
        <v>1.0900000000000001</v>
      </c>
      <c r="BH279" s="34">
        <f t="shared" si="196"/>
        <v>0.49</v>
      </c>
      <c r="BI279" s="34">
        <f t="shared" si="196"/>
        <v>0.1</v>
      </c>
      <c r="BL279" s="34" t="s">
        <v>271</v>
      </c>
      <c r="BM279" s="34">
        <f t="shared" si="197"/>
        <v>0.5</v>
      </c>
      <c r="BN279" s="34">
        <f t="shared" si="197"/>
        <v>0.83</v>
      </c>
      <c r="BO279" s="34">
        <f t="shared" si="197"/>
        <v>0.56000000000000005</v>
      </c>
      <c r="BP279" s="34">
        <f t="shared" si="197"/>
        <v>0</v>
      </c>
      <c r="BS279" s="34" t="s">
        <v>271</v>
      </c>
      <c r="BT279" s="34">
        <f t="shared" si="198"/>
        <v>0.61</v>
      </c>
      <c r="BU279" s="34">
        <f t="shared" si="198"/>
        <v>1.25</v>
      </c>
      <c r="BV279" s="34">
        <f t="shared" si="198"/>
        <v>0.42</v>
      </c>
      <c r="BW279" s="34">
        <f t="shared" si="198"/>
        <v>0</v>
      </c>
      <c r="BZ279" s="34" t="s">
        <v>271</v>
      </c>
      <c r="CA279" s="34">
        <f t="shared" si="199"/>
        <v>0.38</v>
      </c>
      <c r="CB279" s="34">
        <f t="shared" si="199"/>
        <v>0.7</v>
      </c>
      <c r="CC279" s="34">
        <f t="shared" si="199"/>
        <v>0.33</v>
      </c>
      <c r="CD279" s="34">
        <f t="shared" si="199"/>
        <v>0</v>
      </c>
      <c r="CG279" s="34" t="s">
        <v>271</v>
      </c>
      <c r="CH279" s="34">
        <f t="shared" ref="CH279:CK279" si="314">SUM(CH27)</f>
        <v>0.46</v>
      </c>
      <c r="CI279" s="34">
        <f t="shared" si="314"/>
        <v>0.51</v>
      </c>
      <c r="CJ279" s="34">
        <f t="shared" si="314"/>
        <v>0.54</v>
      </c>
      <c r="CK279" s="34">
        <f t="shared" si="314"/>
        <v>7.0000000000000007E-2</v>
      </c>
      <c r="CN279" s="34" t="s">
        <v>271</v>
      </c>
      <c r="CO279" s="34">
        <f t="shared" ref="CO279:CR279" si="315">SUM(CO27)</f>
        <v>0.8</v>
      </c>
      <c r="CP279" s="34">
        <f t="shared" si="315"/>
        <v>0.4</v>
      </c>
      <c r="CQ279" s="34">
        <f t="shared" si="315"/>
        <v>0.85</v>
      </c>
      <c r="CR279" s="34">
        <f t="shared" si="315"/>
        <v>0.05</v>
      </c>
      <c r="CU279" s="34" t="s">
        <v>271</v>
      </c>
      <c r="CV279" s="34">
        <f t="shared" ref="CV279:CY279" si="316">SUM(CV27)</f>
        <v>0.56999999999999995</v>
      </c>
      <c r="CW279" s="34">
        <f t="shared" si="316"/>
        <v>0.8</v>
      </c>
      <c r="CX279" s="34">
        <f t="shared" si="316"/>
        <v>0.57999999999999996</v>
      </c>
      <c r="CY279" s="34">
        <f t="shared" si="316"/>
        <v>0</v>
      </c>
      <c r="DB279" s="34" t="s">
        <v>271</v>
      </c>
      <c r="DC279" s="34">
        <f t="shared" ref="DC279:DF279" si="317">SUM(DC27)</f>
        <v>0.55000000000000004</v>
      </c>
      <c r="DD279" s="34">
        <f t="shared" si="317"/>
        <v>1.35</v>
      </c>
      <c r="DE279" s="34">
        <f t="shared" si="317"/>
        <v>0.28999999999999998</v>
      </c>
      <c r="DF279" s="34">
        <f t="shared" si="317"/>
        <v>0.12</v>
      </c>
      <c r="DI279" s="34" t="s">
        <v>271</v>
      </c>
      <c r="DJ279" s="34">
        <f t="shared" ref="DJ279:DM279" si="318">SUM(DJ27)</f>
        <v>0.71</v>
      </c>
      <c r="DK279" s="34">
        <f t="shared" si="318"/>
        <v>1.69</v>
      </c>
      <c r="DL279" s="34">
        <f t="shared" si="318"/>
        <v>0.53</v>
      </c>
      <c r="DM279" s="34">
        <f t="shared" si="318"/>
        <v>0.06</v>
      </c>
      <c r="DP279" s="34" t="s">
        <v>271</v>
      </c>
      <c r="DQ279" s="34">
        <f t="shared" ref="DQ279:DT279" si="319">SUM(DQ27)</f>
        <v>0.81</v>
      </c>
      <c r="DR279" s="34">
        <f t="shared" si="319"/>
        <v>2.11</v>
      </c>
      <c r="DS279" s="34">
        <f t="shared" si="319"/>
        <v>0.61</v>
      </c>
      <c r="DT279" s="34">
        <f t="shared" si="319"/>
        <v>0.05</v>
      </c>
      <c r="DW279" s="34" t="s">
        <v>271</v>
      </c>
      <c r="DX279" s="34">
        <f t="shared" ref="DX279:EA279" si="320">SUM(DX27)</f>
        <v>1.5</v>
      </c>
      <c r="DY279" s="34">
        <f t="shared" si="320"/>
        <v>3.85</v>
      </c>
      <c r="DZ279" s="34">
        <f t="shared" si="320"/>
        <v>1</v>
      </c>
      <c r="EA279" s="34">
        <f t="shared" si="320"/>
        <v>0.25</v>
      </c>
      <c r="ED279" s="34" t="s">
        <v>271</v>
      </c>
      <c r="EE279" s="34">
        <f t="shared" ref="EE279:EH279" si="321">SUM(EE27)</f>
        <v>1.47</v>
      </c>
      <c r="EF279" s="34">
        <f t="shared" si="321"/>
        <v>3.57</v>
      </c>
      <c r="EG279" s="34">
        <f t="shared" si="321"/>
        <v>0.72</v>
      </c>
      <c r="EH279" s="34">
        <f t="shared" si="321"/>
        <v>1.73</v>
      </c>
      <c r="EK279" s="34" t="s">
        <v>271</v>
      </c>
      <c r="EL279" s="34">
        <f t="shared" ref="EL279:EO279" si="322">SUM(EL27)</f>
        <v>1.52</v>
      </c>
      <c r="EM279" s="34">
        <f t="shared" si="322"/>
        <v>4.74</v>
      </c>
      <c r="EN279" s="34">
        <f t="shared" si="322"/>
        <v>0.9</v>
      </c>
      <c r="EO279" s="34">
        <f t="shared" si="322"/>
        <v>0.33</v>
      </c>
      <c r="ER279" s="34" t="s">
        <v>271</v>
      </c>
      <c r="ES279" s="34">
        <f t="shared" ref="ES279:EV279" si="323">SUM(ES27)</f>
        <v>1.34</v>
      </c>
      <c r="ET279" s="34">
        <f t="shared" si="323"/>
        <v>3.24</v>
      </c>
      <c r="EU279" s="34">
        <f t="shared" si="323"/>
        <v>1.1100000000000001</v>
      </c>
      <c r="EV279" s="34">
        <f t="shared" si="323"/>
        <v>0.17</v>
      </c>
      <c r="EZ279" s="34">
        <f t="shared" ref="EZ279:FC279" si="324">SUM(EZ27)</f>
        <v>1.57</v>
      </c>
      <c r="FA279" s="34">
        <f t="shared" si="324"/>
        <v>2.0499999999999998</v>
      </c>
      <c r="FB279" s="34">
        <f t="shared" si="324"/>
        <v>1.61</v>
      </c>
      <c r="FC279" s="34">
        <f t="shared" si="324"/>
        <v>0.54</v>
      </c>
      <c r="FG279" s="34">
        <f t="shared" ref="FG279:FJ279" si="325">SUM(FG27)</f>
        <v>1.04</v>
      </c>
      <c r="FH279" s="34">
        <f t="shared" si="325"/>
        <v>2.59</v>
      </c>
      <c r="FI279" s="34">
        <f t="shared" si="325"/>
        <v>0.59</v>
      </c>
      <c r="FJ279" s="34">
        <f t="shared" si="325"/>
        <v>0.66</v>
      </c>
      <c r="FN279" s="34">
        <f t="shared" ref="FN279:FQ279" si="326">SUM(FN27)</f>
        <v>0.84</v>
      </c>
      <c r="FO279" s="34">
        <f t="shared" si="326"/>
        <v>2.75</v>
      </c>
      <c r="FP279" s="34">
        <f t="shared" si="326"/>
        <v>0.43</v>
      </c>
      <c r="FQ279" s="34">
        <f t="shared" si="326"/>
        <v>0.31</v>
      </c>
      <c r="FU279" s="34">
        <f t="shared" ref="FU279:FX279" si="327">SUM(FU27)</f>
        <v>1.48</v>
      </c>
      <c r="FV279" s="34">
        <f t="shared" si="327"/>
        <v>2.04</v>
      </c>
      <c r="FW279" s="34">
        <f t="shared" si="327"/>
        <v>1.66</v>
      </c>
      <c r="FX279" s="34">
        <f t="shared" si="327"/>
        <v>0.46</v>
      </c>
      <c r="GB279" s="34">
        <f t="shared" ref="GB279:GE279" si="328">SUM(GB27)</f>
        <v>1.07</v>
      </c>
      <c r="GC279" s="34">
        <f t="shared" si="328"/>
        <v>1.22</v>
      </c>
      <c r="GD279" s="34">
        <f t="shared" si="328"/>
        <v>1.26</v>
      </c>
      <c r="GE279" s="34">
        <f t="shared" si="328"/>
        <v>0.46</v>
      </c>
      <c r="GI279" s="34">
        <f t="shared" ref="GI279:GL279" si="329">SUM(GI27)</f>
        <v>0.87</v>
      </c>
      <c r="GJ279" s="34">
        <f t="shared" si="329"/>
        <v>1.45</v>
      </c>
      <c r="GK279" s="34">
        <f t="shared" si="329"/>
        <v>0.86</v>
      </c>
      <c r="GL279" s="34">
        <f t="shared" si="329"/>
        <v>0.19</v>
      </c>
      <c r="GP279" s="49">
        <f t="shared" ref="GP279:GS279" si="330">SUM(GP27)</f>
        <v>1.2</v>
      </c>
      <c r="GQ279" s="49">
        <f t="shared" si="330"/>
        <v>2.23</v>
      </c>
      <c r="GR279" s="49">
        <f t="shared" si="330"/>
        <v>0.93</v>
      </c>
      <c r="GS279" s="49">
        <f t="shared" si="330"/>
        <v>0.97</v>
      </c>
      <c r="GW279" s="55">
        <f t="shared" ref="GW279:GZ279" si="331">SUM(GW27)</f>
        <v>0.92</v>
      </c>
      <c r="GX279" s="55">
        <f t="shared" si="331"/>
        <v>2.23</v>
      </c>
      <c r="GY279" s="55">
        <f t="shared" si="331"/>
        <v>0.82</v>
      </c>
      <c r="GZ279" s="55">
        <f t="shared" si="331"/>
        <v>0.18</v>
      </c>
      <c r="HD279" s="57">
        <f t="shared" ref="HD279:HG279" si="332">SUM(HD27)</f>
        <v>1.83</v>
      </c>
      <c r="HE279" s="57">
        <f t="shared" si="332"/>
        <v>2.75</v>
      </c>
      <c r="HF279" s="57">
        <f t="shared" si="332"/>
        <v>1.55</v>
      </c>
      <c r="HG279" s="57">
        <f t="shared" si="332"/>
        <v>1.46</v>
      </c>
    </row>
    <row r="280" spans="1:215" x14ac:dyDescent="0.25">
      <c r="A280" s="34" t="s">
        <v>272</v>
      </c>
      <c r="B280" s="34">
        <f t="shared" si="188"/>
        <v>0.41</v>
      </c>
      <c r="C280" s="34">
        <f t="shared" si="188"/>
        <v>0.75</v>
      </c>
      <c r="D280" s="34">
        <f t="shared" si="188"/>
        <v>0.22</v>
      </c>
      <c r="E280" s="34">
        <f t="shared" si="188"/>
        <v>0.1</v>
      </c>
      <c r="H280" s="34" t="s">
        <v>272</v>
      </c>
      <c r="I280" s="34">
        <f t="shared" si="189"/>
        <v>0.6</v>
      </c>
      <c r="J280" s="34">
        <f t="shared" si="189"/>
        <v>1.51</v>
      </c>
      <c r="K280" s="34">
        <f t="shared" si="189"/>
        <v>0.34</v>
      </c>
      <c r="L280" s="34">
        <f t="shared" si="189"/>
        <v>0.46</v>
      </c>
      <c r="O280" s="34" t="s">
        <v>272</v>
      </c>
      <c r="P280" s="34">
        <f t="shared" si="190"/>
        <v>0.36</v>
      </c>
      <c r="Q280" s="34">
        <f t="shared" si="190"/>
        <v>1.21</v>
      </c>
      <c r="R280" s="34">
        <f t="shared" si="190"/>
        <v>0.13</v>
      </c>
      <c r="S280" s="34">
        <f t="shared" si="190"/>
        <v>0.21</v>
      </c>
      <c r="V280" s="34" t="s">
        <v>272</v>
      </c>
      <c r="W280" s="34">
        <f t="shared" si="191"/>
        <v>0.56999999999999995</v>
      </c>
      <c r="X280" s="34">
        <f t="shared" si="191"/>
        <v>1.1499999999999999</v>
      </c>
      <c r="Y280" s="34">
        <f t="shared" si="191"/>
        <v>0.11</v>
      </c>
      <c r="Z280" s="34">
        <f t="shared" si="191"/>
        <v>0.69</v>
      </c>
      <c r="AC280" s="34" t="s">
        <v>272</v>
      </c>
      <c r="AD280" s="34">
        <f t="shared" si="192"/>
        <v>0.61</v>
      </c>
      <c r="AE280" s="34">
        <f t="shared" si="192"/>
        <v>0.7</v>
      </c>
      <c r="AF280" s="34">
        <f t="shared" si="192"/>
        <v>7.0000000000000007E-2</v>
      </c>
      <c r="AG280" s="34">
        <f t="shared" si="192"/>
        <v>1.43</v>
      </c>
      <c r="AJ280" s="34" t="s">
        <v>272</v>
      </c>
      <c r="AK280" s="34">
        <f t="shared" si="193"/>
        <v>0.46</v>
      </c>
      <c r="AL280" s="34">
        <f t="shared" si="193"/>
        <v>0.38</v>
      </c>
      <c r="AM280" s="34">
        <f t="shared" si="193"/>
        <v>0.2</v>
      </c>
      <c r="AN280" s="34">
        <f t="shared" si="193"/>
        <v>0.77</v>
      </c>
      <c r="AQ280" s="34" t="s">
        <v>272</v>
      </c>
      <c r="AR280" s="34">
        <f t="shared" si="194"/>
        <v>0.28000000000000003</v>
      </c>
      <c r="AS280" s="34">
        <f t="shared" si="194"/>
        <v>0.85</v>
      </c>
      <c r="AT280" s="34">
        <f t="shared" si="194"/>
        <v>0.04</v>
      </c>
      <c r="AU280" s="34">
        <f t="shared" si="194"/>
        <v>0</v>
      </c>
      <c r="AX280" s="34" t="s">
        <v>272</v>
      </c>
      <c r="AY280" s="34">
        <f t="shared" si="195"/>
        <v>0.64</v>
      </c>
      <c r="AZ280" s="34">
        <f t="shared" si="195"/>
        <v>1.74</v>
      </c>
      <c r="BA280" s="34">
        <f t="shared" si="195"/>
        <v>0.38</v>
      </c>
      <c r="BB280" s="34">
        <f t="shared" si="195"/>
        <v>0.67</v>
      </c>
      <c r="BE280" s="34" t="s">
        <v>272</v>
      </c>
      <c r="BF280" s="34">
        <f t="shared" si="196"/>
        <v>0.78</v>
      </c>
      <c r="BG280" s="34">
        <f t="shared" si="196"/>
        <v>0.32</v>
      </c>
      <c r="BH280" s="34">
        <f t="shared" si="196"/>
        <v>1.02</v>
      </c>
      <c r="BI280" s="34">
        <f t="shared" si="196"/>
        <v>0</v>
      </c>
      <c r="BL280" s="34" t="s">
        <v>272</v>
      </c>
      <c r="BM280" s="34">
        <f t="shared" si="197"/>
        <v>0.53</v>
      </c>
      <c r="BN280" s="34">
        <f t="shared" si="197"/>
        <v>0.4</v>
      </c>
      <c r="BO280" s="34">
        <f t="shared" si="197"/>
        <v>0.52</v>
      </c>
      <c r="BP280" s="34">
        <f t="shared" si="197"/>
        <v>0.1</v>
      </c>
      <c r="BS280" s="34" t="s">
        <v>272</v>
      </c>
      <c r="BT280" s="34">
        <f t="shared" si="198"/>
        <v>0.22</v>
      </c>
      <c r="BU280" s="34">
        <f t="shared" si="198"/>
        <v>0.64</v>
      </c>
      <c r="BV280" s="34">
        <f t="shared" si="198"/>
        <v>7.0000000000000007E-2</v>
      </c>
      <c r="BW280" s="34">
        <f t="shared" si="198"/>
        <v>0.06</v>
      </c>
      <c r="BZ280" s="34" t="s">
        <v>272</v>
      </c>
      <c r="CA280" s="34">
        <f t="shared" si="199"/>
        <v>0.25</v>
      </c>
      <c r="CB280" s="34">
        <f t="shared" si="199"/>
        <v>1.04</v>
      </c>
      <c r="CC280" s="34">
        <f t="shared" si="199"/>
        <v>0.1</v>
      </c>
      <c r="CD280" s="34">
        <f t="shared" si="199"/>
        <v>0</v>
      </c>
      <c r="CG280" s="34" t="s">
        <v>272</v>
      </c>
      <c r="CH280" s="34">
        <f t="shared" ref="CH280:CK280" si="333">SUM(CH28)</f>
        <v>0.34</v>
      </c>
      <c r="CI280" s="34">
        <f t="shared" si="333"/>
        <v>0.51</v>
      </c>
      <c r="CJ280" s="34">
        <f t="shared" si="333"/>
        <v>0.11</v>
      </c>
      <c r="CK280" s="34">
        <f t="shared" si="333"/>
        <v>0.03</v>
      </c>
      <c r="CN280" s="34" t="s">
        <v>272</v>
      </c>
      <c r="CO280" s="34">
        <f t="shared" ref="CO280:CR280" si="334">SUM(CO28)</f>
        <v>0.36</v>
      </c>
      <c r="CP280" s="34">
        <f t="shared" si="334"/>
        <v>0.94</v>
      </c>
      <c r="CQ280" s="34">
        <f t="shared" si="334"/>
        <v>0.24</v>
      </c>
      <c r="CR280" s="34">
        <f t="shared" si="334"/>
        <v>0.27</v>
      </c>
      <c r="CU280" s="34" t="s">
        <v>272</v>
      </c>
      <c r="CV280" s="34">
        <f t="shared" ref="CV280:CY280" si="335">SUM(CV28)</f>
        <v>0.43</v>
      </c>
      <c r="CW280" s="34">
        <f t="shared" si="335"/>
        <v>0.78</v>
      </c>
      <c r="CX280" s="34">
        <f t="shared" si="335"/>
        <v>0.23</v>
      </c>
      <c r="CY280" s="34">
        <f t="shared" si="335"/>
        <v>0.2</v>
      </c>
      <c r="DB280" s="34" t="s">
        <v>272</v>
      </c>
      <c r="DC280" s="34">
        <f t="shared" ref="DC280:DF280" si="336">SUM(DC28)</f>
        <v>0.7</v>
      </c>
      <c r="DD280" s="34">
        <f t="shared" si="336"/>
        <v>1</v>
      </c>
      <c r="DE280" s="34">
        <f t="shared" si="336"/>
        <v>0.65</v>
      </c>
      <c r="DF280" s="34">
        <f t="shared" si="336"/>
        <v>0.1</v>
      </c>
      <c r="DI280" s="34" t="s">
        <v>272</v>
      </c>
      <c r="DJ280" s="34">
        <f t="shared" ref="DJ280:DM280" si="337">SUM(DJ28)</f>
        <v>0.23</v>
      </c>
      <c r="DK280" s="34">
        <f t="shared" si="337"/>
        <v>1.31</v>
      </c>
      <c r="DL280" s="34">
        <f t="shared" si="337"/>
        <v>0.03</v>
      </c>
      <c r="DM280" s="34">
        <f t="shared" si="337"/>
        <v>0</v>
      </c>
      <c r="DP280" s="34" t="s">
        <v>272</v>
      </c>
      <c r="DQ280" s="34">
        <f t="shared" ref="DQ280:DT280" si="338">SUM(DQ28)</f>
        <v>0.19</v>
      </c>
      <c r="DR280" s="34">
        <f t="shared" si="338"/>
        <v>0.71</v>
      </c>
      <c r="DS280" s="34">
        <f t="shared" si="338"/>
        <v>0.13</v>
      </c>
      <c r="DT280" s="34">
        <f t="shared" si="338"/>
        <v>0</v>
      </c>
      <c r="DW280" s="34" t="s">
        <v>272</v>
      </c>
      <c r="DX280" s="34">
        <f t="shared" ref="DX280:EA280" si="339">SUM(DX28)</f>
        <v>0.1</v>
      </c>
      <c r="DY280" s="34">
        <f t="shared" si="339"/>
        <v>0.31</v>
      </c>
      <c r="DZ280" s="34">
        <f t="shared" si="339"/>
        <v>0.02</v>
      </c>
      <c r="EA280" s="34">
        <f t="shared" si="339"/>
        <v>0.05</v>
      </c>
      <c r="ED280" s="34" t="s">
        <v>272</v>
      </c>
      <c r="EE280" s="34">
        <f t="shared" ref="EE280:EH280" si="340">SUM(EE28)</f>
        <v>7.0000000000000007E-2</v>
      </c>
      <c r="EF280" s="34">
        <f t="shared" si="340"/>
        <v>0.17</v>
      </c>
      <c r="EG280" s="34">
        <f t="shared" si="340"/>
        <v>0</v>
      </c>
      <c r="EH280" s="34">
        <f t="shared" si="340"/>
        <v>0.12</v>
      </c>
      <c r="EK280" s="34" t="s">
        <v>272</v>
      </c>
      <c r="EL280" s="34">
        <f t="shared" ref="EL280:EO280" si="341">SUM(EL28)</f>
        <v>0.44</v>
      </c>
      <c r="EM280" s="34">
        <f t="shared" si="341"/>
        <v>1.01</v>
      </c>
      <c r="EN280" s="34">
        <f t="shared" si="341"/>
        <v>0.4</v>
      </c>
      <c r="EO280" s="34">
        <f t="shared" si="341"/>
        <v>0</v>
      </c>
      <c r="ER280" s="34" t="s">
        <v>272</v>
      </c>
      <c r="ES280" s="34">
        <f t="shared" ref="ES280:EV280" si="342">SUM(ES28)</f>
        <v>0.44</v>
      </c>
      <c r="ET280" s="34">
        <f t="shared" si="342"/>
        <v>0.37</v>
      </c>
      <c r="EU280" s="34">
        <f t="shared" si="342"/>
        <v>0.49</v>
      </c>
      <c r="EV280" s="34">
        <f t="shared" si="342"/>
        <v>0</v>
      </c>
      <c r="EZ280" s="34">
        <f t="shared" ref="EZ280:FC280" si="343">SUM(EZ28)</f>
        <v>0.09</v>
      </c>
      <c r="FA280" s="34">
        <f t="shared" si="343"/>
        <v>0.36</v>
      </c>
      <c r="FB280" s="34">
        <f t="shared" si="343"/>
        <v>0.02</v>
      </c>
      <c r="FC280" s="34">
        <f t="shared" si="343"/>
        <v>0</v>
      </c>
      <c r="FG280" s="34">
        <f t="shared" ref="FG280:FJ280" si="344">SUM(FG28)</f>
        <v>0.34</v>
      </c>
      <c r="FH280" s="34">
        <f t="shared" si="344"/>
        <v>0.62</v>
      </c>
      <c r="FI280" s="34">
        <f t="shared" si="344"/>
        <v>0.28999999999999998</v>
      </c>
      <c r="FJ280" s="34">
        <f t="shared" si="344"/>
        <v>0</v>
      </c>
      <c r="FN280" s="34">
        <f t="shared" ref="FN280:FQ280" si="345">SUM(FN28)</f>
        <v>0.26</v>
      </c>
      <c r="FO280" s="34">
        <f t="shared" si="345"/>
        <v>0.94</v>
      </c>
      <c r="FP280" s="34">
        <f t="shared" si="345"/>
        <v>0.09</v>
      </c>
      <c r="FQ280" s="34">
        <f t="shared" si="345"/>
        <v>0.24</v>
      </c>
      <c r="FU280" s="34">
        <f t="shared" ref="FU280:FX280" si="346">SUM(FU28)</f>
        <v>0.28999999999999998</v>
      </c>
      <c r="FV280" s="34">
        <f t="shared" si="346"/>
        <v>0.28999999999999998</v>
      </c>
      <c r="FW280" s="34">
        <f t="shared" si="346"/>
        <v>0.24</v>
      </c>
      <c r="FX280" s="34">
        <f t="shared" si="346"/>
        <v>0.32</v>
      </c>
      <c r="GB280" s="34">
        <f t="shared" ref="GB280:GE280" si="347">SUM(GB28)</f>
        <v>0.47</v>
      </c>
      <c r="GC280" s="34">
        <f t="shared" si="347"/>
        <v>0.37</v>
      </c>
      <c r="GD280" s="34">
        <f t="shared" si="347"/>
        <v>0.16</v>
      </c>
      <c r="GE280" s="34">
        <f t="shared" si="347"/>
        <v>1.43</v>
      </c>
      <c r="GI280" s="34">
        <f t="shared" ref="GI280:GL280" si="348">SUM(GI28)</f>
        <v>0.36</v>
      </c>
      <c r="GJ280" s="34">
        <f t="shared" si="348"/>
        <v>0.57999999999999996</v>
      </c>
      <c r="GK280" s="34">
        <f t="shared" si="348"/>
        <v>0.23</v>
      </c>
      <c r="GL280" s="34">
        <f t="shared" si="348"/>
        <v>0.22</v>
      </c>
      <c r="GP280" s="49">
        <f t="shared" ref="GP280:GS280" si="349">SUM(GP28)</f>
        <v>0.3</v>
      </c>
      <c r="GQ280" s="49">
        <f t="shared" si="349"/>
        <v>0.66</v>
      </c>
      <c r="GR280" s="49">
        <f t="shared" si="349"/>
        <v>0.23</v>
      </c>
      <c r="GS280" s="49">
        <f t="shared" si="349"/>
        <v>0.16</v>
      </c>
      <c r="GW280" s="55">
        <f t="shared" ref="GW280:GZ280" si="350">SUM(GW28)</f>
        <v>0.28000000000000003</v>
      </c>
      <c r="GX280" s="55">
        <f t="shared" si="350"/>
        <v>0.65</v>
      </c>
      <c r="GY280" s="55">
        <f t="shared" si="350"/>
        <v>0.21</v>
      </c>
      <c r="GZ280" s="55">
        <f t="shared" si="350"/>
        <v>0</v>
      </c>
      <c r="HD280" s="57">
        <f t="shared" ref="HD280:HG280" si="351">SUM(HD28)</f>
        <v>0.19</v>
      </c>
      <c r="HE280" s="57">
        <f t="shared" si="351"/>
        <v>0.39</v>
      </c>
      <c r="HF280" s="57">
        <f t="shared" si="351"/>
        <v>0.1</v>
      </c>
      <c r="HG280" s="57">
        <f t="shared" si="351"/>
        <v>0</v>
      </c>
    </row>
    <row r="281" spans="1:215" x14ac:dyDescent="0.25">
      <c r="A281" s="34" t="s">
        <v>273</v>
      </c>
      <c r="B281" s="34">
        <f t="shared" si="188"/>
        <v>1.1200000000000001</v>
      </c>
      <c r="C281" s="34">
        <f t="shared" si="188"/>
        <v>1.48</v>
      </c>
      <c r="D281" s="34">
        <f t="shared" si="188"/>
        <v>0.85</v>
      </c>
      <c r="E281" s="34">
        <f t="shared" si="188"/>
        <v>1.02</v>
      </c>
      <c r="H281" s="34" t="s">
        <v>273</v>
      </c>
      <c r="I281" s="34">
        <f t="shared" si="189"/>
        <v>0.89</v>
      </c>
      <c r="J281" s="34">
        <f t="shared" si="189"/>
        <v>0.36</v>
      </c>
      <c r="K281" s="34">
        <f t="shared" si="189"/>
        <v>1.05</v>
      </c>
      <c r="L281" s="34">
        <f t="shared" si="189"/>
        <v>0.32</v>
      </c>
      <c r="O281" s="34" t="s">
        <v>273</v>
      </c>
      <c r="P281" s="34">
        <f t="shared" si="190"/>
        <v>0.73</v>
      </c>
      <c r="Q281" s="34">
        <f t="shared" si="190"/>
        <v>0.19</v>
      </c>
      <c r="R281" s="34">
        <f t="shared" si="190"/>
        <v>0.86</v>
      </c>
      <c r="S281" s="34">
        <f t="shared" si="190"/>
        <v>0.39</v>
      </c>
      <c r="V281" s="34" t="s">
        <v>273</v>
      </c>
      <c r="W281" s="34">
        <f t="shared" si="191"/>
        <v>0.99</v>
      </c>
      <c r="X281" s="34">
        <f t="shared" si="191"/>
        <v>1.32</v>
      </c>
      <c r="Y281" s="34">
        <f t="shared" si="191"/>
        <v>0.88</v>
      </c>
      <c r="Z281" s="34">
        <f t="shared" si="191"/>
        <v>0.93</v>
      </c>
      <c r="AC281" s="34" t="s">
        <v>273</v>
      </c>
      <c r="AD281" s="34">
        <f t="shared" si="192"/>
        <v>0.99</v>
      </c>
      <c r="AE281" s="34">
        <f t="shared" si="192"/>
        <v>1.1000000000000001</v>
      </c>
      <c r="AF281" s="34">
        <f t="shared" si="192"/>
        <v>0.96</v>
      </c>
      <c r="AG281" s="34">
        <f t="shared" si="192"/>
        <v>0.9</v>
      </c>
      <c r="AJ281" s="34" t="s">
        <v>273</v>
      </c>
      <c r="AK281" s="34">
        <f t="shared" si="193"/>
        <v>1.57</v>
      </c>
      <c r="AL281" s="34">
        <f t="shared" si="193"/>
        <v>4.18</v>
      </c>
      <c r="AM281" s="34">
        <f t="shared" si="193"/>
        <v>1.23</v>
      </c>
      <c r="AN281" s="34">
        <f t="shared" si="193"/>
        <v>0.43</v>
      </c>
      <c r="AQ281" s="34" t="s">
        <v>273</v>
      </c>
      <c r="AR281" s="34">
        <f t="shared" si="194"/>
        <v>1.89</v>
      </c>
      <c r="AS281" s="34">
        <f t="shared" si="194"/>
        <v>3.75</v>
      </c>
      <c r="AT281" s="34">
        <f t="shared" si="194"/>
        <v>1.55</v>
      </c>
      <c r="AU281" s="34">
        <f t="shared" si="194"/>
        <v>0.67</v>
      </c>
      <c r="AX281" s="34" t="s">
        <v>273</v>
      </c>
      <c r="AY281" s="34">
        <f t="shared" si="195"/>
        <v>1.36</v>
      </c>
      <c r="AZ281" s="34">
        <f t="shared" si="195"/>
        <v>1.89</v>
      </c>
      <c r="BA281" s="34">
        <f t="shared" si="195"/>
        <v>1.08</v>
      </c>
      <c r="BB281" s="34">
        <f t="shared" si="195"/>
        <v>0.84</v>
      </c>
      <c r="BE281" s="34" t="s">
        <v>273</v>
      </c>
      <c r="BF281" s="34">
        <f t="shared" si="196"/>
        <v>1.05</v>
      </c>
      <c r="BG281" s="34">
        <f t="shared" si="196"/>
        <v>1.62</v>
      </c>
      <c r="BH281" s="34">
        <f t="shared" si="196"/>
        <v>0.94</v>
      </c>
      <c r="BI281" s="34">
        <f t="shared" si="196"/>
        <v>0.35</v>
      </c>
      <c r="BL281" s="34" t="s">
        <v>273</v>
      </c>
      <c r="BM281" s="34">
        <f t="shared" si="197"/>
        <v>0.59</v>
      </c>
      <c r="BN281" s="34">
        <f t="shared" si="197"/>
        <v>1.24</v>
      </c>
      <c r="BO281" s="34">
        <f t="shared" si="197"/>
        <v>0.26</v>
      </c>
      <c r="BP281" s="34">
        <f t="shared" si="197"/>
        <v>0.48</v>
      </c>
      <c r="BS281" s="34" t="s">
        <v>273</v>
      </c>
      <c r="BT281" s="34">
        <f t="shared" si="198"/>
        <v>0.92</v>
      </c>
      <c r="BU281" s="34">
        <f t="shared" si="198"/>
        <v>1.44</v>
      </c>
      <c r="BV281" s="34">
        <f t="shared" si="198"/>
        <v>0.75</v>
      </c>
      <c r="BW281" s="34">
        <f t="shared" si="198"/>
        <v>0.46</v>
      </c>
      <c r="BZ281" s="34" t="s">
        <v>273</v>
      </c>
      <c r="CA281" s="34">
        <f t="shared" si="199"/>
        <v>1.19</v>
      </c>
      <c r="CB281" s="34">
        <f t="shared" si="199"/>
        <v>2.61</v>
      </c>
      <c r="CC281" s="34">
        <f t="shared" si="199"/>
        <v>0.77</v>
      </c>
      <c r="CD281" s="34">
        <f t="shared" si="199"/>
        <v>0.72</v>
      </c>
      <c r="CG281" s="34" t="s">
        <v>273</v>
      </c>
      <c r="CH281" s="34">
        <f t="shared" ref="CH281:CK281" si="352">SUM(CH29)</f>
        <v>1.38</v>
      </c>
      <c r="CI281" s="34">
        <f t="shared" si="352"/>
        <v>3.61</v>
      </c>
      <c r="CJ281" s="34">
        <f t="shared" si="352"/>
        <v>1.01</v>
      </c>
      <c r="CK281" s="34">
        <f t="shared" si="352"/>
        <v>0.44</v>
      </c>
      <c r="CN281" s="34" t="s">
        <v>273</v>
      </c>
      <c r="CO281" s="34">
        <f t="shared" ref="CO281:CR281" si="353">SUM(CO29)</f>
        <v>1.1399999999999999</v>
      </c>
      <c r="CP281" s="34">
        <f t="shared" si="353"/>
        <v>1.37</v>
      </c>
      <c r="CQ281" s="34">
        <f t="shared" si="353"/>
        <v>0.95</v>
      </c>
      <c r="CR281" s="34">
        <f t="shared" si="353"/>
        <v>1.17</v>
      </c>
      <c r="CU281" s="34" t="s">
        <v>273</v>
      </c>
      <c r="CV281" s="34">
        <f t="shared" ref="CV281:CY281" si="354">SUM(CV29)</f>
        <v>1.17</v>
      </c>
      <c r="CW281" s="34">
        <f t="shared" si="354"/>
        <v>1</v>
      </c>
      <c r="CX281" s="34">
        <f t="shared" si="354"/>
        <v>1.07</v>
      </c>
      <c r="CY281" s="34">
        <f t="shared" si="354"/>
        <v>1.35</v>
      </c>
      <c r="DB281" s="34" t="s">
        <v>273</v>
      </c>
      <c r="DC281" s="34">
        <f t="shared" ref="DC281:DF281" si="355">SUM(DC29)</f>
        <v>0.69</v>
      </c>
      <c r="DD281" s="34">
        <f t="shared" si="355"/>
        <v>0.57999999999999996</v>
      </c>
      <c r="DE281" s="34">
        <f t="shared" si="355"/>
        <v>0.74</v>
      </c>
      <c r="DF281" s="34">
        <f t="shared" si="355"/>
        <v>0.53</v>
      </c>
      <c r="DI281" s="34" t="s">
        <v>273</v>
      </c>
      <c r="DJ281" s="34">
        <f t="shared" ref="DJ281:DM281" si="356">SUM(DJ29)</f>
        <v>0.83</v>
      </c>
      <c r="DK281" s="34">
        <f t="shared" si="356"/>
        <v>1.1000000000000001</v>
      </c>
      <c r="DL281" s="34">
        <f t="shared" si="356"/>
        <v>0.72</v>
      </c>
      <c r="DM281" s="34">
        <f t="shared" si="356"/>
        <v>0.21</v>
      </c>
      <c r="DP281" s="34" t="s">
        <v>273</v>
      </c>
      <c r="DQ281" s="34">
        <f t="shared" ref="DQ281:DT281" si="357">SUM(DQ29)</f>
        <v>1.25</v>
      </c>
      <c r="DR281" s="34">
        <f t="shared" si="357"/>
        <v>2.14</v>
      </c>
      <c r="DS281" s="34">
        <f t="shared" si="357"/>
        <v>1.0900000000000001</v>
      </c>
      <c r="DT281" s="34">
        <f t="shared" si="357"/>
        <v>0.56999999999999995</v>
      </c>
      <c r="DW281" s="34" t="s">
        <v>273</v>
      </c>
      <c r="DX281" s="34">
        <f t="shared" ref="DX281:EA281" si="358">SUM(DX29)</f>
        <v>1.1299999999999999</v>
      </c>
      <c r="DY281" s="34">
        <f t="shared" si="358"/>
        <v>1.95</v>
      </c>
      <c r="DZ281" s="34">
        <f t="shared" si="358"/>
        <v>0.92</v>
      </c>
      <c r="EA281" s="34">
        <f t="shared" si="358"/>
        <v>0.23</v>
      </c>
      <c r="ED281" s="34" t="s">
        <v>273</v>
      </c>
      <c r="EE281" s="34">
        <f t="shared" ref="EE281:EH281" si="359">SUM(EE29)</f>
        <v>0.95</v>
      </c>
      <c r="EF281" s="34">
        <f t="shared" si="359"/>
        <v>2.08</v>
      </c>
      <c r="EG281" s="34">
        <f t="shared" si="359"/>
        <v>0.55000000000000004</v>
      </c>
      <c r="EH281" s="34">
        <f t="shared" si="359"/>
        <v>0.23</v>
      </c>
      <c r="EK281" s="34" t="s">
        <v>273</v>
      </c>
      <c r="EL281" s="34">
        <f t="shared" ref="EL281:EO281" si="360">SUM(EL29)</f>
        <v>1.08</v>
      </c>
      <c r="EM281" s="34">
        <f t="shared" si="360"/>
        <v>1</v>
      </c>
      <c r="EN281" s="34">
        <f t="shared" si="360"/>
        <v>1.0900000000000001</v>
      </c>
      <c r="EO281" s="34">
        <f t="shared" si="360"/>
        <v>0.4</v>
      </c>
      <c r="ER281" s="34" t="s">
        <v>273</v>
      </c>
      <c r="ES281" s="34">
        <f t="shared" ref="ES281:EV281" si="361">SUM(ES29)</f>
        <v>0.96</v>
      </c>
      <c r="ET281" s="34">
        <f t="shared" si="361"/>
        <v>0.93</v>
      </c>
      <c r="EU281" s="34">
        <f t="shared" si="361"/>
        <v>1.19</v>
      </c>
      <c r="EV281" s="34">
        <f t="shared" si="361"/>
        <v>0</v>
      </c>
      <c r="EZ281" s="34">
        <f t="shared" ref="EZ281:FC281" si="362">SUM(EZ29)</f>
        <v>0.92</v>
      </c>
      <c r="FA281" s="34">
        <f t="shared" si="362"/>
        <v>0.66</v>
      </c>
      <c r="FB281" s="34">
        <f t="shared" si="362"/>
        <v>0.9</v>
      </c>
      <c r="FC281" s="34">
        <f t="shared" si="362"/>
        <v>0.27</v>
      </c>
      <c r="FG281" s="34">
        <f t="shared" ref="FG281:FJ281" si="363">SUM(FG29)</f>
        <v>1.75</v>
      </c>
      <c r="FH281" s="34">
        <f t="shared" si="363"/>
        <v>1.36</v>
      </c>
      <c r="FI281" s="34">
        <f t="shared" si="363"/>
        <v>2.1800000000000002</v>
      </c>
      <c r="FJ281" s="34">
        <f t="shared" si="363"/>
        <v>0.34</v>
      </c>
      <c r="FN281" s="34">
        <f t="shared" ref="FN281:FQ281" si="364">SUM(FN29)</f>
        <v>1.49</v>
      </c>
      <c r="FO281" s="34">
        <f t="shared" si="364"/>
        <v>2.36</v>
      </c>
      <c r="FP281" s="34">
        <f t="shared" si="364"/>
        <v>1.57</v>
      </c>
      <c r="FQ281" s="34">
        <f t="shared" si="364"/>
        <v>0.12</v>
      </c>
      <c r="FU281" s="34">
        <f t="shared" ref="FU281:FX281" si="365">SUM(FU29)</f>
        <v>1.05</v>
      </c>
      <c r="FV281" s="34">
        <f t="shared" si="365"/>
        <v>1.68</v>
      </c>
      <c r="FW281" s="34">
        <f t="shared" si="365"/>
        <v>0.9</v>
      </c>
      <c r="FX281" s="34">
        <f t="shared" si="365"/>
        <v>0.35</v>
      </c>
      <c r="GB281" s="34">
        <f t="shared" ref="GB281:GE281" si="366">SUM(GB29)</f>
        <v>1.06</v>
      </c>
      <c r="GC281" s="34">
        <f t="shared" si="366"/>
        <v>1.68</v>
      </c>
      <c r="GD281" s="34">
        <f t="shared" si="366"/>
        <v>1.18</v>
      </c>
      <c r="GE281" s="34">
        <f t="shared" si="366"/>
        <v>0.18</v>
      </c>
      <c r="GI281" s="34">
        <f t="shared" ref="GI281:GL281" si="367">SUM(GI29)</f>
        <v>1.07</v>
      </c>
      <c r="GJ281" s="34">
        <f t="shared" si="367"/>
        <v>2.2799999999999998</v>
      </c>
      <c r="GK281" s="34">
        <f t="shared" si="367"/>
        <v>0.72</v>
      </c>
      <c r="GL281" s="34">
        <f t="shared" si="367"/>
        <v>0.49</v>
      </c>
      <c r="GP281" s="49">
        <f t="shared" ref="GP281:GS281" si="368">SUM(GP29)</f>
        <v>1.04</v>
      </c>
      <c r="GQ281" s="49">
        <f t="shared" si="368"/>
        <v>2.19</v>
      </c>
      <c r="GR281" s="49">
        <f t="shared" si="368"/>
        <v>1</v>
      </c>
      <c r="GS281" s="49">
        <f t="shared" si="368"/>
        <v>0.16</v>
      </c>
      <c r="GW281" s="55">
        <f t="shared" ref="GW281:GZ281" si="369">SUM(GW29)</f>
        <v>0.75</v>
      </c>
      <c r="GX281" s="55">
        <f t="shared" si="369"/>
        <v>1.42</v>
      </c>
      <c r="GY281" s="55">
        <f t="shared" si="369"/>
        <v>0.73</v>
      </c>
      <c r="GZ281" s="55">
        <f t="shared" si="369"/>
        <v>0</v>
      </c>
      <c r="HD281" s="57">
        <f t="shared" ref="HD281:HG281" si="370">SUM(HD29)</f>
        <v>1.1499999999999999</v>
      </c>
      <c r="HE281" s="57">
        <f t="shared" si="370"/>
        <v>1.91</v>
      </c>
      <c r="HF281" s="57">
        <f t="shared" si="370"/>
        <v>1.04</v>
      </c>
      <c r="HG281" s="57">
        <f t="shared" si="370"/>
        <v>0.16</v>
      </c>
    </row>
    <row r="282" spans="1:215" x14ac:dyDescent="0.25">
      <c r="A282" s="34" t="s">
        <v>274</v>
      </c>
      <c r="B282" s="34">
        <f t="shared" si="188"/>
        <v>1.49</v>
      </c>
      <c r="C282" s="34">
        <f t="shared" si="188"/>
        <v>1.27</v>
      </c>
      <c r="D282" s="34">
        <f t="shared" si="188"/>
        <v>1.65</v>
      </c>
      <c r="E282" s="34">
        <f t="shared" si="188"/>
        <v>1.43</v>
      </c>
      <c r="H282" s="34" t="s">
        <v>274</v>
      </c>
      <c r="I282" s="34">
        <f t="shared" si="189"/>
        <v>1.69</v>
      </c>
      <c r="J282" s="34">
        <f t="shared" si="189"/>
        <v>3.26</v>
      </c>
      <c r="K282" s="34">
        <f t="shared" si="189"/>
        <v>1.48</v>
      </c>
      <c r="L282" s="34">
        <f t="shared" si="189"/>
        <v>0.97</v>
      </c>
      <c r="O282" s="34" t="s">
        <v>274</v>
      </c>
      <c r="P282" s="34">
        <f t="shared" si="190"/>
        <v>1.75</v>
      </c>
      <c r="Q282" s="34">
        <f t="shared" si="190"/>
        <v>3.2</v>
      </c>
      <c r="R282" s="34">
        <f t="shared" si="190"/>
        <v>1.47</v>
      </c>
      <c r="S282" s="34">
        <f t="shared" si="190"/>
        <v>1.63</v>
      </c>
      <c r="V282" s="34" t="s">
        <v>274</v>
      </c>
      <c r="W282" s="34">
        <f t="shared" si="191"/>
        <v>1.86</v>
      </c>
      <c r="X282" s="34">
        <f t="shared" si="191"/>
        <v>1.1000000000000001</v>
      </c>
      <c r="Y282" s="34">
        <f t="shared" si="191"/>
        <v>2.02</v>
      </c>
      <c r="Z282" s="34">
        <f t="shared" si="191"/>
        <v>1.64</v>
      </c>
      <c r="AC282" s="34" t="s">
        <v>274</v>
      </c>
      <c r="AD282" s="34">
        <f t="shared" si="192"/>
        <v>1.68</v>
      </c>
      <c r="AE282" s="34">
        <f t="shared" si="192"/>
        <v>1.31</v>
      </c>
      <c r="AF282" s="34">
        <f t="shared" si="192"/>
        <v>1.84</v>
      </c>
      <c r="AG282" s="34">
        <f t="shared" si="192"/>
        <v>1.2</v>
      </c>
      <c r="AJ282" s="34" t="s">
        <v>274</v>
      </c>
      <c r="AK282" s="34">
        <f t="shared" si="193"/>
        <v>1.05</v>
      </c>
      <c r="AL282" s="34">
        <f t="shared" si="193"/>
        <v>0.26</v>
      </c>
      <c r="AM282" s="34">
        <f t="shared" si="193"/>
        <v>1.28</v>
      </c>
      <c r="AN282" s="34">
        <f t="shared" si="193"/>
        <v>0.84</v>
      </c>
      <c r="AQ282" s="34" t="s">
        <v>274</v>
      </c>
      <c r="AR282" s="34">
        <f t="shared" si="194"/>
        <v>0.84</v>
      </c>
      <c r="AS282" s="34">
        <f t="shared" si="194"/>
        <v>0.23</v>
      </c>
      <c r="AT282" s="34">
        <f t="shared" si="194"/>
        <v>0.99</v>
      </c>
      <c r="AU282" s="34">
        <f t="shared" si="194"/>
        <v>0.88</v>
      </c>
      <c r="AX282" s="34" t="s">
        <v>274</v>
      </c>
      <c r="AY282" s="34">
        <f t="shared" si="195"/>
        <v>0.87</v>
      </c>
      <c r="AZ282" s="34">
        <f t="shared" si="195"/>
        <v>1.07</v>
      </c>
      <c r="BA282" s="34">
        <f t="shared" si="195"/>
        <v>0.69</v>
      </c>
      <c r="BB282" s="34">
        <f t="shared" si="195"/>
        <v>1.07</v>
      </c>
      <c r="BE282" s="34" t="s">
        <v>274</v>
      </c>
      <c r="BF282" s="34">
        <f t="shared" si="196"/>
        <v>0.74</v>
      </c>
      <c r="BG282" s="34">
        <f t="shared" si="196"/>
        <v>0.85</v>
      </c>
      <c r="BH282" s="34">
        <f t="shared" si="196"/>
        <v>0.65</v>
      </c>
      <c r="BI282" s="34">
        <f t="shared" si="196"/>
        <v>0.76</v>
      </c>
      <c r="BL282" s="34" t="s">
        <v>274</v>
      </c>
      <c r="BM282" s="34">
        <f t="shared" si="197"/>
        <v>0.67</v>
      </c>
      <c r="BN282" s="34">
        <f t="shared" si="197"/>
        <v>1.1499999999999999</v>
      </c>
      <c r="BO282" s="34">
        <f t="shared" si="197"/>
        <v>0.5</v>
      </c>
      <c r="BP282" s="34">
        <f t="shared" si="197"/>
        <v>1.1000000000000001</v>
      </c>
      <c r="BS282" s="34" t="s">
        <v>274</v>
      </c>
      <c r="BT282" s="34">
        <f t="shared" si="198"/>
        <v>0.6</v>
      </c>
      <c r="BU282" s="34">
        <f t="shared" si="198"/>
        <v>0.38</v>
      </c>
      <c r="BV282" s="34">
        <f t="shared" si="198"/>
        <v>0.63</v>
      </c>
      <c r="BW282" s="34">
        <f t="shared" si="198"/>
        <v>0.52</v>
      </c>
      <c r="BZ282" s="34" t="s">
        <v>274</v>
      </c>
      <c r="CA282" s="34">
        <f t="shared" si="199"/>
        <v>0.9</v>
      </c>
      <c r="CB282" s="34">
        <f t="shared" si="199"/>
        <v>1.88</v>
      </c>
      <c r="CC282" s="34">
        <f t="shared" si="199"/>
        <v>0.4</v>
      </c>
      <c r="CD282" s="34">
        <f t="shared" si="199"/>
        <v>1.68</v>
      </c>
      <c r="CG282" s="34" t="s">
        <v>274</v>
      </c>
      <c r="CH282" s="34">
        <f t="shared" ref="CH282:CK282" si="371">SUM(CH30)</f>
        <v>1.02</v>
      </c>
      <c r="CI282" s="34">
        <f t="shared" si="371"/>
        <v>1.1599999999999999</v>
      </c>
      <c r="CJ282" s="34">
        <f t="shared" si="371"/>
        <v>1.2</v>
      </c>
      <c r="CK282" s="34">
        <f t="shared" si="371"/>
        <v>0.31</v>
      </c>
      <c r="CN282" s="34" t="s">
        <v>274</v>
      </c>
      <c r="CO282" s="34">
        <f t="shared" ref="CO282:CR282" si="372">SUM(CO30)</f>
        <v>0.89</v>
      </c>
      <c r="CP282" s="34">
        <f t="shared" si="372"/>
        <v>0.93</v>
      </c>
      <c r="CQ282" s="34">
        <f t="shared" si="372"/>
        <v>1.08</v>
      </c>
      <c r="CR282" s="34">
        <f t="shared" si="372"/>
        <v>0.28999999999999998</v>
      </c>
      <c r="CU282" s="34" t="s">
        <v>274</v>
      </c>
      <c r="CV282" s="34">
        <f t="shared" ref="CV282:CY282" si="373">SUM(CV30)</f>
        <v>0.3</v>
      </c>
      <c r="CW282" s="34">
        <f t="shared" si="373"/>
        <v>0.44</v>
      </c>
      <c r="CX282" s="34">
        <f t="shared" si="373"/>
        <v>0.26</v>
      </c>
      <c r="CY282" s="34">
        <f t="shared" si="373"/>
        <v>0.3</v>
      </c>
      <c r="DB282" s="34" t="s">
        <v>274</v>
      </c>
      <c r="DC282" s="34">
        <f t="shared" ref="DC282:DF282" si="374">SUM(DC30)</f>
        <v>0.31</v>
      </c>
      <c r="DD282" s="34">
        <f t="shared" si="374"/>
        <v>0.91</v>
      </c>
      <c r="DE282" s="34">
        <f t="shared" si="374"/>
        <v>0.2</v>
      </c>
      <c r="DF282" s="34">
        <f t="shared" si="374"/>
        <v>0.3</v>
      </c>
      <c r="DI282" s="34" t="s">
        <v>274</v>
      </c>
      <c r="DJ282" s="34">
        <f t="shared" ref="DJ282:DM282" si="375">SUM(DJ30)</f>
        <v>0.2</v>
      </c>
      <c r="DK282" s="34">
        <f t="shared" si="375"/>
        <v>0.39</v>
      </c>
      <c r="DL282" s="34">
        <f t="shared" si="375"/>
        <v>0.18</v>
      </c>
      <c r="DM282" s="34">
        <f t="shared" si="375"/>
        <v>7.0000000000000007E-2</v>
      </c>
      <c r="DP282" s="34" t="s">
        <v>274</v>
      </c>
      <c r="DQ282" s="34">
        <f t="shared" ref="DQ282:DT282" si="376">SUM(DQ30)</f>
        <v>0.18</v>
      </c>
      <c r="DR282" s="34">
        <f t="shared" si="376"/>
        <v>0.45</v>
      </c>
      <c r="DS282" s="34">
        <f t="shared" si="376"/>
        <v>0.1</v>
      </c>
      <c r="DT282" s="34">
        <f t="shared" si="376"/>
        <v>0.34</v>
      </c>
      <c r="DW282" s="34" t="s">
        <v>274</v>
      </c>
      <c r="DX282" s="34">
        <f t="shared" ref="DX282:EA282" si="377">SUM(DX30)</f>
        <v>0.17</v>
      </c>
      <c r="DY282" s="34">
        <f t="shared" si="377"/>
        <v>0.81</v>
      </c>
      <c r="DZ282" s="34">
        <f t="shared" si="377"/>
        <v>0.02</v>
      </c>
      <c r="EA282" s="34">
        <f t="shared" si="377"/>
        <v>0.18</v>
      </c>
      <c r="ED282" s="34" t="s">
        <v>274</v>
      </c>
      <c r="EE282" s="34">
        <f t="shared" ref="EE282:EH282" si="378">SUM(EE30)</f>
        <v>0.48</v>
      </c>
      <c r="EF282" s="34">
        <f t="shared" si="378"/>
        <v>0.45</v>
      </c>
      <c r="EG282" s="34">
        <f t="shared" si="378"/>
        <v>0.13</v>
      </c>
      <c r="EH282" s="34">
        <f t="shared" si="378"/>
        <v>1.95</v>
      </c>
      <c r="EK282" s="34" t="s">
        <v>274</v>
      </c>
      <c r="EL282" s="34">
        <f t="shared" ref="EL282:EO282" si="379">SUM(EL30)</f>
        <v>0.1</v>
      </c>
      <c r="EM282" s="34">
        <f t="shared" si="379"/>
        <v>0.14000000000000001</v>
      </c>
      <c r="EN282" s="34">
        <f t="shared" si="379"/>
        <v>0.02</v>
      </c>
      <c r="EO282" s="34">
        <f t="shared" si="379"/>
        <v>0.35</v>
      </c>
      <c r="ER282" s="34" t="s">
        <v>274</v>
      </c>
      <c r="ES282" s="34">
        <f t="shared" ref="ES282:EV282" si="380">SUM(ES30)</f>
        <v>0.33</v>
      </c>
      <c r="ET282" s="34">
        <f t="shared" si="380"/>
        <v>0.64</v>
      </c>
      <c r="EU282" s="34">
        <f t="shared" si="380"/>
        <v>0.05</v>
      </c>
      <c r="EV282" s="34">
        <f t="shared" si="380"/>
        <v>1.1499999999999999</v>
      </c>
      <c r="EZ282" s="34">
        <f t="shared" ref="EZ282:FC282" si="381">SUM(EZ30)</f>
        <v>0.18</v>
      </c>
      <c r="FA282" s="34">
        <f t="shared" si="381"/>
        <v>0.56000000000000005</v>
      </c>
      <c r="FB282" s="34">
        <f t="shared" si="381"/>
        <v>0.03</v>
      </c>
      <c r="FC282" s="34">
        <f t="shared" si="381"/>
        <v>0.56000000000000005</v>
      </c>
      <c r="FG282" s="34">
        <f t="shared" ref="FG282:FJ282" si="382">SUM(FG30)</f>
        <v>0.35</v>
      </c>
      <c r="FH282" s="34">
        <f t="shared" si="382"/>
        <v>0.61</v>
      </c>
      <c r="FI282" s="34">
        <f t="shared" si="382"/>
        <v>0.04</v>
      </c>
      <c r="FJ282" s="34">
        <f t="shared" si="382"/>
        <v>1.35</v>
      </c>
      <c r="FN282" s="34">
        <f t="shared" ref="FN282:FQ282" si="383">SUM(FN30)</f>
        <v>0.24</v>
      </c>
      <c r="FO282" s="34">
        <f t="shared" si="383"/>
        <v>0.15</v>
      </c>
      <c r="FP282" s="34">
        <f t="shared" si="383"/>
        <v>0.11</v>
      </c>
      <c r="FQ282" s="34">
        <f t="shared" si="383"/>
        <v>0.91</v>
      </c>
      <c r="FU282" s="34">
        <f t="shared" ref="FU282:FX282" si="384">SUM(FU30)</f>
        <v>0.3</v>
      </c>
      <c r="FV282" s="34">
        <f t="shared" si="384"/>
        <v>0.92</v>
      </c>
      <c r="FW282" s="34">
        <f t="shared" si="384"/>
        <v>0.08</v>
      </c>
      <c r="FX282" s="34">
        <f t="shared" si="384"/>
        <v>0</v>
      </c>
      <c r="GB282" s="34">
        <f t="shared" ref="GB282:GE282" si="385">SUM(GB30)</f>
        <v>0.32</v>
      </c>
      <c r="GC282" s="34">
        <f t="shared" si="385"/>
        <v>1.35</v>
      </c>
      <c r="GD282" s="34">
        <f t="shared" si="385"/>
        <v>0</v>
      </c>
      <c r="GE282" s="34">
        <f t="shared" si="385"/>
        <v>0.48</v>
      </c>
      <c r="GI282" s="34">
        <f t="shared" ref="GI282:GL282" si="386">SUM(GI30)</f>
        <v>0.31</v>
      </c>
      <c r="GJ282" s="34">
        <f t="shared" si="386"/>
        <v>1.7</v>
      </c>
      <c r="GK282" s="34">
        <f t="shared" si="386"/>
        <v>0.02</v>
      </c>
      <c r="GL282" s="34">
        <f t="shared" si="386"/>
        <v>0.13</v>
      </c>
      <c r="GP282" s="49">
        <f t="shared" ref="GP282:GS282" si="387">SUM(GP30)</f>
        <v>0.28999999999999998</v>
      </c>
      <c r="GQ282" s="49">
        <f t="shared" si="387"/>
        <v>0.65</v>
      </c>
      <c r="GR282" s="49">
        <f t="shared" si="387"/>
        <v>0.12</v>
      </c>
      <c r="GS282" s="49">
        <f t="shared" si="387"/>
        <v>0.26</v>
      </c>
      <c r="GW282" s="55">
        <f t="shared" ref="GW282:GZ282" si="388">SUM(GW30)</f>
        <v>0.18</v>
      </c>
      <c r="GX282" s="55">
        <f t="shared" si="388"/>
        <v>0.43</v>
      </c>
      <c r="GY282" s="55">
        <f t="shared" si="388"/>
        <v>0.01</v>
      </c>
      <c r="GZ282" s="55">
        <f t="shared" si="388"/>
        <v>0.7</v>
      </c>
      <c r="HD282" s="57">
        <f t="shared" ref="HD282:HG282" si="389">SUM(HD30)</f>
        <v>0.11</v>
      </c>
      <c r="HE282" s="57">
        <f t="shared" si="389"/>
        <v>0.27</v>
      </c>
      <c r="HF282" s="57">
        <f t="shared" si="389"/>
        <v>0.05</v>
      </c>
      <c r="HG282" s="57">
        <f t="shared" si="389"/>
        <v>0.17</v>
      </c>
    </row>
    <row r="283" spans="1:215" x14ac:dyDescent="0.25">
      <c r="A283" s="34" t="s">
        <v>275</v>
      </c>
      <c r="B283" s="34">
        <f t="shared" si="188"/>
        <v>1.63</v>
      </c>
      <c r="C283" s="34">
        <f t="shared" si="188"/>
        <v>3.34</v>
      </c>
      <c r="D283" s="34">
        <f t="shared" si="188"/>
        <v>1.71</v>
      </c>
      <c r="E283" s="34">
        <f t="shared" si="188"/>
        <v>0.3</v>
      </c>
      <c r="H283" s="34" t="s">
        <v>275</v>
      </c>
      <c r="I283" s="34">
        <f t="shared" si="189"/>
        <v>1.74</v>
      </c>
      <c r="J283" s="34">
        <f t="shared" si="189"/>
        <v>2.5099999999999998</v>
      </c>
      <c r="K283" s="34">
        <f t="shared" si="189"/>
        <v>1.95</v>
      </c>
      <c r="L283" s="34">
        <f t="shared" si="189"/>
        <v>0.11</v>
      </c>
      <c r="O283" s="34" t="s">
        <v>275</v>
      </c>
      <c r="P283" s="34">
        <f t="shared" si="190"/>
        <v>1.52</v>
      </c>
      <c r="Q283" s="34">
        <f t="shared" si="190"/>
        <v>3.11</v>
      </c>
      <c r="R283" s="34">
        <f t="shared" si="190"/>
        <v>1.49</v>
      </c>
      <c r="S283" s="34">
        <f t="shared" si="190"/>
        <v>0.65</v>
      </c>
      <c r="V283" s="34" t="s">
        <v>275</v>
      </c>
      <c r="W283" s="34">
        <f t="shared" si="191"/>
        <v>1.23</v>
      </c>
      <c r="X283" s="34">
        <f t="shared" si="191"/>
        <v>3.54</v>
      </c>
      <c r="Y283" s="34">
        <f t="shared" si="191"/>
        <v>1.06</v>
      </c>
      <c r="Z283" s="34">
        <f t="shared" si="191"/>
        <v>0.19</v>
      </c>
      <c r="AC283" s="34" t="s">
        <v>275</v>
      </c>
      <c r="AD283" s="34">
        <f t="shared" si="192"/>
        <v>1.27</v>
      </c>
      <c r="AE283" s="34">
        <f t="shared" si="192"/>
        <v>0.93</v>
      </c>
      <c r="AF283" s="34">
        <f t="shared" si="192"/>
        <v>1.6</v>
      </c>
      <c r="AG283" s="34">
        <f t="shared" si="192"/>
        <v>0.03</v>
      </c>
      <c r="AJ283" s="34" t="s">
        <v>275</v>
      </c>
      <c r="AK283" s="34">
        <f t="shared" si="193"/>
        <v>0.84</v>
      </c>
      <c r="AL283" s="34">
        <f t="shared" si="193"/>
        <v>0.72</v>
      </c>
      <c r="AM283" s="34">
        <f t="shared" si="193"/>
        <v>1</v>
      </c>
      <c r="AN283" s="34">
        <f t="shared" si="193"/>
        <v>0.3</v>
      </c>
      <c r="AQ283" s="34" t="s">
        <v>275</v>
      </c>
      <c r="AR283" s="34">
        <f t="shared" si="194"/>
        <v>0.8</v>
      </c>
      <c r="AS283" s="34">
        <f t="shared" si="194"/>
        <v>1.32</v>
      </c>
      <c r="AT283" s="34">
        <f t="shared" si="194"/>
        <v>0.8</v>
      </c>
      <c r="AU283" s="34">
        <f t="shared" si="194"/>
        <v>0.34</v>
      </c>
      <c r="AX283" s="34" t="s">
        <v>275</v>
      </c>
      <c r="AY283" s="34">
        <f t="shared" si="195"/>
        <v>0.69</v>
      </c>
      <c r="AZ283" s="34">
        <f t="shared" si="195"/>
        <v>0.41</v>
      </c>
      <c r="BA283" s="34">
        <f t="shared" si="195"/>
        <v>0.93</v>
      </c>
      <c r="BB283" s="34">
        <f t="shared" si="195"/>
        <v>0</v>
      </c>
      <c r="BE283" s="34" t="s">
        <v>275</v>
      </c>
      <c r="BF283" s="34">
        <f t="shared" si="196"/>
        <v>0.41</v>
      </c>
      <c r="BG283" s="34">
        <f t="shared" si="196"/>
        <v>0.23</v>
      </c>
      <c r="BH283" s="34">
        <f t="shared" si="196"/>
        <v>0.52</v>
      </c>
      <c r="BI283" s="34">
        <f t="shared" si="196"/>
        <v>0</v>
      </c>
      <c r="BL283" s="34" t="s">
        <v>275</v>
      </c>
      <c r="BM283" s="34">
        <f t="shared" si="197"/>
        <v>0.62</v>
      </c>
      <c r="BN283" s="34">
        <f t="shared" si="197"/>
        <v>0.82</v>
      </c>
      <c r="BO283" s="34">
        <f t="shared" si="197"/>
        <v>0.77</v>
      </c>
      <c r="BP283" s="34">
        <f t="shared" si="197"/>
        <v>0</v>
      </c>
      <c r="BS283" s="34" t="s">
        <v>275</v>
      </c>
      <c r="BT283" s="34">
        <f t="shared" si="198"/>
        <v>0.61</v>
      </c>
      <c r="BU283" s="34">
        <f t="shared" si="198"/>
        <v>1.1299999999999999</v>
      </c>
      <c r="BV283" s="34">
        <f t="shared" si="198"/>
        <v>0.6</v>
      </c>
      <c r="BW283" s="34">
        <f t="shared" si="198"/>
        <v>0.28999999999999998</v>
      </c>
      <c r="BZ283" s="34" t="s">
        <v>275</v>
      </c>
      <c r="CA283" s="34">
        <f t="shared" si="199"/>
        <v>1.08</v>
      </c>
      <c r="CB283" s="34">
        <f t="shared" si="199"/>
        <v>2.58</v>
      </c>
      <c r="CC283" s="34">
        <f t="shared" si="199"/>
        <v>0.69</v>
      </c>
      <c r="CD283" s="34">
        <f t="shared" si="199"/>
        <v>1.1399999999999999</v>
      </c>
      <c r="CG283" s="34" t="s">
        <v>275</v>
      </c>
      <c r="CH283" s="34">
        <f t="shared" ref="CH283:CK283" si="390">SUM(CH31)</f>
        <v>0.49</v>
      </c>
      <c r="CI283" s="34">
        <f t="shared" si="390"/>
        <v>1.99</v>
      </c>
      <c r="CJ283" s="34">
        <f t="shared" si="390"/>
        <v>0.28000000000000003</v>
      </c>
      <c r="CK283" s="34">
        <f t="shared" si="390"/>
        <v>0.13</v>
      </c>
      <c r="CN283" s="34" t="s">
        <v>275</v>
      </c>
      <c r="CO283" s="34">
        <f t="shared" ref="CO283:CR283" si="391">SUM(CO31)</f>
        <v>0.5</v>
      </c>
      <c r="CP283" s="34">
        <f t="shared" si="391"/>
        <v>1.56</v>
      </c>
      <c r="CQ283" s="34">
        <f t="shared" si="391"/>
        <v>0.34</v>
      </c>
      <c r="CR283" s="34">
        <f t="shared" si="391"/>
        <v>0.28000000000000003</v>
      </c>
      <c r="CU283" s="34" t="s">
        <v>275</v>
      </c>
      <c r="CV283" s="34">
        <f t="shared" ref="CV283:CY283" si="392">SUM(CV31)</f>
        <v>1.19</v>
      </c>
      <c r="CW283" s="34">
        <f t="shared" si="392"/>
        <v>2.17</v>
      </c>
      <c r="CX283" s="34">
        <f t="shared" si="392"/>
        <v>1.28</v>
      </c>
      <c r="CY283" s="34">
        <f t="shared" si="392"/>
        <v>0.16</v>
      </c>
      <c r="DB283" s="34" t="s">
        <v>275</v>
      </c>
      <c r="DC283" s="34">
        <f t="shared" ref="DC283:DF283" si="393">SUM(DC31)</f>
        <v>1.1200000000000001</v>
      </c>
      <c r="DD283" s="34">
        <f t="shared" si="393"/>
        <v>0.78</v>
      </c>
      <c r="DE283" s="34">
        <f t="shared" si="393"/>
        <v>1.1399999999999999</v>
      </c>
      <c r="DF283" s="34">
        <f t="shared" si="393"/>
        <v>1.04</v>
      </c>
      <c r="DI283" s="34" t="s">
        <v>275</v>
      </c>
      <c r="DJ283" s="34">
        <f t="shared" ref="DJ283:DM283" si="394">SUM(DJ31)</f>
        <v>1.17</v>
      </c>
      <c r="DK283" s="34">
        <f t="shared" si="394"/>
        <v>0.43</v>
      </c>
      <c r="DL283" s="34">
        <f t="shared" si="394"/>
        <v>1.17</v>
      </c>
      <c r="DM283" s="34">
        <f t="shared" si="394"/>
        <v>0.98</v>
      </c>
      <c r="DP283" s="34" t="s">
        <v>275</v>
      </c>
      <c r="DQ283" s="34">
        <f t="shared" ref="DQ283:DT283" si="395">SUM(DQ31)</f>
        <v>0.94</v>
      </c>
      <c r="DR283" s="34">
        <f t="shared" si="395"/>
        <v>0.87</v>
      </c>
      <c r="DS283" s="34">
        <f t="shared" si="395"/>
        <v>0.87</v>
      </c>
      <c r="DT283" s="34">
        <f t="shared" si="395"/>
        <v>0.81</v>
      </c>
      <c r="DW283" s="34" t="s">
        <v>275</v>
      </c>
      <c r="DX283" s="34">
        <f t="shared" ref="DX283:EA283" si="396">SUM(DX31)</f>
        <v>0.83</v>
      </c>
      <c r="DY283" s="34">
        <f t="shared" si="396"/>
        <v>0.84</v>
      </c>
      <c r="DZ283" s="34">
        <f t="shared" si="396"/>
        <v>0.78</v>
      </c>
      <c r="EA283" s="34">
        <f t="shared" si="396"/>
        <v>0.94</v>
      </c>
      <c r="ED283" s="34" t="s">
        <v>275</v>
      </c>
      <c r="EE283" s="34">
        <f t="shared" ref="EE283:EH283" si="397">SUM(EE31)</f>
        <v>1.1100000000000001</v>
      </c>
      <c r="EF283" s="34">
        <f t="shared" si="397"/>
        <v>1.61</v>
      </c>
      <c r="EG283" s="34">
        <f t="shared" si="397"/>
        <v>1.17</v>
      </c>
      <c r="EH283" s="34">
        <f t="shared" si="397"/>
        <v>0.06</v>
      </c>
      <c r="EK283" s="34" t="s">
        <v>275</v>
      </c>
      <c r="EL283" s="34">
        <f t="shared" ref="EL283:EO283" si="398">SUM(EL31)</f>
        <v>0.85</v>
      </c>
      <c r="EM283" s="34">
        <f t="shared" si="398"/>
        <v>1.6</v>
      </c>
      <c r="EN283" s="34">
        <f t="shared" si="398"/>
        <v>0.8</v>
      </c>
      <c r="EO283" s="34">
        <f t="shared" si="398"/>
        <v>0.37</v>
      </c>
      <c r="ER283" s="34" t="s">
        <v>275</v>
      </c>
      <c r="ES283" s="34">
        <f t="shared" ref="ES283:EV283" si="399">SUM(ES31)</f>
        <v>1.0900000000000001</v>
      </c>
      <c r="ET283" s="34">
        <f t="shared" si="399"/>
        <v>2.68</v>
      </c>
      <c r="EU283" s="34">
        <f t="shared" si="399"/>
        <v>0.9</v>
      </c>
      <c r="EV283" s="34">
        <f t="shared" si="399"/>
        <v>0.23</v>
      </c>
      <c r="EZ283" s="34">
        <f t="shared" ref="EZ283:FC283" si="400">SUM(EZ31)</f>
        <v>0.84</v>
      </c>
      <c r="FA283" s="34">
        <f t="shared" si="400"/>
        <v>1.78</v>
      </c>
      <c r="FB283" s="34">
        <f t="shared" si="400"/>
        <v>0.63</v>
      </c>
      <c r="FC283" s="34">
        <f t="shared" si="400"/>
        <v>0.95</v>
      </c>
      <c r="FG283" s="34">
        <f t="shared" ref="FG283:FJ283" si="401">SUM(FG31)</f>
        <v>1.22</v>
      </c>
      <c r="FH283" s="34">
        <f t="shared" si="401"/>
        <v>3.13</v>
      </c>
      <c r="FI283" s="34">
        <f t="shared" si="401"/>
        <v>1.07</v>
      </c>
      <c r="FJ283" s="34">
        <f t="shared" si="401"/>
        <v>0.33</v>
      </c>
      <c r="FN283" s="34">
        <f t="shared" ref="FN283:FQ283" si="402">SUM(FN31)</f>
        <v>0.89</v>
      </c>
      <c r="FO283" s="34">
        <f t="shared" si="402"/>
        <v>0.45</v>
      </c>
      <c r="FP283" s="34">
        <f t="shared" si="402"/>
        <v>1.18</v>
      </c>
      <c r="FQ283" s="34">
        <f t="shared" si="402"/>
        <v>0</v>
      </c>
      <c r="FU283" s="34">
        <f t="shared" ref="FU283:FX283" si="403">SUM(FU31)</f>
        <v>1.37</v>
      </c>
      <c r="FV283" s="34">
        <f t="shared" si="403"/>
        <v>1.22</v>
      </c>
      <c r="FW283" s="34">
        <f t="shared" si="403"/>
        <v>1.82</v>
      </c>
      <c r="FX283" s="34">
        <f t="shared" si="403"/>
        <v>0</v>
      </c>
      <c r="GB283" s="34">
        <f t="shared" ref="GB283:GE283" si="404">SUM(GB31)</f>
        <v>1.57</v>
      </c>
      <c r="GC283" s="34">
        <f t="shared" si="404"/>
        <v>0.95</v>
      </c>
      <c r="GD283" s="34">
        <f t="shared" si="404"/>
        <v>2.06</v>
      </c>
      <c r="GE283" s="34">
        <f t="shared" si="404"/>
        <v>0.68</v>
      </c>
      <c r="GI283" s="34">
        <f t="shared" ref="GI283:GL283" si="405">SUM(GI31)</f>
        <v>1.4</v>
      </c>
      <c r="GJ283" s="34">
        <f t="shared" si="405"/>
        <v>1</v>
      </c>
      <c r="GK283" s="34">
        <f t="shared" si="405"/>
        <v>1.91</v>
      </c>
      <c r="GL283" s="34">
        <f t="shared" si="405"/>
        <v>0</v>
      </c>
      <c r="GP283" s="49">
        <f t="shared" ref="GP283:GS283" si="406">SUM(GP31)</f>
        <v>0.83</v>
      </c>
      <c r="GQ283" s="49">
        <f t="shared" si="406"/>
        <v>1.05</v>
      </c>
      <c r="GR283" s="49">
        <f t="shared" si="406"/>
        <v>1</v>
      </c>
      <c r="GS283" s="49">
        <f t="shared" si="406"/>
        <v>0.06</v>
      </c>
      <c r="GW283" s="55">
        <f t="shared" ref="GW283:GZ283" si="407">SUM(GW31)</f>
        <v>1.39</v>
      </c>
      <c r="GX283" s="55">
        <f t="shared" si="407"/>
        <v>1.31</v>
      </c>
      <c r="GY283" s="55">
        <f t="shared" si="407"/>
        <v>1.72</v>
      </c>
      <c r="GZ283" s="55">
        <f t="shared" si="407"/>
        <v>0.16</v>
      </c>
      <c r="HD283" s="57">
        <f t="shared" ref="HD283:HG283" si="408">SUM(HD31)</f>
        <v>1.58</v>
      </c>
      <c r="HE283" s="57">
        <f t="shared" si="408"/>
        <v>1.06</v>
      </c>
      <c r="HF283" s="57">
        <f t="shared" si="408"/>
        <v>1.95</v>
      </c>
      <c r="HG283" s="57">
        <f t="shared" si="408"/>
        <v>0</v>
      </c>
    </row>
    <row r="284" spans="1:215" x14ac:dyDescent="0.25">
      <c r="A284" s="34" t="s">
        <v>276</v>
      </c>
      <c r="B284" s="34">
        <f t="shared" si="188"/>
        <v>0.2</v>
      </c>
      <c r="C284" s="34">
        <f t="shared" si="188"/>
        <v>0</v>
      </c>
      <c r="D284" s="34">
        <f t="shared" si="188"/>
        <v>0.09</v>
      </c>
      <c r="E284" s="34">
        <f t="shared" si="188"/>
        <v>7.0000000000000007E-2</v>
      </c>
      <c r="H284" s="34" t="s">
        <v>276</v>
      </c>
      <c r="I284" s="34">
        <f t="shared" si="189"/>
        <v>0.37</v>
      </c>
      <c r="J284" s="34">
        <f t="shared" si="189"/>
        <v>0.31</v>
      </c>
      <c r="K284" s="34">
        <f t="shared" si="189"/>
        <v>0.02</v>
      </c>
      <c r="L284" s="34">
        <f t="shared" si="189"/>
        <v>0</v>
      </c>
      <c r="O284" s="34" t="s">
        <v>276</v>
      </c>
      <c r="P284" s="34">
        <f t="shared" si="190"/>
        <v>0.28000000000000003</v>
      </c>
      <c r="Q284" s="34">
        <f t="shared" si="190"/>
        <v>0.1</v>
      </c>
      <c r="R284" s="34">
        <f t="shared" si="190"/>
        <v>0.12</v>
      </c>
      <c r="S284" s="34">
        <f t="shared" si="190"/>
        <v>0.2</v>
      </c>
      <c r="V284" s="34" t="s">
        <v>276</v>
      </c>
      <c r="W284" s="34">
        <f t="shared" si="191"/>
        <v>0.25</v>
      </c>
      <c r="X284" s="34">
        <f t="shared" si="191"/>
        <v>0.19</v>
      </c>
      <c r="Y284" s="34">
        <f t="shared" si="191"/>
        <v>0.19</v>
      </c>
      <c r="Z284" s="34">
        <f t="shared" si="191"/>
        <v>7.0000000000000007E-2</v>
      </c>
      <c r="AC284" s="34" t="s">
        <v>276</v>
      </c>
      <c r="AD284" s="34">
        <f t="shared" si="192"/>
        <v>0.24</v>
      </c>
      <c r="AE284" s="34">
        <f t="shared" si="192"/>
        <v>0.57999999999999996</v>
      </c>
      <c r="AF284" s="34">
        <f t="shared" si="192"/>
        <v>0.03</v>
      </c>
      <c r="AG284" s="34">
        <f t="shared" si="192"/>
        <v>0</v>
      </c>
      <c r="AJ284" s="34" t="s">
        <v>276</v>
      </c>
      <c r="AK284" s="34">
        <f t="shared" si="193"/>
        <v>0.24</v>
      </c>
      <c r="AL284" s="34">
        <f t="shared" si="193"/>
        <v>0.78</v>
      </c>
      <c r="AM284" s="34">
        <f t="shared" si="193"/>
        <v>0.09</v>
      </c>
      <c r="AN284" s="34">
        <f t="shared" si="193"/>
        <v>0</v>
      </c>
      <c r="AQ284" s="34" t="s">
        <v>276</v>
      </c>
      <c r="AR284" s="34">
        <f t="shared" si="194"/>
        <v>0.42</v>
      </c>
      <c r="AS284" s="34">
        <f t="shared" si="194"/>
        <v>1.03</v>
      </c>
      <c r="AT284" s="34">
        <f t="shared" si="194"/>
        <v>0.24</v>
      </c>
      <c r="AU284" s="34">
        <f t="shared" si="194"/>
        <v>0</v>
      </c>
      <c r="AX284" s="34" t="s">
        <v>276</v>
      </c>
      <c r="AY284" s="34">
        <f t="shared" si="195"/>
        <v>0.36</v>
      </c>
      <c r="AZ284" s="34">
        <f t="shared" si="195"/>
        <v>1.37</v>
      </c>
      <c r="BA284" s="34">
        <f t="shared" si="195"/>
        <v>0.15</v>
      </c>
      <c r="BB284" s="34">
        <f t="shared" si="195"/>
        <v>0.3</v>
      </c>
      <c r="BE284" s="34" t="s">
        <v>276</v>
      </c>
      <c r="BF284" s="34">
        <f t="shared" si="196"/>
        <v>0.34</v>
      </c>
      <c r="BG284" s="34">
        <f t="shared" si="196"/>
        <v>1.03</v>
      </c>
      <c r="BH284" s="34">
        <f t="shared" si="196"/>
        <v>0.12</v>
      </c>
      <c r="BI284" s="34">
        <f t="shared" si="196"/>
        <v>0</v>
      </c>
      <c r="BL284" s="34" t="s">
        <v>276</v>
      </c>
      <c r="BM284" s="34">
        <f t="shared" si="197"/>
        <v>0.11</v>
      </c>
      <c r="BN284" s="34">
        <f t="shared" si="197"/>
        <v>0.46</v>
      </c>
      <c r="BO284" s="34">
        <f t="shared" si="197"/>
        <v>0.08</v>
      </c>
      <c r="BP284" s="34">
        <f t="shared" si="197"/>
        <v>0</v>
      </c>
      <c r="BS284" s="34" t="s">
        <v>276</v>
      </c>
      <c r="BT284" s="34">
        <f t="shared" si="198"/>
        <v>0.25</v>
      </c>
      <c r="BU284" s="34">
        <f t="shared" si="198"/>
        <v>0.48</v>
      </c>
      <c r="BV284" s="34">
        <f t="shared" si="198"/>
        <v>0.1</v>
      </c>
      <c r="BW284" s="34">
        <f t="shared" si="198"/>
        <v>0</v>
      </c>
      <c r="BZ284" s="34" t="s">
        <v>276</v>
      </c>
      <c r="CA284" s="34">
        <f t="shared" si="199"/>
        <v>0.19</v>
      </c>
      <c r="CB284" s="34">
        <f t="shared" si="199"/>
        <v>0.06</v>
      </c>
      <c r="CC284" s="34">
        <f t="shared" si="199"/>
        <v>7.0000000000000007E-2</v>
      </c>
      <c r="CD284" s="34">
        <f t="shared" si="199"/>
        <v>0.08</v>
      </c>
      <c r="CG284" s="34" t="s">
        <v>276</v>
      </c>
      <c r="CH284" s="34">
        <f t="shared" ref="CH284:CK284" si="409">SUM(CH32)</f>
        <v>0.17</v>
      </c>
      <c r="CI284" s="34">
        <f t="shared" si="409"/>
        <v>0.25</v>
      </c>
      <c r="CJ284" s="34">
        <f t="shared" si="409"/>
        <v>0.16</v>
      </c>
      <c r="CK284" s="34">
        <f t="shared" si="409"/>
        <v>0.19</v>
      </c>
      <c r="CN284" s="34" t="s">
        <v>276</v>
      </c>
      <c r="CO284" s="34">
        <f t="shared" ref="CO284:CR284" si="410">SUM(CO32)</f>
        <v>0.12</v>
      </c>
      <c r="CP284" s="34">
        <f t="shared" si="410"/>
        <v>0</v>
      </c>
      <c r="CQ284" s="34">
        <f t="shared" si="410"/>
        <v>0.15</v>
      </c>
      <c r="CR284" s="34">
        <f t="shared" si="410"/>
        <v>0.13</v>
      </c>
      <c r="CU284" s="34" t="s">
        <v>276</v>
      </c>
      <c r="CV284" s="34">
        <f t="shared" ref="CV284:CY284" si="411">SUM(CV32)</f>
        <v>7.0000000000000007E-2</v>
      </c>
      <c r="CW284" s="34">
        <f t="shared" si="411"/>
        <v>0</v>
      </c>
      <c r="CX284" s="34">
        <f t="shared" si="411"/>
        <v>0.09</v>
      </c>
      <c r="CY284" s="34">
        <f t="shared" si="411"/>
        <v>0.09</v>
      </c>
      <c r="DB284" s="34" t="s">
        <v>276</v>
      </c>
      <c r="DC284" s="34">
        <f t="shared" ref="DC284:DF284" si="412">SUM(DC32)</f>
        <v>0.04</v>
      </c>
      <c r="DD284" s="34">
        <f t="shared" si="412"/>
        <v>7.0000000000000007E-2</v>
      </c>
      <c r="DE284" s="34">
        <f t="shared" si="412"/>
        <v>0.04</v>
      </c>
      <c r="DF284" s="34">
        <f t="shared" si="412"/>
        <v>0</v>
      </c>
      <c r="DI284" s="34" t="s">
        <v>276</v>
      </c>
      <c r="DJ284" s="34">
        <f t="shared" ref="DJ284:DM284" si="413">SUM(DJ32)</f>
        <v>7.0000000000000007E-2</v>
      </c>
      <c r="DK284" s="34">
        <f t="shared" si="413"/>
        <v>0.21</v>
      </c>
      <c r="DL284" s="34">
        <f t="shared" si="413"/>
        <v>0.01</v>
      </c>
      <c r="DM284" s="34">
        <f t="shared" si="413"/>
        <v>0.15</v>
      </c>
      <c r="DP284" s="34" t="s">
        <v>276</v>
      </c>
      <c r="DQ284" s="34">
        <f t="shared" ref="DQ284:DT284" si="414">SUM(DQ32)</f>
        <v>0.16</v>
      </c>
      <c r="DR284" s="34">
        <f t="shared" si="414"/>
        <v>0.35</v>
      </c>
      <c r="DS284" s="34">
        <f t="shared" si="414"/>
        <v>0.01</v>
      </c>
      <c r="DT284" s="34">
        <f t="shared" si="414"/>
        <v>0.57999999999999996</v>
      </c>
      <c r="DW284" s="34" t="s">
        <v>276</v>
      </c>
      <c r="DX284" s="34">
        <f t="shared" ref="DX284:EA284" si="415">SUM(DX32)</f>
        <v>0.22</v>
      </c>
      <c r="DY284" s="34">
        <f t="shared" si="415"/>
        <v>0.96</v>
      </c>
      <c r="DZ284" s="34">
        <f t="shared" si="415"/>
        <v>0</v>
      </c>
      <c r="EA284" s="34">
        <f t="shared" si="415"/>
        <v>0.43</v>
      </c>
      <c r="ED284" s="34" t="s">
        <v>276</v>
      </c>
      <c r="EE284" s="34">
        <f t="shared" ref="EE284:EH284" si="416">SUM(EE32)</f>
        <v>0.17</v>
      </c>
      <c r="EF284" s="34">
        <f t="shared" si="416"/>
        <v>0.18</v>
      </c>
      <c r="EG284" s="34">
        <f t="shared" si="416"/>
        <v>0</v>
      </c>
      <c r="EH284" s="34">
        <f t="shared" si="416"/>
        <v>0.85</v>
      </c>
      <c r="EK284" s="34" t="s">
        <v>276</v>
      </c>
      <c r="EL284" s="34">
        <f t="shared" ref="EL284:EO284" si="417">SUM(EL32)</f>
        <v>0.13</v>
      </c>
      <c r="EM284" s="34">
        <f t="shared" si="417"/>
        <v>0.37</v>
      </c>
      <c r="EN284" s="34">
        <f t="shared" si="417"/>
        <v>0</v>
      </c>
      <c r="EO284" s="34">
        <f t="shared" si="417"/>
        <v>0.47</v>
      </c>
      <c r="ER284" s="34" t="s">
        <v>276</v>
      </c>
      <c r="ES284" s="34">
        <f t="shared" ref="ES284:EV284" si="418">SUM(ES32)</f>
        <v>0.09</v>
      </c>
      <c r="ET284" s="34">
        <f t="shared" si="418"/>
        <v>0.11</v>
      </c>
      <c r="EU284" s="34">
        <f t="shared" si="418"/>
        <v>0</v>
      </c>
      <c r="EV284" s="34">
        <f t="shared" si="418"/>
        <v>0.42</v>
      </c>
      <c r="EZ284" s="34">
        <f t="shared" ref="EZ284:FC284" si="419">SUM(EZ32)</f>
        <v>7.0000000000000007E-2</v>
      </c>
      <c r="FA284" s="34">
        <f t="shared" si="419"/>
        <v>0</v>
      </c>
      <c r="FB284" s="34">
        <f t="shared" si="419"/>
        <v>0.1</v>
      </c>
      <c r="FC284" s="34">
        <f t="shared" si="419"/>
        <v>0</v>
      </c>
      <c r="FG284" s="34">
        <f t="shared" ref="FG284:FJ284" si="420">SUM(FG32)</f>
        <v>0.04</v>
      </c>
      <c r="FH284" s="34">
        <f t="shared" si="420"/>
        <v>0</v>
      </c>
      <c r="FI284" s="34">
        <f t="shared" si="420"/>
        <v>0.04</v>
      </c>
      <c r="FJ284" s="34">
        <f t="shared" si="420"/>
        <v>0.09</v>
      </c>
      <c r="FN284" s="34">
        <f t="shared" ref="FN284:FQ284" si="421">SUM(FN32)</f>
        <v>0.06</v>
      </c>
      <c r="FO284" s="34">
        <f t="shared" si="421"/>
        <v>0</v>
      </c>
      <c r="FP284" s="34">
        <f t="shared" si="421"/>
        <v>0</v>
      </c>
      <c r="FQ284" s="34">
        <f t="shared" si="421"/>
        <v>0.37</v>
      </c>
      <c r="FU284" s="34">
        <f t="shared" ref="FU284:FX284" si="422">SUM(FU32)</f>
        <v>0.02</v>
      </c>
      <c r="FV284" s="34">
        <f t="shared" si="422"/>
        <v>0.05</v>
      </c>
      <c r="FW284" s="34">
        <f t="shared" si="422"/>
        <v>0</v>
      </c>
      <c r="FX284" s="34">
        <f t="shared" si="422"/>
        <v>0.06</v>
      </c>
      <c r="GB284" s="34">
        <f t="shared" ref="GB284:GE284" si="423">SUM(GB32)</f>
        <v>0.11</v>
      </c>
      <c r="GC284" s="34">
        <f t="shared" si="423"/>
        <v>0.6</v>
      </c>
      <c r="GD284" s="34">
        <f t="shared" si="423"/>
        <v>0.04</v>
      </c>
      <c r="GE284" s="34">
        <f t="shared" si="423"/>
        <v>0</v>
      </c>
      <c r="GI284" s="34">
        <f t="shared" ref="GI284:GL284" si="424">SUM(GI32)</f>
        <v>0.05</v>
      </c>
      <c r="GJ284" s="34">
        <f t="shared" si="424"/>
        <v>0.25</v>
      </c>
      <c r="GK284" s="34">
        <f t="shared" si="424"/>
        <v>0.03</v>
      </c>
      <c r="GL284" s="34">
        <f t="shared" si="424"/>
        <v>0</v>
      </c>
      <c r="GP284" s="49">
        <f t="shared" ref="GP284:GS284" si="425">SUM(GP32)</f>
        <v>0.19</v>
      </c>
      <c r="GQ284" s="49">
        <f t="shared" si="425"/>
        <v>0.95</v>
      </c>
      <c r="GR284" s="49">
        <f t="shared" si="425"/>
        <v>0.02</v>
      </c>
      <c r="GS284" s="49">
        <f t="shared" si="425"/>
        <v>0.02</v>
      </c>
      <c r="GW284" s="55">
        <f t="shared" ref="GW284:GZ284" si="426">SUM(GW32)</f>
        <v>0.05</v>
      </c>
      <c r="GX284" s="55">
        <f t="shared" si="426"/>
        <v>0.41</v>
      </c>
      <c r="GY284" s="55">
        <f t="shared" si="426"/>
        <v>0</v>
      </c>
      <c r="GZ284" s="55">
        <f t="shared" si="426"/>
        <v>0</v>
      </c>
      <c r="HD284" s="57">
        <f t="shared" ref="HD284:HG284" si="427">SUM(HD32)</f>
        <v>0.01</v>
      </c>
      <c r="HE284" s="57">
        <f t="shared" si="427"/>
        <v>0</v>
      </c>
      <c r="HF284" s="57">
        <f t="shared" si="427"/>
        <v>0.01</v>
      </c>
      <c r="HG284" s="57">
        <f t="shared" si="427"/>
        <v>0</v>
      </c>
    </row>
    <row r="285" spans="1:215" x14ac:dyDescent="0.25">
      <c r="A285" s="34" t="s">
        <v>277</v>
      </c>
      <c r="B285" s="34">
        <f t="shared" si="188"/>
        <v>0.87</v>
      </c>
      <c r="C285" s="34">
        <f t="shared" si="188"/>
        <v>2.1</v>
      </c>
      <c r="D285" s="34">
        <f t="shared" si="188"/>
        <v>0.7</v>
      </c>
      <c r="E285" s="34">
        <f t="shared" si="188"/>
        <v>0.56999999999999995</v>
      </c>
      <c r="H285" s="34" t="s">
        <v>277</v>
      </c>
      <c r="I285" s="34">
        <f t="shared" si="189"/>
        <v>0.63</v>
      </c>
      <c r="J285" s="34">
        <f t="shared" si="189"/>
        <v>0.97</v>
      </c>
      <c r="K285" s="34">
        <f t="shared" si="189"/>
        <v>0.66</v>
      </c>
      <c r="L285" s="34">
        <f t="shared" si="189"/>
        <v>0.18</v>
      </c>
      <c r="O285" s="34" t="s">
        <v>277</v>
      </c>
      <c r="P285" s="34">
        <f t="shared" si="190"/>
        <v>0.4</v>
      </c>
      <c r="Q285" s="34">
        <f t="shared" si="190"/>
        <v>1.03</v>
      </c>
      <c r="R285" s="34">
        <f t="shared" si="190"/>
        <v>0.32</v>
      </c>
      <c r="S285" s="34">
        <f t="shared" si="190"/>
        <v>0.34</v>
      </c>
      <c r="V285" s="34" t="s">
        <v>277</v>
      </c>
      <c r="W285" s="34">
        <f t="shared" si="191"/>
        <v>0.57999999999999996</v>
      </c>
      <c r="X285" s="34">
        <f t="shared" si="191"/>
        <v>0.6</v>
      </c>
      <c r="Y285" s="34">
        <f t="shared" si="191"/>
        <v>0.66</v>
      </c>
      <c r="Z285" s="34">
        <f t="shared" si="191"/>
        <v>0.22</v>
      </c>
      <c r="AC285" s="34" t="s">
        <v>277</v>
      </c>
      <c r="AD285" s="34">
        <f t="shared" si="192"/>
        <v>0.28000000000000003</v>
      </c>
      <c r="AE285" s="34">
        <f t="shared" si="192"/>
        <v>0.36</v>
      </c>
      <c r="AF285" s="34">
        <f t="shared" si="192"/>
        <v>0.26</v>
      </c>
      <c r="AG285" s="34">
        <f t="shared" si="192"/>
        <v>0.22</v>
      </c>
      <c r="AJ285" s="34" t="s">
        <v>277</v>
      </c>
      <c r="AK285" s="34">
        <f t="shared" si="193"/>
        <v>0.41</v>
      </c>
      <c r="AL285" s="34">
        <f t="shared" si="193"/>
        <v>0.23</v>
      </c>
      <c r="AM285" s="34">
        <f t="shared" si="193"/>
        <v>0.57999999999999996</v>
      </c>
      <c r="AN285" s="34">
        <f t="shared" si="193"/>
        <v>0.05</v>
      </c>
      <c r="AQ285" s="34" t="s">
        <v>277</v>
      </c>
      <c r="AR285" s="34">
        <f t="shared" si="194"/>
        <v>0.85</v>
      </c>
      <c r="AS285" s="34">
        <f t="shared" si="194"/>
        <v>1.91</v>
      </c>
      <c r="AT285" s="34">
        <f t="shared" si="194"/>
        <v>0.75</v>
      </c>
      <c r="AU285" s="34">
        <f t="shared" si="194"/>
        <v>0.05</v>
      </c>
      <c r="AX285" s="34" t="s">
        <v>277</v>
      </c>
      <c r="AY285" s="34">
        <f t="shared" si="195"/>
        <v>0.63</v>
      </c>
      <c r="AZ285" s="34">
        <f t="shared" si="195"/>
        <v>0.38</v>
      </c>
      <c r="BA285" s="34">
        <f t="shared" si="195"/>
        <v>0.79</v>
      </c>
      <c r="BB285" s="34">
        <f t="shared" si="195"/>
        <v>0.39</v>
      </c>
      <c r="BE285" s="34" t="s">
        <v>277</v>
      </c>
      <c r="BF285" s="34">
        <f t="shared" si="196"/>
        <v>0.57999999999999996</v>
      </c>
      <c r="BG285" s="34">
        <f t="shared" si="196"/>
        <v>0.8</v>
      </c>
      <c r="BH285" s="34">
        <f t="shared" si="196"/>
        <v>0.61</v>
      </c>
      <c r="BI285" s="34">
        <f t="shared" si="196"/>
        <v>0.3</v>
      </c>
      <c r="BL285" s="34" t="s">
        <v>277</v>
      </c>
      <c r="BM285" s="34">
        <f t="shared" si="197"/>
        <v>0.61</v>
      </c>
      <c r="BN285" s="34">
        <f t="shared" si="197"/>
        <v>0.6</v>
      </c>
      <c r="BO285" s="34">
        <f t="shared" si="197"/>
        <v>0.62</v>
      </c>
      <c r="BP285" s="34">
        <f t="shared" si="197"/>
        <v>0.17</v>
      </c>
      <c r="BS285" s="34" t="s">
        <v>277</v>
      </c>
      <c r="BT285" s="34">
        <f t="shared" si="198"/>
        <v>0.74</v>
      </c>
      <c r="BU285" s="34">
        <f t="shared" si="198"/>
        <v>1.79</v>
      </c>
      <c r="BV285" s="34">
        <f t="shared" si="198"/>
        <v>0.61</v>
      </c>
      <c r="BW285" s="34">
        <f t="shared" si="198"/>
        <v>0.32</v>
      </c>
      <c r="BZ285" s="34" t="s">
        <v>277</v>
      </c>
      <c r="CA285" s="34">
        <f t="shared" si="199"/>
        <v>0.4</v>
      </c>
      <c r="CB285" s="34">
        <f t="shared" si="199"/>
        <v>0.38</v>
      </c>
      <c r="CC285" s="34">
        <f t="shared" si="199"/>
        <v>0.31</v>
      </c>
      <c r="CD285" s="34">
        <f t="shared" si="199"/>
        <v>0.57999999999999996</v>
      </c>
      <c r="CG285" s="34" t="s">
        <v>277</v>
      </c>
      <c r="CH285" s="34">
        <f t="shared" ref="CH285:CK285" si="428">SUM(CH33)</f>
        <v>0.34</v>
      </c>
      <c r="CI285" s="34">
        <f t="shared" si="428"/>
        <v>0.62</v>
      </c>
      <c r="CJ285" s="34">
        <f t="shared" si="428"/>
        <v>0.25</v>
      </c>
      <c r="CK285" s="34">
        <f t="shared" si="428"/>
        <v>0.53</v>
      </c>
      <c r="CN285" s="34" t="s">
        <v>277</v>
      </c>
      <c r="CO285" s="34">
        <f t="shared" ref="CO285:CR285" si="429">SUM(CO33)</f>
        <v>0.25</v>
      </c>
      <c r="CP285" s="34">
        <f t="shared" si="429"/>
        <v>0.7</v>
      </c>
      <c r="CQ285" s="34">
        <f t="shared" si="429"/>
        <v>0.13</v>
      </c>
      <c r="CR285" s="34">
        <f t="shared" si="429"/>
        <v>0.37</v>
      </c>
      <c r="CU285" s="34" t="s">
        <v>277</v>
      </c>
      <c r="CV285" s="34">
        <f t="shared" ref="CV285:CY285" si="430">SUM(CV33)</f>
        <v>0.31</v>
      </c>
      <c r="CW285" s="34">
        <f t="shared" si="430"/>
        <v>0.98</v>
      </c>
      <c r="CX285" s="34">
        <f t="shared" si="430"/>
        <v>0.08</v>
      </c>
      <c r="CY285" s="34">
        <f t="shared" si="430"/>
        <v>0</v>
      </c>
      <c r="DB285" s="34" t="s">
        <v>277</v>
      </c>
      <c r="DC285" s="34">
        <f t="shared" ref="DC285:DF285" si="431">SUM(DC33)</f>
        <v>0.46</v>
      </c>
      <c r="DD285" s="34">
        <f t="shared" si="431"/>
        <v>1.18</v>
      </c>
      <c r="DE285" s="34">
        <f t="shared" si="431"/>
        <v>0.3</v>
      </c>
      <c r="DF285" s="34">
        <f t="shared" si="431"/>
        <v>0.34</v>
      </c>
      <c r="DI285" s="34" t="s">
        <v>277</v>
      </c>
      <c r="DJ285" s="34">
        <f t="shared" ref="DJ285:DM285" si="432">SUM(DJ33)</f>
        <v>0.53</v>
      </c>
      <c r="DK285" s="34">
        <f t="shared" si="432"/>
        <v>2.12</v>
      </c>
      <c r="DL285" s="34">
        <f t="shared" si="432"/>
        <v>0.27</v>
      </c>
      <c r="DM285" s="34">
        <f t="shared" si="432"/>
        <v>0.27</v>
      </c>
      <c r="DP285" s="34" t="s">
        <v>277</v>
      </c>
      <c r="DQ285" s="34">
        <f t="shared" ref="DQ285:DT285" si="433">SUM(DQ33)</f>
        <v>0.49</v>
      </c>
      <c r="DR285" s="34">
        <f t="shared" si="433"/>
        <v>1.47</v>
      </c>
      <c r="DS285" s="34">
        <f t="shared" si="433"/>
        <v>0.27</v>
      </c>
      <c r="DT285" s="34">
        <f t="shared" si="433"/>
        <v>0</v>
      </c>
      <c r="DW285" s="34" t="s">
        <v>277</v>
      </c>
      <c r="DX285" s="34">
        <f t="shared" ref="DX285:EA285" si="434">SUM(DX33)</f>
        <v>0.23</v>
      </c>
      <c r="DY285" s="34">
        <f t="shared" si="434"/>
        <v>0</v>
      </c>
      <c r="DZ285" s="34">
        <f t="shared" si="434"/>
        <v>0.34</v>
      </c>
      <c r="EA285" s="34">
        <f t="shared" si="434"/>
        <v>0</v>
      </c>
      <c r="ED285" s="34" t="s">
        <v>277</v>
      </c>
      <c r="EE285" s="34">
        <f t="shared" ref="EE285:EH285" si="435">SUM(EE33)</f>
        <v>0.24</v>
      </c>
      <c r="EF285" s="34">
        <f t="shared" si="435"/>
        <v>0.83</v>
      </c>
      <c r="EG285" s="34">
        <f t="shared" si="435"/>
        <v>0.13</v>
      </c>
      <c r="EH285" s="34">
        <f t="shared" si="435"/>
        <v>0</v>
      </c>
      <c r="EK285" s="34" t="s">
        <v>277</v>
      </c>
      <c r="EL285" s="34">
        <f t="shared" ref="EL285:EO285" si="436">SUM(EL33)</f>
        <v>0.23</v>
      </c>
      <c r="EM285" s="34">
        <f t="shared" si="436"/>
        <v>0.65</v>
      </c>
      <c r="EN285" s="34">
        <f t="shared" si="436"/>
        <v>0.21</v>
      </c>
      <c r="EO285" s="34">
        <f t="shared" si="436"/>
        <v>0</v>
      </c>
      <c r="ER285" s="34" t="s">
        <v>277</v>
      </c>
      <c r="ES285" s="34">
        <f t="shared" ref="ES285:EV285" si="437">SUM(ES33)</f>
        <v>0.18</v>
      </c>
      <c r="ET285" s="34">
        <f t="shared" si="437"/>
        <v>0.25</v>
      </c>
      <c r="EU285" s="34">
        <f t="shared" si="437"/>
        <v>0.22</v>
      </c>
      <c r="EV285" s="34">
        <f t="shared" si="437"/>
        <v>0</v>
      </c>
      <c r="EZ285" s="34">
        <f t="shared" ref="EZ285:FC285" si="438">SUM(EZ33)</f>
        <v>0.19</v>
      </c>
      <c r="FA285" s="34">
        <f t="shared" si="438"/>
        <v>0.55000000000000004</v>
      </c>
      <c r="FB285" s="34">
        <f t="shared" si="438"/>
        <v>0.18</v>
      </c>
      <c r="FC285" s="34">
        <f t="shared" si="438"/>
        <v>0</v>
      </c>
      <c r="FG285" s="34">
        <f t="shared" ref="FG285:FJ285" si="439">SUM(FG33)</f>
        <v>0.13</v>
      </c>
      <c r="FH285" s="34">
        <f t="shared" si="439"/>
        <v>0.18</v>
      </c>
      <c r="FI285" s="34">
        <f t="shared" si="439"/>
        <v>0.17</v>
      </c>
      <c r="FJ285" s="34">
        <f t="shared" si="439"/>
        <v>0</v>
      </c>
      <c r="FN285" s="34">
        <f t="shared" ref="FN285:FQ285" si="440">SUM(FN33)</f>
        <v>0.52</v>
      </c>
      <c r="FO285" s="34">
        <f t="shared" si="440"/>
        <v>0.34</v>
      </c>
      <c r="FP285" s="34">
        <f t="shared" si="440"/>
        <v>0.56000000000000005</v>
      </c>
      <c r="FQ285" s="34">
        <f t="shared" si="440"/>
        <v>0.64</v>
      </c>
      <c r="FU285" s="34">
        <f t="shared" ref="FU285:FX285" si="441">SUM(FU33)</f>
        <v>0.26</v>
      </c>
      <c r="FV285" s="34">
        <f t="shared" si="441"/>
        <v>0.42</v>
      </c>
      <c r="FW285" s="34">
        <f t="shared" si="441"/>
        <v>0.28000000000000003</v>
      </c>
      <c r="FX285" s="34">
        <f t="shared" si="441"/>
        <v>0</v>
      </c>
      <c r="GB285" s="34">
        <f t="shared" ref="GB285:GE285" si="442">SUM(GB33)</f>
        <v>0.18</v>
      </c>
      <c r="GC285" s="34">
        <f t="shared" si="442"/>
        <v>0.28999999999999998</v>
      </c>
      <c r="GD285" s="34">
        <f t="shared" si="442"/>
        <v>0.15</v>
      </c>
      <c r="GE285" s="34">
        <f t="shared" si="442"/>
        <v>0.08</v>
      </c>
      <c r="GI285" s="34">
        <f t="shared" ref="GI285:GL285" si="443">SUM(GI33)</f>
        <v>0.3</v>
      </c>
      <c r="GJ285" s="34">
        <f t="shared" si="443"/>
        <v>0.66</v>
      </c>
      <c r="GK285" s="34">
        <f t="shared" si="443"/>
        <v>0.32</v>
      </c>
      <c r="GL285" s="34">
        <f t="shared" si="443"/>
        <v>0</v>
      </c>
      <c r="GP285" s="49">
        <f t="shared" ref="GP285:GS285" si="444">SUM(GP33)</f>
        <v>0.4</v>
      </c>
      <c r="GQ285" s="49">
        <f t="shared" si="444"/>
        <v>0.44</v>
      </c>
      <c r="GR285" s="49">
        <f t="shared" si="444"/>
        <v>0.48</v>
      </c>
      <c r="GS285" s="49">
        <f t="shared" si="444"/>
        <v>0.09</v>
      </c>
      <c r="GW285" s="55">
        <f t="shared" ref="GW285:GZ285" si="445">SUM(GW33)</f>
        <v>0.33</v>
      </c>
      <c r="GX285" s="55">
        <f t="shared" si="445"/>
        <v>0.82</v>
      </c>
      <c r="GY285" s="55">
        <f t="shared" si="445"/>
        <v>0.34</v>
      </c>
      <c r="GZ285" s="55">
        <f t="shared" si="445"/>
        <v>0</v>
      </c>
      <c r="HD285" s="57">
        <f t="shared" ref="HD285:HG285" si="446">SUM(HD33)</f>
        <v>0.16</v>
      </c>
      <c r="HE285" s="57">
        <f t="shared" si="446"/>
        <v>0.11</v>
      </c>
      <c r="HF285" s="57">
        <f t="shared" si="446"/>
        <v>0.21</v>
      </c>
      <c r="HG285" s="57">
        <f t="shared" si="446"/>
        <v>0</v>
      </c>
    </row>
    <row r="286" spans="1:215" x14ac:dyDescent="0.25">
      <c r="A286" s="34" t="s">
        <v>278</v>
      </c>
      <c r="B286" s="34">
        <f t="shared" si="188"/>
        <v>0.77</v>
      </c>
      <c r="C286" s="34">
        <f t="shared" si="188"/>
        <v>0.76</v>
      </c>
      <c r="D286" s="34">
        <f t="shared" si="188"/>
        <v>0.94</v>
      </c>
      <c r="E286" s="34">
        <f t="shared" si="188"/>
        <v>0.12</v>
      </c>
      <c r="H286" s="34" t="s">
        <v>278</v>
      </c>
      <c r="I286" s="34">
        <f t="shared" si="189"/>
        <v>0.69</v>
      </c>
      <c r="J286" s="34">
        <f t="shared" si="189"/>
        <v>0.7</v>
      </c>
      <c r="K286" s="34">
        <f t="shared" si="189"/>
        <v>0.74</v>
      </c>
      <c r="L286" s="34">
        <f t="shared" si="189"/>
        <v>0.67</v>
      </c>
      <c r="O286" s="34" t="s">
        <v>278</v>
      </c>
      <c r="P286" s="34">
        <f t="shared" si="190"/>
        <v>0.42</v>
      </c>
      <c r="Q286" s="34">
        <f t="shared" si="190"/>
        <v>0.42</v>
      </c>
      <c r="R286" s="34">
        <f t="shared" si="190"/>
        <v>0.39</v>
      </c>
      <c r="S286" s="34">
        <f t="shared" si="190"/>
        <v>0.64</v>
      </c>
      <c r="V286" s="34" t="s">
        <v>278</v>
      </c>
      <c r="W286" s="34">
        <f t="shared" si="191"/>
        <v>0.45</v>
      </c>
      <c r="X286" s="34">
        <f t="shared" si="191"/>
        <v>0.49</v>
      </c>
      <c r="Y286" s="34">
        <f t="shared" si="191"/>
        <v>0.46</v>
      </c>
      <c r="Z286" s="34">
        <f t="shared" si="191"/>
        <v>0.33</v>
      </c>
      <c r="AC286" s="34" t="s">
        <v>278</v>
      </c>
      <c r="AD286" s="34">
        <f t="shared" si="192"/>
        <v>0.22</v>
      </c>
      <c r="AE286" s="34">
        <f t="shared" si="192"/>
        <v>0.09</v>
      </c>
      <c r="AF286" s="34">
        <f t="shared" si="192"/>
        <v>0.28999999999999998</v>
      </c>
      <c r="AG286" s="34">
        <f t="shared" si="192"/>
        <v>0.08</v>
      </c>
      <c r="AJ286" s="34" t="s">
        <v>278</v>
      </c>
      <c r="AK286" s="34">
        <f t="shared" si="193"/>
        <v>0.45</v>
      </c>
      <c r="AL286" s="34">
        <f t="shared" si="193"/>
        <v>0.4</v>
      </c>
      <c r="AM286" s="34">
        <f t="shared" si="193"/>
        <v>0.48</v>
      </c>
      <c r="AN286" s="34">
        <f t="shared" si="193"/>
        <v>0.08</v>
      </c>
      <c r="AQ286" s="34" t="s">
        <v>278</v>
      </c>
      <c r="AR286" s="34">
        <f t="shared" si="194"/>
        <v>0.14000000000000001</v>
      </c>
      <c r="AS286" s="34">
        <f t="shared" si="194"/>
        <v>0.1</v>
      </c>
      <c r="AT286" s="34">
        <f t="shared" si="194"/>
        <v>0.09</v>
      </c>
      <c r="AU286" s="34">
        <f t="shared" si="194"/>
        <v>0.4</v>
      </c>
      <c r="AX286" s="34" t="s">
        <v>278</v>
      </c>
      <c r="AY286" s="34">
        <f t="shared" si="195"/>
        <v>0.56000000000000005</v>
      </c>
      <c r="AZ286" s="34">
        <f t="shared" si="195"/>
        <v>0.39</v>
      </c>
      <c r="BA286" s="34">
        <f t="shared" si="195"/>
        <v>0.6</v>
      </c>
      <c r="BB286" s="34">
        <f t="shared" si="195"/>
        <v>0.33</v>
      </c>
      <c r="BE286" s="34" t="s">
        <v>278</v>
      </c>
      <c r="BF286" s="34">
        <f t="shared" si="196"/>
        <v>0.47</v>
      </c>
      <c r="BG286" s="34">
        <f t="shared" si="196"/>
        <v>0.33</v>
      </c>
      <c r="BH286" s="34">
        <f t="shared" si="196"/>
        <v>0.62</v>
      </c>
      <c r="BI286" s="34">
        <f t="shared" si="196"/>
        <v>0</v>
      </c>
      <c r="BL286" s="34" t="s">
        <v>278</v>
      </c>
      <c r="BM286" s="34">
        <f t="shared" si="197"/>
        <v>0.78</v>
      </c>
      <c r="BN286" s="34">
        <f t="shared" si="197"/>
        <v>1.32</v>
      </c>
      <c r="BO286" s="34">
        <f t="shared" si="197"/>
        <v>0.6</v>
      </c>
      <c r="BP286" s="34">
        <f t="shared" si="197"/>
        <v>0.82</v>
      </c>
      <c r="BS286" s="34" t="s">
        <v>278</v>
      </c>
      <c r="BT286" s="34">
        <f t="shared" si="198"/>
        <v>0.51</v>
      </c>
      <c r="BU286" s="34">
        <f t="shared" si="198"/>
        <v>1.1100000000000001</v>
      </c>
      <c r="BV286" s="34">
        <f t="shared" si="198"/>
        <v>0.42</v>
      </c>
      <c r="BW286" s="34">
        <f t="shared" si="198"/>
        <v>0.25</v>
      </c>
      <c r="BZ286" s="34" t="s">
        <v>278</v>
      </c>
      <c r="CA286" s="34">
        <f t="shared" si="199"/>
        <v>0.34</v>
      </c>
      <c r="CB286" s="34">
        <f t="shared" si="199"/>
        <v>0.79</v>
      </c>
      <c r="CC286" s="34">
        <f t="shared" si="199"/>
        <v>0.33</v>
      </c>
      <c r="CD286" s="34">
        <f t="shared" si="199"/>
        <v>0</v>
      </c>
      <c r="CG286" s="34" t="s">
        <v>278</v>
      </c>
      <c r="CH286" s="34">
        <f t="shared" ref="CH286:CK286" si="447">SUM(CH34)</f>
        <v>0.6</v>
      </c>
      <c r="CI286" s="34">
        <f t="shared" si="447"/>
        <v>0.87</v>
      </c>
      <c r="CJ286" s="34">
        <f t="shared" si="447"/>
        <v>0.48</v>
      </c>
      <c r="CK286" s="34">
        <f t="shared" si="447"/>
        <v>0.71</v>
      </c>
      <c r="CN286" s="34" t="s">
        <v>278</v>
      </c>
      <c r="CO286" s="34">
        <f t="shared" ref="CO286:CR286" si="448">SUM(CO34)</f>
        <v>0.4</v>
      </c>
      <c r="CP286" s="34">
        <f t="shared" si="448"/>
        <v>0.19</v>
      </c>
      <c r="CQ286" s="34">
        <f t="shared" si="448"/>
        <v>0.36</v>
      </c>
      <c r="CR286" s="34">
        <f t="shared" si="448"/>
        <v>0.65</v>
      </c>
      <c r="CU286" s="34" t="s">
        <v>278</v>
      </c>
      <c r="CV286" s="34">
        <f t="shared" ref="CV286:CY286" si="449">SUM(CV34)</f>
        <v>0.12</v>
      </c>
      <c r="CW286" s="34">
        <f t="shared" si="449"/>
        <v>0</v>
      </c>
      <c r="CX286" s="34">
        <f t="shared" si="449"/>
        <v>0.16</v>
      </c>
      <c r="CY286" s="34">
        <f t="shared" si="449"/>
        <v>0.08</v>
      </c>
      <c r="DB286" s="34" t="s">
        <v>278</v>
      </c>
      <c r="DC286" s="34">
        <f t="shared" ref="DC286:DF286" si="450">SUM(DC34)</f>
        <v>0.18</v>
      </c>
      <c r="DD286" s="34">
        <f t="shared" si="450"/>
        <v>0.93</v>
      </c>
      <c r="DE286" s="34">
        <f t="shared" si="450"/>
        <v>7.0000000000000007E-2</v>
      </c>
      <c r="DF286" s="34">
        <f t="shared" si="450"/>
        <v>0</v>
      </c>
      <c r="DI286" s="34" t="s">
        <v>278</v>
      </c>
      <c r="DJ286" s="34">
        <f t="shared" ref="DJ286:DM286" si="451">SUM(DJ34)</f>
        <v>0.06</v>
      </c>
      <c r="DK286" s="34">
        <f t="shared" si="451"/>
        <v>0.15</v>
      </c>
      <c r="DL286" s="34">
        <f t="shared" si="451"/>
        <v>0.06</v>
      </c>
      <c r="DM286" s="34">
        <f t="shared" si="451"/>
        <v>0</v>
      </c>
      <c r="DP286" s="34" t="s">
        <v>278</v>
      </c>
      <c r="DQ286" s="34">
        <f t="shared" ref="DQ286:DT286" si="452">SUM(DQ34)</f>
        <v>0.08</v>
      </c>
      <c r="DR286" s="34">
        <f t="shared" si="452"/>
        <v>0</v>
      </c>
      <c r="DS286" s="34">
        <f t="shared" si="452"/>
        <v>0.13</v>
      </c>
      <c r="DT286" s="34">
        <f t="shared" si="452"/>
        <v>0</v>
      </c>
      <c r="DW286" s="34" t="s">
        <v>278</v>
      </c>
      <c r="DX286" s="34">
        <f t="shared" ref="DX286:EA286" si="453">SUM(DX34)</f>
        <v>0.03</v>
      </c>
      <c r="DY286" s="34">
        <f t="shared" si="453"/>
        <v>0</v>
      </c>
      <c r="DZ286" s="34">
        <f t="shared" si="453"/>
        <v>0.05</v>
      </c>
      <c r="EA286" s="34">
        <f t="shared" si="453"/>
        <v>0</v>
      </c>
      <c r="ED286" s="34" t="s">
        <v>278</v>
      </c>
      <c r="EE286" s="34">
        <f t="shared" ref="EE286:EH286" si="454">SUM(EE34)</f>
        <v>0.1</v>
      </c>
      <c r="EF286" s="34">
        <f t="shared" si="454"/>
        <v>0</v>
      </c>
      <c r="EG286" s="34">
        <f t="shared" si="454"/>
        <v>0.16</v>
      </c>
      <c r="EH286" s="34">
        <f t="shared" si="454"/>
        <v>0</v>
      </c>
      <c r="EK286" s="34" t="s">
        <v>278</v>
      </c>
      <c r="EL286" s="34">
        <f t="shared" ref="EL286:EO286" si="455">SUM(EL34)</f>
        <v>0.02</v>
      </c>
      <c r="EM286" s="34">
        <f t="shared" si="455"/>
        <v>0</v>
      </c>
      <c r="EN286" s="34">
        <f t="shared" si="455"/>
        <v>0.04</v>
      </c>
      <c r="EO286" s="34">
        <f t="shared" si="455"/>
        <v>0</v>
      </c>
      <c r="ER286" s="34" t="s">
        <v>278</v>
      </c>
      <c r="ES286" s="34">
        <f t="shared" ref="ES286:EV286" si="456">SUM(ES34)</f>
        <v>0.03</v>
      </c>
      <c r="ET286" s="34">
        <f t="shared" si="456"/>
        <v>0</v>
      </c>
      <c r="EU286" s="34">
        <f t="shared" si="456"/>
        <v>0.05</v>
      </c>
      <c r="EV286" s="34">
        <f t="shared" si="456"/>
        <v>0</v>
      </c>
      <c r="EZ286" s="34">
        <f t="shared" ref="EZ286:FC286" si="457">SUM(EZ34)</f>
        <v>0</v>
      </c>
      <c r="FA286" s="34">
        <f t="shared" si="457"/>
        <v>0</v>
      </c>
      <c r="FB286" s="34">
        <f t="shared" si="457"/>
        <v>0</v>
      </c>
      <c r="FC286" s="34">
        <f t="shared" si="457"/>
        <v>0</v>
      </c>
      <c r="FG286" s="34">
        <f t="shared" ref="FG286:FJ286" si="458">SUM(FG34)</f>
        <v>0</v>
      </c>
      <c r="FH286" s="34">
        <f t="shared" si="458"/>
        <v>0</v>
      </c>
      <c r="FI286" s="34">
        <f t="shared" si="458"/>
        <v>0</v>
      </c>
      <c r="FJ286" s="34">
        <f t="shared" si="458"/>
        <v>0</v>
      </c>
      <c r="FN286" s="34">
        <f t="shared" ref="FN286:FQ286" si="459">SUM(FN34)</f>
        <v>0</v>
      </c>
      <c r="FO286" s="34">
        <f t="shared" si="459"/>
        <v>0</v>
      </c>
      <c r="FP286" s="34">
        <f t="shared" si="459"/>
        <v>0</v>
      </c>
      <c r="FQ286" s="34">
        <f t="shared" si="459"/>
        <v>0</v>
      </c>
      <c r="FU286" s="34">
        <f t="shared" ref="FU286:FX286" si="460">SUM(FU34)</f>
        <v>0.03</v>
      </c>
      <c r="FV286" s="34">
        <f t="shared" si="460"/>
        <v>0</v>
      </c>
      <c r="FW286" s="34">
        <f t="shared" si="460"/>
        <v>0</v>
      </c>
      <c r="FX286" s="34">
        <f t="shared" si="460"/>
        <v>0.18</v>
      </c>
      <c r="GB286" s="34">
        <f t="shared" ref="GB286:GE286" si="461">SUM(GB34)</f>
        <v>0.04</v>
      </c>
      <c r="GC286" s="34">
        <f t="shared" si="461"/>
        <v>0</v>
      </c>
      <c r="GD286" s="34">
        <f t="shared" si="461"/>
        <v>0.06</v>
      </c>
      <c r="GE286" s="34">
        <f t="shared" si="461"/>
        <v>0</v>
      </c>
      <c r="GI286" s="34">
        <f t="shared" ref="GI286:GL286" si="462">SUM(GI34)</f>
        <v>0.14000000000000001</v>
      </c>
      <c r="GJ286" s="34">
        <f t="shared" si="462"/>
        <v>7.0000000000000007E-2</v>
      </c>
      <c r="GK286" s="34">
        <f t="shared" si="462"/>
        <v>0.06</v>
      </c>
      <c r="GL286" s="34">
        <f t="shared" si="462"/>
        <v>0</v>
      </c>
      <c r="GP286" s="49">
        <f t="shared" ref="GP286:GS286" si="463">SUM(GP34)</f>
        <v>0</v>
      </c>
      <c r="GQ286" s="49">
        <f t="shared" si="463"/>
        <v>0</v>
      </c>
      <c r="GR286" s="49">
        <f t="shared" si="463"/>
        <v>0</v>
      </c>
      <c r="GS286" s="49">
        <f t="shared" si="463"/>
        <v>0</v>
      </c>
      <c r="GW286" s="55">
        <f t="shared" ref="GW286:GZ286" si="464">SUM(GW34)</f>
        <v>0</v>
      </c>
      <c r="GX286" s="55">
        <f t="shared" si="464"/>
        <v>0</v>
      </c>
      <c r="GY286" s="55">
        <f t="shared" si="464"/>
        <v>0</v>
      </c>
      <c r="GZ286" s="55">
        <f t="shared" si="464"/>
        <v>0</v>
      </c>
      <c r="HD286" s="57">
        <f t="shared" ref="HD286:HG286" si="465">SUM(HD34)</f>
        <v>0.01</v>
      </c>
      <c r="HE286" s="57">
        <f t="shared" si="465"/>
        <v>0</v>
      </c>
      <c r="HF286" s="57">
        <f t="shared" si="465"/>
        <v>0.02</v>
      </c>
      <c r="HG286" s="57">
        <f t="shared" si="465"/>
        <v>0</v>
      </c>
    </row>
    <row r="287" spans="1:215" x14ac:dyDescent="0.25">
      <c r="A287" s="34" t="s">
        <v>279</v>
      </c>
      <c r="B287" s="34">
        <f>SUM(B35:B258)</f>
        <v>0.59</v>
      </c>
      <c r="C287" s="34">
        <f t="shared" ref="C287:E287" si="466">SUM(C35:C258)</f>
        <v>0</v>
      </c>
      <c r="D287" s="34">
        <f t="shared" si="466"/>
        <v>0.22999999999999998</v>
      </c>
      <c r="E287" s="34">
        <f t="shared" si="466"/>
        <v>1.8800000000000001</v>
      </c>
      <c r="H287" s="34" t="s">
        <v>279</v>
      </c>
      <c r="I287" s="34">
        <f>SUM(I35:I258)</f>
        <v>0.23</v>
      </c>
      <c r="J287" s="34">
        <f t="shared" ref="J287:L287" si="467">SUM(J35:J258)</f>
        <v>0.09</v>
      </c>
      <c r="K287" s="34">
        <f t="shared" si="467"/>
        <v>0.24</v>
      </c>
      <c r="L287" s="34">
        <f t="shared" si="467"/>
        <v>0.44</v>
      </c>
      <c r="O287" s="34" t="s">
        <v>279</v>
      </c>
      <c r="P287" s="34">
        <f>SUM(P35:P258)</f>
        <v>0.33000000000000007</v>
      </c>
      <c r="Q287" s="34">
        <f t="shared" ref="Q287:S287" si="468">SUM(Q35:Q258)</f>
        <v>0</v>
      </c>
      <c r="R287" s="34">
        <f t="shared" si="468"/>
        <v>0.35000000000000003</v>
      </c>
      <c r="S287" s="34">
        <f t="shared" si="468"/>
        <v>0.59</v>
      </c>
      <c r="V287" s="34" t="s">
        <v>279</v>
      </c>
      <c r="W287" s="34">
        <f>SUM(W35:W258)</f>
        <v>0.33000000000000007</v>
      </c>
      <c r="X287" s="34">
        <f t="shared" ref="X287:Z287" si="469">SUM(X35:X258)</f>
        <v>0.22</v>
      </c>
      <c r="Y287" s="34">
        <f t="shared" si="469"/>
        <v>0.45</v>
      </c>
      <c r="Z287" s="34">
        <f t="shared" si="469"/>
        <v>0.13</v>
      </c>
      <c r="AC287" s="34" t="s">
        <v>279</v>
      </c>
      <c r="AD287" s="34">
        <f>SUM(AD35:AD258)</f>
        <v>0.18000000000000002</v>
      </c>
      <c r="AE287" s="34">
        <f t="shared" ref="AE287:AG287" si="470">SUM(AE35:AE258)</f>
        <v>0.55000000000000004</v>
      </c>
      <c r="AF287" s="34">
        <f t="shared" si="470"/>
        <v>0.14000000000000001</v>
      </c>
      <c r="AG287" s="34">
        <f t="shared" si="470"/>
        <v>0</v>
      </c>
      <c r="AJ287" s="34" t="s">
        <v>279</v>
      </c>
      <c r="AK287" s="34">
        <f>SUM(AK35:AK258)</f>
        <v>0.08</v>
      </c>
      <c r="AL287" s="34">
        <f t="shared" ref="AL287:AN287" si="471">SUM(AL35:AL258)</f>
        <v>0.11</v>
      </c>
      <c r="AM287" s="34">
        <f t="shared" si="471"/>
        <v>0.12</v>
      </c>
      <c r="AN287" s="34">
        <f t="shared" si="471"/>
        <v>0</v>
      </c>
      <c r="AQ287" s="34" t="s">
        <v>279</v>
      </c>
      <c r="AR287" s="34">
        <f>SUM(AR35:AR258)</f>
        <v>0.23000000000000004</v>
      </c>
      <c r="AS287" s="34">
        <f t="shared" ref="AS287:AU287" si="472">SUM(AS35:AS258)</f>
        <v>0.36</v>
      </c>
      <c r="AT287" s="34">
        <f t="shared" si="472"/>
        <v>0.17</v>
      </c>
      <c r="AU287" s="34">
        <f t="shared" si="472"/>
        <v>0</v>
      </c>
      <c r="AX287" s="34" t="s">
        <v>279</v>
      </c>
      <c r="AY287" s="34">
        <f>SUM(AY35:AY258)</f>
        <v>0.34</v>
      </c>
      <c r="AZ287" s="34">
        <f t="shared" ref="AZ287:BB287" si="473">SUM(AZ35:AZ258)</f>
        <v>0.69</v>
      </c>
      <c r="BA287" s="34">
        <f t="shared" si="473"/>
        <v>0.37</v>
      </c>
      <c r="BB287" s="34">
        <f t="shared" si="473"/>
        <v>0.06</v>
      </c>
      <c r="BE287" s="34" t="s">
        <v>279</v>
      </c>
      <c r="BF287" s="34">
        <f>SUM(BF35:BF258)</f>
        <v>0.13999999999999999</v>
      </c>
      <c r="BG287" s="34">
        <f t="shared" ref="BG287:BI287" si="474">SUM(BG35:BG258)</f>
        <v>0.13</v>
      </c>
      <c r="BH287" s="34">
        <f t="shared" si="474"/>
        <v>0.16999999999999998</v>
      </c>
      <c r="BI287" s="34">
        <f t="shared" si="474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475">SUM(BN35:BN258)</f>
        <v>0.34</v>
      </c>
      <c r="BO287" s="34">
        <f t="shared" si="475"/>
        <v>0.17</v>
      </c>
      <c r="BP287" s="34">
        <f t="shared" si="475"/>
        <v>0.05</v>
      </c>
      <c r="BS287" s="34" t="s">
        <v>279</v>
      </c>
      <c r="BT287" s="34">
        <f>SUM(BT35:BT258)</f>
        <v>0.28000000000000003</v>
      </c>
      <c r="BU287" s="34">
        <f t="shared" ref="BU287:BW287" si="476">SUM(BU35:BU258)</f>
        <v>0.61</v>
      </c>
      <c r="BV287" s="34">
        <f t="shared" si="476"/>
        <v>0.32000000000000006</v>
      </c>
      <c r="BW287" s="34">
        <f t="shared" si="476"/>
        <v>0</v>
      </c>
      <c r="BZ287" s="34" t="s">
        <v>279</v>
      </c>
      <c r="CA287" s="34">
        <f>SUM(CA35:CA258)</f>
        <v>0.26</v>
      </c>
      <c r="CB287" s="34">
        <f t="shared" ref="CB287:CD287" si="477">SUM(CB35:CB258)</f>
        <v>0.1</v>
      </c>
      <c r="CC287" s="34">
        <f t="shared" si="477"/>
        <v>0.28000000000000003</v>
      </c>
      <c r="CD287" s="34">
        <f t="shared" si="477"/>
        <v>0.3</v>
      </c>
      <c r="CG287" s="34" t="s">
        <v>279</v>
      </c>
      <c r="CH287" s="34">
        <f>SUM(CH35:CH258)</f>
        <v>0.13</v>
      </c>
      <c r="CI287" s="34">
        <f t="shared" ref="CI287:CK287" si="478">SUM(CI35:CI258)</f>
        <v>0.18</v>
      </c>
      <c r="CJ287" s="34">
        <f t="shared" si="478"/>
        <v>0.13</v>
      </c>
      <c r="CK287" s="34">
        <f t="shared" si="478"/>
        <v>0.16</v>
      </c>
      <c r="CN287" s="34" t="s">
        <v>279</v>
      </c>
      <c r="CO287" s="34">
        <f>SUM(CO35:CO258)</f>
        <v>0.31000000000000005</v>
      </c>
      <c r="CP287" s="34">
        <f t="shared" ref="CP287:CR287" si="479">SUM(CP35:CP258)</f>
        <v>0</v>
      </c>
      <c r="CQ287" s="34">
        <f t="shared" si="479"/>
        <v>0.36</v>
      </c>
      <c r="CR287" s="34">
        <f t="shared" si="479"/>
        <v>0.33</v>
      </c>
      <c r="CU287" s="34" t="s">
        <v>279</v>
      </c>
      <c r="CV287" s="34">
        <f>SUM(CV35:CV258)</f>
        <v>0.18000000000000002</v>
      </c>
      <c r="CW287" s="34">
        <f t="shared" ref="CW287:CY287" si="480">SUM(CW35:CW258)</f>
        <v>0.42000000000000004</v>
      </c>
      <c r="CX287" s="34">
        <f t="shared" si="480"/>
        <v>0.12000000000000001</v>
      </c>
      <c r="CY287" s="34">
        <f t="shared" si="480"/>
        <v>0.12</v>
      </c>
      <c r="DB287" s="34" t="s">
        <v>279</v>
      </c>
      <c r="DC287" s="34">
        <f>SUM(DC35:DC258)</f>
        <v>0.17</v>
      </c>
      <c r="DD287" s="34">
        <f t="shared" ref="DD287:DF287" si="481">SUM(DD35:DD258)</f>
        <v>0.69000000000000006</v>
      </c>
      <c r="DE287" s="34">
        <f t="shared" si="481"/>
        <v>0.09</v>
      </c>
      <c r="DF287" s="34">
        <f t="shared" si="481"/>
        <v>0</v>
      </c>
      <c r="DI287" s="34" t="s">
        <v>279</v>
      </c>
      <c r="DJ287" s="34">
        <f>SUM(DJ35:DJ258)</f>
        <v>0.18000000000000002</v>
      </c>
      <c r="DK287" s="34">
        <f t="shared" ref="DK287:DM287" si="482">SUM(DK35:DK258)</f>
        <v>0.13</v>
      </c>
      <c r="DL287" s="34">
        <f t="shared" si="482"/>
        <v>0.23</v>
      </c>
      <c r="DM287" s="34">
        <f t="shared" si="482"/>
        <v>0.12</v>
      </c>
      <c r="DP287" s="34" t="s">
        <v>279</v>
      </c>
      <c r="DQ287" s="34">
        <f>SUM(DQ35:DQ258)</f>
        <v>0.20000000000000004</v>
      </c>
      <c r="DR287" s="34">
        <f t="shared" ref="DR287:DT287" si="483">SUM(DR35:DR258)</f>
        <v>0.06</v>
      </c>
      <c r="DS287" s="34">
        <f t="shared" si="483"/>
        <v>0.27</v>
      </c>
      <c r="DT287" s="34">
        <f t="shared" si="483"/>
        <v>0</v>
      </c>
      <c r="DW287" s="34" t="s">
        <v>279</v>
      </c>
      <c r="DX287" s="34">
        <f>SUM(DX35:DX258)</f>
        <v>9.9999999999999992E-2</v>
      </c>
      <c r="DY287" s="34">
        <f t="shared" ref="DY287:EA287" si="484">SUM(DY35:DY258)</f>
        <v>0.28999999999999998</v>
      </c>
      <c r="DZ287" s="34">
        <f t="shared" si="484"/>
        <v>0.04</v>
      </c>
      <c r="EA287" s="34">
        <f t="shared" si="484"/>
        <v>0</v>
      </c>
      <c r="ED287" s="34" t="s">
        <v>279</v>
      </c>
      <c r="EE287" s="34">
        <f>SUM(EE35:EE258)</f>
        <v>0.05</v>
      </c>
      <c r="EF287" s="34">
        <f t="shared" ref="EF287:EH287" si="485">SUM(EF35:EF258)</f>
        <v>0</v>
      </c>
      <c r="EG287" s="34">
        <f t="shared" si="485"/>
        <v>7.0000000000000007E-2</v>
      </c>
      <c r="EH287" s="34">
        <f t="shared" si="485"/>
        <v>0</v>
      </c>
      <c r="EK287" s="34" t="s">
        <v>279</v>
      </c>
      <c r="EL287" s="34">
        <f>SUM(EL35:EL258)</f>
        <v>0.08</v>
      </c>
      <c r="EM287" s="34">
        <f t="shared" ref="EM287:EO287" si="486">SUM(EM35:EM258)</f>
        <v>0</v>
      </c>
      <c r="EN287" s="34">
        <f t="shared" si="486"/>
        <v>0.05</v>
      </c>
      <c r="EO287" s="34">
        <f t="shared" si="486"/>
        <v>0</v>
      </c>
      <c r="ER287" s="34" t="s">
        <v>279</v>
      </c>
      <c r="ES287" s="34">
        <f>SUM(ES35:ES258)</f>
        <v>0.1</v>
      </c>
      <c r="ET287" s="34">
        <f t="shared" ref="ET287:EV287" si="487">SUM(ET35:ET258)</f>
        <v>0</v>
      </c>
      <c r="EU287" s="34">
        <f t="shared" si="487"/>
        <v>0.04</v>
      </c>
      <c r="EV287" s="34">
        <f t="shared" si="487"/>
        <v>0</v>
      </c>
      <c r="EZ287" s="34">
        <f>SUM(EZ35:EZ258)</f>
        <v>0.1</v>
      </c>
      <c r="FA287" s="34">
        <f t="shared" ref="FA287:FC287" si="488">SUM(FA35:FA258)</f>
        <v>0.49</v>
      </c>
      <c r="FB287" s="34">
        <f t="shared" si="488"/>
        <v>0.03</v>
      </c>
      <c r="FC287" s="34">
        <f t="shared" si="488"/>
        <v>0.09</v>
      </c>
      <c r="FG287" s="34">
        <f>SUM(FG35:FG258)</f>
        <v>0.16999999999999998</v>
      </c>
      <c r="FH287" s="34">
        <f t="shared" ref="FH287:FJ287" si="489">SUM(FH35:FH258)</f>
        <v>0.83000000000000007</v>
      </c>
      <c r="FI287" s="34">
        <f t="shared" si="489"/>
        <v>7.0000000000000007E-2</v>
      </c>
      <c r="FJ287" s="34">
        <f t="shared" si="489"/>
        <v>0.1</v>
      </c>
      <c r="FN287" s="34">
        <f>SUM(FN35:FN258)</f>
        <v>0.14000000000000001</v>
      </c>
      <c r="FO287" s="34">
        <f t="shared" ref="FO287:FQ287" si="490">SUM(FO35:FO258)</f>
        <v>0.51</v>
      </c>
      <c r="FP287" s="34">
        <f t="shared" si="490"/>
        <v>0.05</v>
      </c>
      <c r="FQ287" s="34">
        <f t="shared" si="490"/>
        <v>0.27</v>
      </c>
      <c r="FU287" s="34">
        <f>SUM(FU35:FU258)</f>
        <v>0.22999999999999998</v>
      </c>
      <c r="FV287" s="34">
        <f t="shared" ref="FV287:FX287" si="491">SUM(FV35:FV258)</f>
        <v>0.16</v>
      </c>
      <c r="FW287" s="34">
        <f t="shared" si="491"/>
        <v>0.04</v>
      </c>
      <c r="FX287" s="34">
        <f t="shared" si="491"/>
        <v>0.54</v>
      </c>
      <c r="GB287" s="34">
        <f>SUM(GB35:GB258)</f>
        <v>0.12</v>
      </c>
      <c r="GC287" s="34">
        <f t="shared" ref="GC287:GE287" si="492">SUM(GC35:GC258)</f>
        <v>0.16</v>
      </c>
      <c r="GD287" s="34">
        <f t="shared" si="492"/>
        <v>0.14000000000000001</v>
      </c>
      <c r="GE287" s="34">
        <f t="shared" si="492"/>
        <v>0.08</v>
      </c>
      <c r="GI287" s="34">
        <f>SUM(GI35:GI258)</f>
        <v>0.2</v>
      </c>
      <c r="GJ287" s="34">
        <f t="shared" ref="GJ287:GL287" si="493">SUM(GJ35:GJ258)</f>
        <v>0</v>
      </c>
      <c r="GK287" s="34">
        <f t="shared" si="493"/>
        <v>0.21999999999999997</v>
      </c>
      <c r="GL287" s="34">
        <f t="shared" si="493"/>
        <v>0.25</v>
      </c>
      <c r="GP287" s="49">
        <f>SUM(GP35:GP258)</f>
        <v>0.05</v>
      </c>
      <c r="GQ287" s="49">
        <f t="shared" ref="GQ287:GS287" si="494">SUM(GQ35:GQ258)</f>
        <v>0.1</v>
      </c>
      <c r="GR287" s="49">
        <f t="shared" si="494"/>
        <v>0.04</v>
      </c>
      <c r="GS287" s="49">
        <f t="shared" si="494"/>
        <v>0.09</v>
      </c>
      <c r="GW287" s="55">
        <f>SUM(GW35:GW258)</f>
        <v>0.14000000000000001</v>
      </c>
      <c r="GX287" s="55">
        <f t="shared" ref="GX287:GZ287" si="495">SUM(GX35:GX258)</f>
        <v>0.06</v>
      </c>
      <c r="GY287" s="55">
        <f t="shared" si="495"/>
        <v>0.18</v>
      </c>
      <c r="GZ287" s="55">
        <f t="shared" si="495"/>
        <v>7.0000000000000007E-2</v>
      </c>
      <c r="HD287" s="57">
        <f>SUM(HD35:HD258)</f>
        <v>0</v>
      </c>
      <c r="HE287" s="57">
        <f t="shared" ref="HE287:HG287" si="496">SUM(HE35:HE258)</f>
        <v>0</v>
      </c>
      <c r="HF287" s="57">
        <f t="shared" si="496"/>
        <v>0</v>
      </c>
      <c r="HG287" s="57">
        <f t="shared" si="496"/>
        <v>0</v>
      </c>
    </row>
    <row r="288" spans="1:215" x14ac:dyDescent="0.25">
      <c r="GP288" s="49"/>
      <c r="GQ288" s="49"/>
      <c r="GR288" s="49"/>
      <c r="GS288" s="49"/>
      <c r="GW288" s="55"/>
      <c r="GX288" s="55"/>
      <c r="GY288" s="55"/>
      <c r="GZ288" s="55"/>
    </row>
    <row r="289" spans="2:215" x14ac:dyDescent="0.25">
      <c r="B289" s="1">
        <f>+SUM(B265:B287)</f>
        <v>100.01000000000002</v>
      </c>
      <c r="C289" s="1">
        <f t="shared" ref="C289:E289" si="497">+SUM(C265:C287)</f>
        <v>99.97</v>
      </c>
      <c r="D289" s="1">
        <f t="shared" si="497"/>
        <v>100.01</v>
      </c>
      <c r="E289" s="1">
        <f t="shared" si="497"/>
        <v>100.00999999999999</v>
      </c>
      <c r="I289" s="1">
        <f>+SUM(I265:I287)</f>
        <v>99.989999999999952</v>
      </c>
      <c r="J289" s="1">
        <f t="shared" ref="J289:L289" si="498">+SUM(J265:J287)</f>
        <v>99.980000000000032</v>
      </c>
      <c r="K289" s="1">
        <f t="shared" si="498"/>
        <v>100.02</v>
      </c>
      <c r="L289" s="1">
        <f t="shared" si="498"/>
        <v>99.97999999999999</v>
      </c>
      <c r="P289" s="1">
        <f>+SUM(P265:P287)</f>
        <v>100.02</v>
      </c>
      <c r="Q289" s="1">
        <f t="shared" ref="Q289:S289" si="499">+SUM(Q265:Q287)</f>
        <v>100.00999999999999</v>
      </c>
      <c r="R289" s="1">
        <f t="shared" si="499"/>
        <v>99.99</v>
      </c>
      <c r="S289" s="1">
        <f t="shared" si="499"/>
        <v>100.00999999999999</v>
      </c>
      <c r="W289" s="1">
        <f>+SUM(W265:W287)</f>
        <v>99.97</v>
      </c>
      <c r="X289" s="1">
        <f t="shared" ref="X289:Z289" si="500">+SUM(X265:X287)</f>
        <v>99.999999999999957</v>
      </c>
      <c r="Y289" s="1">
        <f t="shared" si="500"/>
        <v>99.99</v>
      </c>
      <c r="Z289" s="1">
        <f t="shared" si="500"/>
        <v>100.00000000000001</v>
      </c>
      <c r="AD289" s="1">
        <f>+SUM(AD265:AD287)</f>
        <v>100.02000000000001</v>
      </c>
      <c r="AE289" s="1">
        <f t="shared" ref="AE289:AG289" si="501">+SUM(AE265:AE287)</f>
        <v>100.00999999999999</v>
      </c>
      <c r="AF289" s="1">
        <f t="shared" si="501"/>
        <v>100</v>
      </c>
      <c r="AG289" s="1">
        <f t="shared" si="501"/>
        <v>100.00000000000001</v>
      </c>
      <c r="AK289" s="1">
        <f>+SUM(AK265:AK287)</f>
        <v>100.00999999999999</v>
      </c>
      <c r="AL289" s="1">
        <f t="shared" ref="AL289:AN289" si="502">+SUM(AL265:AL287)</f>
        <v>99.990000000000023</v>
      </c>
      <c r="AM289" s="1">
        <f t="shared" si="502"/>
        <v>100.00000000000004</v>
      </c>
      <c r="AN289" s="1">
        <f t="shared" si="502"/>
        <v>99.98</v>
      </c>
      <c r="AR289" s="1">
        <f>+SUM(AR265:AR287)</f>
        <v>100.01000000000002</v>
      </c>
      <c r="AS289" s="1">
        <f t="shared" ref="AS289:AU289" si="503">+SUM(AS265:AS287)</f>
        <v>99.989999999999966</v>
      </c>
      <c r="AT289" s="1">
        <f t="shared" si="503"/>
        <v>99.999999999999972</v>
      </c>
      <c r="AU289" s="1">
        <f t="shared" si="503"/>
        <v>100.00000000000001</v>
      </c>
      <c r="AY289" s="1">
        <f>+SUM(AY265:AY287)</f>
        <v>99.98</v>
      </c>
      <c r="AZ289" s="1">
        <f t="shared" ref="AZ289:BB289" si="504">+SUM(AZ265:AZ287)</f>
        <v>100.00999999999999</v>
      </c>
      <c r="BA289" s="1">
        <f t="shared" si="504"/>
        <v>100.01000000000002</v>
      </c>
      <c r="BB289" s="1">
        <f t="shared" si="504"/>
        <v>100.00999999999998</v>
      </c>
      <c r="BF289" s="1">
        <f>+SUM(BF265:BF287)</f>
        <v>99.99</v>
      </c>
      <c r="BG289" s="1">
        <f t="shared" ref="BG289:BI289" si="505">+SUM(BG265:BG287)</f>
        <v>99.999999999999986</v>
      </c>
      <c r="BH289" s="1">
        <f t="shared" si="505"/>
        <v>100.02</v>
      </c>
      <c r="BI289" s="1">
        <f t="shared" si="505"/>
        <v>100.00999999999999</v>
      </c>
      <c r="BM289" s="1">
        <f>+SUM(BM265:BM287)</f>
        <v>99.990000000000023</v>
      </c>
      <c r="BN289" s="1">
        <f t="shared" ref="BN289:BP289" si="506">+SUM(BN265:BN287)</f>
        <v>99.989999999999981</v>
      </c>
      <c r="BO289" s="1">
        <f t="shared" si="506"/>
        <v>100.01000000000002</v>
      </c>
      <c r="BP289" s="1">
        <f t="shared" si="506"/>
        <v>99.99</v>
      </c>
      <c r="BT289" s="1">
        <f>+SUM(BT265:BT287)</f>
        <v>99.990000000000009</v>
      </c>
      <c r="BU289" s="1">
        <f t="shared" ref="BU289:BW289" si="507">+SUM(BU265:BU287)</f>
        <v>99.99</v>
      </c>
      <c r="BV289" s="1">
        <f t="shared" si="507"/>
        <v>99.979999999999976</v>
      </c>
      <c r="BW289" s="1">
        <f t="shared" si="507"/>
        <v>99.99</v>
      </c>
      <c r="CA289" s="1">
        <f>+SUM(CA265:CA287)</f>
        <v>99.98</v>
      </c>
      <c r="CB289" s="1">
        <f t="shared" ref="CB289:CD289" si="508">+SUM(CB265:CB287)</f>
        <v>100</v>
      </c>
      <c r="CC289" s="1">
        <f t="shared" si="508"/>
        <v>100.00999999999999</v>
      </c>
      <c r="CD289" s="1">
        <f t="shared" si="508"/>
        <v>99.999999999999986</v>
      </c>
      <c r="CH289" s="1">
        <f>+SUM(CH265:CH287)</f>
        <v>99.999999999999972</v>
      </c>
      <c r="CI289" s="1">
        <f t="shared" ref="CI289:CK289" si="509">+SUM(CI265:CI287)</f>
        <v>99.970000000000013</v>
      </c>
      <c r="CJ289" s="1">
        <f t="shared" si="509"/>
        <v>100.01</v>
      </c>
      <c r="CK289" s="1">
        <f t="shared" si="509"/>
        <v>100.00999999999999</v>
      </c>
      <c r="CO289" s="1">
        <f>+SUM(CO265:CO287)</f>
        <v>100</v>
      </c>
      <c r="CP289" s="1">
        <f t="shared" ref="CP289:CR289" si="510">+SUM(CP265:CP287)</f>
        <v>99.980000000000018</v>
      </c>
      <c r="CQ289" s="1">
        <f t="shared" si="510"/>
        <v>100.01000000000002</v>
      </c>
      <c r="CR289" s="1">
        <f t="shared" si="510"/>
        <v>100.03</v>
      </c>
      <c r="CV289" s="1">
        <f>+SUM(CV265:CV287)</f>
        <v>100.02</v>
      </c>
      <c r="CW289" s="1">
        <f t="shared" ref="CW289:CY289" si="511">+SUM(CW265:CW287)</f>
        <v>99.98</v>
      </c>
      <c r="CX289" s="1">
        <f t="shared" si="511"/>
        <v>100.01</v>
      </c>
      <c r="CY289" s="1">
        <f t="shared" si="511"/>
        <v>100.00999999999998</v>
      </c>
      <c r="DC289" s="1">
        <f>+SUM(DC265:DC287)</f>
        <v>100.03</v>
      </c>
      <c r="DD289" s="1">
        <f t="shared" ref="DD289:DF289" si="512">+SUM(DD265:DD287)</f>
        <v>99.99</v>
      </c>
      <c r="DE289" s="1">
        <f t="shared" si="512"/>
        <v>100</v>
      </c>
      <c r="DF289" s="1">
        <f t="shared" si="512"/>
        <v>100</v>
      </c>
      <c r="DJ289" s="1">
        <f>+SUM(DJ265:DJ287)</f>
        <v>100.03000000000002</v>
      </c>
      <c r="DK289" s="1">
        <f t="shared" ref="DK289:DM289" si="513">+SUM(DK265:DK287)</f>
        <v>99.990000000000009</v>
      </c>
      <c r="DL289" s="1">
        <f t="shared" si="513"/>
        <v>100</v>
      </c>
      <c r="DM289" s="1">
        <f t="shared" si="513"/>
        <v>99.97</v>
      </c>
      <c r="DQ289" s="1">
        <f>+SUM(DQ265:DQ287)</f>
        <v>100</v>
      </c>
      <c r="DR289" s="1">
        <f t="shared" ref="DR289:DT289" si="514">+SUM(DR265:DR287)</f>
        <v>100.02</v>
      </c>
      <c r="DS289" s="1">
        <f t="shared" si="514"/>
        <v>99.999999999999972</v>
      </c>
      <c r="DT289" s="1">
        <f t="shared" si="514"/>
        <v>99.99</v>
      </c>
      <c r="DX289" s="1">
        <f>+SUM(DX265:DX287)</f>
        <v>100.00999999999999</v>
      </c>
      <c r="DY289" s="1">
        <f t="shared" ref="DY289:EA289" si="515">+SUM(DY265:DY287)</f>
        <v>99.990000000000009</v>
      </c>
      <c r="DZ289" s="1">
        <f t="shared" si="515"/>
        <v>100.01</v>
      </c>
      <c r="EA289" s="1">
        <f t="shared" si="515"/>
        <v>100.01</v>
      </c>
      <c r="EE289" s="1">
        <f>+SUM(EE265:EE287)</f>
        <v>100.00999999999999</v>
      </c>
      <c r="EF289" s="1">
        <f t="shared" ref="EF289:EH289" si="516">+SUM(EF265:EF287)</f>
        <v>100.02</v>
      </c>
      <c r="EG289" s="1">
        <f t="shared" si="516"/>
        <v>99.989999999999981</v>
      </c>
      <c r="EH289" s="1">
        <f t="shared" si="516"/>
        <v>100</v>
      </c>
      <c r="EL289" s="1">
        <f>+SUM(EL265:EL287)</f>
        <v>99.989999999999981</v>
      </c>
      <c r="EM289" s="1">
        <f t="shared" ref="EM289:EO289" si="517">+SUM(EM265:EM287)</f>
        <v>99.970000000000013</v>
      </c>
      <c r="EN289" s="1">
        <f t="shared" si="517"/>
        <v>100.00999999999999</v>
      </c>
      <c r="EO289" s="1">
        <f t="shared" si="517"/>
        <v>100.01</v>
      </c>
      <c r="ES289" s="1">
        <f>+SUM(ES265:ES287)</f>
        <v>99.999999999999986</v>
      </c>
      <c r="ET289" s="1">
        <f t="shared" ref="ET289:EV289" si="518">+SUM(ET265:ET287)</f>
        <v>100.00000000000001</v>
      </c>
      <c r="EU289" s="1">
        <f t="shared" si="518"/>
        <v>99.96999999999997</v>
      </c>
      <c r="EV289" s="1">
        <f t="shared" si="518"/>
        <v>100.02</v>
      </c>
      <c r="EZ289" s="1">
        <f>+SUM(EZ265:EZ287)</f>
        <v>100.01</v>
      </c>
      <c r="FA289" s="1">
        <f t="shared" ref="FA289:FC289" si="519">+SUM(FA265:FA287)</f>
        <v>99.97999999999999</v>
      </c>
      <c r="FB289" s="1">
        <f t="shared" si="519"/>
        <v>100.03</v>
      </c>
      <c r="FC289" s="1">
        <f t="shared" si="519"/>
        <v>100.00000000000001</v>
      </c>
      <c r="FG289" s="1">
        <f>+SUM(FG265:FG287)</f>
        <v>99.980000000000032</v>
      </c>
      <c r="FH289" s="1">
        <f t="shared" ref="FH289:FJ289" si="520">+SUM(FH265:FH287)</f>
        <v>100.00000000000001</v>
      </c>
      <c r="FI289" s="1">
        <f t="shared" si="520"/>
        <v>100.03000000000004</v>
      </c>
      <c r="FJ289" s="1">
        <f t="shared" si="520"/>
        <v>100.00999999999999</v>
      </c>
      <c r="FN289" s="1">
        <f>+SUM(FN265:FN287)</f>
        <v>99.99</v>
      </c>
      <c r="FO289" s="1">
        <f t="shared" ref="FO289:FQ289" si="521">+SUM(FO265:FO287)</f>
        <v>100.01</v>
      </c>
      <c r="FP289" s="1">
        <f t="shared" si="521"/>
        <v>100.01000000000002</v>
      </c>
      <c r="FQ289" s="1">
        <f t="shared" si="521"/>
        <v>100.00999999999999</v>
      </c>
      <c r="FU289" s="1">
        <f>+SUM(FU265:FU287)</f>
        <v>100.01000000000002</v>
      </c>
      <c r="FV289" s="1">
        <f t="shared" ref="FV289:FX289" si="522">+SUM(FV265:FV287)</f>
        <v>100.01000000000002</v>
      </c>
      <c r="FW289" s="1">
        <f t="shared" si="522"/>
        <v>99.990000000000009</v>
      </c>
      <c r="FX289" s="1">
        <f t="shared" si="522"/>
        <v>100.01</v>
      </c>
      <c r="GB289" s="1">
        <f>+SUM(GB265:GB287)</f>
        <v>100.00999999999999</v>
      </c>
      <c r="GC289" s="1">
        <f t="shared" ref="GC289:GE289" si="523">+SUM(GC265:GC287)</f>
        <v>100.02999999999999</v>
      </c>
      <c r="GD289" s="1">
        <f t="shared" si="523"/>
        <v>99.980000000000032</v>
      </c>
      <c r="GE289" s="1">
        <f t="shared" si="523"/>
        <v>100.01</v>
      </c>
      <c r="GI289" s="1">
        <f>+SUM(GI265:GI287)</f>
        <v>99.990000000000009</v>
      </c>
      <c r="GJ289" s="1">
        <f t="shared" ref="GJ289:GL289" si="524">+SUM(GJ265:GJ287)</f>
        <v>100.00999999999999</v>
      </c>
      <c r="GK289" s="1">
        <f t="shared" si="524"/>
        <v>100.00999999999999</v>
      </c>
      <c r="GL289" s="1">
        <f t="shared" si="524"/>
        <v>99.99</v>
      </c>
      <c r="GP289" s="1">
        <f>+SUM(GP265:GP287)</f>
        <v>99.990000000000023</v>
      </c>
      <c r="GQ289" s="1">
        <f t="shared" ref="GQ289:GS289" si="525">+SUM(GQ265:GQ287)</f>
        <v>100</v>
      </c>
      <c r="GR289" s="1">
        <f t="shared" si="525"/>
        <v>100.01000000000003</v>
      </c>
      <c r="GS289" s="1">
        <f t="shared" si="525"/>
        <v>99.990000000000009</v>
      </c>
      <c r="GW289" s="1">
        <f>+SUM(GW265:GW287)</f>
        <v>99.980000000000018</v>
      </c>
      <c r="GX289" s="1">
        <f t="shared" ref="GX289:GZ289" si="526">+SUM(GX265:GX287)</f>
        <v>100.00000000000003</v>
      </c>
      <c r="GY289" s="1">
        <f t="shared" si="526"/>
        <v>99.98</v>
      </c>
      <c r="GZ289" s="1">
        <f t="shared" si="526"/>
        <v>100.01</v>
      </c>
      <c r="HD289" s="1">
        <f>+SUM(HD265:HD287)</f>
        <v>100.01</v>
      </c>
      <c r="HE289" s="1">
        <f t="shared" ref="HE289:HG289" si="527">+SUM(HE265:HE287)</f>
        <v>99.999999999999986</v>
      </c>
      <c r="HF289" s="1">
        <f t="shared" si="527"/>
        <v>100.00999999999999</v>
      </c>
      <c r="HG289" s="1">
        <f t="shared" si="527"/>
        <v>99.979999999999976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HJ290"/>
  <sheetViews>
    <sheetView showGridLines="0" topLeftCell="GH226" zoomScale="70" zoomScaleNormal="70" workbookViewId="0">
      <selection activeCell="HG281" sqref="HG281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85" width="11.42578125" style="2"/>
    <col min="186" max="186" width="13" style="34" customWidth="1"/>
    <col min="187" max="187" width="9.7109375" style="34" bestFit="1" customWidth="1"/>
    <col min="188" max="188" width="16.28515625" style="34" bestFit="1" customWidth="1"/>
    <col min="189" max="189" width="13.5703125" style="34" bestFit="1" customWidth="1"/>
    <col min="190" max="190" width="11.140625" style="34" bestFit="1" customWidth="1"/>
    <col min="191" max="192" width="11.42578125" style="2"/>
    <col min="193" max="193" width="35.28515625" style="34" bestFit="1" customWidth="1"/>
    <col min="194" max="194" width="9.7109375" style="34" bestFit="1" customWidth="1"/>
    <col min="195" max="195" width="16.28515625" style="34" bestFit="1" customWidth="1"/>
    <col min="196" max="196" width="13.5703125" style="34" bestFit="1" customWidth="1"/>
    <col min="197" max="197" width="11.140625" style="34" bestFit="1" customWidth="1"/>
    <col min="198" max="213" width="11.42578125" style="2"/>
    <col min="214" max="218" width="11.42578125" style="57"/>
    <col min="219" max="16384" width="11.42578125" style="2"/>
  </cols>
  <sheetData>
    <row r="1" spans="1:218" s="4" customFormat="1" x14ac:dyDescent="0.25">
      <c r="GD1" s="34"/>
      <c r="GE1" s="34"/>
      <c r="GF1" s="34"/>
      <c r="GG1" s="34"/>
      <c r="GH1" s="34"/>
      <c r="GK1" s="34"/>
      <c r="GL1" s="34"/>
      <c r="GM1" s="34"/>
      <c r="GN1" s="34"/>
      <c r="GO1" s="34"/>
    </row>
    <row r="2" spans="1:218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  <c r="FP2" s="34" t="s">
        <v>290</v>
      </c>
      <c r="FQ2" s="34"/>
      <c r="FR2" s="34"/>
      <c r="FS2" s="34"/>
      <c r="FT2" s="34"/>
      <c r="FW2" s="34" t="s">
        <v>290</v>
      </c>
      <c r="FX2" s="34"/>
      <c r="FY2" s="34"/>
      <c r="FZ2" s="34"/>
      <c r="GA2" s="34"/>
      <c r="GD2" s="34" t="s">
        <v>290</v>
      </c>
      <c r="GK2" s="34" t="s">
        <v>290</v>
      </c>
      <c r="GR2" s="49" t="s">
        <v>290</v>
      </c>
      <c r="GS2" s="49"/>
      <c r="GT2" s="49"/>
      <c r="GU2" s="49"/>
      <c r="GV2" s="49"/>
      <c r="GY2" s="57" t="s">
        <v>290</v>
      </c>
      <c r="GZ2" s="57"/>
      <c r="HA2" s="57"/>
      <c r="HB2" s="57"/>
      <c r="HC2" s="57"/>
      <c r="HF2" s="57" t="s">
        <v>290</v>
      </c>
    </row>
    <row r="3" spans="1:218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  <c r="FP3" s="34" t="s">
        <v>0</v>
      </c>
      <c r="FQ3" s="34"/>
      <c r="FR3" s="34"/>
      <c r="FS3" s="34"/>
      <c r="FT3" s="34"/>
      <c r="FW3" s="34" t="s">
        <v>0</v>
      </c>
      <c r="FX3" s="34"/>
      <c r="FY3" s="34"/>
      <c r="FZ3" s="34"/>
      <c r="GA3" s="34"/>
      <c r="GD3" s="34" t="s">
        <v>0</v>
      </c>
      <c r="GK3" s="34" t="s">
        <v>0</v>
      </c>
      <c r="GR3" s="49" t="s">
        <v>0</v>
      </c>
      <c r="GS3" s="49"/>
      <c r="GT3" s="49"/>
      <c r="GU3" s="49"/>
      <c r="GV3" s="49"/>
      <c r="GY3" s="57" t="s">
        <v>0</v>
      </c>
      <c r="GZ3" s="57"/>
      <c r="HA3" s="57"/>
      <c r="HB3" s="57"/>
      <c r="HC3" s="57"/>
      <c r="HF3" s="57" t="s">
        <v>0</v>
      </c>
    </row>
    <row r="4" spans="1:218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  <c r="FP4" s="35" t="s">
        <v>377</v>
      </c>
      <c r="FQ4" s="34"/>
      <c r="FR4" s="34"/>
      <c r="FS4" s="34"/>
      <c r="FT4" s="34"/>
      <c r="FW4" s="35" t="s">
        <v>379</v>
      </c>
      <c r="FX4" s="34"/>
      <c r="FY4" s="34"/>
      <c r="FZ4" s="34"/>
      <c r="GA4" s="34"/>
      <c r="GD4" s="35" t="s">
        <v>381</v>
      </c>
      <c r="GK4" s="35" t="s">
        <v>383</v>
      </c>
      <c r="GR4" s="50" t="s">
        <v>385</v>
      </c>
      <c r="GS4" s="49"/>
      <c r="GT4" s="49"/>
      <c r="GU4" s="49"/>
      <c r="GV4" s="49"/>
      <c r="GY4" s="58" t="s">
        <v>387</v>
      </c>
      <c r="GZ4" s="57"/>
      <c r="HA4" s="57"/>
      <c r="HB4" s="57"/>
      <c r="HC4" s="57"/>
      <c r="HF4" s="58" t="s">
        <v>389</v>
      </c>
    </row>
    <row r="5" spans="1:218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  <c r="FP5" s="34" t="s">
        <v>378</v>
      </c>
      <c r="FQ5" s="34" t="s">
        <v>1</v>
      </c>
      <c r="FR5" s="34" t="s">
        <v>2</v>
      </c>
      <c r="FS5" s="34" t="s">
        <v>3</v>
      </c>
      <c r="FT5" s="34" t="s">
        <v>4</v>
      </c>
      <c r="FW5" s="34" t="s">
        <v>380</v>
      </c>
      <c r="FX5" s="34" t="s">
        <v>1</v>
      </c>
      <c r="FY5" s="34" t="s">
        <v>2</v>
      </c>
      <c r="FZ5" s="34" t="s">
        <v>3</v>
      </c>
      <c r="GA5" s="34" t="s">
        <v>4</v>
      </c>
      <c r="GD5" s="34" t="s">
        <v>382</v>
      </c>
      <c r="GE5" s="34" t="s">
        <v>1</v>
      </c>
      <c r="GF5" s="34" t="s">
        <v>2</v>
      </c>
      <c r="GG5" s="34" t="s">
        <v>3</v>
      </c>
      <c r="GH5" s="34" t="s">
        <v>4</v>
      </c>
      <c r="GK5" s="34" t="s">
        <v>384</v>
      </c>
      <c r="GL5" s="34" t="s">
        <v>1</v>
      </c>
      <c r="GM5" s="34" t="s">
        <v>2</v>
      </c>
      <c r="GN5" s="34" t="s">
        <v>3</v>
      </c>
      <c r="GO5" s="34" t="s">
        <v>4</v>
      </c>
      <c r="GR5" s="49" t="s">
        <v>386</v>
      </c>
      <c r="GS5" s="49" t="s">
        <v>1</v>
      </c>
      <c r="GT5" s="49" t="s">
        <v>2</v>
      </c>
      <c r="GU5" s="49" t="s">
        <v>3</v>
      </c>
      <c r="GV5" s="49" t="s">
        <v>4</v>
      </c>
      <c r="GY5" s="57" t="s">
        <v>388</v>
      </c>
      <c r="GZ5" s="57" t="s">
        <v>1</v>
      </c>
      <c r="HA5" s="57" t="s">
        <v>2</v>
      </c>
      <c r="HB5" s="57" t="s">
        <v>3</v>
      </c>
      <c r="HC5" s="57" t="s">
        <v>4</v>
      </c>
      <c r="HF5" s="57" t="s">
        <v>390</v>
      </c>
      <c r="HG5" s="57" t="s">
        <v>1</v>
      </c>
      <c r="HH5" s="57" t="s">
        <v>2</v>
      </c>
      <c r="HI5" s="57" t="s">
        <v>3</v>
      </c>
      <c r="HJ5" s="57" t="s">
        <v>4</v>
      </c>
    </row>
    <row r="6" spans="1:218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  <c r="FP6" s="34" t="s">
        <v>5</v>
      </c>
      <c r="FQ6" s="34">
        <v>100</v>
      </c>
      <c r="FR6" s="34">
        <v>100</v>
      </c>
      <c r="FS6" s="34">
        <v>100</v>
      </c>
      <c r="FT6" s="34">
        <v>100</v>
      </c>
      <c r="FW6" s="34" t="s">
        <v>5</v>
      </c>
      <c r="FX6" s="34">
        <v>100</v>
      </c>
      <c r="FY6" s="34">
        <v>100</v>
      </c>
      <c r="FZ6" s="34">
        <v>100</v>
      </c>
      <c r="GA6" s="34">
        <v>100</v>
      </c>
      <c r="GD6" s="34" t="s">
        <v>5</v>
      </c>
      <c r="GE6" s="34">
        <v>100</v>
      </c>
      <c r="GF6" s="34">
        <v>100</v>
      </c>
      <c r="GG6" s="34">
        <v>100</v>
      </c>
      <c r="GH6" s="34">
        <v>100</v>
      </c>
      <c r="GK6" s="34" t="s">
        <v>5</v>
      </c>
      <c r="GL6" s="34">
        <v>100</v>
      </c>
      <c r="GM6" s="34">
        <v>100</v>
      </c>
      <c r="GN6" s="34">
        <v>100</v>
      </c>
      <c r="GO6" s="34">
        <v>100</v>
      </c>
      <c r="GR6" s="49" t="s">
        <v>5</v>
      </c>
      <c r="GS6" s="49">
        <v>100</v>
      </c>
      <c r="GT6" s="49">
        <v>100</v>
      </c>
      <c r="GU6" s="49">
        <v>100</v>
      </c>
      <c r="GV6" s="49">
        <v>100</v>
      </c>
      <c r="GY6" s="57" t="s">
        <v>5</v>
      </c>
      <c r="GZ6" s="57">
        <v>100</v>
      </c>
      <c r="HA6" s="57">
        <v>100</v>
      </c>
      <c r="HB6" s="57">
        <v>100</v>
      </c>
      <c r="HC6" s="57">
        <v>100</v>
      </c>
      <c r="HF6" s="57" t="s">
        <v>5</v>
      </c>
      <c r="HG6" s="57">
        <v>100</v>
      </c>
      <c r="HH6" s="57">
        <v>100</v>
      </c>
      <c r="HI6" s="57">
        <v>100</v>
      </c>
      <c r="HJ6" s="57">
        <v>100</v>
      </c>
    </row>
    <row r="7" spans="1:218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  <c r="FP7" s="34" t="s">
        <v>6</v>
      </c>
      <c r="FQ7" s="34">
        <v>0.25</v>
      </c>
      <c r="FR7" s="34">
        <v>0.05</v>
      </c>
      <c r="FS7" s="34">
        <v>0.33</v>
      </c>
      <c r="FT7" s="34">
        <v>0.1</v>
      </c>
      <c r="FW7" s="34" t="s">
        <v>6</v>
      </c>
      <c r="FX7" s="34">
        <v>7.0000000000000007E-2</v>
      </c>
      <c r="FY7" s="34">
        <v>0.35</v>
      </c>
      <c r="FZ7" s="34">
        <v>0</v>
      </c>
      <c r="GA7" s="34">
        <v>0.12</v>
      </c>
      <c r="GD7" s="34" t="s">
        <v>6</v>
      </c>
      <c r="GE7" s="34">
        <v>0.01</v>
      </c>
      <c r="GF7" s="34">
        <v>0</v>
      </c>
      <c r="GG7" s="34">
        <v>0.02</v>
      </c>
      <c r="GH7" s="34">
        <v>0</v>
      </c>
      <c r="GK7" s="34" t="s">
        <v>6</v>
      </c>
      <c r="GL7" s="34">
        <v>0.06</v>
      </c>
      <c r="GM7" s="34">
        <v>0.13</v>
      </c>
      <c r="GN7" s="34">
        <v>7.0000000000000007E-2</v>
      </c>
      <c r="GO7" s="34">
        <v>0</v>
      </c>
      <c r="GR7" s="49" t="s">
        <v>6</v>
      </c>
      <c r="GS7" s="49">
        <v>0.1</v>
      </c>
      <c r="GT7" s="49">
        <v>0.24</v>
      </c>
      <c r="GU7" s="49">
        <v>0.1</v>
      </c>
      <c r="GV7" s="49">
        <v>0</v>
      </c>
      <c r="GY7" s="57" t="s">
        <v>6</v>
      </c>
      <c r="GZ7" s="57">
        <v>0.01</v>
      </c>
      <c r="HA7" s="57">
        <v>0</v>
      </c>
      <c r="HB7" s="57">
        <v>0.01</v>
      </c>
      <c r="HC7" s="57">
        <v>0</v>
      </c>
      <c r="HF7" s="57" t="s">
        <v>6</v>
      </c>
      <c r="HG7" s="57">
        <v>7.0000000000000007E-2</v>
      </c>
      <c r="HH7" s="57">
        <v>0.14000000000000001</v>
      </c>
      <c r="HI7" s="57">
        <v>0.05</v>
      </c>
      <c r="HJ7" s="57">
        <v>0.12</v>
      </c>
    </row>
    <row r="8" spans="1:218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  <c r="FP8" s="34" t="s">
        <v>7</v>
      </c>
      <c r="FQ8" s="34">
        <v>0.1</v>
      </c>
      <c r="FR8" s="34">
        <v>0.2</v>
      </c>
      <c r="FS8" s="34">
        <v>0.11</v>
      </c>
      <c r="FT8" s="34">
        <v>0</v>
      </c>
      <c r="FW8" s="34" t="s">
        <v>7</v>
      </c>
      <c r="FX8" s="34">
        <v>0.06</v>
      </c>
      <c r="FY8" s="34">
        <v>0.06</v>
      </c>
      <c r="FZ8" s="34">
        <v>0.08</v>
      </c>
      <c r="GA8" s="34">
        <v>0</v>
      </c>
      <c r="GD8" s="34" t="s">
        <v>7</v>
      </c>
      <c r="GE8" s="34">
        <v>0</v>
      </c>
      <c r="GF8" s="34">
        <v>0</v>
      </c>
      <c r="GG8" s="34">
        <v>0</v>
      </c>
      <c r="GH8" s="34">
        <v>0</v>
      </c>
      <c r="GK8" s="34" t="s">
        <v>7</v>
      </c>
      <c r="GL8" s="34">
        <v>0.13</v>
      </c>
      <c r="GM8" s="34">
        <v>0.35</v>
      </c>
      <c r="GN8" s="34">
        <v>0</v>
      </c>
      <c r="GO8" s="34">
        <v>0.23</v>
      </c>
      <c r="GR8" s="49" t="s">
        <v>7</v>
      </c>
      <c r="GS8" s="49">
        <v>7.0000000000000007E-2</v>
      </c>
      <c r="GT8" s="49">
        <v>0.24</v>
      </c>
      <c r="GU8" s="49">
        <v>0.04</v>
      </c>
      <c r="GV8" s="49">
        <v>0.04</v>
      </c>
      <c r="GY8" s="57" t="s">
        <v>7</v>
      </c>
      <c r="GZ8" s="57">
        <v>0.04</v>
      </c>
      <c r="HA8" s="57">
        <v>0.1</v>
      </c>
      <c r="HB8" s="57">
        <v>0.02</v>
      </c>
      <c r="HC8" s="57">
        <v>7.0000000000000007E-2</v>
      </c>
      <c r="HF8" s="57" t="s">
        <v>7</v>
      </c>
      <c r="HG8" s="57">
        <v>0.02</v>
      </c>
      <c r="HH8" s="57">
        <v>0</v>
      </c>
      <c r="HI8" s="57">
        <v>0.04</v>
      </c>
      <c r="HJ8" s="57">
        <v>0</v>
      </c>
    </row>
    <row r="9" spans="1:218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  <c r="FP9" s="34" t="s">
        <v>8</v>
      </c>
      <c r="FQ9" s="34">
        <v>0.02</v>
      </c>
      <c r="FR9" s="34">
        <v>0</v>
      </c>
      <c r="FS9" s="34">
        <v>0.03</v>
      </c>
      <c r="FT9" s="34">
        <v>0</v>
      </c>
      <c r="FW9" s="34" t="s">
        <v>8</v>
      </c>
      <c r="FX9" s="34">
        <v>0</v>
      </c>
      <c r="FY9" s="34">
        <v>0</v>
      </c>
      <c r="FZ9" s="34">
        <v>0</v>
      </c>
      <c r="GA9" s="34">
        <v>0</v>
      </c>
      <c r="GD9" s="34" t="s">
        <v>8</v>
      </c>
      <c r="GE9" s="34">
        <v>0</v>
      </c>
      <c r="GF9" s="34">
        <v>0</v>
      </c>
      <c r="GG9" s="34">
        <v>0</v>
      </c>
      <c r="GH9" s="34">
        <v>0</v>
      </c>
      <c r="GK9" s="34" t="s">
        <v>8</v>
      </c>
      <c r="GL9" s="34">
        <v>0.01</v>
      </c>
      <c r="GM9" s="34">
        <v>0</v>
      </c>
      <c r="GN9" s="34">
        <v>0.02</v>
      </c>
      <c r="GO9" s="34">
        <v>0</v>
      </c>
      <c r="GR9" s="49" t="s">
        <v>8</v>
      </c>
      <c r="GS9" s="49">
        <v>0.01</v>
      </c>
      <c r="GT9" s="49">
        <v>0</v>
      </c>
      <c r="GU9" s="49">
        <v>0.01</v>
      </c>
      <c r="GV9" s="49">
        <v>0</v>
      </c>
      <c r="GY9" s="57" t="s">
        <v>8</v>
      </c>
      <c r="GZ9" s="57">
        <v>0</v>
      </c>
      <c r="HA9" s="57">
        <v>0</v>
      </c>
      <c r="HB9" s="57">
        <v>0</v>
      </c>
      <c r="HC9" s="57">
        <v>0</v>
      </c>
      <c r="HF9" s="57" t="s">
        <v>8</v>
      </c>
      <c r="HG9" s="57">
        <v>0</v>
      </c>
      <c r="HH9" s="57">
        <v>0.03</v>
      </c>
      <c r="HI9" s="57">
        <v>0</v>
      </c>
      <c r="HJ9" s="57">
        <v>0</v>
      </c>
    </row>
    <row r="10" spans="1:218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  <c r="FP10" s="34" t="s">
        <v>9</v>
      </c>
      <c r="FQ10" s="34">
        <v>0</v>
      </c>
      <c r="FR10" s="34">
        <v>0</v>
      </c>
      <c r="FS10" s="34">
        <v>0</v>
      </c>
      <c r="FT10" s="34">
        <v>0</v>
      </c>
      <c r="FW10" s="34" t="s">
        <v>9</v>
      </c>
      <c r="FX10" s="34">
        <v>0</v>
      </c>
      <c r="FY10" s="34">
        <v>0</v>
      </c>
      <c r="FZ10" s="34">
        <v>0</v>
      </c>
      <c r="GA10" s="34">
        <v>0</v>
      </c>
      <c r="GD10" s="34" t="s">
        <v>9</v>
      </c>
      <c r="GE10" s="34">
        <v>0</v>
      </c>
      <c r="GF10" s="34">
        <v>0</v>
      </c>
      <c r="GG10" s="34">
        <v>0</v>
      </c>
      <c r="GH10" s="34">
        <v>0</v>
      </c>
      <c r="GK10" s="34" t="s">
        <v>9</v>
      </c>
      <c r="GL10" s="34">
        <v>0</v>
      </c>
      <c r="GM10" s="34">
        <v>0</v>
      </c>
      <c r="GN10" s="34">
        <v>0</v>
      </c>
      <c r="GO10" s="34">
        <v>0</v>
      </c>
      <c r="GR10" s="49" t="s">
        <v>9</v>
      </c>
      <c r="GS10" s="49">
        <v>0</v>
      </c>
      <c r="GT10" s="49">
        <v>0</v>
      </c>
      <c r="GU10" s="49">
        <v>0</v>
      </c>
      <c r="GV10" s="49">
        <v>0</v>
      </c>
      <c r="GY10" s="57" t="s">
        <v>9</v>
      </c>
      <c r="GZ10" s="57">
        <v>0</v>
      </c>
      <c r="HA10" s="57">
        <v>0</v>
      </c>
      <c r="HB10" s="57">
        <v>0</v>
      </c>
      <c r="HC10" s="57">
        <v>0</v>
      </c>
      <c r="HF10" s="57" t="s">
        <v>9</v>
      </c>
      <c r="HG10" s="57">
        <v>0</v>
      </c>
      <c r="HH10" s="57">
        <v>0</v>
      </c>
      <c r="HI10" s="57">
        <v>0</v>
      </c>
      <c r="HJ10" s="57">
        <v>0</v>
      </c>
    </row>
    <row r="11" spans="1:218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  <c r="FP11" s="34" t="s">
        <v>10</v>
      </c>
      <c r="FQ11" s="34">
        <v>0</v>
      </c>
      <c r="FR11" s="34">
        <v>0</v>
      </c>
      <c r="FS11" s="34">
        <v>0</v>
      </c>
      <c r="FT11" s="34">
        <v>0</v>
      </c>
      <c r="FW11" s="34" t="s">
        <v>10</v>
      </c>
      <c r="FX11" s="34">
        <v>0</v>
      </c>
      <c r="FY11" s="34">
        <v>0</v>
      </c>
      <c r="FZ11" s="34">
        <v>0</v>
      </c>
      <c r="GA11" s="34">
        <v>0</v>
      </c>
      <c r="GD11" s="34" t="s">
        <v>10</v>
      </c>
      <c r="GE11" s="34">
        <v>0</v>
      </c>
      <c r="GF11" s="34">
        <v>0</v>
      </c>
      <c r="GG11" s="34">
        <v>0</v>
      </c>
      <c r="GH11" s="34">
        <v>0</v>
      </c>
      <c r="GK11" s="34" t="s">
        <v>10</v>
      </c>
      <c r="GL11" s="34">
        <v>0</v>
      </c>
      <c r="GM11" s="34">
        <v>0</v>
      </c>
      <c r="GN11" s="34">
        <v>0</v>
      </c>
      <c r="GO11" s="34">
        <v>0</v>
      </c>
      <c r="GR11" s="49" t="s">
        <v>10</v>
      </c>
      <c r="GS11" s="49">
        <v>0.04</v>
      </c>
      <c r="GT11" s="49">
        <v>0</v>
      </c>
      <c r="GU11" s="49">
        <v>0.02</v>
      </c>
      <c r="GV11" s="49">
        <v>0</v>
      </c>
      <c r="GY11" s="57" t="s">
        <v>10</v>
      </c>
      <c r="GZ11" s="57">
        <v>0</v>
      </c>
      <c r="HA11" s="57">
        <v>0</v>
      </c>
      <c r="HB11" s="57">
        <v>0</v>
      </c>
      <c r="HC11" s="57">
        <v>0</v>
      </c>
      <c r="HF11" s="57" t="s">
        <v>10</v>
      </c>
      <c r="HG11" s="57">
        <v>0</v>
      </c>
      <c r="HH11" s="57">
        <v>0</v>
      </c>
      <c r="HI11" s="57">
        <v>0</v>
      </c>
      <c r="HJ11" s="57">
        <v>0</v>
      </c>
    </row>
    <row r="12" spans="1:218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  <c r="FP12" s="34" t="s">
        <v>11</v>
      </c>
      <c r="FQ12" s="34">
        <v>0.04</v>
      </c>
      <c r="FR12" s="34">
        <v>0</v>
      </c>
      <c r="FS12" s="34">
        <v>0.06</v>
      </c>
      <c r="FT12" s="34">
        <v>0</v>
      </c>
      <c r="FW12" s="34" t="s">
        <v>11</v>
      </c>
      <c r="FX12" s="34">
        <v>0</v>
      </c>
      <c r="FY12" s="34">
        <v>0</v>
      </c>
      <c r="FZ12" s="34">
        <v>0</v>
      </c>
      <c r="GA12" s="34">
        <v>0</v>
      </c>
      <c r="GD12" s="34" t="s">
        <v>11</v>
      </c>
      <c r="GE12" s="34">
        <v>0</v>
      </c>
      <c r="GF12" s="34">
        <v>0</v>
      </c>
      <c r="GG12" s="34">
        <v>0</v>
      </c>
      <c r="GH12" s="34">
        <v>0</v>
      </c>
      <c r="GK12" s="34" t="s">
        <v>11</v>
      </c>
      <c r="GL12" s="34">
        <v>0.05</v>
      </c>
      <c r="GM12" s="34">
        <v>0</v>
      </c>
      <c r="GN12" s="34">
        <v>0.09</v>
      </c>
      <c r="GO12" s="34">
        <v>0</v>
      </c>
      <c r="GR12" s="49" t="s">
        <v>11</v>
      </c>
      <c r="GS12" s="49">
        <v>0</v>
      </c>
      <c r="GT12" s="49">
        <v>0</v>
      </c>
      <c r="GU12" s="49">
        <v>0</v>
      </c>
      <c r="GV12" s="49">
        <v>0</v>
      </c>
      <c r="GY12" s="57" t="s">
        <v>11</v>
      </c>
      <c r="GZ12" s="57">
        <v>0</v>
      </c>
      <c r="HA12" s="57">
        <v>0</v>
      </c>
      <c r="HB12" s="57">
        <v>0</v>
      </c>
      <c r="HC12" s="57">
        <v>0</v>
      </c>
      <c r="HF12" s="57" t="s">
        <v>11</v>
      </c>
      <c r="HG12" s="57">
        <v>0</v>
      </c>
      <c r="HH12" s="57">
        <v>0</v>
      </c>
      <c r="HI12" s="57">
        <v>0</v>
      </c>
      <c r="HJ12" s="57">
        <v>0</v>
      </c>
    </row>
    <row r="13" spans="1:218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  <c r="FP13" s="34" t="s">
        <v>12</v>
      </c>
      <c r="FQ13" s="34">
        <v>0.01</v>
      </c>
      <c r="FR13" s="34">
        <v>0</v>
      </c>
      <c r="FS13" s="34">
        <v>0</v>
      </c>
      <c r="FT13" s="34">
        <v>0.06</v>
      </c>
      <c r="FW13" s="34" t="s">
        <v>12</v>
      </c>
      <c r="FX13" s="34">
        <v>0.02</v>
      </c>
      <c r="FY13" s="34">
        <v>0.14000000000000001</v>
      </c>
      <c r="FZ13" s="34">
        <v>0</v>
      </c>
      <c r="GA13" s="34">
        <v>0</v>
      </c>
      <c r="GD13" s="34" t="s">
        <v>12</v>
      </c>
      <c r="GE13" s="34">
        <v>0.14000000000000001</v>
      </c>
      <c r="GF13" s="34">
        <v>0.83</v>
      </c>
      <c r="GG13" s="34">
        <v>0.02</v>
      </c>
      <c r="GH13" s="34">
        <v>0</v>
      </c>
      <c r="GK13" s="34" t="s">
        <v>12</v>
      </c>
      <c r="GL13" s="34">
        <v>0</v>
      </c>
      <c r="GM13" s="34">
        <v>0</v>
      </c>
      <c r="GN13" s="34">
        <v>0</v>
      </c>
      <c r="GO13" s="34">
        <v>0</v>
      </c>
      <c r="GR13" s="49" t="s">
        <v>12</v>
      </c>
      <c r="GS13" s="49">
        <v>0</v>
      </c>
      <c r="GT13" s="49">
        <v>0</v>
      </c>
      <c r="GU13" s="49">
        <v>0</v>
      </c>
      <c r="GV13" s="49">
        <v>0</v>
      </c>
      <c r="GY13" s="57" t="s">
        <v>12</v>
      </c>
      <c r="GZ13" s="57">
        <v>0</v>
      </c>
      <c r="HA13" s="57">
        <v>0</v>
      </c>
      <c r="HB13" s="57">
        <v>0</v>
      </c>
      <c r="HC13" s="57">
        <v>0</v>
      </c>
      <c r="HF13" s="57" t="s">
        <v>12</v>
      </c>
      <c r="HG13" s="57">
        <v>0.01</v>
      </c>
      <c r="HH13" s="57">
        <v>0</v>
      </c>
      <c r="HI13" s="57">
        <v>0</v>
      </c>
      <c r="HJ13" s="57">
        <v>0.06</v>
      </c>
    </row>
    <row r="14" spans="1:218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  <c r="FP14" s="34" t="s">
        <v>13</v>
      </c>
      <c r="FQ14" s="34">
        <v>0</v>
      </c>
      <c r="FR14" s="34">
        <v>0</v>
      </c>
      <c r="FS14" s="34">
        <v>0</v>
      </c>
      <c r="FT14" s="34">
        <v>0</v>
      </c>
      <c r="FW14" s="34" t="s">
        <v>13</v>
      </c>
      <c r="FX14" s="34">
        <v>0.06</v>
      </c>
      <c r="FY14" s="34">
        <v>0</v>
      </c>
      <c r="FZ14" s="34">
        <v>0.04</v>
      </c>
      <c r="GA14" s="34">
        <v>0</v>
      </c>
      <c r="GD14" s="34" t="s">
        <v>13</v>
      </c>
      <c r="GE14" s="34">
        <v>0.09</v>
      </c>
      <c r="GF14" s="34">
        <v>0.13</v>
      </c>
      <c r="GG14" s="34">
        <v>0.12</v>
      </c>
      <c r="GH14" s="34">
        <v>0</v>
      </c>
      <c r="GK14" s="34" t="s">
        <v>13</v>
      </c>
      <c r="GL14" s="34">
        <v>0.04</v>
      </c>
      <c r="GM14" s="34">
        <v>0</v>
      </c>
      <c r="GN14" s="34">
        <v>7.0000000000000007E-2</v>
      </c>
      <c r="GO14" s="34">
        <v>0</v>
      </c>
      <c r="GR14" s="49" t="s">
        <v>13</v>
      </c>
      <c r="GS14" s="49">
        <v>0.05</v>
      </c>
      <c r="GT14" s="49">
        <v>0</v>
      </c>
      <c r="GU14" s="49">
        <v>0.05</v>
      </c>
      <c r="GV14" s="49">
        <v>0.08</v>
      </c>
      <c r="GY14" s="57" t="s">
        <v>13</v>
      </c>
      <c r="GZ14" s="57">
        <v>0.03</v>
      </c>
      <c r="HA14" s="57">
        <v>0</v>
      </c>
      <c r="HB14" s="57">
        <v>0.05</v>
      </c>
      <c r="HC14" s="57">
        <v>0</v>
      </c>
      <c r="HF14" s="57" t="s">
        <v>13</v>
      </c>
      <c r="HG14" s="57">
        <v>0</v>
      </c>
      <c r="HH14" s="57">
        <v>0</v>
      </c>
      <c r="HI14" s="57">
        <v>0</v>
      </c>
      <c r="HJ14" s="57">
        <v>0</v>
      </c>
    </row>
    <row r="15" spans="1:218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  <c r="FP15" s="34" t="s">
        <v>14</v>
      </c>
      <c r="FQ15" s="34">
        <v>0.47</v>
      </c>
      <c r="FR15" s="34">
        <v>0.36</v>
      </c>
      <c r="FS15" s="34">
        <v>0.14000000000000001</v>
      </c>
      <c r="FT15" s="34">
        <v>0.22</v>
      </c>
      <c r="FW15" s="34" t="s">
        <v>14</v>
      </c>
      <c r="FX15" s="34">
        <v>0.32</v>
      </c>
      <c r="FY15" s="34">
        <v>0.18</v>
      </c>
      <c r="FZ15" s="34">
        <v>0.22</v>
      </c>
      <c r="GA15" s="34">
        <v>0</v>
      </c>
      <c r="GD15" s="34" t="s">
        <v>14</v>
      </c>
      <c r="GE15" s="34">
        <v>0.46</v>
      </c>
      <c r="GF15" s="34">
        <v>0</v>
      </c>
      <c r="GG15" s="34">
        <v>0.3</v>
      </c>
      <c r="GH15" s="34">
        <v>0</v>
      </c>
      <c r="GK15" s="34" t="s">
        <v>14</v>
      </c>
      <c r="GL15" s="34">
        <v>0.53</v>
      </c>
      <c r="GM15" s="34">
        <v>0.22</v>
      </c>
      <c r="GN15" s="34">
        <v>0.21</v>
      </c>
      <c r="GO15" s="34">
        <v>0</v>
      </c>
      <c r="GR15" s="49" t="s">
        <v>14</v>
      </c>
      <c r="GS15" s="49">
        <v>0.54</v>
      </c>
      <c r="GT15" s="49">
        <v>1.69</v>
      </c>
      <c r="GU15" s="49">
        <v>0.24</v>
      </c>
      <c r="GV15" s="49">
        <v>0.11</v>
      </c>
      <c r="GY15" s="57" t="s">
        <v>14</v>
      </c>
      <c r="GZ15" s="57">
        <v>0.41</v>
      </c>
      <c r="HA15" s="57">
        <v>0</v>
      </c>
      <c r="HB15" s="57">
        <v>0.25</v>
      </c>
      <c r="HC15" s="57">
        <v>0.19</v>
      </c>
      <c r="HF15" s="57" t="s">
        <v>14</v>
      </c>
      <c r="HG15" s="57">
        <v>0.48</v>
      </c>
      <c r="HH15" s="57">
        <v>0</v>
      </c>
      <c r="HI15" s="57">
        <v>0.37</v>
      </c>
      <c r="HJ15" s="57">
        <v>0.06</v>
      </c>
    </row>
    <row r="16" spans="1:218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  <c r="FP16" s="34" t="s">
        <v>15</v>
      </c>
      <c r="FQ16" s="34">
        <v>2.4500000000000002</v>
      </c>
      <c r="FR16" s="34">
        <v>6.24</v>
      </c>
      <c r="FS16" s="34">
        <v>1.95</v>
      </c>
      <c r="FT16" s="34">
        <v>0.62</v>
      </c>
      <c r="FW16" s="34" t="s">
        <v>15</v>
      </c>
      <c r="FX16" s="34">
        <v>2.93</v>
      </c>
      <c r="FY16" s="34">
        <v>9.01</v>
      </c>
      <c r="FZ16" s="34">
        <v>1.67</v>
      </c>
      <c r="GA16" s="34">
        <v>1.19</v>
      </c>
      <c r="GD16" s="34" t="s">
        <v>15</v>
      </c>
      <c r="GE16" s="34">
        <v>3.27</v>
      </c>
      <c r="GF16" s="34">
        <v>8.32</v>
      </c>
      <c r="GG16" s="34">
        <v>2.38</v>
      </c>
      <c r="GH16" s="34">
        <v>0.87</v>
      </c>
      <c r="GK16" s="34" t="s">
        <v>15</v>
      </c>
      <c r="GL16" s="34">
        <v>1.95</v>
      </c>
      <c r="GM16" s="34">
        <v>5.79</v>
      </c>
      <c r="GN16" s="34">
        <v>0.97</v>
      </c>
      <c r="GO16" s="34">
        <v>1.31</v>
      </c>
      <c r="GR16" s="49" t="s">
        <v>15</v>
      </c>
      <c r="GS16" s="49">
        <v>1.7</v>
      </c>
      <c r="GT16" s="49">
        <v>5.55</v>
      </c>
      <c r="GU16" s="49">
        <v>0.9</v>
      </c>
      <c r="GV16" s="49">
        <v>0.41</v>
      </c>
      <c r="GY16" s="57" t="s">
        <v>15</v>
      </c>
      <c r="GZ16" s="57">
        <v>1.85</v>
      </c>
      <c r="HA16" s="57">
        <v>5.44</v>
      </c>
      <c r="HB16" s="57">
        <v>1.3</v>
      </c>
      <c r="HC16" s="57">
        <v>0.56000000000000005</v>
      </c>
      <c r="HF16" s="57" t="s">
        <v>15</v>
      </c>
      <c r="HG16" s="57">
        <v>1.87</v>
      </c>
      <c r="HH16" s="57">
        <v>5</v>
      </c>
      <c r="HI16" s="57">
        <v>1.27</v>
      </c>
      <c r="HJ16" s="57">
        <v>0.15</v>
      </c>
    </row>
    <row r="17" spans="1:218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  <c r="FP17" s="34" t="s">
        <v>16</v>
      </c>
      <c r="FQ17" s="34">
        <v>36.42</v>
      </c>
      <c r="FR17" s="34">
        <v>24.51</v>
      </c>
      <c r="FS17" s="34">
        <v>44.07</v>
      </c>
      <c r="FT17" s="34">
        <v>27.68</v>
      </c>
      <c r="FW17" s="34" t="s">
        <v>16</v>
      </c>
      <c r="FX17" s="34">
        <v>37.65</v>
      </c>
      <c r="FY17" s="34">
        <v>24.83</v>
      </c>
      <c r="FZ17" s="34">
        <v>44.4</v>
      </c>
      <c r="GA17" s="34">
        <v>31.16</v>
      </c>
      <c r="GD17" s="34" t="s">
        <v>16</v>
      </c>
      <c r="GE17" s="34">
        <v>36.33</v>
      </c>
      <c r="GF17" s="34">
        <v>26.03</v>
      </c>
      <c r="GG17" s="34">
        <v>42.84</v>
      </c>
      <c r="GH17" s="34">
        <v>28.67</v>
      </c>
      <c r="GK17" s="34" t="s">
        <v>16</v>
      </c>
      <c r="GL17" s="34">
        <v>37.950000000000003</v>
      </c>
      <c r="GM17" s="34">
        <v>26.37</v>
      </c>
      <c r="GN17" s="34">
        <v>44.95</v>
      </c>
      <c r="GO17" s="34">
        <v>31.5</v>
      </c>
      <c r="GR17" s="49" t="s">
        <v>16</v>
      </c>
      <c r="GS17" s="49">
        <v>39.46</v>
      </c>
      <c r="GT17" s="49">
        <v>22.7</v>
      </c>
      <c r="GU17" s="49">
        <v>46.96</v>
      </c>
      <c r="GV17" s="49">
        <v>35.479999999999997</v>
      </c>
      <c r="GY17" s="57" t="s">
        <v>16</v>
      </c>
      <c r="GZ17" s="57">
        <v>38.07</v>
      </c>
      <c r="HA17" s="57">
        <v>26.88</v>
      </c>
      <c r="HB17" s="57">
        <v>44.43</v>
      </c>
      <c r="HC17" s="57">
        <v>32.369999999999997</v>
      </c>
      <c r="HF17" s="57" t="s">
        <v>16</v>
      </c>
      <c r="HG17" s="57">
        <v>41.41</v>
      </c>
      <c r="HH17" s="57">
        <v>27.91</v>
      </c>
      <c r="HI17" s="57">
        <v>45.02</v>
      </c>
      <c r="HJ17" s="57">
        <v>47.96</v>
      </c>
    </row>
    <row r="18" spans="1:218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  <c r="FP18" s="34" t="s">
        <v>17</v>
      </c>
      <c r="FQ18" s="34">
        <v>7.18</v>
      </c>
      <c r="FR18" s="34">
        <v>4.12</v>
      </c>
      <c r="FS18" s="34">
        <v>3.46</v>
      </c>
      <c r="FT18" s="34">
        <v>22.93</v>
      </c>
      <c r="FW18" s="34" t="s">
        <v>17</v>
      </c>
      <c r="FX18" s="34">
        <v>7.8</v>
      </c>
      <c r="FY18" s="34">
        <v>6.91</v>
      </c>
      <c r="FZ18" s="34">
        <v>4.1399999999999997</v>
      </c>
      <c r="GA18" s="34">
        <v>22.66</v>
      </c>
      <c r="GD18" s="34" t="s">
        <v>17</v>
      </c>
      <c r="GE18" s="34">
        <v>7.61</v>
      </c>
      <c r="GF18" s="34">
        <v>8.36</v>
      </c>
      <c r="GG18" s="34">
        <v>3.8</v>
      </c>
      <c r="GH18" s="34">
        <v>21.96</v>
      </c>
      <c r="GK18" s="34" t="s">
        <v>17</v>
      </c>
      <c r="GL18" s="34">
        <v>6.93</v>
      </c>
      <c r="GM18" s="34">
        <v>7.09</v>
      </c>
      <c r="GN18" s="34">
        <v>3.76</v>
      </c>
      <c r="GO18" s="34">
        <v>16.68</v>
      </c>
      <c r="GR18" s="49" t="s">
        <v>17</v>
      </c>
      <c r="GS18" s="49">
        <v>6.49</v>
      </c>
      <c r="GT18" s="49">
        <v>4.47</v>
      </c>
      <c r="GU18" s="49">
        <v>3.34</v>
      </c>
      <c r="GV18" s="49">
        <v>17.260000000000002</v>
      </c>
      <c r="GY18" s="57" t="s">
        <v>17</v>
      </c>
      <c r="GZ18" s="57">
        <v>7.04</v>
      </c>
      <c r="HA18" s="57">
        <v>1.76</v>
      </c>
      <c r="HB18" s="57">
        <v>4.34</v>
      </c>
      <c r="HC18" s="57">
        <v>21.27</v>
      </c>
      <c r="HF18" s="57" t="s">
        <v>17</v>
      </c>
      <c r="HG18" s="57">
        <v>4.28</v>
      </c>
      <c r="HH18" s="57">
        <v>3.51</v>
      </c>
      <c r="HI18" s="57">
        <v>4.07</v>
      </c>
      <c r="HJ18" s="57">
        <v>6.18</v>
      </c>
    </row>
    <row r="19" spans="1:218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  <c r="FP19" s="34" t="s">
        <v>18</v>
      </c>
      <c r="FQ19" s="34">
        <v>4.5199999999999996</v>
      </c>
      <c r="FR19" s="34">
        <v>7.73</v>
      </c>
      <c r="FS19" s="34">
        <v>3.84</v>
      </c>
      <c r="FT19" s="34">
        <v>2.36</v>
      </c>
      <c r="FW19" s="34" t="s">
        <v>18</v>
      </c>
      <c r="FX19" s="34">
        <v>4.8</v>
      </c>
      <c r="FY19" s="34">
        <v>6.67</v>
      </c>
      <c r="FZ19" s="34">
        <v>4.87</v>
      </c>
      <c r="GA19" s="34">
        <v>1.68</v>
      </c>
      <c r="GD19" s="34" t="s">
        <v>18</v>
      </c>
      <c r="GE19" s="34">
        <v>4.7300000000000004</v>
      </c>
      <c r="GF19" s="34">
        <v>6.03</v>
      </c>
      <c r="GG19" s="34">
        <v>4.82</v>
      </c>
      <c r="GH19" s="34">
        <v>1.93</v>
      </c>
      <c r="GK19" s="34" t="s">
        <v>18</v>
      </c>
      <c r="GL19" s="34">
        <v>3.92</v>
      </c>
      <c r="GM19" s="34">
        <v>8.01</v>
      </c>
      <c r="GN19" s="34">
        <v>3.1</v>
      </c>
      <c r="GO19" s="34">
        <v>2.16</v>
      </c>
      <c r="GR19" s="49" t="s">
        <v>18</v>
      </c>
      <c r="GS19" s="49">
        <v>3.45</v>
      </c>
      <c r="GT19" s="49">
        <v>5.94</v>
      </c>
      <c r="GU19" s="49">
        <v>2.97</v>
      </c>
      <c r="GV19" s="49">
        <v>1.47</v>
      </c>
      <c r="GY19" s="57" t="s">
        <v>18</v>
      </c>
      <c r="GZ19" s="57">
        <v>2.98</v>
      </c>
      <c r="HA19" s="57">
        <v>7.45</v>
      </c>
      <c r="HB19" s="57">
        <v>2</v>
      </c>
      <c r="HC19" s="57">
        <v>1.18</v>
      </c>
      <c r="HF19" s="57" t="s">
        <v>18</v>
      </c>
      <c r="HG19" s="57">
        <v>3.89</v>
      </c>
      <c r="HH19" s="57">
        <v>8.27</v>
      </c>
      <c r="HI19" s="57">
        <v>3.21</v>
      </c>
      <c r="HJ19" s="57">
        <v>1</v>
      </c>
    </row>
    <row r="20" spans="1:218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  <c r="FP20" s="34" t="s">
        <v>19</v>
      </c>
      <c r="FQ20" s="34">
        <v>7.41</v>
      </c>
      <c r="FR20" s="34">
        <v>6.58</v>
      </c>
      <c r="FS20" s="34">
        <v>8.1199999999999992</v>
      </c>
      <c r="FT20" s="34">
        <v>5.1100000000000003</v>
      </c>
      <c r="FW20" s="34" t="s">
        <v>19</v>
      </c>
      <c r="FX20" s="34">
        <v>5.78</v>
      </c>
      <c r="FY20" s="34">
        <v>4.93</v>
      </c>
      <c r="FZ20" s="34">
        <v>6.83</v>
      </c>
      <c r="GA20" s="34">
        <v>2.2400000000000002</v>
      </c>
      <c r="GD20" s="34" t="s">
        <v>19</v>
      </c>
      <c r="GE20" s="34">
        <v>6.25</v>
      </c>
      <c r="GF20" s="34">
        <v>2.5499999999999998</v>
      </c>
      <c r="GG20" s="34">
        <v>7.81</v>
      </c>
      <c r="GH20" s="34">
        <v>4.33</v>
      </c>
      <c r="GK20" s="34" t="s">
        <v>19</v>
      </c>
      <c r="GL20" s="34">
        <v>6.15</v>
      </c>
      <c r="GM20" s="34">
        <v>5.61</v>
      </c>
      <c r="GN20" s="34">
        <v>6.75</v>
      </c>
      <c r="GO20" s="34">
        <v>4.42</v>
      </c>
      <c r="GR20" s="49" t="s">
        <v>19</v>
      </c>
      <c r="GS20" s="49">
        <v>7.73</v>
      </c>
      <c r="GT20" s="49">
        <v>6.55</v>
      </c>
      <c r="GU20" s="49">
        <v>8.2899999999999991</v>
      </c>
      <c r="GV20" s="49">
        <v>5.91</v>
      </c>
      <c r="GY20" s="57" t="s">
        <v>19</v>
      </c>
      <c r="GZ20" s="57">
        <v>8.2799999999999994</v>
      </c>
      <c r="HA20" s="57">
        <v>9.2799999999999994</v>
      </c>
      <c r="HB20" s="57">
        <v>9.2100000000000009</v>
      </c>
      <c r="HC20" s="57">
        <v>4.2300000000000004</v>
      </c>
      <c r="HF20" s="57" t="s">
        <v>19</v>
      </c>
      <c r="HG20" s="57">
        <v>7.23</v>
      </c>
      <c r="HH20" s="57">
        <v>4.8600000000000003</v>
      </c>
      <c r="HI20" s="57">
        <v>8.94</v>
      </c>
      <c r="HJ20" s="57">
        <v>2.81</v>
      </c>
    </row>
    <row r="21" spans="1:218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  <c r="FP21" s="34" t="s">
        <v>20</v>
      </c>
      <c r="FQ21" s="34">
        <v>16.64</v>
      </c>
      <c r="FR21" s="34">
        <v>17.850000000000001</v>
      </c>
      <c r="FS21" s="34">
        <v>13.36</v>
      </c>
      <c r="FT21" s="34">
        <v>28.1</v>
      </c>
      <c r="FW21" s="34" t="s">
        <v>20</v>
      </c>
      <c r="FX21" s="34">
        <v>16.11</v>
      </c>
      <c r="FY21" s="34">
        <v>14.27</v>
      </c>
      <c r="FZ21" s="34">
        <v>13.37</v>
      </c>
      <c r="GA21" s="34">
        <v>30.19</v>
      </c>
      <c r="GD21" s="34" t="s">
        <v>20</v>
      </c>
      <c r="GE21" s="34">
        <v>17.63</v>
      </c>
      <c r="GF21" s="34">
        <v>17.14</v>
      </c>
      <c r="GG21" s="34">
        <v>13.83</v>
      </c>
      <c r="GH21" s="34">
        <v>33.159999999999997</v>
      </c>
      <c r="GK21" s="34" t="s">
        <v>20</v>
      </c>
      <c r="GL21" s="34">
        <v>16.940000000000001</v>
      </c>
      <c r="GM21" s="34">
        <v>15.36</v>
      </c>
      <c r="GN21" s="34">
        <v>13.63</v>
      </c>
      <c r="GO21" s="34">
        <v>32.590000000000003</v>
      </c>
      <c r="GR21" s="49" t="s">
        <v>20</v>
      </c>
      <c r="GS21" s="49">
        <v>17.52</v>
      </c>
      <c r="GT21" s="49">
        <v>18.5</v>
      </c>
      <c r="GU21" s="49">
        <v>14.13</v>
      </c>
      <c r="GV21" s="49">
        <v>29.96</v>
      </c>
      <c r="GY21" s="57" t="s">
        <v>20</v>
      </c>
      <c r="GZ21" s="57">
        <v>17.02</v>
      </c>
      <c r="HA21" s="57">
        <v>16.329999999999998</v>
      </c>
      <c r="HB21" s="57">
        <v>13.81</v>
      </c>
      <c r="HC21" s="57">
        <v>29.52</v>
      </c>
      <c r="HF21" s="57" t="s">
        <v>20</v>
      </c>
      <c r="HG21" s="57">
        <v>15.68</v>
      </c>
      <c r="HH21" s="57">
        <v>17</v>
      </c>
      <c r="HI21" s="57">
        <v>11.9</v>
      </c>
      <c r="HJ21" s="57">
        <v>30.17</v>
      </c>
    </row>
    <row r="22" spans="1:218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  <c r="FP22" s="34" t="s">
        <v>21</v>
      </c>
      <c r="FQ22" s="34">
        <v>6.98</v>
      </c>
      <c r="FR22" s="34">
        <v>5.86</v>
      </c>
      <c r="FS22" s="34">
        <v>8.2100000000000009</v>
      </c>
      <c r="FT22" s="34">
        <v>4.29</v>
      </c>
      <c r="FW22" s="34" t="s">
        <v>21</v>
      </c>
      <c r="FX22" s="34">
        <v>6.59</v>
      </c>
      <c r="FY22" s="34">
        <v>5.21</v>
      </c>
      <c r="FZ22" s="34">
        <v>7.73</v>
      </c>
      <c r="GA22" s="34">
        <v>2.71</v>
      </c>
      <c r="GD22" s="34" t="s">
        <v>21</v>
      </c>
      <c r="GE22" s="34">
        <v>6.11</v>
      </c>
      <c r="GF22" s="34">
        <v>4.63</v>
      </c>
      <c r="GG22" s="34">
        <v>7.08</v>
      </c>
      <c r="GH22" s="34">
        <v>3.28</v>
      </c>
      <c r="GK22" s="34" t="s">
        <v>21</v>
      </c>
      <c r="GL22" s="34">
        <v>6.89</v>
      </c>
      <c r="GM22" s="34">
        <v>4.62</v>
      </c>
      <c r="GN22" s="34">
        <v>7.97</v>
      </c>
      <c r="GO22" s="34">
        <v>3.38</v>
      </c>
      <c r="GR22" s="49" t="s">
        <v>21</v>
      </c>
      <c r="GS22" s="49">
        <v>5.37</v>
      </c>
      <c r="GT22" s="49">
        <v>5.37</v>
      </c>
      <c r="GU22" s="49">
        <v>5.59</v>
      </c>
      <c r="GV22" s="49">
        <v>3.32</v>
      </c>
      <c r="GY22" s="57" t="s">
        <v>21</v>
      </c>
      <c r="GZ22" s="57">
        <v>6.53</v>
      </c>
      <c r="HA22" s="57">
        <v>5.34</v>
      </c>
      <c r="HB22" s="57">
        <v>6.6</v>
      </c>
      <c r="HC22" s="57">
        <v>4.34</v>
      </c>
      <c r="HF22" s="57" t="s">
        <v>21</v>
      </c>
      <c r="HG22" s="57">
        <v>6.86</v>
      </c>
      <c r="HH22" s="57">
        <v>5.31</v>
      </c>
      <c r="HI22" s="57">
        <v>7.01</v>
      </c>
      <c r="HJ22" s="57">
        <v>5.4</v>
      </c>
    </row>
    <row r="23" spans="1:218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  <c r="FP23" s="34" t="s">
        <v>22</v>
      </c>
      <c r="FQ23" s="34">
        <v>7.1</v>
      </c>
      <c r="FR23" s="34">
        <v>8.15</v>
      </c>
      <c r="FS23" s="34">
        <v>6.95</v>
      </c>
      <c r="FT23" s="34">
        <v>5.08</v>
      </c>
      <c r="FW23" s="34" t="s">
        <v>22</v>
      </c>
      <c r="FX23" s="34">
        <v>7.8</v>
      </c>
      <c r="FY23" s="34">
        <v>8.85</v>
      </c>
      <c r="FZ23" s="34">
        <v>7.43</v>
      </c>
      <c r="GA23" s="34">
        <v>5.2</v>
      </c>
      <c r="GD23" s="34" t="s">
        <v>22</v>
      </c>
      <c r="GE23" s="34">
        <v>6.97</v>
      </c>
      <c r="GF23" s="34">
        <v>6.88</v>
      </c>
      <c r="GG23" s="34">
        <v>7.5</v>
      </c>
      <c r="GH23" s="34">
        <v>2.94</v>
      </c>
      <c r="GK23" s="34" t="s">
        <v>22</v>
      </c>
      <c r="GL23" s="34">
        <v>8.74</v>
      </c>
      <c r="GM23" s="34">
        <v>13.03</v>
      </c>
      <c r="GN23" s="34">
        <v>8.7100000000000009</v>
      </c>
      <c r="GO23" s="34">
        <v>3.99</v>
      </c>
      <c r="GR23" s="49" t="s">
        <v>22</v>
      </c>
      <c r="GS23" s="49">
        <v>7.18</v>
      </c>
      <c r="GT23" s="49">
        <v>9.4600000000000009</v>
      </c>
      <c r="GU23" s="49">
        <v>7.62</v>
      </c>
      <c r="GV23" s="49">
        <v>3.31</v>
      </c>
      <c r="GY23" s="57" t="s">
        <v>22</v>
      </c>
      <c r="GZ23" s="57">
        <v>7.44</v>
      </c>
      <c r="HA23" s="57">
        <v>9.81</v>
      </c>
      <c r="HB23" s="57">
        <v>8.1</v>
      </c>
      <c r="HC23" s="57">
        <v>3.06</v>
      </c>
      <c r="HF23" s="57" t="s">
        <v>22</v>
      </c>
      <c r="HG23" s="57">
        <v>7.86</v>
      </c>
      <c r="HH23" s="57">
        <v>9.7899999999999991</v>
      </c>
      <c r="HI23" s="57">
        <v>8.1199999999999992</v>
      </c>
      <c r="HJ23" s="57">
        <v>3.59</v>
      </c>
    </row>
    <row r="24" spans="1:218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  <c r="FP24" s="34" t="s">
        <v>23</v>
      </c>
      <c r="FQ24" s="34">
        <v>1.97</v>
      </c>
      <c r="FR24" s="34">
        <v>2.71</v>
      </c>
      <c r="FS24" s="34">
        <v>2.1</v>
      </c>
      <c r="FT24" s="34">
        <v>0.56000000000000005</v>
      </c>
      <c r="FW24" s="34" t="s">
        <v>23</v>
      </c>
      <c r="FX24" s="34">
        <v>1.71</v>
      </c>
      <c r="FY24" s="34">
        <v>2.21</v>
      </c>
      <c r="FZ24" s="34">
        <v>1.7</v>
      </c>
      <c r="GA24" s="34">
        <v>0.99</v>
      </c>
      <c r="GD24" s="34" t="s">
        <v>23</v>
      </c>
      <c r="GE24" s="34">
        <v>2.41</v>
      </c>
      <c r="GF24" s="34">
        <v>4.37</v>
      </c>
      <c r="GG24" s="34">
        <v>2.15</v>
      </c>
      <c r="GH24" s="34">
        <v>1.42</v>
      </c>
      <c r="GK24" s="34" t="s">
        <v>23</v>
      </c>
      <c r="GL24" s="34">
        <v>1.56</v>
      </c>
      <c r="GM24" s="34">
        <v>1.99</v>
      </c>
      <c r="GN24" s="34">
        <v>1.41</v>
      </c>
      <c r="GO24" s="34">
        <v>1.56</v>
      </c>
      <c r="GR24" s="49" t="s">
        <v>23</v>
      </c>
      <c r="GS24" s="49">
        <v>1.89</v>
      </c>
      <c r="GT24" s="49">
        <v>1.8</v>
      </c>
      <c r="GU24" s="49">
        <v>2.12</v>
      </c>
      <c r="GV24" s="49">
        <v>1.55</v>
      </c>
      <c r="GY24" s="57" t="s">
        <v>23</v>
      </c>
      <c r="GZ24" s="57">
        <v>2.79</v>
      </c>
      <c r="HA24" s="57">
        <v>3.18</v>
      </c>
      <c r="HB24" s="57">
        <v>3.27</v>
      </c>
      <c r="HC24" s="57">
        <v>1.43</v>
      </c>
      <c r="HF24" s="57" t="s">
        <v>23</v>
      </c>
      <c r="HG24" s="57">
        <v>1.91</v>
      </c>
      <c r="HH24" s="57">
        <v>2.38</v>
      </c>
      <c r="HI24" s="57">
        <v>2.17</v>
      </c>
      <c r="HJ24" s="57">
        <v>0.84</v>
      </c>
    </row>
    <row r="25" spans="1:218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  <c r="FP25" s="34" t="s">
        <v>24</v>
      </c>
      <c r="FQ25" s="34">
        <v>1.7</v>
      </c>
      <c r="FR25" s="34">
        <v>4.5999999999999996</v>
      </c>
      <c r="FS25" s="34">
        <v>1.31</v>
      </c>
      <c r="FT25" s="34">
        <v>0.34</v>
      </c>
      <c r="FW25" s="34" t="s">
        <v>24</v>
      </c>
      <c r="FX25" s="34">
        <v>1.79</v>
      </c>
      <c r="FY25" s="34">
        <v>3.98</v>
      </c>
      <c r="FZ25" s="34">
        <v>1.65</v>
      </c>
      <c r="GA25" s="34">
        <v>0.11</v>
      </c>
      <c r="GD25" s="34" t="s">
        <v>24</v>
      </c>
      <c r="GE25" s="34">
        <v>1.53</v>
      </c>
      <c r="GF25" s="34">
        <v>5.03</v>
      </c>
      <c r="GG25" s="34">
        <v>0.95</v>
      </c>
      <c r="GH25" s="34">
        <v>7.0000000000000007E-2</v>
      </c>
      <c r="GK25" s="34" t="s">
        <v>24</v>
      </c>
      <c r="GL25" s="34">
        <v>0.85</v>
      </c>
      <c r="GM25" s="34">
        <v>1.91</v>
      </c>
      <c r="GN25" s="34">
        <v>0.78</v>
      </c>
      <c r="GO25" s="34">
        <v>0.28999999999999998</v>
      </c>
      <c r="GR25" s="49" t="s">
        <v>24</v>
      </c>
      <c r="GS25" s="49">
        <v>1.72</v>
      </c>
      <c r="GT25" s="49">
        <v>5.57</v>
      </c>
      <c r="GU25" s="49">
        <v>1.18</v>
      </c>
      <c r="GV25" s="49">
        <v>0.33</v>
      </c>
      <c r="GY25" s="57" t="s">
        <v>24</v>
      </c>
      <c r="GZ25" s="57">
        <v>1.0900000000000001</v>
      </c>
      <c r="HA25" s="57">
        <v>3.7</v>
      </c>
      <c r="HB25" s="57">
        <v>0.46</v>
      </c>
      <c r="HC25" s="57">
        <v>7.0000000000000007E-2</v>
      </c>
      <c r="HF25" s="57" t="s">
        <v>24</v>
      </c>
      <c r="HG25" s="57">
        <v>1.59</v>
      </c>
      <c r="HH25" s="57">
        <v>4.7300000000000004</v>
      </c>
      <c r="HI25" s="57">
        <v>1.21</v>
      </c>
      <c r="HJ25" s="57">
        <v>0</v>
      </c>
    </row>
    <row r="26" spans="1:218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  <c r="FP26" s="34" t="s">
        <v>25</v>
      </c>
      <c r="FQ26" s="34">
        <v>0.77</v>
      </c>
      <c r="FR26" s="34">
        <v>1.44</v>
      </c>
      <c r="FS26" s="34">
        <v>0.63</v>
      </c>
      <c r="FT26" s="34">
        <v>0</v>
      </c>
      <c r="FW26" s="34" t="s">
        <v>25</v>
      </c>
      <c r="FX26" s="34">
        <v>0.31</v>
      </c>
      <c r="FY26" s="34">
        <v>0.51</v>
      </c>
      <c r="FZ26" s="34">
        <v>0.24</v>
      </c>
      <c r="GA26" s="34">
        <v>0.12</v>
      </c>
      <c r="GD26" s="34" t="s">
        <v>25</v>
      </c>
      <c r="GE26" s="34">
        <v>0.77</v>
      </c>
      <c r="GF26" s="34">
        <v>0.65</v>
      </c>
      <c r="GG26" s="34">
        <v>0.63</v>
      </c>
      <c r="GH26" s="34">
        <v>0.11</v>
      </c>
      <c r="GK26" s="34" t="s">
        <v>25</v>
      </c>
      <c r="GL26" s="34">
        <v>0.59</v>
      </c>
      <c r="GM26" s="34">
        <v>1.02</v>
      </c>
      <c r="GN26" s="34">
        <v>0.49</v>
      </c>
      <c r="GO26" s="34">
        <v>0.35</v>
      </c>
      <c r="GR26" s="49" t="s">
        <v>25</v>
      </c>
      <c r="GS26" s="49">
        <v>0.64</v>
      </c>
      <c r="GT26" s="49">
        <v>1.35</v>
      </c>
      <c r="GU26" s="49">
        <v>0.56000000000000005</v>
      </c>
      <c r="GV26" s="49">
        <v>0</v>
      </c>
      <c r="GY26" s="57" t="s">
        <v>25</v>
      </c>
      <c r="GZ26" s="57">
        <v>0.82</v>
      </c>
      <c r="HA26" s="57">
        <v>0.99</v>
      </c>
      <c r="HB26" s="57">
        <v>0.78</v>
      </c>
      <c r="HC26" s="57">
        <v>0.37</v>
      </c>
      <c r="HF26" s="57" t="s">
        <v>25</v>
      </c>
      <c r="HG26" s="57">
        <v>0.52</v>
      </c>
      <c r="HH26" s="57">
        <v>0.36</v>
      </c>
      <c r="HI26" s="57">
        <v>0.53</v>
      </c>
      <c r="HJ26" s="57">
        <v>0.14000000000000001</v>
      </c>
    </row>
    <row r="27" spans="1:218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  <c r="FP27" s="34" t="s">
        <v>26</v>
      </c>
      <c r="FQ27" s="34">
        <v>1.1200000000000001</v>
      </c>
      <c r="FR27" s="34">
        <v>2.67</v>
      </c>
      <c r="FS27" s="34">
        <v>0.41</v>
      </c>
      <c r="FT27" s="34">
        <v>1.36</v>
      </c>
      <c r="FW27" s="34" t="s">
        <v>26</v>
      </c>
      <c r="FX27" s="34">
        <v>0.88</v>
      </c>
      <c r="FY27" s="34">
        <v>1.44</v>
      </c>
      <c r="FZ27" s="34">
        <v>0.59</v>
      </c>
      <c r="GA27" s="34">
        <v>0.98</v>
      </c>
      <c r="GD27" s="34" t="s">
        <v>26</v>
      </c>
      <c r="GE27" s="34">
        <v>0.74</v>
      </c>
      <c r="GF27" s="34">
        <v>2.06</v>
      </c>
      <c r="GG27" s="34">
        <v>0.46</v>
      </c>
      <c r="GH27" s="34">
        <v>0.54</v>
      </c>
      <c r="GK27" s="34" t="s">
        <v>26</v>
      </c>
      <c r="GL27" s="34">
        <v>0.78</v>
      </c>
      <c r="GM27" s="34">
        <v>1.98</v>
      </c>
      <c r="GN27" s="34">
        <v>0.39</v>
      </c>
      <c r="GO27" s="34">
        <v>1</v>
      </c>
      <c r="GR27" s="49" t="s">
        <v>26</v>
      </c>
      <c r="GS27" s="49">
        <v>0.46</v>
      </c>
      <c r="GT27" s="49">
        <v>0.84</v>
      </c>
      <c r="GU27" s="49">
        <v>0.26</v>
      </c>
      <c r="GV27" s="49">
        <v>0.72</v>
      </c>
      <c r="GY27" s="57" t="s">
        <v>26</v>
      </c>
      <c r="GZ27" s="57">
        <v>0.74</v>
      </c>
      <c r="HA27" s="57">
        <v>2.0499999999999998</v>
      </c>
      <c r="HB27" s="57">
        <v>0.39</v>
      </c>
      <c r="HC27" s="57">
        <v>0.61</v>
      </c>
      <c r="HF27" s="57" t="s">
        <v>26</v>
      </c>
      <c r="HG27" s="57">
        <v>1.05</v>
      </c>
      <c r="HH27" s="57">
        <v>2.46</v>
      </c>
      <c r="HI27" s="57">
        <v>0.7</v>
      </c>
      <c r="HJ27" s="57">
        <v>1.18</v>
      </c>
    </row>
    <row r="28" spans="1:218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  <c r="FP28" s="34" t="s">
        <v>27</v>
      </c>
      <c r="FQ28" s="34">
        <v>1.52</v>
      </c>
      <c r="FR28" s="34">
        <v>2.34</v>
      </c>
      <c r="FS28" s="34">
        <v>1.65</v>
      </c>
      <c r="FT28" s="34">
        <v>0.28000000000000003</v>
      </c>
      <c r="FW28" s="34" t="s">
        <v>27</v>
      </c>
      <c r="FX28" s="34">
        <v>1.35</v>
      </c>
      <c r="FY28" s="34">
        <v>2.54</v>
      </c>
      <c r="FZ28" s="34">
        <v>1.4</v>
      </c>
      <c r="GA28" s="34">
        <v>0.19</v>
      </c>
      <c r="GD28" s="34" t="s">
        <v>27</v>
      </c>
      <c r="GE28" s="34">
        <v>1.71</v>
      </c>
      <c r="GF28" s="34">
        <v>2.27</v>
      </c>
      <c r="GG28" s="34">
        <v>2.1</v>
      </c>
      <c r="GH28" s="34">
        <v>0.18</v>
      </c>
      <c r="GK28" s="34" t="s">
        <v>27</v>
      </c>
      <c r="GL28" s="34">
        <v>2.42</v>
      </c>
      <c r="GM28" s="34">
        <v>2.72</v>
      </c>
      <c r="GN28" s="34">
        <v>3</v>
      </c>
      <c r="GO28" s="34">
        <v>0.06</v>
      </c>
      <c r="GR28" s="49" t="s">
        <v>27</v>
      </c>
      <c r="GS28" s="49">
        <v>2.16</v>
      </c>
      <c r="GT28" s="49">
        <v>2.4</v>
      </c>
      <c r="GU28" s="49">
        <v>2.69</v>
      </c>
      <c r="GV28" s="49">
        <v>7.0000000000000007E-2</v>
      </c>
      <c r="GY28" s="57" t="s">
        <v>27</v>
      </c>
      <c r="GZ28" s="57">
        <v>1.56</v>
      </c>
      <c r="HA28" s="57">
        <v>1.43</v>
      </c>
      <c r="HB28" s="57">
        <v>1.93</v>
      </c>
      <c r="HC28" s="57">
        <v>0.27</v>
      </c>
      <c r="HF28" s="57" t="s">
        <v>27</v>
      </c>
      <c r="HG28" s="57">
        <v>1.74</v>
      </c>
      <c r="HH28" s="57">
        <v>2.25</v>
      </c>
      <c r="HI28" s="57">
        <v>1.88</v>
      </c>
      <c r="HJ28" s="57">
        <v>0.17</v>
      </c>
    </row>
    <row r="29" spans="1:218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  <c r="FP29" s="34" t="s">
        <v>28</v>
      </c>
      <c r="FQ29" s="34">
        <v>0.51</v>
      </c>
      <c r="FR29" s="34">
        <v>0.55000000000000004</v>
      </c>
      <c r="FS29" s="34">
        <v>0.6</v>
      </c>
      <c r="FT29" s="34">
        <v>0.36</v>
      </c>
      <c r="FW29" s="34" t="s">
        <v>28</v>
      </c>
      <c r="FX29" s="34">
        <v>0.4</v>
      </c>
      <c r="FY29" s="34">
        <v>0.67</v>
      </c>
      <c r="FZ29" s="34">
        <v>0.42</v>
      </c>
      <c r="GA29" s="34">
        <v>0.09</v>
      </c>
      <c r="GD29" s="34" t="s">
        <v>28</v>
      </c>
      <c r="GE29" s="34">
        <v>0.32</v>
      </c>
      <c r="GF29" s="34">
        <v>0.4</v>
      </c>
      <c r="GG29" s="34">
        <v>0.39</v>
      </c>
      <c r="GH29" s="34">
        <v>0</v>
      </c>
      <c r="GK29" s="34" t="s">
        <v>28</v>
      </c>
      <c r="GL29" s="34">
        <v>0.48</v>
      </c>
      <c r="GM29" s="34">
        <v>0.62</v>
      </c>
      <c r="GN29" s="34">
        <v>0.61</v>
      </c>
      <c r="GO29" s="34">
        <v>0</v>
      </c>
      <c r="GR29" s="49" t="s">
        <v>28</v>
      </c>
      <c r="GS29" s="49">
        <v>0.39</v>
      </c>
      <c r="GT29" s="49">
        <v>0.66</v>
      </c>
      <c r="GU29" s="49">
        <v>0.39</v>
      </c>
      <c r="GV29" s="49">
        <v>0</v>
      </c>
      <c r="GY29" s="57" t="s">
        <v>28</v>
      </c>
      <c r="GZ29" s="57">
        <v>0.54</v>
      </c>
      <c r="HA29" s="57">
        <v>0.82</v>
      </c>
      <c r="HB29" s="57">
        <v>0.55000000000000004</v>
      </c>
      <c r="HC29" s="57">
        <v>0.46</v>
      </c>
      <c r="HF29" s="57" t="s">
        <v>28</v>
      </c>
      <c r="HG29" s="57">
        <v>0.78</v>
      </c>
      <c r="HH29" s="57">
        <v>1.01</v>
      </c>
      <c r="HI29" s="57">
        <v>0.99</v>
      </c>
      <c r="HJ29" s="57">
        <v>0</v>
      </c>
    </row>
    <row r="30" spans="1:218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  <c r="FP30" s="34" t="s">
        <v>29</v>
      </c>
      <c r="FQ30" s="34">
        <v>0.19</v>
      </c>
      <c r="FR30" s="34">
        <v>0.45</v>
      </c>
      <c r="FS30" s="34">
        <v>0.11</v>
      </c>
      <c r="FT30" s="34">
        <v>0.27</v>
      </c>
      <c r="FW30" s="34" t="s">
        <v>29</v>
      </c>
      <c r="FX30" s="34">
        <v>0.56999999999999995</v>
      </c>
      <c r="FY30" s="34">
        <v>0.66</v>
      </c>
      <c r="FZ30" s="34">
        <v>0.71</v>
      </c>
      <c r="GA30" s="34">
        <v>0</v>
      </c>
      <c r="GD30" s="34" t="s">
        <v>29</v>
      </c>
      <c r="GE30" s="34">
        <v>0.26</v>
      </c>
      <c r="GF30" s="34">
        <v>0.17</v>
      </c>
      <c r="GG30" s="34">
        <v>0.35</v>
      </c>
      <c r="GH30" s="34">
        <v>0</v>
      </c>
      <c r="GK30" s="34" t="s">
        <v>29</v>
      </c>
      <c r="GL30" s="34">
        <v>0.54</v>
      </c>
      <c r="GM30" s="34">
        <v>0</v>
      </c>
      <c r="GN30" s="34">
        <v>0.85</v>
      </c>
      <c r="GO30" s="34">
        <v>0.08</v>
      </c>
      <c r="GR30" s="49" t="s">
        <v>29</v>
      </c>
      <c r="GS30" s="49">
        <v>0.18</v>
      </c>
      <c r="GT30" s="49">
        <v>0</v>
      </c>
      <c r="GU30" s="49">
        <v>0.28000000000000003</v>
      </c>
      <c r="GV30" s="49">
        <v>0</v>
      </c>
      <c r="GY30" s="57" t="s">
        <v>29</v>
      </c>
      <c r="GZ30" s="57">
        <v>0.12</v>
      </c>
      <c r="HA30" s="57">
        <v>0.09</v>
      </c>
      <c r="HB30" s="57">
        <v>0.1</v>
      </c>
      <c r="HC30" s="57">
        <v>0</v>
      </c>
      <c r="HF30" s="57" t="s">
        <v>29</v>
      </c>
      <c r="HG30" s="57">
        <v>0.21</v>
      </c>
      <c r="HH30" s="57">
        <v>0.28999999999999998</v>
      </c>
      <c r="HI30" s="57">
        <v>0.25</v>
      </c>
      <c r="HJ30" s="57">
        <v>0</v>
      </c>
    </row>
    <row r="31" spans="1:218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  <c r="FP31" s="34" t="s">
        <v>30</v>
      </c>
      <c r="FQ31" s="34">
        <v>0.39</v>
      </c>
      <c r="FR31" s="34">
        <v>0.42</v>
      </c>
      <c r="FS31" s="34">
        <v>0.43</v>
      </c>
      <c r="FT31" s="34">
        <v>0</v>
      </c>
      <c r="FW31" s="34" t="s">
        <v>30</v>
      </c>
      <c r="FX31" s="34">
        <v>0.57999999999999996</v>
      </c>
      <c r="FY31" s="34">
        <v>1.52</v>
      </c>
      <c r="FZ31" s="34">
        <v>0.46</v>
      </c>
      <c r="GA31" s="34">
        <v>0</v>
      </c>
      <c r="GD31" s="34" t="s">
        <v>30</v>
      </c>
      <c r="GE31" s="34">
        <v>0.55000000000000004</v>
      </c>
      <c r="GF31" s="34">
        <v>0.65</v>
      </c>
      <c r="GG31" s="34">
        <v>0.42</v>
      </c>
      <c r="GH31" s="34">
        <v>0.28000000000000003</v>
      </c>
      <c r="GK31" s="34" t="s">
        <v>30</v>
      </c>
      <c r="GL31" s="34">
        <v>0.6</v>
      </c>
      <c r="GM31" s="34">
        <v>0.93</v>
      </c>
      <c r="GN31" s="34">
        <v>0.45</v>
      </c>
      <c r="GO31" s="34">
        <v>0</v>
      </c>
      <c r="GR31" s="49" t="s">
        <v>30</v>
      </c>
      <c r="GS31" s="49">
        <v>0.48</v>
      </c>
      <c r="GT31" s="49">
        <v>0.87</v>
      </c>
      <c r="GU31" s="49">
        <v>0.44</v>
      </c>
      <c r="GV31" s="49">
        <v>0</v>
      </c>
      <c r="GY31" s="57" t="s">
        <v>30</v>
      </c>
      <c r="GZ31" s="57">
        <v>0.33</v>
      </c>
      <c r="HA31" s="57">
        <v>0.57999999999999996</v>
      </c>
      <c r="HB31" s="57">
        <v>0.14000000000000001</v>
      </c>
      <c r="HC31" s="57">
        <v>0</v>
      </c>
      <c r="HF31" s="57" t="s">
        <v>30</v>
      </c>
      <c r="HG31" s="57">
        <v>0.5</v>
      </c>
      <c r="HH31" s="57">
        <v>0.26</v>
      </c>
      <c r="HI31" s="57">
        <v>0.63</v>
      </c>
      <c r="HJ31" s="57">
        <v>0</v>
      </c>
    </row>
    <row r="32" spans="1:218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  <c r="FP32" s="34" t="s">
        <v>31</v>
      </c>
      <c r="FQ32" s="34">
        <v>0.25</v>
      </c>
      <c r="FR32" s="34">
        <v>0.56999999999999995</v>
      </c>
      <c r="FS32" s="34">
        <v>0.27</v>
      </c>
      <c r="FT32" s="34">
        <v>0</v>
      </c>
      <c r="FW32" s="34" t="s">
        <v>31</v>
      </c>
      <c r="FX32" s="34">
        <v>0.87</v>
      </c>
      <c r="FY32" s="34">
        <v>3.33</v>
      </c>
      <c r="FZ32" s="34">
        <v>0.52</v>
      </c>
      <c r="GA32" s="34">
        <v>0</v>
      </c>
      <c r="GD32" s="34" t="s">
        <v>31</v>
      </c>
      <c r="GE32" s="34">
        <v>0.56000000000000005</v>
      </c>
      <c r="GF32" s="34">
        <v>2.02</v>
      </c>
      <c r="GG32" s="34">
        <v>0.32</v>
      </c>
      <c r="GH32" s="34">
        <v>0.19</v>
      </c>
      <c r="GK32" s="34" t="s">
        <v>31</v>
      </c>
      <c r="GL32" s="34">
        <v>0.28999999999999998</v>
      </c>
      <c r="GM32" s="34">
        <v>0.89</v>
      </c>
      <c r="GN32" s="34">
        <v>0.24</v>
      </c>
      <c r="GO32" s="34">
        <v>0</v>
      </c>
      <c r="GR32" s="49" t="s">
        <v>31</v>
      </c>
      <c r="GS32" s="49">
        <v>0.37</v>
      </c>
      <c r="GT32" s="49">
        <v>1.34</v>
      </c>
      <c r="GU32" s="49">
        <v>0.21</v>
      </c>
      <c r="GV32" s="49">
        <v>0</v>
      </c>
      <c r="GY32" s="57" t="s">
        <v>31</v>
      </c>
      <c r="GZ32" s="57">
        <v>0.36</v>
      </c>
      <c r="HA32" s="57">
        <v>1.51</v>
      </c>
      <c r="HB32" s="57">
        <v>0.22</v>
      </c>
      <c r="HC32" s="57">
        <v>0</v>
      </c>
      <c r="HF32" s="57" t="s">
        <v>31</v>
      </c>
      <c r="HG32" s="57">
        <v>0.55000000000000004</v>
      </c>
      <c r="HH32" s="57">
        <v>1.27</v>
      </c>
      <c r="HI32" s="57">
        <v>0.49</v>
      </c>
      <c r="HJ32" s="57">
        <v>0.17</v>
      </c>
    </row>
    <row r="33" spans="1:218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  <c r="FP33" s="34" t="s">
        <v>32</v>
      </c>
      <c r="FQ33" s="34">
        <v>0.79</v>
      </c>
      <c r="FR33" s="34">
        <v>0.43</v>
      </c>
      <c r="FS33" s="34">
        <v>1.01</v>
      </c>
      <c r="FT33" s="34">
        <v>0</v>
      </c>
      <c r="FW33" s="34" t="s">
        <v>32</v>
      </c>
      <c r="FX33" s="34">
        <v>0.66</v>
      </c>
      <c r="FY33" s="34">
        <v>0.4</v>
      </c>
      <c r="FZ33" s="34">
        <v>0.85</v>
      </c>
      <c r="GA33" s="34">
        <v>0.16</v>
      </c>
      <c r="GD33" s="34" t="s">
        <v>32</v>
      </c>
      <c r="GE33" s="34">
        <v>0.55000000000000004</v>
      </c>
      <c r="GF33" s="34">
        <v>0.06</v>
      </c>
      <c r="GG33" s="34">
        <v>0.82</v>
      </c>
      <c r="GH33" s="34">
        <v>0.05</v>
      </c>
      <c r="GK33" s="34" t="s">
        <v>32</v>
      </c>
      <c r="GL33" s="34">
        <v>0.63</v>
      </c>
      <c r="GM33" s="34">
        <v>0.27</v>
      </c>
      <c r="GN33" s="34">
        <v>0.68</v>
      </c>
      <c r="GO33" s="34">
        <v>0.1</v>
      </c>
      <c r="GR33" s="49" t="s">
        <v>32</v>
      </c>
      <c r="GS33" s="49">
        <v>0.56000000000000005</v>
      </c>
      <c r="GT33" s="49">
        <v>0.86</v>
      </c>
      <c r="GU33" s="49">
        <v>0.56999999999999995</v>
      </c>
      <c r="GV33" s="49">
        <v>0</v>
      </c>
      <c r="GY33" s="57" t="s">
        <v>32</v>
      </c>
      <c r="GZ33" s="57">
        <v>0.57999999999999996</v>
      </c>
      <c r="HA33" s="57">
        <v>0.21</v>
      </c>
      <c r="HB33" s="57">
        <v>0.73</v>
      </c>
      <c r="HC33" s="57">
        <v>0</v>
      </c>
      <c r="HF33" s="57" t="s">
        <v>32</v>
      </c>
      <c r="HG33" s="57">
        <v>0.43</v>
      </c>
      <c r="HH33" s="57">
        <v>0</v>
      </c>
      <c r="HI33" s="57">
        <v>0.52</v>
      </c>
      <c r="HJ33" s="57">
        <v>0</v>
      </c>
    </row>
    <row r="34" spans="1:218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  <c r="FP34" s="34" t="s">
        <v>33</v>
      </c>
      <c r="FQ34" s="34">
        <v>0.04</v>
      </c>
      <c r="FR34" s="34">
        <v>0.2</v>
      </c>
      <c r="FS34" s="34">
        <v>0.02</v>
      </c>
      <c r="FT34" s="34">
        <v>0</v>
      </c>
      <c r="FW34" s="34" t="s">
        <v>33</v>
      </c>
      <c r="FX34" s="34">
        <v>0.09</v>
      </c>
      <c r="FY34" s="34">
        <v>0.08</v>
      </c>
      <c r="FZ34" s="34">
        <v>7.0000000000000007E-2</v>
      </c>
      <c r="GA34" s="34">
        <v>0.11</v>
      </c>
      <c r="GD34" s="34" t="s">
        <v>33</v>
      </c>
      <c r="GE34" s="34">
        <v>0.19</v>
      </c>
      <c r="GF34" s="34">
        <v>0.76</v>
      </c>
      <c r="GG34" s="34">
        <v>0</v>
      </c>
      <c r="GH34" s="34">
        <v>0</v>
      </c>
      <c r="GK34" s="34" t="s">
        <v>33</v>
      </c>
      <c r="GL34" s="34">
        <v>0.11</v>
      </c>
      <c r="GM34" s="34">
        <v>0.44</v>
      </c>
      <c r="GN34" s="34">
        <v>0</v>
      </c>
      <c r="GO34" s="34">
        <v>0.12</v>
      </c>
      <c r="GR34" s="49" t="s">
        <v>33</v>
      </c>
      <c r="GS34" s="49">
        <v>0.18</v>
      </c>
      <c r="GT34" s="49">
        <v>0.92</v>
      </c>
      <c r="GU34" s="49">
        <v>0</v>
      </c>
      <c r="GV34" s="49">
        <v>0</v>
      </c>
      <c r="GY34" s="57" t="s">
        <v>33</v>
      </c>
      <c r="GZ34" s="57">
        <v>0.26</v>
      </c>
      <c r="HA34" s="57">
        <v>0.93</v>
      </c>
      <c r="HB34" s="57">
        <v>0.18</v>
      </c>
      <c r="HC34" s="57">
        <v>0</v>
      </c>
      <c r="HF34" s="57" t="s">
        <v>33</v>
      </c>
      <c r="HG34" s="57">
        <v>0.28000000000000003</v>
      </c>
      <c r="HH34" s="57">
        <v>1.1200000000000001</v>
      </c>
      <c r="HI34" s="57">
        <v>0.09</v>
      </c>
      <c r="HJ34" s="57">
        <v>0</v>
      </c>
    </row>
    <row r="35" spans="1:218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  <c r="FP35" s="34" t="s">
        <v>34</v>
      </c>
      <c r="FQ35" s="34">
        <v>0.03</v>
      </c>
      <c r="FR35" s="34">
        <v>7.0000000000000007E-2</v>
      </c>
      <c r="FS35" s="34">
        <v>0.02</v>
      </c>
      <c r="FT35" s="34">
        <v>0</v>
      </c>
      <c r="FW35" s="34" t="s">
        <v>34</v>
      </c>
      <c r="FX35" s="34">
        <v>0.08</v>
      </c>
      <c r="FY35" s="34">
        <v>0.21</v>
      </c>
      <c r="FZ35" s="34">
        <v>7.0000000000000007E-2</v>
      </c>
      <c r="GA35" s="34">
        <v>0</v>
      </c>
      <c r="GD35" s="34" t="s">
        <v>34</v>
      </c>
      <c r="GE35" s="34">
        <v>0.27</v>
      </c>
      <c r="GF35" s="34">
        <v>0.22</v>
      </c>
      <c r="GG35" s="34">
        <v>0.38</v>
      </c>
      <c r="GH35" s="34">
        <v>0</v>
      </c>
      <c r="GK35" s="34" t="s">
        <v>34</v>
      </c>
      <c r="GL35" s="34">
        <v>0.17</v>
      </c>
      <c r="GM35" s="34">
        <v>0.31</v>
      </c>
      <c r="GN35" s="34">
        <v>0.17</v>
      </c>
      <c r="GO35" s="34">
        <v>0.09</v>
      </c>
      <c r="GR35" s="49" t="s">
        <v>34</v>
      </c>
      <c r="GS35" s="49">
        <v>0.28999999999999998</v>
      </c>
      <c r="GT35" s="49">
        <v>0.49</v>
      </c>
      <c r="GU35" s="49">
        <v>0.26</v>
      </c>
      <c r="GV35" s="49">
        <v>0</v>
      </c>
      <c r="GY35" s="57" t="s">
        <v>34</v>
      </c>
      <c r="GZ35" s="57">
        <v>0.01</v>
      </c>
      <c r="HA35" s="57">
        <v>0</v>
      </c>
      <c r="HB35" s="57">
        <v>0.02</v>
      </c>
      <c r="HC35" s="57">
        <v>0</v>
      </c>
      <c r="HF35" s="57" t="s">
        <v>34</v>
      </c>
      <c r="HG35" s="57">
        <v>0.08</v>
      </c>
      <c r="HH35" s="57">
        <v>0.31</v>
      </c>
      <c r="HI35" s="57">
        <v>0.06</v>
      </c>
      <c r="HJ35" s="57">
        <v>0</v>
      </c>
    </row>
    <row r="36" spans="1:218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  <c r="FP36" s="34" t="s">
        <v>35</v>
      </c>
      <c r="FQ36" s="34">
        <v>0.17</v>
      </c>
      <c r="FR36" s="34">
        <v>0.39</v>
      </c>
      <c r="FS36" s="34">
        <v>0.19</v>
      </c>
      <c r="FT36" s="34">
        <v>0</v>
      </c>
      <c r="FW36" s="34" t="s">
        <v>35</v>
      </c>
      <c r="FX36" s="34">
        <v>0.12</v>
      </c>
      <c r="FY36" s="34">
        <v>0.08</v>
      </c>
      <c r="FZ36" s="34">
        <v>0.1</v>
      </c>
      <c r="GA36" s="34">
        <v>0</v>
      </c>
      <c r="GD36" s="34" t="s">
        <v>35</v>
      </c>
      <c r="GE36" s="34">
        <v>0.11</v>
      </c>
      <c r="GF36" s="34">
        <v>0</v>
      </c>
      <c r="GG36" s="34">
        <v>0.15</v>
      </c>
      <c r="GH36" s="34">
        <v>0</v>
      </c>
      <c r="GK36" s="34" t="s">
        <v>35</v>
      </c>
      <c r="GL36" s="34">
        <v>0.1</v>
      </c>
      <c r="GM36" s="34">
        <v>0.23</v>
      </c>
      <c r="GN36" s="34">
        <v>0.08</v>
      </c>
      <c r="GO36" s="34">
        <v>0</v>
      </c>
      <c r="GR36" s="49" t="s">
        <v>35</v>
      </c>
      <c r="GS36" s="49">
        <v>0.06</v>
      </c>
      <c r="GT36" s="49">
        <v>0.23</v>
      </c>
      <c r="GU36" s="49">
        <v>0.05</v>
      </c>
      <c r="GV36" s="49">
        <v>0</v>
      </c>
      <c r="GY36" s="57" t="s">
        <v>35</v>
      </c>
      <c r="GZ36" s="57">
        <v>0.3</v>
      </c>
      <c r="HA36" s="57">
        <v>0.81</v>
      </c>
      <c r="HB36" s="57">
        <v>0.28999999999999998</v>
      </c>
      <c r="HC36" s="57">
        <v>0</v>
      </c>
      <c r="HF36" s="57" t="s">
        <v>35</v>
      </c>
      <c r="HG36" s="57">
        <v>0.04</v>
      </c>
      <c r="HH36" s="57">
        <v>0.12</v>
      </c>
      <c r="HI36" s="57">
        <v>0.03</v>
      </c>
      <c r="HJ36" s="57">
        <v>0</v>
      </c>
    </row>
    <row r="37" spans="1:218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  <c r="FP37" s="34" t="s">
        <v>36</v>
      </c>
      <c r="FQ37" s="34">
        <v>0.04</v>
      </c>
      <c r="FR37" s="34">
        <v>7.0000000000000007E-2</v>
      </c>
      <c r="FS37" s="34">
        <v>0</v>
      </c>
      <c r="FT37" s="34">
        <v>0</v>
      </c>
      <c r="FW37" s="34" t="s">
        <v>36</v>
      </c>
      <c r="FX37" s="34">
        <v>7.0000000000000007E-2</v>
      </c>
      <c r="FY37" s="34">
        <v>0.12</v>
      </c>
      <c r="FZ37" s="34">
        <v>0.08</v>
      </c>
      <c r="GA37" s="34">
        <v>0</v>
      </c>
      <c r="GD37" s="34" t="s">
        <v>36</v>
      </c>
      <c r="GE37" s="34">
        <v>0.04</v>
      </c>
      <c r="GF37" s="34">
        <v>0.25</v>
      </c>
      <c r="GG37" s="34">
        <v>0</v>
      </c>
      <c r="GH37" s="34">
        <v>0</v>
      </c>
      <c r="GK37" s="34" t="s">
        <v>36</v>
      </c>
      <c r="GL37" s="34">
        <v>0.04</v>
      </c>
      <c r="GM37" s="34">
        <v>0</v>
      </c>
      <c r="GN37" s="34">
        <v>0.06</v>
      </c>
      <c r="GO37" s="34">
        <v>0</v>
      </c>
      <c r="GR37" s="49" t="s">
        <v>36</v>
      </c>
      <c r="GS37" s="49">
        <v>0.04</v>
      </c>
      <c r="GT37" s="49">
        <v>7.0000000000000007E-2</v>
      </c>
      <c r="GU37" s="49">
        <v>0.04</v>
      </c>
      <c r="GV37" s="49">
        <v>0</v>
      </c>
      <c r="GY37" s="57" t="s">
        <v>36</v>
      </c>
      <c r="GZ37" s="57">
        <v>0.12</v>
      </c>
      <c r="HA37" s="57">
        <v>0</v>
      </c>
      <c r="HB37" s="57">
        <v>0.19</v>
      </c>
      <c r="HC37" s="57">
        <v>0</v>
      </c>
      <c r="HF37" s="57" t="s">
        <v>36</v>
      </c>
      <c r="HG37" s="57">
        <v>7.0000000000000007E-2</v>
      </c>
      <c r="HH37" s="57">
        <v>0.3</v>
      </c>
      <c r="HI37" s="57">
        <v>0.02</v>
      </c>
      <c r="HJ37" s="57">
        <v>0</v>
      </c>
    </row>
    <row r="38" spans="1:218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  <c r="FP38" s="34" t="s">
        <v>37</v>
      </c>
      <c r="FQ38" s="34">
        <v>0.01</v>
      </c>
      <c r="FR38" s="34">
        <v>0</v>
      </c>
      <c r="FS38" s="34">
        <v>0.02</v>
      </c>
      <c r="FT38" s="34">
        <v>0</v>
      </c>
      <c r="FW38" s="34" t="s">
        <v>37</v>
      </c>
      <c r="FX38" s="34">
        <v>0</v>
      </c>
      <c r="FY38" s="34">
        <v>0</v>
      </c>
      <c r="FZ38" s="34">
        <v>0</v>
      </c>
      <c r="GA38" s="34">
        <v>0</v>
      </c>
      <c r="GD38" s="34" t="s">
        <v>37</v>
      </c>
      <c r="GE38" s="34">
        <v>0.01</v>
      </c>
      <c r="GF38" s="34">
        <v>0</v>
      </c>
      <c r="GG38" s="34">
        <v>0.02</v>
      </c>
      <c r="GH38" s="34">
        <v>0</v>
      </c>
      <c r="GK38" s="34" t="s">
        <v>37</v>
      </c>
      <c r="GL38" s="34">
        <v>0</v>
      </c>
      <c r="GM38" s="34">
        <v>0</v>
      </c>
      <c r="GN38" s="34">
        <v>0</v>
      </c>
      <c r="GO38" s="34">
        <v>0</v>
      </c>
      <c r="GR38" s="49" t="s">
        <v>37</v>
      </c>
      <c r="GS38" s="49">
        <v>0.04</v>
      </c>
      <c r="GT38" s="49">
        <v>0.23</v>
      </c>
      <c r="GU38" s="49">
        <v>0</v>
      </c>
      <c r="GV38" s="49">
        <v>0</v>
      </c>
      <c r="GY38" s="57" t="s">
        <v>37</v>
      </c>
      <c r="GZ38" s="57">
        <v>0</v>
      </c>
      <c r="HA38" s="57">
        <v>0</v>
      </c>
      <c r="HB38" s="57">
        <v>0</v>
      </c>
      <c r="HC38" s="57">
        <v>0</v>
      </c>
      <c r="HF38" s="57" t="s">
        <v>37</v>
      </c>
      <c r="HG38" s="57">
        <v>0.01</v>
      </c>
      <c r="HH38" s="57">
        <v>0</v>
      </c>
      <c r="HI38" s="57">
        <v>0.01</v>
      </c>
      <c r="HJ38" s="57">
        <v>0</v>
      </c>
    </row>
    <row r="39" spans="1:218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  <c r="FP39" s="34" t="s">
        <v>38</v>
      </c>
      <c r="FQ39" s="34">
        <v>0.15</v>
      </c>
      <c r="FR39" s="34">
        <v>0.44</v>
      </c>
      <c r="FS39" s="34">
        <v>0.05</v>
      </c>
      <c r="FT39" s="34">
        <v>0.27</v>
      </c>
      <c r="FW39" s="34" t="s">
        <v>38</v>
      </c>
      <c r="FX39" s="34">
        <v>0.15</v>
      </c>
      <c r="FY39" s="34">
        <v>0.09</v>
      </c>
      <c r="FZ39" s="34">
        <v>0.19</v>
      </c>
      <c r="GA39" s="34">
        <v>0.09</v>
      </c>
      <c r="GD39" s="34" t="s">
        <v>38</v>
      </c>
      <c r="GE39" s="34">
        <v>0.05</v>
      </c>
      <c r="GF39" s="34">
        <v>0</v>
      </c>
      <c r="GG39" s="34">
        <v>0.09</v>
      </c>
      <c r="GH39" s="34">
        <v>0</v>
      </c>
      <c r="GK39" s="34" t="s">
        <v>38</v>
      </c>
      <c r="GL39" s="34">
        <v>0.08</v>
      </c>
      <c r="GM39" s="34">
        <v>0</v>
      </c>
      <c r="GN39" s="34">
        <v>0.12</v>
      </c>
      <c r="GO39" s="34">
        <v>0</v>
      </c>
      <c r="GR39" s="49" t="s">
        <v>38</v>
      </c>
      <c r="GS39" s="49">
        <v>0.13</v>
      </c>
      <c r="GT39" s="49">
        <v>0.24</v>
      </c>
      <c r="GU39" s="49">
        <v>0.13</v>
      </c>
      <c r="GV39" s="49">
        <v>0</v>
      </c>
      <c r="GY39" s="57" t="s">
        <v>38</v>
      </c>
      <c r="GZ39" s="57">
        <v>0.02</v>
      </c>
      <c r="HA39" s="57">
        <v>0.16</v>
      </c>
      <c r="HB39" s="57">
        <v>0</v>
      </c>
      <c r="HC39" s="57">
        <v>0</v>
      </c>
      <c r="HF39" s="57" t="s">
        <v>38</v>
      </c>
      <c r="HG39" s="57">
        <v>0.13</v>
      </c>
      <c r="HH39" s="57">
        <v>0.14000000000000001</v>
      </c>
      <c r="HI39" s="57">
        <v>0.15</v>
      </c>
      <c r="HJ39" s="57">
        <v>0</v>
      </c>
    </row>
    <row r="40" spans="1:218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  <c r="FP40" s="34" t="s">
        <v>39</v>
      </c>
      <c r="FQ40" s="34">
        <v>0.01</v>
      </c>
      <c r="FR40" s="34">
        <v>0</v>
      </c>
      <c r="FS40" s="34">
        <v>0</v>
      </c>
      <c r="FT40" s="34">
        <v>0</v>
      </c>
      <c r="FW40" s="34" t="s">
        <v>39</v>
      </c>
      <c r="FX40" s="34">
        <v>0</v>
      </c>
      <c r="FY40" s="34">
        <v>0</v>
      </c>
      <c r="FZ40" s="34">
        <v>0</v>
      </c>
      <c r="GA40" s="34">
        <v>0</v>
      </c>
      <c r="GD40" s="34" t="s">
        <v>39</v>
      </c>
      <c r="GE40" s="34">
        <v>0</v>
      </c>
      <c r="GF40" s="34">
        <v>0</v>
      </c>
      <c r="GG40" s="34">
        <v>0</v>
      </c>
      <c r="GH40" s="34">
        <v>0</v>
      </c>
      <c r="GK40" s="34" t="s">
        <v>39</v>
      </c>
      <c r="GL40" s="34">
        <v>0</v>
      </c>
      <c r="GM40" s="34">
        <v>0</v>
      </c>
      <c r="GN40" s="34">
        <v>0</v>
      </c>
      <c r="GO40" s="34">
        <v>0</v>
      </c>
      <c r="GR40" s="49" t="s">
        <v>39</v>
      </c>
      <c r="GS40" s="49">
        <v>0</v>
      </c>
      <c r="GT40" s="49">
        <v>0</v>
      </c>
      <c r="GU40" s="49">
        <v>0</v>
      </c>
      <c r="GV40" s="49">
        <v>0</v>
      </c>
      <c r="GY40" s="57" t="s">
        <v>39</v>
      </c>
      <c r="GZ40" s="57">
        <v>0</v>
      </c>
      <c r="HA40" s="57">
        <v>0</v>
      </c>
      <c r="HB40" s="57">
        <v>0</v>
      </c>
      <c r="HC40" s="57">
        <v>0</v>
      </c>
      <c r="HF40" s="57" t="s">
        <v>39</v>
      </c>
      <c r="HG40" s="57">
        <v>0.03</v>
      </c>
      <c r="HH40" s="57">
        <v>0.06</v>
      </c>
      <c r="HI40" s="57">
        <v>0</v>
      </c>
      <c r="HJ40" s="57">
        <v>0</v>
      </c>
    </row>
    <row r="41" spans="1:218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  <c r="FP41" s="34" t="s">
        <v>40</v>
      </c>
      <c r="FQ41" s="34">
        <v>0.09</v>
      </c>
      <c r="FR41" s="34">
        <v>0</v>
      </c>
      <c r="FS41" s="34">
        <v>0.15</v>
      </c>
      <c r="FT41" s="34">
        <v>0</v>
      </c>
      <c r="FW41" s="34" t="s">
        <v>40</v>
      </c>
      <c r="FX41" s="34">
        <v>0.02</v>
      </c>
      <c r="FY41" s="34">
        <v>0</v>
      </c>
      <c r="FZ41" s="34">
        <v>0</v>
      </c>
      <c r="GA41" s="34">
        <v>0</v>
      </c>
      <c r="GD41" s="34" t="s">
        <v>40</v>
      </c>
      <c r="GE41" s="34">
        <v>0.02</v>
      </c>
      <c r="GF41" s="34">
        <v>0</v>
      </c>
      <c r="GG41" s="34">
        <v>0.04</v>
      </c>
      <c r="GH41" s="34">
        <v>0</v>
      </c>
      <c r="GK41" s="34" t="s">
        <v>40</v>
      </c>
      <c r="GL41" s="34">
        <v>0.08</v>
      </c>
      <c r="GM41" s="34">
        <v>0</v>
      </c>
      <c r="GN41" s="34">
        <v>0.06</v>
      </c>
      <c r="GO41" s="34">
        <v>0</v>
      </c>
      <c r="GR41" s="49" t="s">
        <v>40</v>
      </c>
      <c r="GS41" s="49">
        <v>0.08</v>
      </c>
      <c r="GT41" s="49">
        <v>0</v>
      </c>
      <c r="GU41" s="49">
        <v>0.1</v>
      </c>
      <c r="GV41" s="49">
        <v>0</v>
      </c>
      <c r="GY41" s="57" t="s">
        <v>40</v>
      </c>
      <c r="GZ41" s="57">
        <v>0.02</v>
      </c>
      <c r="HA41" s="57">
        <v>7.0000000000000007E-2</v>
      </c>
      <c r="HB41" s="57">
        <v>0.01</v>
      </c>
      <c r="HC41" s="57">
        <v>0</v>
      </c>
      <c r="HF41" s="57" t="s">
        <v>40</v>
      </c>
      <c r="HG41" s="57">
        <v>0.03</v>
      </c>
      <c r="HH41" s="57">
        <v>0</v>
      </c>
      <c r="HI41" s="57">
        <v>0.05</v>
      </c>
      <c r="HJ41" s="57">
        <v>0</v>
      </c>
    </row>
    <row r="42" spans="1:218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  <c r="FP42" s="34" t="s">
        <v>41</v>
      </c>
      <c r="FQ42" s="34">
        <v>0.08</v>
      </c>
      <c r="FR42" s="34">
        <v>0.11</v>
      </c>
      <c r="FS42" s="34">
        <v>0.02</v>
      </c>
      <c r="FT42" s="34">
        <v>0</v>
      </c>
      <c r="FW42" s="34" t="s">
        <v>41</v>
      </c>
      <c r="FX42" s="34">
        <v>0.03</v>
      </c>
      <c r="FY42" s="34">
        <v>0</v>
      </c>
      <c r="FZ42" s="34">
        <v>0.05</v>
      </c>
      <c r="GA42" s="34">
        <v>0</v>
      </c>
      <c r="GD42" s="34" t="s">
        <v>41</v>
      </c>
      <c r="GE42" s="34">
        <v>0</v>
      </c>
      <c r="GF42" s="34">
        <v>0</v>
      </c>
      <c r="GG42" s="34">
        <v>0</v>
      </c>
      <c r="GH42" s="34">
        <v>0</v>
      </c>
      <c r="GK42" s="34" t="s">
        <v>41</v>
      </c>
      <c r="GL42" s="34">
        <v>0</v>
      </c>
      <c r="GM42" s="34">
        <v>0</v>
      </c>
      <c r="GN42" s="34">
        <v>0</v>
      </c>
      <c r="GO42" s="34">
        <v>0</v>
      </c>
      <c r="GR42" s="49" t="s">
        <v>41</v>
      </c>
      <c r="GS42" s="49">
        <v>0.02</v>
      </c>
      <c r="GT42" s="49">
        <v>0</v>
      </c>
      <c r="GU42" s="49">
        <v>0.04</v>
      </c>
      <c r="GV42" s="49">
        <v>0</v>
      </c>
      <c r="GY42" s="57" t="s">
        <v>41</v>
      </c>
      <c r="GZ42" s="57">
        <v>0.01</v>
      </c>
      <c r="HA42" s="57">
        <v>0.05</v>
      </c>
      <c r="HB42" s="57">
        <v>0</v>
      </c>
      <c r="HC42" s="57">
        <v>0</v>
      </c>
      <c r="HF42" s="57" t="s">
        <v>41</v>
      </c>
      <c r="HG42" s="57">
        <v>0.02</v>
      </c>
      <c r="HH42" s="57">
        <v>0</v>
      </c>
      <c r="HI42" s="57">
        <v>0.04</v>
      </c>
      <c r="HJ42" s="57">
        <v>0</v>
      </c>
    </row>
    <row r="43" spans="1:218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  <c r="FP43" s="34" t="s">
        <v>42</v>
      </c>
      <c r="FQ43" s="34">
        <v>0.06</v>
      </c>
      <c r="FR43" s="34">
        <v>0</v>
      </c>
      <c r="FS43" s="34">
        <v>0.11</v>
      </c>
      <c r="FT43" s="34">
        <v>0</v>
      </c>
      <c r="FW43" s="34" t="s">
        <v>42</v>
      </c>
      <c r="FX43" s="34">
        <v>0</v>
      </c>
      <c r="FY43" s="34">
        <v>0</v>
      </c>
      <c r="FZ43" s="34">
        <v>0</v>
      </c>
      <c r="GA43" s="34">
        <v>0</v>
      </c>
      <c r="GD43" s="34" t="s">
        <v>42</v>
      </c>
      <c r="GE43" s="34">
        <v>0</v>
      </c>
      <c r="GF43" s="34">
        <v>0</v>
      </c>
      <c r="GG43" s="34">
        <v>0</v>
      </c>
      <c r="GH43" s="34">
        <v>0</v>
      </c>
      <c r="GK43" s="34" t="s">
        <v>42</v>
      </c>
      <c r="GL43" s="34">
        <v>0.04</v>
      </c>
      <c r="GM43" s="34">
        <v>0</v>
      </c>
      <c r="GN43" s="34">
        <v>0.04</v>
      </c>
      <c r="GO43" s="34">
        <v>0</v>
      </c>
      <c r="GR43" s="49" t="s">
        <v>42</v>
      </c>
      <c r="GS43" s="49">
        <v>0.09</v>
      </c>
      <c r="GT43" s="49">
        <v>0</v>
      </c>
      <c r="GU43" s="49">
        <v>0.09</v>
      </c>
      <c r="GV43" s="49">
        <v>0</v>
      </c>
      <c r="GY43" s="57" t="s">
        <v>42</v>
      </c>
      <c r="GZ43" s="57">
        <v>7.0000000000000007E-2</v>
      </c>
      <c r="HA43" s="57">
        <v>0</v>
      </c>
      <c r="HB43" s="57">
        <v>0.06</v>
      </c>
      <c r="HC43" s="57">
        <v>0</v>
      </c>
      <c r="HF43" s="57" t="s">
        <v>42</v>
      </c>
      <c r="HG43" s="57">
        <v>0.02</v>
      </c>
      <c r="HH43" s="57">
        <v>0</v>
      </c>
      <c r="HI43" s="57">
        <v>0</v>
      </c>
      <c r="HJ43" s="57">
        <v>0</v>
      </c>
    </row>
    <row r="44" spans="1:218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  <c r="FP44" s="34" t="s">
        <v>43</v>
      </c>
      <c r="FQ44" s="34">
        <v>0</v>
      </c>
      <c r="FR44" s="34">
        <v>0</v>
      </c>
      <c r="FS44" s="34">
        <v>0</v>
      </c>
      <c r="FT44" s="34">
        <v>0</v>
      </c>
      <c r="FW44" s="34" t="s">
        <v>43</v>
      </c>
      <c r="FX44" s="34">
        <v>0.02</v>
      </c>
      <c r="FY44" s="34">
        <v>0.16</v>
      </c>
      <c r="FZ44" s="34">
        <v>0</v>
      </c>
      <c r="GA44" s="34">
        <v>0</v>
      </c>
      <c r="GD44" s="34" t="s">
        <v>43</v>
      </c>
      <c r="GE44" s="34">
        <v>0.14000000000000001</v>
      </c>
      <c r="GF44" s="34">
        <v>0.2</v>
      </c>
      <c r="GG44" s="34">
        <v>0.18</v>
      </c>
      <c r="GH44" s="34">
        <v>0</v>
      </c>
      <c r="GK44" s="34" t="s">
        <v>43</v>
      </c>
      <c r="GL44" s="34">
        <v>0.02</v>
      </c>
      <c r="GM44" s="34">
        <v>0.11</v>
      </c>
      <c r="GN44" s="34">
        <v>0</v>
      </c>
      <c r="GO44" s="34">
        <v>0</v>
      </c>
      <c r="GR44" s="49" t="s">
        <v>43</v>
      </c>
      <c r="GS44" s="49">
        <v>0.12</v>
      </c>
      <c r="GT44" s="49">
        <v>0.76</v>
      </c>
      <c r="GU44" s="49">
        <v>0</v>
      </c>
      <c r="GV44" s="49">
        <v>0</v>
      </c>
      <c r="GY44" s="57" t="s">
        <v>43</v>
      </c>
      <c r="GZ44" s="57">
        <v>0.02</v>
      </c>
      <c r="HA44" s="57">
        <v>0.1</v>
      </c>
      <c r="HB44" s="57">
        <v>0</v>
      </c>
      <c r="HC44" s="57">
        <v>0</v>
      </c>
      <c r="HF44" s="57" t="s">
        <v>43</v>
      </c>
      <c r="HG44" s="57">
        <v>0</v>
      </c>
      <c r="HH44" s="57">
        <v>0</v>
      </c>
      <c r="HI44" s="57">
        <v>0</v>
      </c>
      <c r="HJ44" s="57">
        <v>0</v>
      </c>
    </row>
    <row r="45" spans="1:218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  <c r="FP45" s="34" t="s">
        <v>44</v>
      </c>
      <c r="FQ45" s="34">
        <v>7.0000000000000007E-2</v>
      </c>
      <c r="FR45" s="34">
        <v>0</v>
      </c>
      <c r="FS45" s="34">
        <v>0</v>
      </c>
      <c r="FT45" s="34">
        <v>0</v>
      </c>
      <c r="FW45" s="34" t="s">
        <v>44</v>
      </c>
      <c r="FX45" s="34">
        <v>0</v>
      </c>
      <c r="FY45" s="34">
        <v>0</v>
      </c>
      <c r="FZ45" s="34">
        <v>0</v>
      </c>
      <c r="GA45" s="34">
        <v>0</v>
      </c>
      <c r="GD45" s="34" t="s">
        <v>44</v>
      </c>
      <c r="GE45" s="34">
        <v>0</v>
      </c>
      <c r="GF45" s="34">
        <v>0</v>
      </c>
      <c r="GG45" s="34">
        <v>0</v>
      </c>
      <c r="GH45" s="34">
        <v>0</v>
      </c>
      <c r="GK45" s="34" t="s">
        <v>44</v>
      </c>
      <c r="GL45" s="34">
        <v>0</v>
      </c>
      <c r="GM45" s="34">
        <v>0</v>
      </c>
      <c r="GN45" s="34">
        <v>0</v>
      </c>
      <c r="GO45" s="34">
        <v>0</v>
      </c>
      <c r="GR45" s="49" t="s">
        <v>44</v>
      </c>
      <c r="GS45" s="49">
        <v>0</v>
      </c>
      <c r="GT45" s="49">
        <v>0</v>
      </c>
      <c r="GU45" s="49">
        <v>0</v>
      </c>
      <c r="GV45" s="49">
        <v>0</v>
      </c>
      <c r="GY45" s="57" t="s">
        <v>44</v>
      </c>
      <c r="GZ45" s="57">
        <v>0.05</v>
      </c>
      <c r="HA45" s="57">
        <v>0.13</v>
      </c>
      <c r="HB45" s="57">
        <v>0.05</v>
      </c>
      <c r="HC45" s="57">
        <v>0</v>
      </c>
      <c r="HF45" s="57" t="s">
        <v>44</v>
      </c>
      <c r="HG45" s="57">
        <v>0</v>
      </c>
      <c r="HH45" s="57">
        <v>0</v>
      </c>
      <c r="HI45" s="57">
        <v>0</v>
      </c>
      <c r="HJ45" s="57">
        <v>0</v>
      </c>
    </row>
    <row r="46" spans="1:218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  <c r="FP46" s="34" t="s">
        <v>45</v>
      </c>
      <c r="FQ46" s="34">
        <v>0.06</v>
      </c>
      <c r="FR46" s="34">
        <v>0</v>
      </c>
      <c r="FS46" s="34">
        <v>0</v>
      </c>
      <c r="FT46" s="34">
        <v>0</v>
      </c>
      <c r="FW46" s="34" t="s">
        <v>45</v>
      </c>
      <c r="FX46" s="34">
        <v>0.08</v>
      </c>
      <c r="FY46" s="34">
        <v>0</v>
      </c>
      <c r="FZ46" s="34">
        <v>0</v>
      </c>
      <c r="GA46" s="34">
        <v>0</v>
      </c>
      <c r="GD46" s="34" t="s">
        <v>45</v>
      </c>
      <c r="GE46" s="34">
        <v>0.13</v>
      </c>
      <c r="GF46" s="34">
        <v>0</v>
      </c>
      <c r="GG46" s="34">
        <v>0</v>
      </c>
      <c r="GH46" s="34">
        <v>0</v>
      </c>
      <c r="GK46" s="34" t="s">
        <v>45</v>
      </c>
      <c r="GL46" s="34">
        <v>7.0000000000000007E-2</v>
      </c>
      <c r="GM46" s="34">
        <v>0</v>
      </c>
      <c r="GN46" s="34">
        <v>0.02</v>
      </c>
      <c r="GO46" s="34">
        <v>0</v>
      </c>
      <c r="GR46" s="49" t="s">
        <v>45</v>
      </c>
      <c r="GS46" s="49">
        <v>7.0000000000000007E-2</v>
      </c>
      <c r="GT46" s="49">
        <v>0</v>
      </c>
      <c r="GU46" s="49">
        <v>0</v>
      </c>
      <c r="GV46" s="49">
        <v>0</v>
      </c>
      <c r="GY46" s="57" t="s">
        <v>45</v>
      </c>
      <c r="GZ46" s="57">
        <v>0.05</v>
      </c>
      <c r="HA46" s="57">
        <v>0</v>
      </c>
      <c r="HB46" s="57">
        <v>0</v>
      </c>
      <c r="HC46" s="57">
        <v>0</v>
      </c>
      <c r="HF46" s="57" t="s">
        <v>45</v>
      </c>
      <c r="HG46" s="57">
        <v>0.05</v>
      </c>
      <c r="HH46" s="57">
        <v>0</v>
      </c>
      <c r="HI46" s="57">
        <v>0</v>
      </c>
      <c r="HJ46" s="57">
        <v>0</v>
      </c>
    </row>
    <row r="47" spans="1:218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  <c r="FP47" s="34" t="s">
        <v>46</v>
      </c>
      <c r="FQ47" s="34">
        <v>0</v>
      </c>
      <c r="FR47" s="34">
        <v>0</v>
      </c>
      <c r="FS47" s="34">
        <v>0</v>
      </c>
      <c r="FT47" s="34">
        <v>0</v>
      </c>
      <c r="FW47" s="34" t="s">
        <v>46</v>
      </c>
      <c r="FX47" s="34">
        <v>0</v>
      </c>
      <c r="FY47" s="34">
        <v>0</v>
      </c>
      <c r="FZ47" s="34">
        <v>0</v>
      </c>
      <c r="GA47" s="34">
        <v>0</v>
      </c>
      <c r="GD47" s="34" t="s">
        <v>46</v>
      </c>
      <c r="GE47" s="34">
        <v>0</v>
      </c>
      <c r="GF47" s="34">
        <v>0</v>
      </c>
      <c r="GG47" s="34">
        <v>0</v>
      </c>
      <c r="GH47" s="34">
        <v>0</v>
      </c>
      <c r="GK47" s="34" t="s">
        <v>46</v>
      </c>
      <c r="GL47" s="34">
        <v>0</v>
      </c>
      <c r="GM47" s="34">
        <v>0</v>
      </c>
      <c r="GN47" s="34">
        <v>0</v>
      </c>
      <c r="GO47" s="34">
        <v>0</v>
      </c>
      <c r="GR47" s="49" t="s">
        <v>46</v>
      </c>
      <c r="GS47" s="49">
        <v>0.01</v>
      </c>
      <c r="GT47" s="49">
        <v>0.09</v>
      </c>
      <c r="GU47" s="49">
        <v>0</v>
      </c>
      <c r="GV47" s="49">
        <v>0</v>
      </c>
      <c r="GY47" s="57" t="s">
        <v>46</v>
      </c>
      <c r="GZ47" s="57">
        <v>0</v>
      </c>
      <c r="HA47" s="57">
        <v>0</v>
      </c>
      <c r="HB47" s="57">
        <v>0</v>
      </c>
      <c r="HC47" s="57">
        <v>0</v>
      </c>
      <c r="HF47" s="57" t="s">
        <v>46</v>
      </c>
      <c r="HG47" s="57">
        <v>0</v>
      </c>
      <c r="HH47" s="57">
        <v>0</v>
      </c>
      <c r="HI47" s="57">
        <v>0</v>
      </c>
      <c r="HJ47" s="57">
        <v>0</v>
      </c>
    </row>
    <row r="48" spans="1:218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  <c r="FP48" s="34" t="s">
        <v>47</v>
      </c>
      <c r="FQ48" s="34">
        <v>0</v>
      </c>
      <c r="FR48" s="34">
        <v>0</v>
      </c>
      <c r="FS48" s="34">
        <v>0</v>
      </c>
      <c r="FT48" s="34">
        <v>0</v>
      </c>
      <c r="FW48" s="34" t="s">
        <v>47</v>
      </c>
      <c r="FX48" s="34">
        <v>0</v>
      </c>
      <c r="FY48" s="34">
        <v>0</v>
      </c>
      <c r="FZ48" s="34">
        <v>0</v>
      </c>
      <c r="GA48" s="34">
        <v>0</v>
      </c>
      <c r="GD48" s="34" t="s">
        <v>47</v>
      </c>
      <c r="GE48" s="34">
        <v>0</v>
      </c>
      <c r="GF48" s="34">
        <v>0</v>
      </c>
      <c r="GG48" s="34">
        <v>0</v>
      </c>
      <c r="GH48" s="34">
        <v>0</v>
      </c>
      <c r="GK48" s="34" t="s">
        <v>47</v>
      </c>
      <c r="GL48" s="34">
        <v>0.01</v>
      </c>
      <c r="GM48" s="34">
        <v>0</v>
      </c>
      <c r="GN48" s="34">
        <v>0.01</v>
      </c>
      <c r="GO48" s="34">
        <v>0</v>
      </c>
      <c r="GR48" s="49" t="s">
        <v>47</v>
      </c>
      <c r="GS48" s="49">
        <v>0</v>
      </c>
      <c r="GT48" s="49">
        <v>0</v>
      </c>
      <c r="GU48" s="49">
        <v>0</v>
      </c>
      <c r="GV48" s="49">
        <v>0</v>
      </c>
      <c r="GY48" s="57" t="s">
        <v>47</v>
      </c>
      <c r="GZ48" s="57">
        <v>0</v>
      </c>
      <c r="HA48" s="57">
        <v>0</v>
      </c>
      <c r="HB48" s="57">
        <v>0</v>
      </c>
      <c r="HC48" s="57">
        <v>0</v>
      </c>
      <c r="HF48" s="57" t="s">
        <v>47</v>
      </c>
      <c r="HG48" s="57">
        <v>0</v>
      </c>
      <c r="HH48" s="57">
        <v>0</v>
      </c>
      <c r="HI48" s="57">
        <v>0</v>
      </c>
      <c r="HJ48" s="57">
        <v>0</v>
      </c>
    </row>
    <row r="49" spans="1:218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  <c r="FP49" s="34" t="s">
        <v>48</v>
      </c>
      <c r="FQ49" s="34">
        <v>0.01</v>
      </c>
      <c r="FR49" s="34">
        <v>0</v>
      </c>
      <c r="FS49" s="34">
        <v>0.02</v>
      </c>
      <c r="FT49" s="34">
        <v>0</v>
      </c>
      <c r="FW49" s="34" t="s">
        <v>48</v>
      </c>
      <c r="FX49" s="34">
        <v>0</v>
      </c>
      <c r="FY49" s="34">
        <v>0</v>
      </c>
      <c r="FZ49" s="34">
        <v>0</v>
      </c>
      <c r="GA49" s="34">
        <v>0</v>
      </c>
      <c r="GD49" s="34" t="s">
        <v>48</v>
      </c>
      <c r="GE49" s="34">
        <v>0</v>
      </c>
      <c r="GF49" s="34">
        <v>0</v>
      </c>
      <c r="GG49" s="34">
        <v>0</v>
      </c>
      <c r="GH49" s="34">
        <v>0</v>
      </c>
      <c r="GK49" s="34" t="s">
        <v>48</v>
      </c>
      <c r="GL49" s="34">
        <v>0</v>
      </c>
      <c r="GM49" s="34">
        <v>0</v>
      </c>
      <c r="GN49" s="34">
        <v>0</v>
      </c>
      <c r="GO49" s="34">
        <v>0</v>
      </c>
      <c r="GR49" s="49" t="s">
        <v>48</v>
      </c>
      <c r="GS49" s="49">
        <v>0</v>
      </c>
      <c r="GT49" s="49">
        <v>0</v>
      </c>
      <c r="GU49" s="49">
        <v>0</v>
      </c>
      <c r="GV49" s="49">
        <v>0</v>
      </c>
      <c r="GY49" s="57" t="s">
        <v>48</v>
      </c>
      <c r="GZ49" s="57">
        <v>0</v>
      </c>
      <c r="HA49" s="57">
        <v>0</v>
      </c>
      <c r="HB49" s="57">
        <v>0</v>
      </c>
      <c r="HC49" s="57">
        <v>0</v>
      </c>
      <c r="HF49" s="57" t="s">
        <v>48</v>
      </c>
      <c r="HG49" s="57">
        <v>0</v>
      </c>
      <c r="HH49" s="57">
        <v>0</v>
      </c>
      <c r="HI49" s="57">
        <v>0</v>
      </c>
      <c r="HJ49" s="57">
        <v>0</v>
      </c>
    </row>
    <row r="50" spans="1:218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  <c r="FP50" s="34" t="s">
        <v>49</v>
      </c>
      <c r="FQ50" s="34">
        <v>0</v>
      </c>
      <c r="FR50" s="34">
        <v>0</v>
      </c>
      <c r="FS50" s="34">
        <v>0</v>
      </c>
      <c r="FT50" s="34">
        <v>0</v>
      </c>
      <c r="FW50" s="34" t="s">
        <v>49</v>
      </c>
      <c r="FX50" s="34">
        <v>0</v>
      </c>
      <c r="FY50" s="34">
        <v>0</v>
      </c>
      <c r="FZ50" s="34">
        <v>0</v>
      </c>
      <c r="GA50" s="34">
        <v>0</v>
      </c>
      <c r="GD50" s="34" t="s">
        <v>49</v>
      </c>
      <c r="GE50" s="34">
        <v>0</v>
      </c>
      <c r="GF50" s="34">
        <v>0</v>
      </c>
      <c r="GG50" s="34">
        <v>0</v>
      </c>
      <c r="GH50" s="34">
        <v>0</v>
      </c>
      <c r="GK50" s="34" t="s">
        <v>49</v>
      </c>
      <c r="GL50" s="34">
        <v>0</v>
      </c>
      <c r="GM50" s="34">
        <v>0</v>
      </c>
      <c r="GN50" s="34">
        <v>0</v>
      </c>
      <c r="GO50" s="34">
        <v>0</v>
      </c>
      <c r="GR50" s="49" t="s">
        <v>49</v>
      </c>
      <c r="GS50" s="49">
        <v>0</v>
      </c>
      <c r="GT50" s="49">
        <v>0</v>
      </c>
      <c r="GU50" s="49">
        <v>0</v>
      </c>
      <c r="GV50" s="49">
        <v>0</v>
      </c>
      <c r="GY50" s="57" t="s">
        <v>49</v>
      </c>
      <c r="GZ50" s="57">
        <v>0</v>
      </c>
      <c r="HA50" s="57">
        <v>0</v>
      </c>
      <c r="HB50" s="57">
        <v>0</v>
      </c>
      <c r="HC50" s="57">
        <v>0</v>
      </c>
      <c r="HF50" s="57" t="s">
        <v>49</v>
      </c>
      <c r="HG50" s="57">
        <v>0</v>
      </c>
      <c r="HH50" s="57">
        <v>0</v>
      </c>
      <c r="HI50" s="57">
        <v>0</v>
      </c>
      <c r="HJ50" s="57">
        <v>0</v>
      </c>
    </row>
    <row r="51" spans="1:218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  <c r="FP51" s="34" t="s">
        <v>50</v>
      </c>
      <c r="FQ51" s="34">
        <v>0</v>
      </c>
      <c r="FR51" s="34">
        <v>0</v>
      </c>
      <c r="FS51" s="34">
        <v>0</v>
      </c>
      <c r="FT51" s="34">
        <v>0</v>
      </c>
      <c r="FW51" s="34" t="s">
        <v>50</v>
      </c>
      <c r="FX51" s="34">
        <v>0</v>
      </c>
      <c r="FY51" s="34">
        <v>0</v>
      </c>
      <c r="FZ51" s="34">
        <v>0</v>
      </c>
      <c r="GA51" s="34">
        <v>0</v>
      </c>
      <c r="GD51" s="34" t="s">
        <v>50</v>
      </c>
      <c r="GE51" s="34">
        <v>0</v>
      </c>
      <c r="GF51" s="34">
        <v>0</v>
      </c>
      <c r="GG51" s="34">
        <v>0</v>
      </c>
      <c r="GH51" s="34">
        <v>0</v>
      </c>
      <c r="GK51" s="34" t="s">
        <v>50</v>
      </c>
      <c r="GL51" s="34">
        <v>0</v>
      </c>
      <c r="GM51" s="34">
        <v>0</v>
      </c>
      <c r="GN51" s="34">
        <v>0</v>
      </c>
      <c r="GO51" s="34">
        <v>0</v>
      </c>
      <c r="GR51" s="49" t="s">
        <v>50</v>
      </c>
      <c r="GS51" s="49">
        <v>0</v>
      </c>
      <c r="GT51" s="49">
        <v>0</v>
      </c>
      <c r="GU51" s="49">
        <v>0</v>
      </c>
      <c r="GV51" s="49">
        <v>0</v>
      </c>
      <c r="GY51" s="57" t="s">
        <v>50</v>
      </c>
      <c r="GZ51" s="57">
        <v>0</v>
      </c>
      <c r="HA51" s="57">
        <v>0</v>
      </c>
      <c r="HB51" s="57">
        <v>0</v>
      </c>
      <c r="HC51" s="57">
        <v>0</v>
      </c>
      <c r="HF51" s="57" t="s">
        <v>50</v>
      </c>
      <c r="HG51" s="57">
        <v>0</v>
      </c>
      <c r="HH51" s="57">
        <v>0</v>
      </c>
      <c r="HI51" s="57">
        <v>0</v>
      </c>
      <c r="HJ51" s="57">
        <v>0</v>
      </c>
    </row>
    <row r="52" spans="1:218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  <c r="FP52" s="34" t="s">
        <v>51</v>
      </c>
      <c r="FQ52" s="34">
        <v>0</v>
      </c>
      <c r="FR52" s="34">
        <v>0</v>
      </c>
      <c r="FS52" s="34">
        <v>0</v>
      </c>
      <c r="FT52" s="34">
        <v>0</v>
      </c>
      <c r="FW52" s="34" t="s">
        <v>51</v>
      </c>
      <c r="FX52" s="34">
        <v>0</v>
      </c>
      <c r="FY52" s="34">
        <v>0</v>
      </c>
      <c r="FZ52" s="34">
        <v>0</v>
      </c>
      <c r="GA52" s="34">
        <v>0</v>
      </c>
      <c r="GD52" s="34" t="s">
        <v>51</v>
      </c>
      <c r="GE52" s="34">
        <v>0</v>
      </c>
      <c r="GF52" s="34">
        <v>0</v>
      </c>
      <c r="GG52" s="34">
        <v>0</v>
      </c>
      <c r="GH52" s="34">
        <v>0</v>
      </c>
      <c r="GK52" s="34" t="s">
        <v>51</v>
      </c>
      <c r="GL52" s="34">
        <v>0</v>
      </c>
      <c r="GM52" s="34">
        <v>0</v>
      </c>
      <c r="GN52" s="34">
        <v>0</v>
      </c>
      <c r="GO52" s="34">
        <v>0</v>
      </c>
      <c r="GR52" s="49" t="s">
        <v>51</v>
      </c>
      <c r="GS52" s="49">
        <v>0</v>
      </c>
      <c r="GT52" s="49">
        <v>0</v>
      </c>
      <c r="GU52" s="49">
        <v>0</v>
      </c>
      <c r="GV52" s="49">
        <v>0</v>
      </c>
      <c r="GY52" s="57" t="s">
        <v>51</v>
      </c>
      <c r="GZ52" s="57">
        <v>0.03</v>
      </c>
      <c r="HA52" s="57">
        <v>0</v>
      </c>
      <c r="HB52" s="57">
        <v>0.05</v>
      </c>
      <c r="HC52" s="57">
        <v>0</v>
      </c>
      <c r="HF52" s="57" t="s">
        <v>51</v>
      </c>
      <c r="HG52" s="57">
        <v>0</v>
      </c>
      <c r="HH52" s="57">
        <v>0</v>
      </c>
      <c r="HI52" s="57">
        <v>0</v>
      </c>
      <c r="HJ52" s="57">
        <v>0</v>
      </c>
    </row>
    <row r="53" spans="1:218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  <c r="FP53" s="34" t="s">
        <v>52</v>
      </c>
      <c r="FQ53" s="34">
        <v>0</v>
      </c>
      <c r="FR53" s="34">
        <v>0</v>
      </c>
      <c r="FS53" s="34">
        <v>0</v>
      </c>
      <c r="FT53" s="34">
        <v>0</v>
      </c>
      <c r="FW53" s="34" t="s">
        <v>52</v>
      </c>
      <c r="FX53" s="34">
        <v>0</v>
      </c>
      <c r="FY53" s="34">
        <v>0</v>
      </c>
      <c r="FZ53" s="34">
        <v>0</v>
      </c>
      <c r="GA53" s="34">
        <v>0</v>
      </c>
      <c r="GD53" s="34" t="s">
        <v>52</v>
      </c>
      <c r="GE53" s="34">
        <v>0</v>
      </c>
      <c r="GF53" s="34">
        <v>0</v>
      </c>
      <c r="GG53" s="34">
        <v>0</v>
      </c>
      <c r="GH53" s="34">
        <v>0</v>
      </c>
      <c r="GK53" s="34" t="s">
        <v>52</v>
      </c>
      <c r="GL53" s="34">
        <v>0</v>
      </c>
      <c r="GM53" s="34">
        <v>0</v>
      </c>
      <c r="GN53" s="34">
        <v>0</v>
      </c>
      <c r="GO53" s="34">
        <v>0</v>
      </c>
      <c r="GR53" s="49" t="s">
        <v>52</v>
      </c>
      <c r="GS53" s="49">
        <v>0</v>
      </c>
      <c r="GT53" s="49">
        <v>0</v>
      </c>
      <c r="GU53" s="49">
        <v>0</v>
      </c>
      <c r="GV53" s="49">
        <v>0</v>
      </c>
      <c r="GY53" s="57" t="s">
        <v>52</v>
      </c>
      <c r="GZ53" s="57">
        <v>0</v>
      </c>
      <c r="HA53" s="57">
        <v>0</v>
      </c>
      <c r="HB53" s="57">
        <v>0</v>
      </c>
      <c r="HC53" s="57">
        <v>0</v>
      </c>
      <c r="HF53" s="57" t="s">
        <v>52</v>
      </c>
      <c r="HG53" s="57">
        <v>0</v>
      </c>
      <c r="HH53" s="57">
        <v>0</v>
      </c>
      <c r="HI53" s="57">
        <v>0</v>
      </c>
      <c r="HJ53" s="57">
        <v>0</v>
      </c>
    </row>
    <row r="54" spans="1:218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  <c r="FP54" s="34" t="s">
        <v>53</v>
      </c>
      <c r="FQ54" s="34">
        <v>7.0000000000000007E-2</v>
      </c>
      <c r="FR54" s="34">
        <v>0</v>
      </c>
      <c r="FS54" s="34">
        <v>0</v>
      </c>
      <c r="FT54" s="34">
        <v>0</v>
      </c>
      <c r="FW54" s="34" t="s">
        <v>53</v>
      </c>
      <c r="FX54" s="34">
        <v>7.0000000000000007E-2</v>
      </c>
      <c r="FY54" s="34">
        <v>0</v>
      </c>
      <c r="FZ54" s="34">
        <v>0</v>
      </c>
      <c r="GA54" s="34">
        <v>0</v>
      </c>
      <c r="GD54" s="34" t="s">
        <v>53</v>
      </c>
      <c r="GE54" s="34">
        <v>0</v>
      </c>
      <c r="GF54" s="34">
        <v>0</v>
      </c>
      <c r="GG54" s="34">
        <v>0</v>
      </c>
      <c r="GH54" s="34">
        <v>0</v>
      </c>
      <c r="GK54" s="34" t="s">
        <v>53</v>
      </c>
      <c r="GL54" s="34">
        <v>0.08</v>
      </c>
      <c r="GM54" s="34">
        <v>0</v>
      </c>
      <c r="GN54" s="34">
        <v>0.02</v>
      </c>
      <c r="GO54" s="34">
        <v>0</v>
      </c>
      <c r="GR54" s="49" t="s">
        <v>53</v>
      </c>
      <c r="GS54" s="49">
        <v>0.04</v>
      </c>
      <c r="GT54" s="49">
        <v>0</v>
      </c>
      <c r="GU54" s="49">
        <v>0</v>
      </c>
      <c r="GV54" s="49">
        <v>0</v>
      </c>
      <c r="GY54" s="57" t="s">
        <v>53</v>
      </c>
      <c r="GZ54" s="57">
        <v>0.02</v>
      </c>
      <c r="HA54" s="57">
        <v>0</v>
      </c>
      <c r="HB54" s="57">
        <v>0</v>
      </c>
      <c r="HC54" s="57">
        <v>0</v>
      </c>
      <c r="HF54" s="57" t="s">
        <v>53</v>
      </c>
      <c r="HG54" s="57">
        <v>0</v>
      </c>
      <c r="HH54" s="57">
        <v>0</v>
      </c>
      <c r="HI54" s="57">
        <v>0</v>
      </c>
      <c r="HJ54" s="57">
        <v>0</v>
      </c>
    </row>
    <row r="55" spans="1:218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  <c r="FP55" s="34" t="s">
        <v>54</v>
      </c>
      <c r="FQ55" s="34">
        <v>0</v>
      </c>
      <c r="FR55" s="34">
        <v>0</v>
      </c>
      <c r="FS55" s="34">
        <v>0</v>
      </c>
      <c r="FT55" s="34">
        <v>0</v>
      </c>
      <c r="FW55" s="34" t="s">
        <v>54</v>
      </c>
      <c r="FX55" s="34">
        <v>0</v>
      </c>
      <c r="FY55" s="34">
        <v>0</v>
      </c>
      <c r="FZ55" s="34">
        <v>0</v>
      </c>
      <c r="GA55" s="34">
        <v>0</v>
      </c>
      <c r="GD55" s="34" t="s">
        <v>54</v>
      </c>
      <c r="GE55" s="34">
        <v>0</v>
      </c>
      <c r="GF55" s="34">
        <v>0</v>
      </c>
      <c r="GG55" s="34">
        <v>0</v>
      </c>
      <c r="GH55" s="34">
        <v>0</v>
      </c>
      <c r="GK55" s="34" t="s">
        <v>54</v>
      </c>
      <c r="GL55" s="34">
        <v>0</v>
      </c>
      <c r="GM55" s="34">
        <v>0</v>
      </c>
      <c r="GN55" s="34">
        <v>0</v>
      </c>
      <c r="GO55" s="34">
        <v>0</v>
      </c>
      <c r="GR55" s="49" t="s">
        <v>54</v>
      </c>
      <c r="GS55" s="49">
        <v>0</v>
      </c>
      <c r="GT55" s="49">
        <v>0</v>
      </c>
      <c r="GU55" s="49">
        <v>0</v>
      </c>
      <c r="GV55" s="49">
        <v>0</v>
      </c>
      <c r="GY55" s="57" t="s">
        <v>54</v>
      </c>
      <c r="GZ55" s="57">
        <v>0</v>
      </c>
      <c r="HA55" s="57">
        <v>0</v>
      </c>
      <c r="HB55" s="57">
        <v>0</v>
      </c>
      <c r="HC55" s="57">
        <v>0</v>
      </c>
      <c r="HF55" s="57" t="s">
        <v>54</v>
      </c>
      <c r="HG55" s="57">
        <v>0</v>
      </c>
      <c r="HH55" s="57">
        <v>0</v>
      </c>
      <c r="HI55" s="57">
        <v>0</v>
      </c>
      <c r="HJ55" s="57">
        <v>0</v>
      </c>
    </row>
    <row r="56" spans="1:218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  <c r="FP56" s="34" t="s">
        <v>55</v>
      </c>
      <c r="FQ56" s="34">
        <v>0.03</v>
      </c>
      <c r="FR56" s="34">
        <v>0</v>
      </c>
      <c r="FS56" s="34">
        <v>0.06</v>
      </c>
      <c r="FT56" s="34">
        <v>0</v>
      </c>
      <c r="FW56" s="34" t="s">
        <v>55</v>
      </c>
      <c r="FX56" s="34">
        <v>0.01</v>
      </c>
      <c r="FY56" s="34">
        <v>0</v>
      </c>
      <c r="FZ56" s="34">
        <v>0.02</v>
      </c>
      <c r="GA56" s="34">
        <v>0</v>
      </c>
      <c r="GD56" s="34" t="s">
        <v>55</v>
      </c>
      <c r="GE56" s="34">
        <v>0</v>
      </c>
      <c r="GF56" s="34">
        <v>0</v>
      </c>
      <c r="GG56" s="34">
        <v>0</v>
      </c>
      <c r="GH56" s="34">
        <v>0</v>
      </c>
      <c r="GK56" s="34" t="s">
        <v>55</v>
      </c>
      <c r="GL56" s="34">
        <v>0.01</v>
      </c>
      <c r="GM56" s="34">
        <v>0</v>
      </c>
      <c r="GN56" s="34">
        <v>0.02</v>
      </c>
      <c r="GO56" s="34">
        <v>0</v>
      </c>
      <c r="GR56" s="49" t="s">
        <v>55</v>
      </c>
      <c r="GS56" s="49">
        <v>0.06</v>
      </c>
      <c r="GT56" s="49">
        <v>0</v>
      </c>
      <c r="GU56" s="49">
        <v>0.1</v>
      </c>
      <c r="GV56" s="49">
        <v>0</v>
      </c>
      <c r="GY56" s="57" t="s">
        <v>55</v>
      </c>
      <c r="GZ56" s="57">
        <v>0.01</v>
      </c>
      <c r="HA56" s="57">
        <v>0</v>
      </c>
      <c r="HB56" s="57">
        <v>0.02</v>
      </c>
      <c r="HC56" s="57">
        <v>0</v>
      </c>
      <c r="HF56" s="57" t="s">
        <v>55</v>
      </c>
      <c r="HG56" s="57">
        <v>0.02</v>
      </c>
      <c r="HH56" s="57">
        <v>0</v>
      </c>
      <c r="HI56" s="57">
        <v>0.03</v>
      </c>
      <c r="HJ56" s="57">
        <v>0</v>
      </c>
    </row>
    <row r="57" spans="1:218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  <c r="FP57" s="34" t="s">
        <v>56</v>
      </c>
      <c r="FQ57" s="34">
        <v>0</v>
      </c>
      <c r="FR57" s="34">
        <v>0</v>
      </c>
      <c r="FS57" s="34">
        <v>0</v>
      </c>
      <c r="FT57" s="34">
        <v>0</v>
      </c>
      <c r="FW57" s="34" t="s">
        <v>56</v>
      </c>
      <c r="FX57" s="34">
        <v>0</v>
      </c>
      <c r="FY57" s="34">
        <v>0</v>
      </c>
      <c r="FZ57" s="34">
        <v>0</v>
      </c>
      <c r="GA57" s="34">
        <v>0</v>
      </c>
      <c r="GD57" s="34" t="s">
        <v>56</v>
      </c>
      <c r="GE57" s="34">
        <v>0</v>
      </c>
      <c r="GF57" s="34">
        <v>0</v>
      </c>
      <c r="GG57" s="34">
        <v>0</v>
      </c>
      <c r="GH57" s="34">
        <v>0</v>
      </c>
      <c r="GK57" s="34" t="s">
        <v>56</v>
      </c>
      <c r="GL57" s="34">
        <v>0</v>
      </c>
      <c r="GM57" s="34">
        <v>0</v>
      </c>
      <c r="GN57" s="34">
        <v>0</v>
      </c>
      <c r="GO57" s="34">
        <v>0</v>
      </c>
      <c r="GR57" s="49" t="s">
        <v>56</v>
      </c>
      <c r="GS57" s="49">
        <v>0</v>
      </c>
      <c r="GT57" s="49">
        <v>0</v>
      </c>
      <c r="GU57" s="49">
        <v>0</v>
      </c>
      <c r="GV57" s="49">
        <v>0</v>
      </c>
      <c r="GY57" s="57" t="s">
        <v>56</v>
      </c>
      <c r="GZ57" s="57">
        <v>0</v>
      </c>
      <c r="HA57" s="57">
        <v>0</v>
      </c>
      <c r="HB57" s="57">
        <v>0</v>
      </c>
      <c r="HC57" s="57">
        <v>0</v>
      </c>
      <c r="HF57" s="57" t="s">
        <v>56</v>
      </c>
      <c r="HG57" s="57">
        <v>0</v>
      </c>
      <c r="HH57" s="57">
        <v>0</v>
      </c>
      <c r="HI57" s="57">
        <v>0</v>
      </c>
      <c r="HJ57" s="57">
        <v>0</v>
      </c>
    </row>
    <row r="58" spans="1:218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  <c r="FP58" s="34" t="s">
        <v>57</v>
      </c>
      <c r="FQ58" s="34">
        <v>0</v>
      </c>
      <c r="FR58" s="34">
        <v>0</v>
      </c>
      <c r="FS58" s="34">
        <v>0</v>
      </c>
      <c r="FT58" s="34">
        <v>0</v>
      </c>
      <c r="FW58" s="34" t="s">
        <v>57</v>
      </c>
      <c r="FX58" s="34">
        <v>0</v>
      </c>
      <c r="FY58" s="34">
        <v>0</v>
      </c>
      <c r="FZ58" s="34">
        <v>0</v>
      </c>
      <c r="GA58" s="34">
        <v>0</v>
      </c>
      <c r="GD58" s="34" t="s">
        <v>57</v>
      </c>
      <c r="GE58" s="34">
        <v>0</v>
      </c>
      <c r="GF58" s="34">
        <v>0</v>
      </c>
      <c r="GG58" s="34">
        <v>0</v>
      </c>
      <c r="GH58" s="34">
        <v>0</v>
      </c>
      <c r="GK58" s="34" t="s">
        <v>57</v>
      </c>
      <c r="GL58" s="34">
        <v>0</v>
      </c>
      <c r="GM58" s="34">
        <v>0</v>
      </c>
      <c r="GN58" s="34">
        <v>0</v>
      </c>
      <c r="GO58" s="34">
        <v>0</v>
      </c>
      <c r="GR58" s="49" t="s">
        <v>57</v>
      </c>
      <c r="GS58" s="49">
        <v>0</v>
      </c>
      <c r="GT58" s="49">
        <v>0</v>
      </c>
      <c r="GU58" s="49">
        <v>0</v>
      </c>
      <c r="GV58" s="49">
        <v>0</v>
      </c>
      <c r="GY58" s="57" t="s">
        <v>57</v>
      </c>
      <c r="GZ58" s="57">
        <v>0</v>
      </c>
      <c r="HA58" s="57">
        <v>0</v>
      </c>
      <c r="HB58" s="57">
        <v>0</v>
      </c>
      <c r="HC58" s="57">
        <v>0</v>
      </c>
      <c r="HF58" s="57" t="s">
        <v>57</v>
      </c>
      <c r="HG58" s="57">
        <v>0</v>
      </c>
      <c r="HH58" s="57">
        <v>0</v>
      </c>
      <c r="HI58" s="57">
        <v>0</v>
      </c>
      <c r="HJ58" s="57">
        <v>0</v>
      </c>
    </row>
    <row r="59" spans="1:218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  <c r="FP59" s="34" t="s">
        <v>58</v>
      </c>
      <c r="FQ59" s="34">
        <v>0</v>
      </c>
      <c r="FR59" s="34">
        <v>0</v>
      </c>
      <c r="FS59" s="34">
        <v>0</v>
      </c>
      <c r="FT59" s="34">
        <v>0</v>
      </c>
      <c r="FW59" s="34" t="s">
        <v>58</v>
      </c>
      <c r="FX59" s="34">
        <v>0</v>
      </c>
      <c r="FY59" s="34">
        <v>0</v>
      </c>
      <c r="FZ59" s="34">
        <v>0</v>
      </c>
      <c r="GA59" s="34">
        <v>0</v>
      </c>
      <c r="GD59" s="34" t="s">
        <v>58</v>
      </c>
      <c r="GE59" s="34">
        <v>0</v>
      </c>
      <c r="GF59" s="34">
        <v>0</v>
      </c>
      <c r="GG59" s="34">
        <v>0</v>
      </c>
      <c r="GH59" s="34">
        <v>0</v>
      </c>
      <c r="GK59" s="34" t="s">
        <v>58</v>
      </c>
      <c r="GL59" s="34">
        <v>0.01</v>
      </c>
      <c r="GM59" s="34">
        <v>0</v>
      </c>
      <c r="GN59" s="34">
        <v>0.02</v>
      </c>
      <c r="GO59" s="34">
        <v>0</v>
      </c>
      <c r="GR59" s="49" t="s">
        <v>58</v>
      </c>
      <c r="GS59" s="49">
        <v>0</v>
      </c>
      <c r="GT59" s="49">
        <v>0</v>
      </c>
      <c r="GU59" s="49">
        <v>0</v>
      </c>
      <c r="GV59" s="49">
        <v>0</v>
      </c>
      <c r="GY59" s="57" t="s">
        <v>58</v>
      </c>
      <c r="GZ59" s="57">
        <v>0</v>
      </c>
      <c r="HA59" s="57">
        <v>0</v>
      </c>
      <c r="HB59" s="57">
        <v>0</v>
      </c>
      <c r="HC59" s="57">
        <v>0</v>
      </c>
      <c r="HF59" s="57" t="s">
        <v>58</v>
      </c>
      <c r="HG59" s="57">
        <v>0</v>
      </c>
      <c r="HH59" s="57">
        <v>0</v>
      </c>
      <c r="HI59" s="57">
        <v>0</v>
      </c>
      <c r="HJ59" s="57">
        <v>0</v>
      </c>
    </row>
    <row r="60" spans="1:218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  <c r="FP60" s="34" t="s">
        <v>59</v>
      </c>
      <c r="FQ60" s="34">
        <v>0.04</v>
      </c>
      <c r="FR60" s="34">
        <v>0</v>
      </c>
      <c r="FS60" s="34">
        <v>0.06</v>
      </c>
      <c r="FT60" s="34">
        <v>0</v>
      </c>
      <c r="FW60" s="34" t="s">
        <v>59</v>
      </c>
      <c r="FX60" s="34">
        <v>0</v>
      </c>
      <c r="FY60" s="34">
        <v>0</v>
      </c>
      <c r="FZ60" s="34">
        <v>0</v>
      </c>
      <c r="GA60" s="34">
        <v>0</v>
      </c>
      <c r="GD60" s="34" t="s">
        <v>59</v>
      </c>
      <c r="GE60" s="34">
        <v>0</v>
      </c>
      <c r="GF60" s="34">
        <v>0</v>
      </c>
      <c r="GG60" s="34">
        <v>0</v>
      </c>
      <c r="GH60" s="34">
        <v>0</v>
      </c>
      <c r="GK60" s="34" t="s">
        <v>59</v>
      </c>
      <c r="GL60" s="34">
        <v>0</v>
      </c>
      <c r="GM60" s="34">
        <v>0</v>
      </c>
      <c r="GN60" s="34">
        <v>0</v>
      </c>
      <c r="GO60" s="34">
        <v>0</v>
      </c>
      <c r="GR60" s="49" t="s">
        <v>59</v>
      </c>
      <c r="GS60" s="49">
        <v>0</v>
      </c>
      <c r="GT60" s="49">
        <v>0</v>
      </c>
      <c r="GU60" s="49">
        <v>0</v>
      </c>
      <c r="GV60" s="49">
        <v>0</v>
      </c>
      <c r="GY60" s="57" t="s">
        <v>59</v>
      </c>
      <c r="GZ60" s="57">
        <v>0</v>
      </c>
      <c r="HA60" s="57">
        <v>0</v>
      </c>
      <c r="HB60" s="57">
        <v>0</v>
      </c>
      <c r="HC60" s="57">
        <v>0</v>
      </c>
      <c r="HF60" s="57" t="s">
        <v>59</v>
      </c>
      <c r="HG60" s="57">
        <v>0</v>
      </c>
      <c r="HH60" s="57">
        <v>0</v>
      </c>
      <c r="HI60" s="57">
        <v>0</v>
      </c>
      <c r="HJ60" s="57">
        <v>0</v>
      </c>
    </row>
    <row r="61" spans="1:218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  <c r="FP61" s="34" t="s">
        <v>60</v>
      </c>
      <c r="FQ61" s="34">
        <v>0</v>
      </c>
      <c r="FR61" s="34">
        <v>0</v>
      </c>
      <c r="FS61" s="34">
        <v>0</v>
      </c>
      <c r="FT61" s="34">
        <v>0</v>
      </c>
      <c r="FW61" s="34" t="s">
        <v>60</v>
      </c>
      <c r="FX61" s="34">
        <v>0</v>
      </c>
      <c r="FY61" s="34">
        <v>0</v>
      </c>
      <c r="FZ61" s="34">
        <v>0</v>
      </c>
      <c r="GA61" s="34">
        <v>0</v>
      </c>
      <c r="GD61" s="34" t="s">
        <v>60</v>
      </c>
      <c r="GE61" s="34">
        <v>0</v>
      </c>
      <c r="GF61" s="34">
        <v>0</v>
      </c>
      <c r="GG61" s="34">
        <v>0</v>
      </c>
      <c r="GH61" s="34">
        <v>0</v>
      </c>
      <c r="GK61" s="34" t="s">
        <v>60</v>
      </c>
      <c r="GL61" s="34">
        <v>0.03</v>
      </c>
      <c r="GM61" s="34">
        <v>0</v>
      </c>
      <c r="GN61" s="34">
        <v>0.04</v>
      </c>
      <c r="GO61" s="34">
        <v>0</v>
      </c>
      <c r="GR61" s="49" t="s">
        <v>60</v>
      </c>
      <c r="GS61" s="49">
        <v>0</v>
      </c>
      <c r="GT61" s="49">
        <v>0</v>
      </c>
      <c r="GU61" s="49">
        <v>0</v>
      </c>
      <c r="GV61" s="49">
        <v>0</v>
      </c>
      <c r="GY61" s="57" t="s">
        <v>60</v>
      </c>
      <c r="GZ61" s="57">
        <v>0</v>
      </c>
      <c r="HA61" s="57">
        <v>0</v>
      </c>
      <c r="HB61" s="57">
        <v>0</v>
      </c>
      <c r="HC61" s="57">
        <v>0</v>
      </c>
      <c r="HF61" s="57" t="s">
        <v>60</v>
      </c>
      <c r="HG61" s="57">
        <v>0</v>
      </c>
      <c r="HH61" s="57">
        <v>0</v>
      </c>
      <c r="HI61" s="57">
        <v>0</v>
      </c>
      <c r="HJ61" s="57">
        <v>0</v>
      </c>
    </row>
    <row r="62" spans="1:218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  <c r="FP62" s="34" t="s">
        <v>61</v>
      </c>
      <c r="FQ62" s="34">
        <v>0</v>
      </c>
      <c r="FR62" s="34">
        <v>0</v>
      </c>
      <c r="FS62" s="34">
        <v>0</v>
      </c>
      <c r="FT62" s="34">
        <v>0</v>
      </c>
      <c r="FW62" s="34" t="s">
        <v>61</v>
      </c>
      <c r="FX62" s="34">
        <v>0</v>
      </c>
      <c r="FY62" s="34">
        <v>0</v>
      </c>
      <c r="FZ62" s="34">
        <v>0</v>
      </c>
      <c r="GA62" s="34">
        <v>0</v>
      </c>
      <c r="GD62" s="34" t="s">
        <v>61</v>
      </c>
      <c r="GE62" s="34">
        <v>0</v>
      </c>
      <c r="GF62" s="34">
        <v>0</v>
      </c>
      <c r="GG62" s="34">
        <v>0</v>
      </c>
      <c r="GH62" s="34">
        <v>0</v>
      </c>
      <c r="GK62" s="34" t="s">
        <v>61</v>
      </c>
      <c r="GL62" s="34">
        <v>0</v>
      </c>
      <c r="GM62" s="34">
        <v>0</v>
      </c>
      <c r="GN62" s="34">
        <v>0</v>
      </c>
      <c r="GO62" s="34">
        <v>0</v>
      </c>
      <c r="GR62" s="49" t="s">
        <v>61</v>
      </c>
      <c r="GS62" s="49">
        <v>0</v>
      </c>
      <c r="GT62" s="49">
        <v>0</v>
      </c>
      <c r="GU62" s="49">
        <v>0</v>
      </c>
      <c r="GV62" s="49">
        <v>0</v>
      </c>
      <c r="GY62" s="57" t="s">
        <v>61</v>
      </c>
      <c r="GZ62" s="57">
        <v>0</v>
      </c>
      <c r="HA62" s="57">
        <v>0</v>
      </c>
      <c r="HB62" s="57">
        <v>0</v>
      </c>
      <c r="HC62" s="57">
        <v>0</v>
      </c>
      <c r="HF62" s="57" t="s">
        <v>61</v>
      </c>
      <c r="HG62" s="57">
        <v>0</v>
      </c>
      <c r="HH62" s="57">
        <v>0</v>
      </c>
      <c r="HI62" s="57">
        <v>0</v>
      </c>
      <c r="HJ62" s="57">
        <v>0</v>
      </c>
    </row>
    <row r="63" spans="1:218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  <c r="FP63" s="34" t="s">
        <v>62</v>
      </c>
      <c r="FQ63" s="34">
        <v>0</v>
      </c>
      <c r="FR63" s="34">
        <v>0</v>
      </c>
      <c r="FS63" s="34">
        <v>0</v>
      </c>
      <c r="FT63" s="34">
        <v>0</v>
      </c>
      <c r="FW63" s="34" t="s">
        <v>62</v>
      </c>
      <c r="FX63" s="34">
        <v>0</v>
      </c>
      <c r="FY63" s="34">
        <v>0</v>
      </c>
      <c r="FZ63" s="34">
        <v>0</v>
      </c>
      <c r="GA63" s="34">
        <v>0</v>
      </c>
      <c r="GD63" s="34" t="s">
        <v>62</v>
      </c>
      <c r="GE63" s="34">
        <v>0</v>
      </c>
      <c r="GF63" s="34">
        <v>0</v>
      </c>
      <c r="GG63" s="34">
        <v>0</v>
      </c>
      <c r="GH63" s="34">
        <v>0</v>
      </c>
      <c r="GK63" s="34" t="s">
        <v>62</v>
      </c>
      <c r="GL63" s="34">
        <v>0</v>
      </c>
      <c r="GM63" s="34">
        <v>0</v>
      </c>
      <c r="GN63" s="34">
        <v>0</v>
      </c>
      <c r="GO63" s="34">
        <v>0</v>
      </c>
      <c r="GR63" s="49" t="s">
        <v>62</v>
      </c>
      <c r="GS63" s="49">
        <v>0</v>
      </c>
      <c r="GT63" s="49">
        <v>0</v>
      </c>
      <c r="GU63" s="49">
        <v>0</v>
      </c>
      <c r="GV63" s="49">
        <v>0</v>
      </c>
      <c r="GY63" s="57" t="s">
        <v>62</v>
      </c>
      <c r="GZ63" s="57">
        <v>0</v>
      </c>
      <c r="HA63" s="57">
        <v>0</v>
      </c>
      <c r="HB63" s="57">
        <v>0</v>
      </c>
      <c r="HC63" s="57">
        <v>0</v>
      </c>
      <c r="HF63" s="57" t="s">
        <v>62</v>
      </c>
      <c r="HG63" s="57">
        <v>0</v>
      </c>
      <c r="HH63" s="57">
        <v>0</v>
      </c>
      <c r="HI63" s="57">
        <v>0</v>
      </c>
      <c r="HJ63" s="57">
        <v>0</v>
      </c>
    </row>
    <row r="64" spans="1:218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  <c r="FP64" s="34" t="s">
        <v>63</v>
      </c>
      <c r="FQ64" s="34">
        <v>0</v>
      </c>
      <c r="FR64" s="34">
        <v>0</v>
      </c>
      <c r="FS64" s="34">
        <v>0</v>
      </c>
      <c r="FT64" s="34">
        <v>0</v>
      </c>
      <c r="FW64" s="34" t="s">
        <v>63</v>
      </c>
      <c r="FX64" s="34">
        <v>0</v>
      </c>
      <c r="FY64" s="34">
        <v>0</v>
      </c>
      <c r="FZ64" s="34">
        <v>0</v>
      </c>
      <c r="GA64" s="34">
        <v>0</v>
      </c>
      <c r="GD64" s="34" t="s">
        <v>63</v>
      </c>
      <c r="GE64" s="34">
        <v>0</v>
      </c>
      <c r="GF64" s="34">
        <v>0</v>
      </c>
      <c r="GG64" s="34">
        <v>0</v>
      </c>
      <c r="GH64" s="34">
        <v>0</v>
      </c>
      <c r="GK64" s="34" t="s">
        <v>63</v>
      </c>
      <c r="GL64" s="34">
        <v>0</v>
      </c>
      <c r="GM64" s="34">
        <v>0</v>
      </c>
      <c r="GN64" s="34">
        <v>0</v>
      </c>
      <c r="GO64" s="34">
        <v>0</v>
      </c>
      <c r="GR64" s="49" t="s">
        <v>63</v>
      </c>
      <c r="GS64" s="49">
        <v>0</v>
      </c>
      <c r="GT64" s="49">
        <v>0</v>
      </c>
      <c r="GU64" s="49">
        <v>0</v>
      </c>
      <c r="GV64" s="49">
        <v>0</v>
      </c>
      <c r="GY64" s="57" t="s">
        <v>63</v>
      </c>
      <c r="GZ64" s="57">
        <v>0</v>
      </c>
      <c r="HA64" s="57">
        <v>0</v>
      </c>
      <c r="HB64" s="57">
        <v>0</v>
      </c>
      <c r="HC64" s="57">
        <v>0</v>
      </c>
      <c r="HF64" s="57" t="s">
        <v>63</v>
      </c>
      <c r="HG64" s="57">
        <v>0</v>
      </c>
      <c r="HH64" s="57">
        <v>0</v>
      </c>
      <c r="HI64" s="57">
        <v>0</v>
      </c>
      <c r="HJ64" s="57">
        <v>0</v>
      </c>
    </row>
    <row r="65" spans="1:218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  <c r="FP65" s="34" t="s">
        <v>64</v>
      </c>
      <c r="FQ65" s="34">
        <v>0</v>
      </c>
      <c r="FR65" s="34">
        <v>0</v>
      </c>
      <c r="FS65" s="34">
        <v>0</v>
      </c>
      <c r="FT65" s="34">
        <v>0</v>
      </c>
      <c r="FW65" s="34" t="s">
        <v>64</v>
      </c>
      <c r="FX65" s="34">
        <v>0</v>
      </c>
      <c r="FY65" s="34">
        <v>0</v>
      </c>
      <c r="FZ65" s="34">
        <v>0</v>
      </c>
      <c r="GA65" s="34">
        <v>0</v>
      </c>
      <c r="GD65" s="34" t="s">
        <v>64</v>
      </c>
      <c r="GE65" s="34">
        <v>0</v>
      </c>
      <c r="GF65" s="34">
        <v>0</v>
      </c>
      <c r="GG65" s="34">
        <v>0</v>
      </c>
      <c r="GH65" s="34">
        <v>0</v>
      </c>
      <c r="GK65" s="34" t="s">
        <v>64</v>
      </c>
      <c r="GL65" s="34">
        <v>0.02</v>
      </c>
      <c r="GM65" s="34">
        <v>0</v>
      </c>
      <c r="GN65" s="34">
        <v>0</v>
      </c>
      <c r="GO65" s="34">
        <v>0.1</v>
      </c>
      <c r="GR65" s="49" t="s">
        <v>64</v>
      </c>
      <c r="GS65" s="49">
        <v>0</v>
      </c>
      <c r="GT65" s="49">
        <v>0</v>
      </c>
      <c r="GU65" s="49">
        <v>0</v>
      </c>
      <c r="GV65" s="49">
        <v>0</v>
      </c>
      <c r="GY65" s="57" t="s">
        <v>64</v>
      </c>
      <c r="GZ65" s="57">
        <v>0</v>
      </c>
      <c r="HA65" s="57">
        <v>0</v>
      </c>
      <c r="HB65" s="57">
        <v>0</v>
      </c>
      <c r="HC65" s="57">
        <v>0</v>
      </c>
      <c r="HF65" s="57" t="s">
        <v>64</v>
      </c>
      <c r="HG65" s="57">
        <v>0</v>
      </c>
      <c r="HH65" s="57">
        <v>0</v>
      </c>
      <c r="HI65" s="57">
        <v>0</v>
      </c>
      <c r="HJ65" s="57">
        <v>0</v>
      </c>
    </row>
    <row r="66" spans="1:218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  <c r="FP66" s="34" t="s">
        <v>65</v>
      </c>
      <c r="FQ66" s="34">
        <v>0</v>
      </c>
      <c r="FR66" s="34">
        <v>0</v>
      </c>
      <c r="FS66" s="34">
        <v>0</v>
      </c>
      <c r="FT66" s="34">
        <v>0</v>
      </c>
      <c r="FW66" s="34" t="s">
        <v>65</v>
      </c>
      <c r="FX66" s="34">
        <v>0</v>
      </c>
      <c r="FY66" s="34">
        <v>0</v>
      </c>
      <c r="FZ66" s="34">
        <v>0</v>
      </c>
      <c r="GA66" s="34">
        <v>0</v>
      </c>
      <c r="GD66" s="34" t="s">
        <v>65</v>
      </c>
      <c r="GE66" s="34">
        <v>0</v>
      </c>
      <c r="GF66" s="34">
        <v>0</v>
      </c>
      <c r="GG66" s="34">
        <v>0</v>
      </c>
      <c r="GH66" s="34">
        <v>0</v>
      </c>
      <c r="GK66" s="34" t="s">
        <v>65</v>
      </c>
      <c r="GL66" s="34">
        <v>0</v>
      </c>
      <c r="GM66" s="34">
        <v>0</v>
      </c>
      <c r="GN66" s="34">
        <v>0</v>
      </c>
      <c r="GO66" s="34">
        <v>0</v>
      </c>
      <c r="GR66" s="49" t="s">
        <v>65</v>
      </c>
      <c r="GS66" s="49">
        <v>0</v>
      </c>
      <c r="GT66" s="49">
        <v>0</v>
      </c>
      <c r="GU66" s="49">
        <v>0</v>
      </c>
      <c r="GV66" s="49">
        <v>0</v>
      </c>
      <c r="GY66" s="57" t="s">
        <v>65</v>
      </c>
      <c r="GZ66" s="57">
        <v>0</v>
      </c>
      <c r="HA66" s="57">
        <v>0</v>
      </c>
      <c r="HB66" s="57">
        <v>0</v>
      </c>
      <c r="HC66" s="57">
        <v>0</v>
      </c>
      <c r="HF66" s="57" t="s">
        <v>65</v>
      </c>
      <c r="HG66" s="57">
        <v>0</v>
      </c>
      <c r="HH66" s="57">
        <v>0</v>
      </c>
      <c r="HI66" s="57">
        <v>0</v>
      </c>
      <c r="HJ66" s="57">
        <v>0</v>
      </c>
    </row>
    <row r="67" spans="1:218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  <c r="FP67" s="34" t="s">
        <v>66</v>
      </c>
      <c r="FQ67" s="34">
        <v>0</v>
      </c>
      <c r="FR67" s="34">
        <v>0</v>
      </c>
      <c r="FS67" s="34">
        <v>0</v>
      </c>
      <c r="FT67" s="34">
        <v>0</v>
      </c>
      <c r="FW67" s="34" t="s">
        <v>66</v>
      </c>
      <c r="FX67" s="34">
        <v>0</v>
      </c>
      <c r="FY67" s="34">
        <v>0</v>
      </c>
      <c r="FZ67" s="34">
        <v>0</v>
      </c>
      <c r="GA67" s="34">
        <v>0</v>
      </c>
      <c r="GD67" s="34" t="s">
        <v>66</v>
      </c>
      <c r="GE67" s="34">
        <v>0</v>
      </c>
      <c r="GF67" s="34">
        <v>0</v>
      </c>
      <c r="GG67" s="34">
        <v>0</v>
      </c>
      <c r="GH67" s="34">
        <v>0</v>
      </c>
      <c r="GK67" s="34" t="s">
        <v>66</v>
      </c>
      <c r="GL67" s="34">
        <v>0</v>
      </c>
      <c r="GM67" s="34">
        <v>0</v>
      </c>
      <c r="GN67" s="34">
        <v>0</v>
      </c>
      <c r="GO67" s="34">
        <v>0</v>
      </c>
      <c r="GR67" s="49" t="s">
        <v>66</v>
      </c>
      <c r="GS67" s="49">
        <v>0</v>
      </c>
      <c r="GT67" s="49">
        <v>0</v>
      </c>
      <c r="GU67" s="49">
        <v>0</v>
      </c>
      <c r="GV67" s="49">
        <v>0</v>
      </c>
      <c r="GY67" s="57" t="s">
        <v>66</v>
      </c>
      <c r="GZ67" s="57">
        <v>0</v>
      </c>
      <c r="HA67" s="57">
        <v>0</v>
      </c>
      <c r="HB67" s="57">
        <v>0</v>
      </c>
      <c r="HC67" s="57">
        <v>0</v>
      </c>
      <c r="HF67" s="57" t="s">
        <v>66</v>
      </c>
      <c r="HG67" s="57">
        <v>0</v>
      </c>
      <c r="HH67" s="57">
        <v>0</v>
      </c>
      <c r="HI67" s="57">
        <v>0</v>
      </c>
      <c r="HJ67" s="57">
        <v>0</v>
      </c>
    </row>
    <row r="68" spans="1:218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  <c r="FP68" s="34" t="s">
        <v>67</v>
      </c>
      <c r="FQ68" s="34">
        <v>0</v>
      </c>
      <c r="FR68" s="34">
        <v>0</v>
      </c>
      <c r="FS68" s="34">
        <v>0</v>
      </c>
      <c r="FT68" s="34">
        <v>0</v>
      </c>
      <c r="FW68" s="34" t="s">
        <v>67</v>
      </c>
      <c r="FX68" s="34">
        <v>0</v>
      </c>
      <c r="FY68" s="34">
        <v>0</v>
      </c>
      <c r="FZ68" s="34">
        <v>0</v>
      </c>
      <c r="GA68" s="34">
        <v>0</v>
      </c>
      <c r="GD68" s="34" t="s">
        <v>67</v>
      </c>
      <c r="GE68" s="34">
        <v>0</v>
      </c>
      <c r="GF68" s="34">
        <v>0</v>
      </c>
      <c r="GG68" s="34">
        <v>0</v>
      </c>
      <c r="GH68" s="34">
        <v>0</v>
      </c>
      <c r="GK68" s="34" t="s">
        <v>67</v>
      </c>
      <c r="GL68" s="34">
        <v>0</v>
      </c>
      <c r="GM68" s="34">
        <v>0</v>
      </c>
      <c r="GN68" s="34">
        <v>0</v>
      </c>
      <c r="GO68" s="34">
        <v>0</v>
      </c>
      <c r="GR68" s="49" t="s">
        <v>67</v>
      </c>
      <c r="GS68" s="49">
        <v>0</v>
      </c>
      <c r="GT68" s="49">
        <v>0</v>
      </c>
      <c r="GU68" s="49">
        <v>0</v>
      </c>
      <c r="GV68" s="49">
        <v>0</v>
      </c>
      <c r="GY68" s="57" t="s">
        <v>67</v>
      </c>
      <c r="GZ68" s="57">
        <v>0</v>
      </c>
      <c r="HA68" s="57">
        <v>0</v>
      </c>
      <c r="HB68" s="57">
        <v>0</v>
      </c>
      <c r="HC68" s="57">
        <v>0</v>
      </c>
      <c r="HF68" s="57" t="s">
        <v>67</v>
      </c>
      <c r="HG68" s="57">
        <v>0</v>
      </c>
      <c r="HH68" s="57">
        <v>0</v>
      </c>
      <c r="HI68" s="57">
        <v>0</v>
      </c>
      <c r="HJ68" s="57">
        <v>0</v>
      </c>
    </row>
    <row r="69" spans="1:218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  <c r="FP69" s="34" t="s">
        <v>68</v>
      </c>
      <c r="FQ69" s="34">
        <v>0</v>
      </c>
      <c r="FR69" s="34">
        <v>0</v>
      </c>
      <c r="FS69" s="34">
        <v>0</v>
      </c>
      <c r="FT69" s="34">
        <v>0</v>
      </c>
      <c r="FW69" s="34" t="s">
        <v>68</v>
      </c>
      <c r="FX69" s="34">
        <v>0</v>
      </c>
      <c r="FY69" s="34">
        <v>0</v>
      </c>
      <c r="FZ69" s="34">
        <v>0</v>
      </c>
      <c r="GA69" s="34">
        <v>0</v>
      </c>
      <c r="GD69" s="34" t="s">
        <v>68</v>
      </c>
      <c r="GE69" s="34">
        <v>0</v>
      </c>
      <c r="GF69" s="34">
        <v>0</v>
      </c>
      <c r="GG69" s="34">
        <v>0</v>
      </c>
      <c r="GH69" s="34">
        <v>0</v>
      </c>
      <c r="GK69" s="34" t="s">
        <v>68</v>
      </c>
      <c r="GL69" s="34">
        <v>0</v>
      </c>
      <c r="GM69" s="34">
        <v>0</v>
      </c>
      <c r="GN69" s="34">
        <v>0</v>
      </c>
      <c r="GO69" s="34">
        <v>0</v>
      </c>
      <c r="GR69" s="49" t="s">
        <v>68</v>
      </c>
      <c r="GS69" s="49">
        <v>0</v>
      </c>
      <c r="GT69" s="49">
        <v>0</v>
      </c>
      <c r="GU69" s="49">
        <v>0</v>
      </c>
      <c r="GV69" s="49">
        <v>0</v>
      </c>
      <c r="GY69" s="57" t="s">
        <v>68</v>
      </c>
      <c r="GZ69" s="57">
        <v>0</v>
      </c>
      <c r="HA69" s="57">
        <v>0</v>
      </c>
      <c r="HB69" s="57">
        <v>0</v>
      </c>
      <c r="HC69" s="57">
        <v>0</v>
      </c>
      <c r="HF69" s="57" t="s">
        <v>68</v>
      </c>
      <c r="HG69" s="57">
        <v>7.0000000000000007E-2</v>
      </c>
      <c r="HH69" s="57">
        <v>0.26</v>
      </c>
      <c r="HI69" s="57">
        <v>0.05</v>
      </c>
      <c r="HJ69" s="57">
        <v>0</v>
      </c>
    </row>
    <row r="70" spans="1:218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  <c r="FP70" s="34" t="s">
        <v>69</v>
      </c>
      <c r="FQ70" s="34">
        <v>0</v>
      </c>
      <c r="FR70" s="34">
        <v>0</v>
      </c>
      <c r="FS70" s="34">
        <v>0</v>
      </c>
      <c r="FT70" s="34">
        <v>0</v>
      </c>
      <c r="FW70" s="34" t="s">
        <v>69</v>
      </c>
      <c r="FX70" s="34">
        <v>0</v>
      </c>
      <c r="FY70" s="34">
        <v>0</v>
      </c>
      <c r="FZ70" s="34">
        <v>0</v>
      </c>
      <c r="GA70" s="34">
        <v>0</v>
      </c>
      <c r="GD70" s="34" t="s">
        <v>69</v>
      </c>
      <c r="GE70" s="34">
        <v>0</v>
      </c>
      <c r="GF70" s="34">
        <v>0</v>
      </c>
      <c r="GG70" s="34">
        <v>0</v>
      </c>
      <c r="GH70" s="34">
        <v>0</v>
      </c>
      <c r="GK70" s="34" t="s">
        <v>69</v>
      </c>
      <c r="GL70" s="34">
        <v>0</v>
      </c>
      <c r="GM70" s="34">
        <v>0</v>
      </c>
      <c r="GN70" s="34">
        <v>0</v>
      </c>
      <c r="GO70" s="34">
        <v>0</v>
      </c>
      <c r="GR70" s="49" t="s">
        <v>69</v>
      </c>
      <c r="GS70" s="49">
        <v>0</v>
      </c>
      <c r="GT70" s="49">
        <v>0</v>
      </c>
      <c r="GU70" s="49">
        <v>0</v>
      </c>
      <c r="GV70" s="49">
        <v>0</v>
      </c>
      <c r="GY70" s="57" t="s">
        <v>69</v>
      </c>
      <c r="GZ70" s="57">
        <v>0</v>
      </c>
      <c r="HA70" s="57">
        <v>0</v>
      </c>
      <c r="HB70" s="57">
        <v>0</v>
      </c>
      <c r="HC70" s="57">
        <v>0</v>
      </c>
      <c r="HF70" s="57" t="s">
        <v>69</v>
      </c>
      <c r="HG70" s="57">
        <v>0</v>
      </c>
      <c r="HH70" s="57">
        <v>0</v>
      </c>
      <c r="HI70" s="57">
        <v>0</v>
      </c>
      <c r="HJ70" s="57">
        <v>0</v>
      </c>
    </row>
    <row r="71" spans="1:218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  <c r="FP71" s="34" t="s">
        <v>70</v>
      </c>
      <c r="FQ71" s="34">
        <v>0</v>
      </c>
      <c r="FR71" s="34">
        <v>0</v>
      </c>
      <c r="FS71" s="34">
        <v>0</v>
      </c>
      <c r="FT71" s="34">
        <v>0</v>
      </c>
      <c r="FW71" s="34" t="s">
        <v>70</v>
      </c>
      <c r="FX71" s="34">
        <v>0</v>
      </c>
      <c r="FY71" s="34">
        <v>0</v>
      </c>
      <c r="FZ71" s="34">
        <v>0</v>
      </c>
      <c r="GA71" s="34">
        <v>0</v>
      </c>
      <c r="GD71" s="34" t="s">
        <v>70</v>
      </c>
      <c r="GE71" s="34">
        <v>0</v>
      </c>
      <c r="GF71" s="34">
        <v>0</v>
      </c>
      <c r="GG71" s="34">
        <v>0</v>
      </c>
      <c r="GH71" s="34">
        <v>0</v>
      </c>
      <c r="GK71" s="34" t="s">
        <v>70</v>
      </c>
      <c r="GL71" s="34">
        <v>0</v>
      </c>
      <c r="GM71" s="34">
        <v>0</v>
      </c>
      <c r="GN71" s="34">
        <v>0</v>
      </c>
      <c r="GO71" s="34">
        <v>0</v>
      </c>
      <c r="GR71" s="49" t="s">
        <v>70</v>
      </c>
      <c r="GS71" s="49">
        <v>0</v>
      </c>
      <c r="GT71" s="49">
        <v>0</v>
      </c>
      <c r="GU71" s="49">
        <v>0</v>
      </c>
      <c r="GV71" s="49">
        <v>0</v>
      </c>
      <c r="GY71" s="57" t="s">
        <v>70</v>
      </c>
      <c r="GZ71" s="57">
        <v>0</v>
      </c>
      <c r="HA71" s="57">
        <v>0</v>
      </c>
      <c r="HB71" s="57">
        <v>0</v>
      </c>
      <c r="HC71" s="57">
        <v>0</v>
      </c>
      <c r="HF71" s="57" t="s">
        <v>70</v>
      </c>
      <c r="HG71" s="57">
        <v>0</v>
      </c>
      <c r="HH71" s="57">
        <v>0</v>
      </c>
      <c r="HI71" s="57">
        <v>0</v>
      </c>
      <c r="HJ71" s="57">
        <v>0</v>
      </c>
    </row>
    <row r="72" spans="1:218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  <c r="FP72" s="34" t="s">
        <v>71</v>
      </c>
      <c r="FQ72" s="34">
        <v>0</v>
      </c>
      <c r="FR72" s="34">
        <v>0</v>
      </c>
      <c r="FS72" s="34">
        <v>0</v>
      </c>
      <c r="FT72" s="34">
        <v>0</v>
      </c>
      <c r="FW72" s="34" t="s">
        <v>71</v>
      </c>
      <c r="FX72" s="34">
        <v>0</v>
      </c>
      <c r="FY72" s="34">
        <v>0</v>
      </c>
      <c r="FZ72" s="34">
        <v>0</v>
      </c>
      <c r="GA72" s="34">
        <v>0</v>
      </c>
      <c r="GD72" s="34" t="s">
        <v>71</v>
      </c>
      <c r="GE72" s="34">
        <v>0</v>
      </c>
      <c r="GF72" s="34">
        <v>0</v>
      </c>
      <c r="GG72" s="34">
        <v>0</v>
      </c>
      <c r="GH72" s="34">
        <v>0</v>
      </c>
      <c r="GK72" s="34" t="s">
        <v>71</v>
      </c>
      <c r="GL72" s="34">
        <v>0</v>
      </c>
      <c r="GM72" s="34">
        <v>0</v>
      </c>
      <c r="GN72" s="34">
        <v>0</v>
      </c>
      <c r="GO72" s="34">
        <v>0</v>
      </c>
      <c r="GR72" s="49" t="s">
        <v>71</v>
      </c>
      <c r="GS72" s="49">
        <v>0</v>
      </c>
      <c r="GT72" s="49">
        <v>0</v>
      </c>
      <c r="GU72" s="49">
        <v>0</v>
      </c>
      <c r="GV72" s="49">
        <v>0</v>
      </c>
      <c r="GY72" s="57" t="s">
        <v>71</v>
      </c>
      <c r="GZ72" s="57">
        <v>0</v>
      </c>
      <c r="HA72" s="57">
        <v>0</v>
      </c>
      <c r="HB72" s="57">
        <v>0</v>
      </c>
      <c r="HC72" s="57">
        <v>0</v>
      </c>
      <c r="HF72" s="57" t="s">
        <v>71</v>
      </c>
      <c r="HG72" s="57">
        <v>0</v>
      </c>
      <c r="HH72" s="57">
        <v>0</v>
      </c>
      <c r="HI72" s="57">
        <v>0</v>
      </c>
      <c r="HJ72" s="57">
        <v>0</v>
      </c>
    </row>
    <row r="73" spans="1:218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  <c r="FP73" s="34" t="s">
        <v>72</v>
      </c>
      <c r="FQ73" s="34">
        <v>0</v>
      </c>
      <c r="FR73" s="34">
        <v>0</v>
      </c>
      <c r="FS73" s="34">
        <v>0</v>
      </c>
      <c r="FT73" s="34">
        <v>0</v>
      </c>
      <c r="FW73" s="34" t="s">
        <v>72</v>
      </c>
      <c r="FX73" s="34">
        <v>0</v>
      </c>
      <c r="FY73" s="34">
        <v>0</v>
      </c>
      <c r="FZ73" s="34">
        <v>0</v>
      </c>
      <c r="GA73" s="34">
        <v>0</v>
      </c>
      <c r="GD73" s="34" t="s">
        <v>72</v>
      </c>
      <c r="GE73" s="34">
        <v>0</v>
      </c>
      <c r="GF73" s="34">
        <v>0</v>
      </c>
      <c r="GG73" s="34">
        <v>0</v>
      </c>
      <c r="GH73" s="34">
        <v>0</v>
      </c>
      <c r="GK73" s="34" t="s">
        <v>72</v>
      </c>
      <c r="GL73" s="34">
        <v>0</v>
      </c>
      <c r="GM73" s="34">
        <v>0</v>
      </c>
      <c r="GN73" s="34">
        <v>0</v>
      </c>
      <c r="GO73" s="34">
        <v>0</v>
      </c>
      <c r="GR73" s="49" t="s">
        <v>72</v>
      </c>
      <c r="GS73" s="49">
        <v>0</v>
      </c>
      <c r="GT73" s="49">
        <v>0</v>
      </c>
      <c r="GU73" s="49">
        <v>0</v>
      </c>
      <c r="GV73" s="49">
        <v>0</v>
      </c>
      <c r="GY73" s="57" t="s">
        <v>72</v>
      </c>
      <c r="GZ73" s="57">
        <v>0</v>
      </c>
      <c r="HA73" s="57">
        <v>0</v>
      </c>
      <c r="HB73" s="57">
        <v>0</v>
      </c>
      <c r="HC73" s="57">
        <v>0</v>
      </c>
      <c r="HF73" s="57" t="s">
        <v>72</v>
      </c>
      <c r="HG73" s="57">
        <v>0</v>
      </c>
      <c r="HH73" s="57">
        <v>0</v>
      </c>
      <c r="HI73" s="57">
        <v>0</v>
      </c>
      <c r="HJ73" s="57">
        <v>0</v>
      </c>
    </row>
    <row r="74" spans="1:218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  <c r="FP74" s="34" t="s">
        <v>73</v>
      </c>
      <c r="FQ74" s="34">
        <v>0</v>
      </c>
      <c r="FR74" s="34">
        <v>0</v>
      </c>
      <c r="FS74" s="34">
        <v>0</v>
      </c>
      <c r="FT74" s="34">
        <v>0</v>
      </c>
      <c r="FW74" s="34" t="s">
        <v>73</v>
      </c>
      <c r="FX74" s="34">
        <v>0</v>
      </c>
      <c r="FY74" s="34">
        <v>0</v>
      </c>
      <c r="FZ74" s="34">
        <v>0</v>
      </c>
      <c r="GA74" s="34">
        <v>0</v>
      </c>
      <c r="GD74" s="34" t="s">
        <v>73</v>
      </c>
      <c r="GE74" s="34">
        <v>0</v>
      </c>
      <c r="GF74" s="34">
        <v>0</v>
      </c>
      <c r="GG74" s="34">
        <v>0</v>
      </c>
      <c r="GH74" s="34">
        <v>0</v>
      </c>
      <c r="GK74" s="34" t="s">
        <v>73</v>
      </c>
      <c r="GL74" s="34">
        <v>0</v>
      </c>
      <c r="GM74" s="34">
        <v>0</v>
      </c>
      <c r="GN74" s="34">
        <v>0</v>
      </c>
      <c r="GO74" s="34">
        <v>0</v>
      </c>
      <c r="GR74" s="49" t="s">
        <v>73</v>
      </c>
      <c r="GS74" s="49">
        <v>0</v>
      </c>
      <c r="GT74" s="49">
        <v>0</v>
      </c>
      <c r="GU74" s="49">
        <v>0</v>
      </c>
      <c r="GV74" s="49">
        <v>0</v>
      </c>
      <c r="GY74" s="57" t="s">
        <v>73</v>
      </c>
      <c r="GZ74" s="57">
        <v>0</v>
      </c>
      <c r="HA74" s="57">
        <v>0</v>
      </c>
      <c r="HB74" s="57">
        <v>0</v>
      </c>
      <c r="HC74" s="57">
        <v>0</v>
      </c>
      <c r="HF74" s="57" t="s">
        <v>73</v>
      </c>
      <c r="HG74" s="57">
        <v>0</v>
      </c>
      <c r="HH74" s="57">
        <v>0</v>
      </c>
      <c r="HI74" s="57">
        <v>0</v>
      </c>
      <c r="HJ74" s="57">
        <v>0</v>
      </c>
    </row>
    <row r="75" spans="1:218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  <c r="FP75" s="34" t="s">
        <v>74</v>
      </c>
      <c r="FQ75" s="34">
        <v>0</v>
      </c>
      <c r="FR75" s="34">
        <v>0</v>
      </c>
      <c r="FS75" s="34">
        <v>0</v>
      </c>
      <c r="FT75" s="34">
        <v>0</v>
      </c>
      <c r="FW75" s="34" t="s">
        <v>74</v>
      </c>
      <c r="FX75" s="34">
        <v>0</v>
      </c>
      <c r="FY75" s="34">
        <v>0</v>
      </c>
      <c r="FZ75" s="34">
        <v>0</v>
      </c>
      <c r="GA75" s="34">
        <v>0</v>
      </c>
      <c r="GD75" s="34" t="s">
        <v>74</v>
      </c>
      <c r="GE75" s="34">
        <v>0</v>
      </c>
      <c r="GF75" s="34">
        <v>0</v>
      </c>
      <c r="GG75" s="34">
        <v>0</v>
      </c>
      <c r="GH75" s="34">
        <v>0</v>
      </c>
      <c r="GK75" s="34" t="s">
        <v>74</v>
      </c>
      <c r="GL75" s="34">
        <v>0</v>
      </c>
      <c r="GM75" s="34">
        <v>0</v>
      </c>
      <c r="GN75" s="34">
        <v>0</v>
      </c>
      <c r="GO75" s="34">
        <v>0</v>
      </c>
      <c r="GR75" s="49" t="s">
        <v>74</v>
      </c>
      <c r="GS75" s="49">
        <v>0</v>
      </c>
      <c r="GT75" s="49">
        <v>0</v>
      </c>
      <c r="GU75" s="49">
        <v>0</v>
      </c>
      <c r="GV75" s="49">
        <v>0</v>
      </c>
      <c r="GY75" s="57" t="s">
        <v>74</v>
      </c>
      <c r="GZ75" s="57">
        <v>0</v>
      </c>
      <c r="HA75" s="57">
        <v>0</v>
      </c>
      <c r="HB75" s="57">
        <v>0</v>
      </c>
      <c r="HC75" s="57">
        <v>0</v>
      </c>
      <c r="HF75" s="57" t="s">
        <v>74</v>
      </c>
      <c r="HG75" s="57">
        <v>0</v>
      </c>
      <c r="HH75" s="57">
        <v>0</v>
      </c>
      <c r="HI75" s="57">
        <v>0</v>
      </c>
      <c r="HJ75" s="57">
        <v>0</v>
      </c>
    </row>
    <row r="76" spans="1:218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  <c r="FP76" s="34" t="s">
        <v>75</v>
      </c>
      <c r="FQ76" s="34">
        <v>0.04</v>
      </c>
      <c r="FR76" s="34">
        <v>0</v>
      </c>
      <c r="FS76" s="34">
        <v>7.0000000000000007E-2</v>
      </c>
      <c r="FT76" s="34">
        <v>0</v>
      </c>
      <c r="FW76" s="34" t="s">
        <v>75</v>
      </c>
      <c r="FX76" s="34">
        <v>0</v>
      </c>
      <c r="FY76" s="34">
        <v>0</v>
      </c>
      <c r="FZ76" s="34">
        <v>0</v>
      </c>
      <c r="GA76" s="34">
        <v>0</v>
      </c>
      <c r="GD76" s="34" t="s">
        <v>75</v>
      </c>
      <c r="GE76" s="34">
        <v>0</v>
      </c>
      <c r="GF76" s="34">
        <v>0</v>
      </c>
      <c r="GG76" s="34">
        <v>0</v>
      </c>
      <c r="GH76" s="34">
        <v>0</v>
      </c>
      <c r="GK76" s="34" t="s">
        <v>75</v>
      </c>
      <c r="GL76" s="34">
        <v>0</v>
      </c>
      <c r="GM76" s="34">
        <v>0</v>
      </c>
      <c r="GN76" s="34">
        <v>0</v>
      </c>
      <c r="GO76" s="34">
        <v>0</v>
      </c>
      <c r="GR76" s="49" t="s">
        <v>75</v>
      </c>
      <c r="GS76" s="49">
        <v>0.01</v>
      </c>
      <c r="GT76" s="49">
        <v>0</v>
      </c>
      <c r="GU76" s="49">
        <v>0.02</v>
      </c>
      <c r="GV76" s="49">
        <v>0</v>
      </c>
      <c r="GY76" s="57" t="s">
        <v>75</v>
      </c>
      <c r="GZ76" s="57">
        <v>0.08</v>
      </c>
      <c r="HA76" s="57">
        <v>0</v>
      </c>
      <c r="HB76" s="57">
        <v>0.12</v>
      </c>
      <c r="HC76" s="57">
        <v>0</v>
      </c>
      <c r="HF76" s="57" t="s">
        <v>75</v>
      </c>
      <c r="HG76" s="57">
        <v>0</v>
      </c>
      <c r="HH76" s="57">
        <v>0</v>
      </c>
      <c r="HI76" s="57">
        <v>0</v>
      </c>
      <c r="HJ76" s="57">
        <v>0</v>
      </c>
    </row>
    <row r="77" spans="1:218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  <c r="FP77" s="34" t="s">
        <v>76</v>
      </c>
      <c r="FQ77" s="34">
        <v>0</v>
      </c>
      <c r="FR77" s="34">
        <v>0</v>
      </c>
      <c r="FS77" s="34">
        <v>0</v>
      </c>
      <c r="FT77" s="34">
        <v>0</v>
      </c>
      <c r="FW77" s="34" t="s">
        <v>76</v>
      </c>
      <c r="FX77" s="34">
        <v>0</v>
      </c>
      <c r="FY77" s="34">
        <v>0</v>
      </c>
      <c r="FZ77" s="34">
        <v>0</v>
      </c>
      <c r="GA77" s="34">
        <v>0</v>
      </c>
      <c r="GD77" s="34" t="s">
        <v>76</v>
      </c>
      <c r="GE77" s="34">
        <v>0</v>
      </c>
      <c r="GF77" s="34">
        <v>0</v>
      </c>
      <c r="GG77" s="34">
        <v>0</v>
      </c>
      <c r="GH77" s="34">
        <v>0</v>
      </c>
      <c r="GK77" s="34" t="s">
        <v>76</v>
      </c>
      <c r="GL77" s="34">
        <v>0</v>
      </c>
      <c r="GM77" s="34">
        <v>0</v>
      </c>
      <c r="GN77" s="34">
        <v>0</v>
      </c>
      <c r="GO77" s="34">
        <v>0</v>
      </c>
      <c r="GR77" s="49" t="s">
        <v>76</v>
      </c>
      <c r="GS77" s="49">
        <v>0</v>
      </c>
      <c r="GT77" s="49">
        <v>0</v>
      </c>
      <c r="GU77" s="49">
        <v>0</v>
      </c>
      <c r="GV77" s="49">
        <v>0</v>
      </c>
      <c r="GY77" s="57" t="s">
        <v>76</v>
      </c>
      <c r="GZ77" s="57">
        <v>0</v>
      </c>
      <c r="HA77" s="57">
        <v>0</v>
      </c>
      <c r="HB77" s="57">
        <v>0</v>
      </c>
      <c r="HC77" s="57">
        <v>0</v>
      </c>
      <c r="HF77" s="57" t="s">
        <v>76</v>
      </c>
      <c r="HG77" s="57">
        <v>0</v>
      </c>
      <c r="HH77" s="57">
        <v>0</v>
      </c>
      <c r="HI77" s="57">
        <v>0</v>
      </c>
      <c r="HJ77" s="57">
        <v>0</v>
      </c>
    </row>
    <row r="78" spans="1:218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  <c r="FP78" s="34" t="s">
        <v>77</v>
      </c>
      <c r="FQ78" s="34">
        <v>0.03</v>
      </c>
      <c r="FR78" s="34">
        <v>0.16</v>
      </c>
      <c r="FS78" s="34">
        <v>0</v>
      </c>
      <c r="FT78" s="34">
        <v>0</v>
      </c>
      <c r="FW78" s="34" t="s">
        <v>77</v>
      </c>
      <c r="FX78" s="34">
        <v>0</v>
      </c>
      <c r="FY78" s="34">
        <v>0</v>
      </c>
      <c r="FZ78" s="34">
        <v>0</v>
      </c>
      <c r="GA78" s="34">
        <v>0</v>
      </c>
      <c r="GD78" s="34" t="s">
        <v>77</v>
      </c>
      <c r="GE78" s="34">
        <v>0</v>
      </c>
      <c r="GF78" s="34">
        <v>0</v>
      </c>
      <c r="GG78" s="34">
        <v>0</v>
      </c>
      <c r="GH78" s="34">
        <v>0</v>
      </c>
      <c r="GK78" s="34" t="s">
        <v>77</v>
      </c>
      <c r="GL78" s="34">
        <v>0</v>
      </c>
      <c r="GM78" s="34">
        <v>0</v>
      </c>
      <c r="GN78" s="34">
        <v>0</v>
      </c>
      <c r="GO78" s="34">
        <v>0</v>
      </c>
      <c r="GR78" s="49" t="s">
        <v>77</v>
      </c>
      <c r="GS78" s="49">
        <v>0</v>
      </c>
      <c r="GT78" s="49">
        <v>0</v>
      </c>
      <c r="GU78" s="49">
        <v>0</v>
      </c>
      <c r="GV78" s="49">
        <v>0</v>
      </c>
      <c r="GY78" s="57" t="s">
        <v>77</v>
      </c>
      <c r="GZ78" s="57">
        <v>0</v>
      </c>
      <c r="HA78" s="57">
        <v>0</v>
      </c>
      <c r="HB78" s="57">
        <v>0</v>
      </c>
      <c r="HC78" s="57">
        <v>0</v>
      </c>
      <c r="HF78" s="57" t="s">
        <v>77</v>
      </c>
      <c r="HG78" s="57">
        <v>0</v>
      </c>
      <c r="HH78" s="57">
        <v>0</v>
      </c>
      <c r="HI78" s="57">
        <v>0</v>
      </c>
      <c r="HJ78" s="57">
        <v>0</v>
      </c>
    </row>
    <row r="79" spans="1:218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  <c r="FP79" s="34" t="s">
        <v>78</v>
      </c>
      <c r="FQ79" s="34">
        <v>0</v>
      </c>
      <c r="FR79" s="34">
        <v>0</v>
      </c>
      <c r="FS79" s="34">
        <v>0</v>
      </c>
      <c r="FT79" s="34">
        <v>0</v>
      </c>
      <c r="FW79" s="34" t="s">
        <v>78</v>
      </c>
      <c r="FX79" s="34">
        <v>0</v>
      </c>
      <c r="FY79" s="34">
        <v>0</v>
      </c>
      <c r="FZ79" s="34">
        <v>0</v>
      </c>
      <c r="GA79" s="34">
        <v>0</v>
      </c>
      <c r="GD79" s="34" t="s">
        <v>78</v>
      </c>
      <c r="GE79" s="34">
        <v>0</v>
      </c>
      <c r="GF79" s="34">
        <v>0</v>
      </c>
      <c r="GG79" s="34">
        <v>0</v>
      </c>
      <c r="GH79" s="34">
        <v>0</v>
      </c>
      <c r="GK79" s="34" t="s">
        <v>78</v>
      </c>
      <c r="GL79" s="34">
        <v>0</v>
      </c>
      <c r="GM79" s="34">
        <v>0</v>
      </c>
      <c r="GN79" s="34">
        <v>0</v>
      </c>
      <c r="GO79" s="34">
        <v>0</v>
      </c>
      <c r="GR79" s="49" t="s">
        <v>78</v>
      </c>
      <c r="GS79" s="49">
        <v>0</v>
      </c>
      <c r="GT79" s="49">
        <v>0</v>
      </c>
      <c r="GU79" s="49">
        <v>0</v>
      </c>
      <c r="GV79" s="49">
        <v>0</v>
      </c>
      <c r="GY79" s="57" t="s">
        <v>78</v>
      </c>
      <c r="GZ79" s="57">
        <v>0</v>
      </c>
      <c r="HA79" s="57">
        <v>0</v>
      </c>
      <c r="HB79" s="57">
        <v>0</v>
      </c>
      <c r="HC79" s="57">
        <v>0</v>
      </c>
      <c r="HF79" s="57" t="s">
        <v>78</v>
      </c>
      <c r="HG79" s="57">
        <v>0</v>
      </c>
      <c r="HH79" s="57">
        <v>0</v>
      </c>
      <c r="HI79" s="57">
        <v>0</v>
      </c>
      <c r="HJ79" s="57">
        <v>0</v>
      </c>
    </row>
    <row r="80" spans="1:218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  <c r="FP80" s="34" t="s">
        <v>79</v>
      </c>
      <c r="FQ80" s="34">
        <v>0</v>
      </c>
      <c r="FR80" s="34">
        <v>0</v>
      </c>
      <c r="FS80" s="34">
        <v>0</v>
      </c>
      <c r="FT80" s="34">
        <v>0</v>
      </c>
      <c r="FW80" s="34" t="s">
        <v>79</v>
      </c>
      <c r="FX80" s="34">
        <v>0</v>
      </c>
      <c r="FY80" s="34">
        <v>0</v>
      </c>
      <c r="FZ80" s="34">
        <v>0</v>
      </c>
      <c r="GA80" s="34">
        <v>0</v>
      </c>
      <c r="GD80" s="34" t="s">
        <v>79</v>
      </c>
      <c r="GE80" s="34">
        <v>0</v>
      </c>
      <c r="GF80" s="34">
        <v>0</v>
      </c>
      <c r="GG80" s="34">
        <v>0</v>
      </c>
      <c r="GH80" s="34">
        <v>0</v>
      </c>
      <c r="GK80" s="34" t="s">
        <v>79</v>
      </c>
      <c r="GL80" s="34">
        <v>0</v>
      </c>
      <c r="GM80" s="34">
        <v>0</v>
      </c>
      <c r="GN80" s="34">
        <v>0</v>
      </c>
      <c r="GO80" s="34">
        <v>0</v>
      </c>
      <c r="GR80" s="49" t="s">
        <v>79</v>
      </c>
      <c r="GS80" s="49">
        <v>0</v>
      </c>
      <c r="GT80" s="49">
        <v>0</v>
      </c>
      <c r="GU80" s="49">
        <v>0</v>
      </c>
      <c r="GV80" s="49">
        <v>0</v>
      </c>
      <c r="GY80" s="57" t="s">
        <v>79</v>
      </c>
      <c r="GZ80" s="57">
        <v>0</v>
      </c>
      <c r="HA80" s="57">
        <v>0</v>
      </c>
      <c r="HB80" s="57">
        <v>0</v>
      </c>
      <c r="HC80" s="57">
        <v>0</v>
      </c>
      <c r="HF80" s="57" t="s">
        <v>79</v>
      </c>
      <c r="HG80" s="57">
        <v>0</v>
      </c>
      <c r="HH80" s="57">
        <v>0</v>
      </c>
      <c r="HI80" s="57">
        <v>0</v>
      </c>
      <c r="HJ80" s="57">
        <v>0</v>
      </c>
    </row>
    <row r="81" spans="1:218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  <c r="FP81" s="34" t="s">
        <v>80</v>
      </c>
      <c r="FQ81" s="34">
        <v>0</v>
      </c>
      <c r="FR81" s="34">
        <v>0</v>
      </c>
      <c r="FS81" s="34">
        <v>0</v>
      </c>
      <c r="FT81" s="34">
        <v>0</v>
      </c>
      <c r="FW81" s="34" t="s">
        <v>80</v>
      </c>
      <c r="FX81" s="34">
        <v>0</v>
      </c>
      <c r="FY81" s="34">
        <v>0</v>
      </c>
      <c r="FZ81" s="34">
        <v>0</v>
      </c>
      <c r="GA81" s="34">
        <v>0</v>
      </c>
      <c r="GD81" s="34" t="s">
        <v>80</v>
      </c>
      <c r="GE81" s="34">
        <v>0</v>
      </c>
      <c r="GF81" s="34">
        <v>0</v>
      </c>
      <c r="GG81" s="34">
        <v>0</v>
      </c>
      <c r="GH81" s="34">
        <v>0</v>
      </c>
      <c r="GK81" s="34" t="s">
        <v>80</v>
      </c>
      <c r="GL81" s="34">
        <v>0</v>
      </c>
      <c r="GM81" s="34">
        <v>0</v>
      </c>
      <c r="GN81" s="34">
        <v>0</v>
      </c>
      <c r="GO81" s="34">
        <v>0</v>
      </c>
      <c r="GR81" s="49" t="s">
        <v>80</v>
      </c>
      <c r="GS81" s="49">
        <v>0</v>
      </c>
      <c r="GT81" s="49">
        <v>0</v>
      </c>
      <c r="GU81" s="49">
        <v>0</v>
      </c>
      <c r="GV81" s="49">
        <v>0</v>
      </c>
      <c r="GY81" s="57" t="s">
        <v>80</v>
      </c>
      <c r="GZ81" s="57">
        <v>0</v>
      </c>
      <c r="HA81" s="57">
        <v>0</v>
      </c>
      <c r="HB81" s="57">
        <v>0</v>
      </c>
      <c r="HC81" s="57">
        <v>0</v>
      </c>
      <c r="HF81" s="57" t="s">
        <v>80</v>
      </c>
      <c r="HG81" s="57">
        <v>0</v>
      </c>
      <c r="HH81" s="57">
        <v>0</v>
      </c>
      <c r="HI81" s="57">
        <v>0</v>
      </c>
      <c r="HJ81" s="57">
        <v>0</v>
      </c>
    </row>
    <row r="82" spans="1:218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  <c r="FP82" s="34" t="s">
        <v>81</v>
      </c>
      <c r="FQ82" s="34">
        <v>0</v>
      </c>
      <c r="FR82" s="34">
        <v>0</v>
      </c>
      <c r="FS82" s="34">
        <v>0</v>
      </c>
      <c r="FT82" s="34">
        <v>0</v>
      </c>
      <c r="FW82" s="34" t="s">
        <v>81</v>
      </c>
      <c r="FX82" s="34">
        <v>0</v>
      </c>
      <c r="FY82" s="34">
        <v>0</v>
      </c>
      <c r="FZ82" s="34">
        <v>0</v>
      </c>
      <c r="GA82" s="34">
        <v>0</v>
      </c>
      <c r="GD82" s="34" t="s">
        <v>81</v>
      </c>
      <c r="GE82" s="34">
        <v>0</v>
      </c>
      <c r="GF82" s="34">
        <v>0</v>
      </c>
      <c r="GG82" s="34">
        <v>0</v>
      </c>
      <c r="GH82" s="34">
        <v>0</v>
      </c>
      <c r="GK82" s="34" t="s">
        <v>81</v>
      </c>
      <c r="GL82" s="34">
        <v>0</v>
      </c>
      <c r="GM82" s="34">
        <v>0</v>
      </c>
      <c r="GN82" s="34">
        <v>0</v>
      </c>
      <c r="GO82" s="34">
        <v>0</v>
      </c>
      <c r="GR82" s="49" t="s">
        <v>81</v>
      </c>
      <c r="GS82" s="49">
        <v>0</v>
      </c>
      <c r="GT82" s="49">
        <v>0</v>
      </c>
      <c r="GU82" s="49">
        <v>0</v>
      </c>
      <c r="GV82" s="49">
        <v>0</v>
      </c>
      <c r="GY82" s="57" t="s">
        <v>81</v>
      </c>
      <c r="GZ82" s="57">
        <v>0</v>
      </c>
      <c r="HA82" s="57">
        <v>0</v>
      </c>
      <c r="HB82" s="57">
        <v>0</v>
      </c>
      <c r="HC82" s="57">
        <v>0</v>
      </c>
      <c r="HF82" s="57" t="s">
        <v>81</v>
      </c>
      <c r="HG82" s="57">
        <v>0.01</v>
      </c>
      <c r="HH82" s="57">
        <v>0</v>
      </c>
      <c r="HI82" s="57">
        <v>0</v>
      </c>
      <c r="HJ82" s="57">
        <v>0</v>
      </c>
    </row>
    <row r="83" spans="1:218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  <c r="FP83" s="34" t="s">
        <v>82</v>
      </c>
      <c r="FQ83" s="34">
        <v>0</v>
      </c>
      <c r="FR83" s="34">
        <v>0</v>
      </c>
      <c r="FS83" s="34">
        <v>0</v>
      </c>
      <c r="FT83" s="34">
        <v>0</v>
      </c>
      <c r="FW83" s="34" t="s">
        <v>82</v>
      </c>
      <c r="FX83" s="34">
        <v>0</v>
      </c>
      <c r="FY83" s="34">
        <v>0</v>
      </c>
      <c r="FZ83" s="34">
        <v>0</v>
      </c>
      <c r="GA83" s="34">
        <v>0</v>
      </c>
      <c r="GD83" s="34" t="s">
        <v>82</v>
      </c>
      <c r="GE83" s="34">
        <v>0.01</v>
      </c>
      <c r="GF83" s="34">
        <v>0</v>
      </c>
      <c r="GG83" s="34">
        <v>0</v>
      </c>
      <c r="GH83" s="34">
        <v>0</v>
      </c>
      <c r="GK83" s="34" t="s">
        <v>82</v>
      </c>
      <c r="GL83" s="34">
        <v>0</v>
      </c>
      <c r="GM83" s="34">
        <v>0</v>
      </c>
      <c r="GN83" s="34">
        <v>0</v>
      </c>
      <c r="GO83" s="34">
        <v>0</v>
      </c>
      <c r="GR83" s="49" t="s">
        <v>82</v>
      </c>
      <c r="GS83" s="49">
        <v>7.0000000000000007E-2</v>
      </c>
      <c r="GT83" s="49">
        <v>0.46</v>
      </c>
      <c r="GU83" s="49">
        <v>0</v>
      </c>
      <c r="GV83" s="49">
        <v>0</v>
      </c>
      <c r="GY83" s="57" t="s">
        <v>82</v>
      </c>
      <c r="GZ83" s="57">
        <v>0.03</v>
      </c>
      <c r="HA83" s="57">
        <v>0.22</v>
      </c>
      <c r="HB83" s="57">
        <v>0</v>
      </c>
      <c r="HC83" s="57">
        <v>0</v>
      </c>
      <c r="HF83" s="57" t="s">
        <v>82</v>
      </c>
      <c r="HG83" s="57">
        <v>7.0000000000000007E-2</v>
      </c>
      <c r="HH83" s="57">
        <v>0.45</v>
      </c>
      <c r="HI83" s="57">
        <v>0</v>
      </c>
      <c r="HJ83" s="57">
        <v>0</v>
      </c>
    </row>
    <row r="84" spans="1:218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  <c r="FP84" s="34" t="s">
        <v>83</v>
      </c>
      <c r="FQ84" s="34">
        <v>0</v>
      </c>
      <c r="FR84" s="34">
        <v>0</v>
      </c>
      <c r="FS84" s="34">
        <v>0</v>
      </c>
      <c r="FT84" s="34">
        <v>0</v>
      </c>
      <c r="FW84" s="34" t="s">
        <v>83</v>
      </c>
      <c r="FX84" s="34">
        <v>0</v>
      </c>
      <c r="FY84" s="34">
        <v>0</v>
      </c>
      <c r="FZ84" s="34">
        <v>0</v>
      </c>
      <c r="GA84" s="34">
        <v>0</v>
      </c>
      <c r="GD84" s="34" t="s">
        <v>83</v>
      </c>
      <c r="GE84" s="34">
        <v>0</v>
      </c>
      <c r="GF84" s="34">
        <v>0</v>
      </c>
      <c r="GG84" s="34">
        <v>0</v>
      </c>
      <c r="GH84" s="34">
        <v>0</v>
      </c>
      <c r="GK84" s="34" t="s">
        <v>83</v>
      </c>
      <c r="GL84" s="34">
        <v>0</v>
      </c>
      <c r="GM84" s="34">
        <v>0</v>
      </c>
      <c r="GN84" s="34">
        <v>0</v>
      </c>
      <c r="GO84" s="34">
        <v>0</v>
      </c>
      <c r="GR84" s="49" t="s">
        <v>83</v>
      </c>
      <c r="GS84" s="49">
        <v>0</v>
      </c>
      <c r="GT84" s="49">
        <v>0</v>
      </c>
      <c r="GU84" s="49">
        <v>0</v>
      </c>
      <c r="GV84" s="49">
        <v>0</v>
      </c>
      <c r="GY84" s="57" t="s">
        <v>83</v>
      </c>
      <c r="GZ84" s="57">
        <v>0</v>
      </c>
      <c r="HA84" s="57">
        <v>0</v>
      </c>
      <c r="HB84" s="57">
        <v>0</v>
      </c>
      <c r="HC84" s="57">
        <v>0</v>
      </c>
      <c r="HF84" s="57" t="s">
        <v>83</v>
      </c>
      <c r="HG84" s="57">
        <v>0</v>
      </c>
      <c r="HH84" s="57">
        <v>0</v>
      </c>
      <c r="HI84" s="57">
        <v>0</v>
      </c>
      <c r="HJ84" s="57">
        <v>0</v>
      </c>
    </row>
    <row r="85" spans="1:218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  <c r="FP85" s="34" t="s">
        <v>84</v>
      </c>
      <c r="FQ85" s="34">
        <v>0</v>
      </c>
      <c r="FR85" s="34">
        <v>0</v>
      </c>
      <c r="FS85" s="34">
        <v>0</v>
      </c>
      <c r="FT85" s="34">
        <v>0</v>
      </c>
      <c r="FW85" s="34" t="s">
        <v>84</v>
      </c>
      <c r="FX85" s="34">
        <v>0.03</v>
      </c>
      <c r="FY85" s="34">
        <v>0.23</v>
      </c>
      <c r="FZ85" s="34">
        <v>0</v>
      </c>
      <c r="GA85" s="34">
        <v>0</v>
      </c>
      <c r="GD85" s="34" t="s">
        <v>84</v>
      </c>
      <c r="GE85" s="34">
        <v>0</v>
      </c>
      <c r="GF85" s="34">
        <v>0</v>
      </c>
      <c r="GG85" s="34">
        <v>0</v>
      </c>
      <c r="GH85" s="34">
        <v>0</v>
      </c>
      <c r="GK85" s="34" t="s">
        <v>84</v>
      </c>
      <c r="GL85" s="34">
        <v>0</v>
      </c>
      <c r="GM85" s="34">
        <v>0</v>
      </c>
      <c r="GN85" s="34">
        <v>0</v>
      </c>
      <c r="GO85" s="34">
        <v>0</v>
      </c>
      <c r="GR85" s="49" t="s">
        <v>84</v>
      </c>
      <c r="GS85" s="49">
        <v>0.04</v>
      </c>
      <c r="GT85" s="49">
        <v>0</v>
      </c>
      <c r="GU85" s="49">
        <v>0.06</v>
      </c>
      <c r="GV85" s="49">
        <v>0</v>
      </c>
      <c r="GY85" s="57" t="s">
        <v>84</v>
      </c>
      <c r="GZ85" s="57">
        <v>0.01</v>
      </c>
      <c r="HA85" s="57">
        <v>0</v>
      </c>
      <c r="HB85" s="57">
        <v>0.02</v>
      </c>
      <c r="HC85" s="57">
        <v>0</v>
      </c>
      <c r="HF85" s="57" t="s">
        <v>84</v>
      </c>
      <c r="HG85" s="57">
        <v>0</v>
      </c>
      <c r="HH85" s="57">
        <v>0</v>
      </c>
      <c r="HI85" s="57">
        <v>0</v>
      </c>
      <c r="HJ85" s="57">
        <v>0</v>
      </c>
    </row>
    <row r="86" spans="1:218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  <c r="FP86" s="34" t="s">
        <v>85</v>
      </c>
      <c r="FQ86" s="34">
        <v>0</v>
      </c>
      <c r="FR86" s="34">
        <v>0</v>
      </c>
      <c r="FS86" s="34">
        <v>0</v>
      </c>
      <c r="FT86" s="34">
        <v>0</v>
      </c>
      <c r="FW86" s="34" t="s">
        <v>85</v>
      </c>
      <c r="FX86" s="34">
        <v>0</v>
      </c>
      <c r="FY86" s="34">
        <v>0</v>
      </c>
      <c r="FZ86" s="34">
        <v>0</v>
      </c>
      <c r="GA86" s="34">
        <v>0</v>
      </c>
      <c r="GD86" s="34" t="s">
        <v>85</v>
      </c>
      <c r="GE86" s="34">
        <v>0</v>
      </c>
      <c r="GF86" s="34">
        <v>0</v>
      </c>
      <c r="GG86" s="34">
        <v>0</v>
      </c>
      <c r="GH86" s="34">
        <v>0</v>
      </c>
      <c r="GK86" s="34" t="s">
        <v>85</v>
      </c>
      <c r="GL86" s="34">
        <v>0</v>
      </c>
      <c r="GM86" s="34">
        <v>0</v>
      </c>
      <c r="GN86" s="34">
        <v>0</v>
      </c>
      <c r="GO86" s="34">
        <v>0</v>
      </c>
      <c r="GR86" s="49" t="s">
        <v>85</v>
      </c>
      <c r="GS86" s="49">
        <v>0</v>
      </c>
      <c r="GT86" s="49">
        <v>0</v>
      </c>
      <c r="GU86" s="49">
        <v>0</v>
      </c>
      <c r="GV86" s="49">
        <v>0</v>
      </c>
      <c r="GY86" s="57" t="s">
        <v>85</v>
      </c>
      <c r="GZ86" s="57">
        <v>0</v>
      </c>
      <c r="HA86" s="57">
        <v>0</v>
      </c>
      <c r="HB86" s="57">
        <v>0</v>
      </c>
      <c r="HC86" s="57">
        <v>0</v>
      </c>
      <c r="HF86" s="57" t="s">
        <v>85</v>
      </c>
      <c r="HG86" s="57">
        <v>0</v>
      </c>
      <c r="HH86" s="57">
        <v>0</v>
      </c>
      <c r="HI86" s="57">
        <v>0</v>
      </c>
      <c r="HJ86" s="57">
        <v>0</v>
      </c>
    </row>
    <row r="87" spans="1:218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  <c r="FP87" s="34" t="s">
        <v>86</v>
      </c>
      <c r="FQ87" s="34">
        <v>0</v>
      </c>
      <c r="FR87" s="34">
        <v>0</v>
      </c>
      <c r="FS87" s="34">
        <v>0</v>
      </c>
      <c r="FT87" s="34">
        <v>0</v>
      </c>
      <c r="FW87" s="34" t="s">
        <v>86</v>
      </c>
      <c r="FX87" s="34">
        <v>0</v>
      </c>
      <c r="FY87" s="34">
        <v>0</v>
      </c>
      <c r="FZ87" s="34">
        <v>0</v>
      </c>
      <c r="GA87" s="34">
        <v>0</v>
      </c>
      <c r="GD87" s="34" t="s">
        <v>86</v>
      </c>
      <c r="GE87" s="34">
        <v>0</v>
      </c>
      <c r="GF87" s="34">
        <v>0</v>
      </c>
      <c r="GG87" s="34">
        <v>0</v>
      </c>
      <c r="GH87" s="34">
        <v>0</v>
      </c>
      <c r="GK87" s="34" t="s">
        <v>86</v>
      </c>
      <c r="GL87" s="34">
        <v>0</v>
      </c>
      <c r="GM87" s="34">
        <v>0</v>
      </c>
      <c r="GN87" s="34">
        <v>0</v>
      </c>
      <c r="GO87" s="34">
        <v>0</v>
      </c>
      <c r="GR87" s="49" t="s">
        <v>86</v>
      </c>
      <c r="GS87" s="49">
        <v>0</v>
      </c>
      <c r="GT87" s="49">
        <v>0</v>
      </c>
      <c r="GU87" s="49">
        <v>0</v>
      </c>
      <c r="GV87" s="49">
        <v>0</v>
      </c>
      <c r="GY87" s="57" t="s">
        <v>86</v>
      </c>
      <c r="GZ87" s="57">
        <v>0</v>
      </c>
      <c r="HA87" s="57">
        <v>0</v>
      </c>
      <c r="HB87" s="57">
        <v>0</v>
      </c>
      <c r="HC87" s="57">
        <v>0</v>
      </c>
      <c r="HF87" s="57" t="s">
        <v>86</v>
      </c>
      <c r="HG87" s="57">
        <v>0</v>
      </c>
      <c r="HH87" s="57">
        <v>0</v>
      </c>
      <c r="HI87" s="57">
        <v>0</v>
      </c>
      <c r="HJ87" s="57">
        <v>0</v>
      </c>
    </row>
    <row r="88" spans="1:218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  <c r="FP88" s="34" t="s">
        <v>87</v>
      </c>
      <c r="FQ88" s="34">
        <v>0</v>
      </c>
      <c r="FR88" s="34">
        <v>0</v>
      </c>
      <c r="FS88" s="34">
        <v>0</v>
      </c>
      <c r="FT88" s="34">
        <v>0</v>
      </c>
      <c r="FW88" s="34" t="s">
        <v>87</v>
      </c>
      <c r="FX88" s="34">
        <v>0</v>
      </c>
      <c r="FY88" s="34">
        <v>0</v>
      </c>
      <c r="FZ88" s="34">
        <v>0</v>
      </c>
      <c r="GA88" s="34">
        <v>0</v>
      </c>
      <c r="GD88" s="34" t="s">
        <v>87</v>
      </c>
      <c r="GE88" s="34">
        <v>0</v>
      </c>
      <c r="GF88" s="34">
        <v>0</v>
      </c>
      <c r="GG88" s="34">
        <v>0</v>
      </c>
      <c r="GH88" s="34">
        <v>0</v>
      </c>
      <c r="GK88" s="34" t="s">
        <v>87</v>
      </c>
      <c r="GL88" s="34">
        <v>0</v>
      </c>
      <c r="GM88" s="34">
        <v>0</v>
      </c>
      <c r="GN88" s="34">
        <v>0</v>
      </c>
      <c r="GO88" s="34">
        <v>0</v>
      </c>
      <c r="GR88" s="49" t="s">
        <v>87</v>
      </c>
      <c r="GS88" s="49">
        <v>0</v>
      </c>
      <c r="GT88" s="49">
        <v>0</v>
      </c>
      <c r="GU88" s="49">
        <v>0</v>
      </c>
      <c r="GV88" s="49">
        <v>0</v>
      </c>
      <c r="GY88" s="57" t="s">
        <v>87</v>
      </c>
      <c r="GZ88" s="57">
        <v>0</v>
      </c>
      <c r="HA88" s="57">
        <v>0</v>
      </c>
      <c r="HB88" s="57">
        <v>0</v>
      </c>
      <c r="HC88" s="57">
        <v>0</v>
      </c>
      <c r="HF88" s="57" t="s">
        <v>87</v>
      </c>
      <c r="HG88" s="57">
        <v>0</v>
      </c>
      <c r="HH88" s="57">
        <v>0</v>
      </c>
      <c r="HI88" s="57">
        <v>0</v>
      </c>
      <c r="HJ88" s="57">
        <v>0</v>
      </c>
    </row>
    <row r="89" spans="1:218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  <c r="FP89" s="34" t="s">
        <v>88</v>
      </c>
      <c r="FQ89" s="34">
        <v>0.15</v>
      </c>
      <c r="FR89" s="34">
        <v>0.75</v>
      </c>
      <c r="FS89" s="34">
        <v>0.03</v>
      </c>
      <c r="FT89" s="34">
        <v>0</v>
      </c>
      <c r="FW89" s="34" t="s">
        <v>88</v>
      </c>
      <c r="FX89" s="34">
        <v>0.08</v>
      </c>
      <c r="FY89" s="34">
        <v>0.22</v>
      </c>
      <c r="FZ89" s="34">
        <v>7.0000000000000007E-2</v>
      </c>
      <c r="GA89" s="34">
        <v>0</v>
      </c>
      <c r="GD89" s="34" t="s">
        <v>88</v>
      </c>
      <c r="GE89" s="34">
        <v>0</v>
      </c>
      <c r="GF89" s="34">
        <v>0</v>
      </c>
      <c r="GG89" s="34">
        <v>0</v>
      </c>
      <c r="GH89" s="34">
        <v>0</v>
      </c>
      <c r="GK89" s="34" t="s">
        <v>88</v>
      </c>
      <c r="GL89" s="34">
        <v>0</v>
      </c>
      <c r="GM89" s="34">
        <v>0</v>
      </c>
      <c r="GN89" s="34">
        <v>0</v>
      </c>
      <c r="GO89" s="34">
        <v>0</v>
      </c>
      <c r="GR89" s="49" t="s">
        <v>88</v>
      </c>
      <c r="GS89" s="49">
        <v>0</v>
      </c>
      <c r="GT89" s="49">
        <v>0</v>
      </c>
      <c r="GU89" s="49">
        <v>0</v>
      </c>
      <c r="GV89" s="49">
        <v>0</v>
      </c>
      <c r="GY89" s="57" t="s">
        <v>88</v>
      </c>
      <c r="GZ89" s="57">
        <v>0.04</v>
      </c>
      <c r="HA89" s="57">
        <v>0.28999999999999998</v>
      </c>
      <c r="HB89" s="57">
        <v>0</v>
      </c>
      <c r="HC89" s="57">
        <v>0</v>
      </c>
      <c r="HF89" s="57" t="s">
        <v>88</v>
      </c>
      <c r="HG89" s="57">
        <v>0.03</v>
      </c>
      <c r="HH89" s="57">
        <v>0.19</v>
      </c>
      <c r="HI89" s="57">
        <v>0</v>
      </c>
      <c r="HJ89" s="57">
        <v>0</v>
      </c>
    </row>
    <row r="90" spans="1:218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  <c r="FP90" s="34" t="s">
        <v>89</v>
      </c>
      <c r="FQ90" s="34">
        <v>0.02</v>
      </c>
      <c r="FR90" s="34">
        <v>0</v>
      </c>
      <c r="FS90" s="34">
        <v>0.03</v>
      </c>
      <c r="FT90" s="34">
        <v>0</v>
      </c>
      <c r="FW90" s="34" t="s">
        <v>89</v>
      </c>
      <c r="FX90" s="34">
        <v>0.01</v>
      </c>
      <c r="FY90" s="34">
        <v>0</v>
      </c>
      <c r="FZ90" s="34">
        <v>0.02</v>
      </c>
      <c r="GA90" s="34">
        <v>0</v>
      </c>
      <c r="GD90" s="34" t="s">
        <v>89</v>
      </c>
      <c r="GE90" s="34">
        <v>0</v>
      </c>
      <c r="GF90" s="34">
        <v>0</v>
      </c>
      <c r="GG90" s="34">
        <v>0</v>
      </c>
      <c r="GH90" s="34">
        <v>0</v>
      </c>
      <c r="GK90" s="34" t="s">
        <v>89</v>
      </c>
      <c r="GL90" s="34">
        <v>0.09</v>
      </c>
      <c r="GM90" s="34">
        <v>0</v>
      </c>
      <c r="GN90" s="34">
        <v>0.14000000000000001</v>
      </c>
      <c r="GO90" s="34">
        <v>0</v>
      </c>
      <c r="GR90" s="49" t="s">
        <v>89</v>
      </c>
      <c r="GS90" s="49">
        <v>0.06</v>
      </c>
      <c r="GT90" s="49">
        <v>0</v>
      </c>
      <c r="GU90" s="49">
        <v>0.11</v>
      </c>
      <c r="GV90" s="49">
        <v>0</v>
      </c>
      <c r="GY90" s="57" t="s">
        <v>89</v>
      </c>
      <c r="GZ90" s="57">
        <v>0.1</v>
      </c>
      <c r="HA90" s="57">
        <v>0.28000000000000003</v>
      </c>
      <c r="HB90" s="57">
        <v>0.09</v>
      </c>
      <c r="HC90" s="57">
        <v>0</v>
      </c>
      <c r="HF90" s="57" t="s">
        <v>89</v>
      </c>
      <c r="HG90" s="57">
        <v>0</v>
      </c>
      <c r="HH90" s="57">
        <v>0</v>
      </c>
      <c r="HI90" s="57">
        <v>0</v>
      </c>
      <c r="HJ90" s="57">
        <v>0</v>
      </c>
    </row>
    <row r="91" spans="1:218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  <c r="FP91" s="34" t="s">
        <v>90</v>
      </c>
      <c r="FQ91" s="34">
        <v>0</v>
      </c>
      <c r="FR91" s="34">
        <v>0</v>
      </c>
      <c r="FS91" s="34">
        <v>0</v>
      </c>
      <c r="FT91" s="34">
        <v>0</v>
      </c>
      <c r="FW91" s="34" t="s">
        <v>90</v>
      </c>
      <c r="FX91" s="34">
        <v>0</v>
      </c>
      <c r="FY91" s="34">
        <v>0</v>
      </c>
      <c r="FZ91" s="34">
        <v>0</v>
      </c>
      <c r="GA91" s="34">
        <v>0</v>
      </c>
      <c r="GD91" s="34" t="s">
        <v>90</v>
      </c>
      <c r="GE91" s="34">
        <v>0</v>
      </c>
      <c r="GF91" s="34">
        <v>0</v>
      </c>
      <c r="GG91" s="34">
        <v>0</v>
      </c>
      <c r="GH91" s="34">
        <v>0</v>
      </c>
      <c r="GK91" s="34" t="s">
        <v>90</v>
      </c>
      <c r="GL91" s="34">
        <v>0</v>
      </c>
      <c r="GM91" s="34">
        <v>0</v>
      </c>
      <c r="GN91" s="34">
        <v>0</v>
      </c>
      <c r="GO91" s="34">
        <v>0</v>
      </c>
      <c r="GR91" s="49" t="s">
        <v>90</v>
      </c>
      <c r="GS91" s="49">
        <v>0</v>
      </c>
      <c r="GT91" s="49">
        <v>0</v>
      </c>
      <c r="GU91" s="49">
        <v>0</v>
      </c>
      <c r="GV91" s="49">
        <v>0</v>
      </c>
      <c r="GY91" s="57" t="s">
        <v>90</v>
      </c>
      <c r="GZ91" s="57">
        <v>0</v>
      </c>
      <c r="HA91" s="57">
        <v>0</v>
      </c>
      <c r="HB91" s="57">
        <v>0</v>
      </c>
      <c r="HC91" s="57">
        <v>0</v>
      </c>
      <c r="HF91" s="57" t="s">
        <v>90</v>
      </c>
      <c r="HG91" s="57">
        <v>0</v>
      </c>
      <c r="HH91" s="57">
        <v>0</v>
      </c>
      <c r="HI91" s="57">
        <v>0</v>
      </c>
      <c r="HJ91" s="57">
        <v>0</v>
      </c>
    </row>
    <row r="92" spans="1:218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  <c r="FP92" s="34" t="s">
        <v>91</v>
      </c>
      <c r="FQ92" s="34">
        <v>0</v>
      </c>
      <c r="FR92" s="34">
        <v>0</v>
      </c>
      <c r="FS92" s="34">
        <v>0</v>
      </c>
      <c r="FT92" s="34">
        <v>0</v>
      </c>
      <c r="FW92" s="34" t="s">
        <v>91</v>
      </c>
      <c r="FX92" s="34">
        <v>0</v>
      </c>
      <c r="FY92" s="34">
        <v>0</v>
      </c>
      <c r="FZ92" s="34">
        <v>0</v>
      </c>
      <c r="GA92" s="34">
        <v>0</v>
      </c>
      <c r="GD92" s="34" t="s">
        <v>91</v>
      </c>
      <c r="GE92" s="34">
        <v>0</v>
      </c>
      <c r="GF92" s="34">
        <v>0</v>
      </c>
      <c r="GG92" s="34">
        <v>0</v>
      </c>
      <c r="GH92" s="34">
        <v>0</v>
      </c>
      <c r="GK92" s="34" t="s">
        <v>91</v>
      </c>
      <c r="GL92" s="34">
        <v>0</v>
      </c>
      <c r="GM92" s="34">
        <v>0</v>
      </c>
      <c r="GN92" s="34">
        <v>0</v>
      </c>
      <c r="GO92" s="34">
        <v>0</v>
      </c>
      <c r="GR92" s="49" t="s">
        <v>91</v>
      </c>
      <c r="GS92" s="49">
        <v>0</v>
      </c>
      <c r="GT92" s="49">
        <v>0</v>
      </c>
      <c r="GU92" s="49">
        <v>0</v>
      </c>
      <c r="GV92" s="49">
        <v>0</v>
      </c>
      <c r="GY92" s="57" t="s">
        <v>91</v>
      </c>
      <c r="GZ92" s="57">
        <v>0</v>
      </c>
      <c r="HA92" s="57">
        <v>0</v>
      </c>
      <c r="HB92" s="57">
        <v>0</v>
      </c>
      <c r="HC92" s="57">
        <v>0</v>
      </c>
      <c r="HF92" s="57" t="s">
        <v>91</v>
      </c>
      <c r="HG92" s="57">
        <v>0</v>
      </c>
      <c r="HH92" s="57">
        <v>0</v>
      </c>
      <c r="HI92" s="57">
        <v>0</v>
      </c>
      <c r="HJ92" s="57">
        <v>0</v>
      </c>
    </row>
    <row r="93" spans="1:218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  <c r="FP93" s="34" t="s">
        <v>92</v>
      </c>
      <c r="FQ93" s="34">
        <v>0</v>
      </c>
      <c r="FR93" s="34">
        <v>0</v>
      </c>
      <c r="FS93" s="34">
        <v>0</v>
      </c>
      <c r="FT93" s="34">
        <v>0</v>
      </c>
      <c r="FW93" s="34" t="s">
        <v>92</v>
      </c>
      <c r="FX93" s="34">
        <v>0.02</v>
      </c>
      <c r="FY93" s="34">
        <v>0.15</v>
      </c>
      <c r="FZ93" s="34">
        <v>0</v>
      </c>
      <c r="GA93" s="34">
        <v>0</v>
      </c>
      <c r="GD93" s="34" t="s">
        <v>92</v>
      </c>
      <c r="GE93" s="34">
        <v>0</v>
      </c>
      <c r="GF93" s="34">
        <v>0</v>
      </c>
      <c r="GG93" s="34">
        <v>0</v>
      </c>
      <c r="GH93" s="34">
        <v>0</v>
      </c>
      <c r="GK93" s="34" t="s">
        <v>92</v>
      </c>
      <c r="GL93" s="34">
        <v>0</v>
      </c>
      <c r="GM93" s="34">
        <v>0</v>
      </c>
      <c r="GN93" s="34">
        <v>0</v>
      </c>
      <c r="GO93" s="34">
        <v>0</v>
      </c>
      <c r="GR93" s="49" t="s">
        <v>92</v>
      </c>
      <c r="GS93" s="49">
        <v>0.03</v>
      </c>
      <c r="GT93" s="49">
        <v>0.11</v>
      </c>
      <c r="GU93" s="49">
        <v>0</v>
      </c>
      <c r="GV93" s="49">
        <v>0</v>
      </c>
      <c r="GY93" s="57" t="s">
        <v>92</v>
      </c>
      <c r="GZ93" s="57">
        <v>0</v>
      </c>
      <c r="HA93" s="57">
        <v>0</v>
      </c>
      <c r="HB93" s="57">
        <v>0</v>
      </c>
      <c r="HC93" s="57">
        <v>0</v>
      </c>
      <c r="HF93" s="57" t="s">
        <v>92</v>
      </c>
      <c r="HG93" s="57">
        <v>0.08</v>
      </c>
      <c r="HH93" s="57">
        <v>0.23</v>
      </c>
      <c r="HI93" s="57">
        <v>7.0000000000000007E-2</v>
      </c>
      <c r="HJ93" s="57">
        <v>0</v>
      </c>
    </row>
    <row r="94" spans="1:218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  <c r="FP94" s="34" t="s">
        <v>93</v>
      </c>
      <c r="FQ94" s="34">
        <v>0</v>
      </c>
      <c r="FR94" s="34">
        <v>0</v>
      </c>
      <c r="FS94" s="34">
        <v>0</v>
      </c>
      <c r="FT94" s="34">
        <v>0</v>
      </c>
      <c r="FW94" s="34" t="s">
        <v>93</v>
      </c>
      <c r="FX94" s="34">
        <v>0</v>
      </c>
      <c r="FY94" s="34">
        <v>0</v>
      </c>
      <c r="FZ94" s="34">
        <v>0</v>
      </c>
      <c r="GA94" s="34">
        <v>0</v>
      </c>
      <c r="GD94" s="34" t="s">
        <v>93</v>
      </c>
      <c r="GE94" s="34">
        <v>0</v>
      </c>
      <c r="GF94" s="34">
        <v>0</v>
      </c>
      <c r="GG94" s="34">
        <v>0</v>
      </c>
      <c r="GH94" s="34">
        <v>0</v>
      </c>
      <c r="GK94" s="34" t="s">
        <v>93</v>
      </c>
      <c r="GL94" s="34">
        <v>0</v>
      </c>
      <c r="GM94" s="34">
        <v>0</v>
      </c>
      <c r="GN94" s="34">
        <v>0</v>
      </c>
      <c r="GO94" s="34">
        <v>0</v>
      </c>
      <c r="GR94" s="49" t="s">
        <v>93</v>
      </c>
      <c r="GS94" s="49">
        <v>0</v>
      </c>
      <c r="GT94" s="49">
        <v>0</v>
      </c>
      <c r="GU94" s="49">
        <v>0</v>
      </c>
      <c r="GV94" s="49">
        <v>0</v>
      </c>
      <c r="GY94" s="57" t="s">
        <v>93</v>
      </c>
      <c r="GZ94" s="57">
        <v>0</v>
      </c>
      <c r="HA94" s="57">
        <v>0</v>
      </c>
      <c r="HB94" s="57">
        <v>0</v>
      </c>
      <c r="HC94" s="57">
        <v>0</v>
      </c>
      <c r="HF94" s="57" t="s">
        <v>93</v>
      </c>
      <c r="HG94" s="57">
        <v>0</v>
      </c>
      <c r="HH94" s="57">
        <v>0</v>
      </c>
      <c r="HI94" s="57">
        <v>0</v>
      </c>
      <c r="HJ94" s="57">
        <v>0</v>
      </c>
    </row>
    <row r="95" spans="1:218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  <c r="FP95" s="34" t="s">
        <v>94</v>
      </c>
      <c r="FQ95" s="34">
        <v>0</v>
      </c>
      <c r="FR95" s="34">
        <v>0</v>
      </c>
      <c r="FS95" s="34">
        <v>0</v>
      </c>
      <c r="FT95" s="34">
        <v>0</v>
      </c>
      <c r="FW95" s="34" t="s">
        <v>94</v>
      </c>
      <c r="FX95" s="34">
        <v>0</v>
      </c>
      <c r="FY95" s="34">
        <v>0</v>
      </c>
      <c r="FZ95" s="34">
        <v>0</v>
      </c>
      <c r="GA95" s="34">
        <v>0</v>
      </c>
      <c r="GD95" s="34" t="s">
        <v>94</v>
      </c>
      <c r="GE95" s="34">
        <v>0</v>
      </c>
      <c r="GF95" s="34">
        <v>0</v>
      </c>
      <c r="GG95" s="34">
        <v>0</v>
      </c>
      <c r="GH95" s="34">
        <v>0</v>
      </c>
      <c r="GK95" s="34" t="s">
        <v>94</v>
      </c>
      <c r="GL95" s="34">
        <v>0</v>
      </c>
      <c r="GM95" s="34">
        <v>0</v>
      </c>
      <c r="GN95" s="34">
        <v>0</v>
      </c>
      <c r="GO95" s="34">
        <v>0</v>
      </c>
      <c r="GR95" s="49" t="s">
        <v>94</v>
      </c>
      <c r="GS95" s="49">
        <v>0</v>
      </c>
      <c r="GT95" s="49">
        <v>0</v>
      </c>
      <c r="GU95" s="49">
        <v>0</v>
      </c>
      <c r="GV95" s="49">
        <v>0</v>
      </c>
      <c r="GY95" s="57" t="s">
        <v>94</v>
      </c>
      <c r="GZ95" s="57">
        <v>0.06</v>
      </c>
      <c r="HA95" s="57">
        <v>0</v>
      </c>
      <c r="HB95" s="57">
        <v>0.1</v>
      </c>
      <c r="HC95" s="57">
        <v>0</v>
      </c>
      <c r="HF95" s="57" t="s">
        <v>94</v>
      </c>
      <c r="HG95" s="57">
        <v>0</v>
      </c>
      <c r="HH95" s="57">
        <v>0</v>
      </c>
      <c r="HI95" s="57">
        <v>0</v>
      </c>
      <c r="HJ95" s="57">
        <v>0</v>
      </c>
    </row>
    <row r="96" spans="1:218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  <c r="FP96" s="34" t="s">
        <v>95</v>
      </c>
      <c r="FQ96" s="34">
        <v>0</v>
      </c>
      <c r="FR96" s="34">
        <v>0</v>
      </c>
      <c r="FS96" s="34">
        <v>0</v>
      </c>
      <c r="FT96" s="34">
        <v>0</v>
      </c>
      <c r="FW96" s="34" t="s">
        <v>95</v>
      </c>
      <c r="FX96" s="34">
        <v>0</v>
      </c>
      <c r="FY96" s="34">
        <v>0</v>
      </c>
      <c r="FZ96" s="34">
        <v>0</v>
      </c>
      <c r="GA96" s="34">
        <v>0</v>
      </c>
      <c r="GD96" s="34" t="s">
        <v>95</v>
      </c>
      <c r="GE96" s="34">
        <v>0</v>
      </c>
      <c r="GF96" s="34">
        <v>0</v>
      </c>
      <c r="GG96" s="34">
        <v>0</v>
      </c>
      <c r="GH96" s="34">
        <v>0</v>
      </c>
      <c r="GK96" s="34" t="s">
        <v>95</v>
      </c>
      <c r="GL96" s="34">
        <v>0</v>
      </c>
      <c r="GM96" s="34">
        <v>0</v>
      </c>
      <c r="GN96" s="34">
        <v>0</v>
      </c>
      <c r="GO96" s="34">
        <v>0</v>
      </c>
      <c r="GR96" s="49" t="s">
        <v>95</v>
      </c>
      <c r="GS96" s="49">
        <v>0.01</v>
      </c>
      <c r="GT96" s="49">
        <v>0</v>
      </c>
      <c r="GU96" s="49">
        <v>0.02</v>
      </c>
      <c r="GV96" s="49">
        <v>0</v>
      </c>
      <c r="GY96" s="57" t="s">
        <v>95</v>
      </c>
      <c r="GZ96" s="57">
        <v>0</v>
      </c>
      <c r="HA96" s="57">
        <v>0</v>
      </c>
      <c r="HB96" s="57">
        <v>0</v>
      </c>
      <c r="HC96" s="57">
        <v>0</v>
      </c>
      <c r="HF96" s="57" t="s">
        <v>95</v>
      </c>
      <c r="HG96" s="57">
        <v>0</v>
      </c>
      <c r="HH96" s="57">
        <v>0</v>
      </c>
      <c r="HI96" s="57">
        <v>0</v>
      </c>
      <c r="HJ96" s="57">
        <v>0</v>
      </c>
    </row>
    <row r="97" spans="1:218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  <c r="FP97" s="34" t="s">
        <v>96</v>
      </c>
      <c r="FQ97" s="34">
        <v>0</v>
      </c>
      <c r="FR97" s="34">
        <v>0</v>
      </c>
      <c r="FS97" s="34">
        <v>0</v>
      </c>
      <c r="FT97" s="34">
        <v>0</v>
      </c>
      <c r="FW97" s="34" t="s">
        <v>96</v>
      </c>
      <c r="FX97" s="34">
        <v>0</v>
      </c>
      <c r="FY97" s="34">
        <v>0</v>
      </c>
      <c r="FZ97" s="34">
        <v>0</v>
      </c>
      <c r="GA97" s="34">
        <v>0</v>
      </c>
      <c r="GD97" s="34" t="s">
        <v>96</v>
      </c>
      <c r="GE97" s="34">
        <v>0</v>
      </c>
      <c r="GF97" s="34">
        <v>0</v>
      </c>
      <c r="GG97" s="34">
        <v>0</v>
      </c>
      <c r="GH97" s="34">
        <v>0</v>
      </c>
      <c r="GK97" s="34" t="s">
        <v>96</v>
      </c>
      <c r="GL97" s="34">
        <v>0.01</v>
      </c>
      <c r="GM97" s="34">
        <v>0</v>
      </c>
      <c r="GN97" s="34">
        <v>0.02</v>
      </c>
      <c r="GO97" s="34">
        <v>0</v>
      </c>
      <c r="GR97" s="49" t="s">
        <v>96</v>
      </c>
      <c r="GS97" s="49">
        <v>0.01</v>
      </c>
      <c r="GT97" s="49">
        <v>0</v>
      </c>
      <c r="GU97" s="49">
        <v>0.02</v>
      </c>
      <c r="GV97" s="49">
        <v>0</v>
      </c>
      <c r="GY97" s="57" t="s">
        <v>96</v>
      </c>
      <c r="GZ97" s="57">
        <v>0</v>
      </c>
      <c r="HA97" s="57">
        <v>0</v>
      </c>
      <c r="HB97" s="57">
        <v>0</v>
      </c>
      <c r="HC97" s="57">
        <v>0</v>
      </c>
      <c r="HF97" s="57" t="s">
        <v>96</v>
      </c>
      <c r="HG97" s="57">
        <v>0</v>
      </c>
      <c r="HH97" s="57">
        <v>0</v>
      </c>
      <c r="HI97" s="57">
        <v>0</v>
      </c>
      <c r="HJ97" s="57">
        <v>0</v>
      </c>
    </row>
    <row r="98" spans="1:218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  <c r="FP98" s="34" t="s">
        <v>97</v>
      </c>
      <c r="FQ98" s="34">
        <v>0</v>
      </c>
      <c r="FR98" s="34">
        <v>0</v>
      </c>
      <c r="FS98" s="34">
        <v>0</v>
      </c>
      <c r="FT98" s="34">
        <v>0</v>
      </c>
      <c r="FW98" s="34" t="s">
        <v>97</v>
      </c>
      <c r="FX98" s="34">
        <v>0</v>
      </c>
      <c r="FY98" s="34">
        <v>0</v>
      </c>
      <c r="FZ98" s="34">
        <v>0</v>
      </c>
      <c r="GA98" s="34">
        <v>0</v>
      </c>
      <c r="GD98" s="34" t="s">
        <v>97</v>
      </c>
      <c r="GE98" s="34">
        <v>0</v>
      </c>
      <c r="GF98" s="34">
        <v>0</v>
      </c>
      <c r="GG98" s="34">
        <v>0</v>
      </c>
      <c r="GH98" s="34">
        <v>0</v>
      </c>
      <c r="GK98" s="34" t="s">
        <v>97</v>
      </c>
      <c r="GL98" s="34">
        <v>0</v>
      </c>
      <c r="GM98" s="34">
        <v>0</v>
      </c>
      <c r="GN98" s="34">
        <v>0</v>
      </c>
      <c r="GO98" s="34">
        <v>0</v>
      </c>
      <c r="GR98" s="49" t="s">
        <v>97</v>
      </c>
      <c r="GS98" s="49">
        <v>0</v>
      </c>
      <c r="GT98" s="49">
        <v>0</v>
      </c>
      <c r="GU98" s="49">
        <v>0</v>
      </c>
      <c r="GV98" s="49">
        <v>0</v>
      </c>
      <c r="GY98" s="57" t="s">
        <v>97</v>
      </c>
      <c r="GZ98" s="57">
        <v>0</v>
      </c>
      <c r="HA98" s="57">
        <v>0</v>
      </c>
      <c r="HB98" s="57">
        <v>0</v>
      </c>
      <c r="HC98" s="57">
        <v>0</v>
      </c>
      <c r="HF98" s="57" t="s">
        <v>97</v>
      </c>
      <c r="HG98" s="57">
        <v>0</v>
      </c>
      <c r="HH98" s="57">
        <v>0</v>
      </c>
      <c r="HI98" s="57">
        <v>0</v>
      </c>
      <c r="HJ98" s="57">
        <v>0</v>
      </c>
    </row>
    <row r="99" spans="1:218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  <c r="FP99" s="34" t="s">
        <v>98</v>
      </c>
      <c r="FQ99" s="34">
        <v>0</v>
      </c>
      <c r="FR99" s="34">
        <v>0</v>
      </c>
      <c r="FS99" s="34">
        <v>0</v>
      </c>
      <c r="FT99" s="34">
        <v>0</v>
      </c>
      <c r="FW99" s="34" t="s">
        <v>98</v>
      </c>
      <c r="FX99" s="34">
        <v>0</v>
      </c>
      <c r="FY99" s="34">
        <v>0</v>
      </c>
      <c r="FZ99" s="34">
        <v>0</v>
      </c>
      <c r="GA99" s="34">
        <v>0</v>
      </c>
      <c r="GD99" s="34" t="s">
        <v>98</v>
      </c>
      <c r="GE99" s="34">
        <v>0</v>
      </c>
      <c r="GF99" s="34">
        <v>0</v>
      </c>
      <c r="GG99" s="34">
        <v>0</v>
      </c>
      <c r="GH99" s="34">
        <v>0</v>
      </c>
      <c r="GK99" s="34" t="s">
        <v>98</v>
      </c>
      <c r="GL99" s="34">
        <v>0</v>
      </c>
      <c r="GM99" s="34">
        <v>0</v>
      </c>
      <c r="GN99" s="34">
        <v>0</v>
      </c>
      <c r="GO99" s="34">
        <v>0</v>
      </c>
      <c r="GR99" s="49" t="s">
        <v>98</v>
      </c>
      <c r="GS99" s="49">
        <v>0</v>
      </c>
      <c r="GT99" s="49">
        <v>0</v>
      </c>
      <c r="GU99" s="49">
        <v>0</v>
      </c>
      <c r="GV99" s="49">
        <v>0</v>
      </c>
      <c r="GY99" s="57" t="s">
        <v>98</v>
      </c>
      <c r="GZ99" s="57">
        <v>0</v>
      </c>
      <c r="HA99" s="57">
        <v>0</v>
      </c>
      <c r="HB99" s="57">
        <v>0</v>
      </c>
      <c r="HC99" s="57">
        <v>0</v>
      </c>
      <c r="HF99" s="57" t="s">
        <v>98</v>
      </c>
      <c r="HG99" s="57">
        <v>0</v>
      </c>
      <c r="HH99" s="57">
        <v>0</v>
      </c>
      <c r="HI99" s="57">
        <v>0</v>
      </c>
      <c r="HJ99" s="57">
        <v>0</v>
      </c>
    </row>
    <row r="100" spans="1:218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  <c r="FP100" s="34" t="s">
        <v>99</v>
      </c>
      <c r="FQ100" s="34">
        <v>0</v>
      </c>
      <c r="FR100" s="34">
        <v>0</v>
      </c>
      <c r="FS100" s="34">
        <v>0</v>
      </c>
      <c r="FT100" s="34">
        <v>0</v>
      </c>
      <c r="FW100" s="34" t="s">
        <v>99</v>
      </c>
      <c r="FX100" s="34">
        <v>0</v>
      </c>
      <c r="FY100" s="34">
        <v>0</v>
      </c>
      <c r="FZ100" s="34">
        <v>0</v>
      </c>
      <c r="GA100" s="34">
        <v>0</v>
      </c>
      <c r="GD100" s="34" t="s">
        <v>99</v>
      </c>
      <c r="GE100" s="34">
        <v>0</v>
      </c>
      <c r="GF100" s="34">
        <v>0</v>
      </c>
      <c r="GG100" s="34">
        <v>0</v>
      </c>
      <c r="GH100" s="34">
        <v>0</v>
      </c>
      <c r="GK100" s="34" t="s">
        <v>99</v>
      </c>
      <c r="GL100" s="34">
        <v>0</v>
      </c>
      <c r="GM100" s="34">
        <v>0</v>
      </c>
      <c r="GN100" s="34">
        <v>0</v>
      </c>
      <c r="GO100" s="34">
        <v>0</v>
      </c>
      <c r="GR100" s="49" t="s">
        <v>99</v>
      </c>
      <c r="GS100" s="49">
        <v>0</v>
      </c>
      <c r="GT100" s="49">
        <v>0</v>
      </c>
      <c r="GU100" s="49">
        <v>0</v>
      </c>
      <c r="GV100" s="49">
        <v>0</v>
      </c>
      <c r="GY100" s="57" t="s">
        <v>99</v>
      </c>
      <c r="GZ100" s="57">
        <v>0</v>
      </c>
      <c r="HA100" s="57">
        <v>0</v>
      </c>
      <c r="HB100" s="57">
        <v>0</v>
      </c>
      <c r="HC100" s="57">
        <v>0</v>
      </c>
      <c r="HF100" s="57" t="s">
        <v>99</v>
      </c>
      <c r="HG100" s="57">
        <v>0</v>
      </c>
      <c r="HH100" s="57">
        <v>0</v>
      </c>
      <c r="HI100" s="57">
        <v>0</v>
      </c>
      <c r="HJ100" s="57">
        <v>0</v>
      </c>
    </row>
    <row r="101" spans="1:218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  <c r="FP101" s="34" t="s">
        <v>100</v>
      </c>
      <c r="FQ101" s="34">
        <v>0</v>
      </c>
      <c r="FR101" s="34">
        <v>0</v>
      </c>
      <c r="FS101" s="34">
        <v>0</v>
      </c>
      <c r="FT101" s="34">
        <v>0</v>
      </c>
      <c r="FW101" s="34" t="s">
        <v>100</v>
      </c>
      <c r="FX101" s="34">
        <v>0</v>
      </c>
      <c r="FY101" s="34">
        <v>0</v>
      </c>
      <c r="FZ101" s="34">
        <v>0</v>
      </c>
      <c r="GA101" s="34">
        <v>0</v>
      </c>
      <c r="GD101" s="34" t="s">
        <v>100</v>
      </c>
      <c r="GE101" s="34">
        <v>0</v>
      </c>
      <c r="GF101" s="34">
        <v>0</v>
      </c>
      <c r="GG101" s="34">
        <v>0</v>
      </c>
      <c r="GH101" s="34">
        <v>0</v>
      </c>
      <c r="GK101" s="34" t="s">
        <v>100</v>
      </c>
      <c r="GL101" s="34">
        <v>0</v>
      </c>
      <c r="GM101" s="34">
        <v>0</v>
      </c>
      <c r="GN101" s="34">
        <v>0</v>
      </c>
      <c r="GO101" s="34">
        <v>0</v>
      </c>
      <c r="GR101" s="49" t="s">
        <v>100</v>
      </c>
      <c r="GS101" s="49">
        <v>0</v>
      </c>
      <c r="GT101" s="49">
        <v>0</v>
      </c>
      <c r="GU101" s="49">
        <v>0</v>
      </c>
      <c r="GV101" s="49">
        <v>0</v>
      </c>
      <c r="GY101" s="57" t="s">
        <v>100</v>
      </c>
      <c r="GZ101" s="57">
        <v>0</v>
      </c>
      <c r="HA101" s="57">
        <v>0</v>
      </c>
      <c r="HB101" s="57">
        <v>0</v>
      </c>
      <c r="HC101" s="57">
        <v>0</v>
      </c>
      <c r="HF101" s="57" t="s">
        <v>100</v>
      </c>
      <c r="HG101" s="57">
        <v>0</v>
      </c>
      <c r="HH101" s="57">
        <v>0</v>
      </c>
      <c r="HI101" s="57">
        <v>0</v>
      </c>
      <c r="HJ101" s="57">
        <v>0</v>
      </c>
    </row>
    <row r="102" spans="1:218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  <c r="FP102" s="34" t="s">
        <v>101</v>
      </c>
      <c r="FQ102" s="34">
        <v>0</v>
      </c>
      <c r="FR102" s="34">
        <v>0</v>
      </c>
      <c r="FS102" s="34">
        <v>0</v>
      </c>
      <c r="FT102" s="34">
        <v>0</v>
      </c>
      <c r="FW102" s="34" t="s">
        <v>101</v>
      </c>
      <c r="FX102" s="34">
        <v>0</v>
      </c>
      <c r="FY102" s="34">
        <v>0</v>
      </c>
      <c r="FZ102" s="34">
        <v>0</v>
      </c>
      <c r="GA102" s="34">
        <v>0</v>
      </c>
      <c r="GD102" s="34" t="s">
        <v>101</v>
      </c>
      <c r="GE102" s="34">
        <v>0</v>
      </c>
      <c r="GF102" s="34">
        <v>0</v>
      </c>
      <c r="GG102" s="34">
        <v>0</v>
      </c>
      <c r="GH102" s="34">
        <v>0</v>
      </c>
      <c r="GK102" s="34" t="s">
        <v>101</v>
      </c>
      <c r="GL102" s="34">
        <v>0</v>
      </c>
      <c r="GM102" s="34">
        <v>0</v>
      </c>
      <c r="GN102" s="34">
        <v>0</v>
      </c>
      <c r="GO102" s="34">
        <v>0</v>
      </c>
      <c r="GR102" s="49" t="s">
        <v>101</v>
      </c>
      <c r="GS102" s="49">
        <v>0</v>
      </c>
      <c r="GT102" s="49">
        <v>0</v>
      </c>
      <c r="GU102" s="49">
        <v>0</v>
      </c>
      <c r="GV102" s="49">
        <v>0</v>
      </c>
      <c r="GY102" s="57" t="s">
        <v>101</v>
      </c>
      <c r="GZ102" s="57">
        <v>0</v>
      </c>
      <c r="HA102" s="57">
        <v>0</v>
      </c>
      <c r="HB102" s="57">
        <v>0</v>
      </c>
      <c r="HC102" s="57">
        <v>0</v>
      </c>
      <c r="HF102" s="57" t="s">
        <v>101</v>
      </c>
      <c r="HG102" s="57">
        <v>0</v>
      </c>
      <c r="HH102" s="57">
        <v>0</v>
      </c>
      <c r="HI102" s="57">
        <v>0</v>
      </c>
      <c r="HJ102" s="57">
        <v>0</v>
      </c>
    </row>
    <row r="103" spans="1:218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  <c r="FP103" s="34" t="s">
        <v>102</v>
      </c>
      <c r="FQ103" s="34">
        <v>0</v>
      </c>
      <c r="FR103" s="34">
        <v>0</v>
      </c>
      <c r="FS103" s="34">
        <v>0</v>
      </c>
      <c r="FT103" s="34">
        <v>0</v>
      </c>
      <c r="FW103" s="34" t="s">
        <v>102</v>
      </c>
      <c r="FX103" s="34">
        <v>0</v>
      </c>
      <c r="FY103" s="34">
        <v>0</v>
      </c>
      <c r="FZ103" s="34">
        <v>0</v>
      </c>
      <c r="GA103" s="34">
        <v>0</v>
      </c>
      <c r="GD103" s="34" t="s">
        <v>102</v>
      </c>
      <c r="GE103" s="34">
        <v>0</v>
      </c>
      <c r="GF103" s="34">
        <v>0</v>
      </c>
      <c r="GG103" s="34">
        <v>0</v>
      </c>
      <c r="GH103" s="34">
        <v>0</v>
      </c>
      <c r="GK103" s="34" t="s">
        <v>102</v>
      </c>
      <c r="GL103" s="34">
        <v>0</v>
      </c>
      <c r="GM103" s="34">
        <v>0</v>
      </c>
      <c r="GN103" s="34">
        <v>0</v>
      </c>
      <c r="GO103" s="34">
        <v>0</v>
      </c>
      <c r="GR103" s="49" t="s">
        <v>102</v>
      </c>
      <c r="GS103" s="49">
        <v>0</v>
      </c>
      <c r="GT103" s="49">
        <v>0</v>
      </c>
      <c r="GU103" s="49">
        <v>0</v>
      </c>
      <c r="GV103" s="49">
        <v>0</v>
      </c>
      <c r="GY103" s="57" t="s">
        <v>102</v>
      </c>
      <c r="GZ103" s="57">
        <v>0</v>
      </c>
      <c r="HA103" s="57">
        <v>0</v>
      </c>
      <c r="HB103" s="57">
        <v>0</v>
      </c>
      <c r="HC103" s="57">
        <v>0</v>
      </c>
      <c r="HF103" s="57" t="s">
        <v>102</v>
      </c>
      <c r="HG103" s="57">
        <v>0</v>
      </c>
      <c r="HH103" s="57">
        <v>0</v>
      </c>
      <c r="HI103" s="57">
        <v>0</v>
      </c>
      <c r="HJ103" s="57">
        <v>0</v>
      </c>
    </row>
    <row r="104" spans="1:218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  <c r="FP104" s="34" t="s">
        <v>103</v>
      </c>
      <c r="FQ104" s="34">
        <v>0</v>
      </c>
      <c r="FR104" s="34">
        <v>0</v>
      </c>
      <c r="FS104" s="34">
        <v>0</v>
      </c>
      <c r="FT104" s="34">
        <v>0</v>
      </c>
      <c r="FW104" s="34" t="s">
        <v>103</v>
      </c>
      <c r="FX104" s="34">
        <v>0</v>
      </c>
      <c r="FY104" s="34">
        <v>0</v>
      </c>
      <c r="FZ104" s="34">
        <v>0</v>
      </c>
      <c r="GA104" s="34">
        <v>0</v>
      </c>
      <c r="GD104" s="34" t="s">
        <v>103</v>
      </c>
      <c r="GE104" s="34">
        <v>0</v>
      </c>
      <c r="GF104" s="34">
        <v>0</v>
      </c>
      <c r="GG104" s="34">
        <v>0</v>
      </c>
      <c r="GH104" s="34">
        <v>0</v>
      </c>
      <c r="GK104" s="34" t="s">
        <v>103</v>
      </c>
      <c r="GL104" s="34">
        <v>0</v>
      </c>
      <c r="GM104" s="34">
        <v>0</v>
      </c>
      <c r="GN104" s="34">
        <v>0</v>
      </c>
      <c r="GO104" s="34">
        <v>0</v>
      </c>
      <c r="GR104" s="49" t="s">
        <v>103</v>
      </c>
      <c r="GS104" s="49">
        <v>0</v>
      </c>
      <c r="GT104" s="49">
        <v>0</v>
      </c>
      <c r="GU104" s="49">
        <v>0</v>
      </c>
      <c r="GV104" s="49">
        <v>0</v>
      </c>
      <c r="GY104" s="57" t="s">
        <v>103</v>
      </c>
      <c r="GZ104" s="57">
        <v>0</v>
      </c>
      <c r="HA104" s="57">
        <v>0</v>
      </c>
      <c r="HB104" s="57">
        <v>0</v>
      </c>
      <c r="HC104" s="57">
        <v>0</v>
      </c>
      <c r="HF104" s="57" t="s">
        <v>103</v>
      </c>
      <c r="HG104" s="57">
        <v>0</v>
      </c>
      <c r="HH104" s="57">
        <v>0</v>
      </c>
      <c r="HI104" s="57">
        <v>0</v>
      </c>
      <c r="HJ104" s="57">
        <v>0</v>
      </c>
    </row>
    <row r="105" spans="1:218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  <c r="FP105" s="34" t="s">
        <v>104</v>
      </c>
      <c r="FQ105" s="34">
        <v>0</v>
      </c>
      <c r="FR105" s="34">
        <v>0</v>
      </c>
      <c r="FS105" s="34">
        <v>0</v>
      </c>
      <c r="FT105" s="34">
        <v>0</v>
      </c>
      <c r="FW105" s="34" t="s">
        <v>104</v>
      </c>
      <c r="FX105" s="34">
        <v>0</v>
      </c>
      <c r="FY105" s="34">
        <v>0</v>
      </c>
      <c r="FZ105" s="34">
        <v>0</v>
      </c>
      <c r="GA105" s="34">
        <v>0</v>
      </c>
      <c r="GD105" s="34" t="s">
        <v>104</v>
      </c>
      <c r="GE105" s="34">
        <v>0</v>
      </c>
      <c r="GF105" s="34">
        <v>0</v>
      </c>
      <c r="GG105" s="34">
        <v>0</v>
      </c>
      <c r="GH105" s="34">
        <v>0</v>
      </c>
      <c r="GK105" s="34" t="s">
        <v>104</v>
      </c>
      <c r="GL105" s="34">
        <v>0</v>
      </c>
      <c r="GM105" s="34">
        <v>0</v>
      </c>
      <c r="GN105" s="34">
        <v>0</v>
      </c>
      <c r="GO105" s="34">
        <v>0</v>
      </c>
      <c r="GR105" s="49" t="s">
        <v>104</v>
      </c>
      <c r="GS105" s="49">
        <v>0</v>
      </c>
      <c r="GT105" s="49">
        <v>0</v>
      </c>
      <c r="GU105" s="49">
        <v>0</v>
      </c>
      <c r="GV105" s="49">
        <v>0</v>
      </c>
      <c r="GY105" s="57" t="s">
        <v>104</v>
      </c>
      <c r="GZ105" s="57">
        <v>0</v>
      </c>
      <c r="HA105" s="57">
        <v>0</v>
      </c>
      <c r="HB105" s="57">
        <v>0</v>
      </c>
      <c r="HC105" s="57">
        <v>0</v>
      </c>
      <c r="HF105" s="57" t="s">
        <v>104</v>
      </c>
      <c r="HG105" s="57">
        <v>0</v>
      </c>
      <c r="HH105" s="57">
        <v>0</v>
      </c>
      <c r="HI105" s="57">
        <v>0</v>
      </c>
      <c r="HJ105" s="57">
        <v>0</v>
      </c>
    </row>
    <row r="106" spans="1:218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  <c r="FP106" s="34" t="s">
        <v>105</v>
      </c>
      <c r="FQ106" s="34">
        <v>0</v>
      </c>
      <c r="FR106" s="34">
        <v>0</v>
      </c>
      <c r="FS106" s="34">
        <v>0</v>
      </c>
      <c r="FT106" s="34">
        <v>0</v>
      </c>
      <c r="FW106" s="34" t="s">
        <v>105</v>
      </c>
      <c r="FX106" s="34">
        <v>0</v>
      </c>
      <c r="FY106" s="34">
        <v>0</v>
      </c>
      <c r="FZ106" s="34">
        <v>0</v>
      </c>
      <c r="GA106" s="34">
        <v>0</v>
      </c>
      <c r="GD106" s="34" t="s">
        <v>105</v>
      </c>
      <c r="GE106" s="34">
        <v>0</v>
      </c>
      <c r="GF106" s="34">
        <v>0</v>
      </c>
      <c r="GG106" s="34">
        <v>0</v>
      </c>
      <c r="GH106" s="34">
        <v>0</v>
      </c>
      <c r="GK106" s="34" t="s">
        <v>105</v>
      </c>
      <c r="GL106" s="34">
        <v>0</v>
      </c>
      <c r="GM106" s="34">
        <v>0</v>
      </c>
      <c r="GN106" s="34">
        <v>0</v>
      </c>
      <c r="GO106" s="34">
        <v>0</v>
      </c>
      <c r="GR106" s="49" t="s">
        <v>105</v>
      </c>
      <c r="GS106" s="49">
        <v>0</v>
      </c>
      <c r="GT106" s="49">
        <v>0</v>
      </c>
      <c r="GU106" s="49">
        <v>0</v>
      </c>
      <c r="GV106" s="49">
        <v>0</v>
      </c>
      <c r="GY106" s="57" t="s">
        <v>105</v>
      </c>
      <c r="GZ106" s="57">
        <v>0</v>
      </c>
      <c r="HA106" s="57">
        <v>0</v>
      </c>
      <c r="HB106" s="57">
        <v>0</v>
      </c>
      <c r="HC106" s="57">
        <v>0</v>
      </c>
      <c r="HF106" s="57" t="s">
        <v>105</v>
      </c>
      <c r="HG106" s="57">
        <v>0.01</v>
      </c>
      <c r="HH106" s="57">
        <v>0</v>
      </c>
      <c r="HI106" s="57">
        <v>0.01</v>
      </c>
      <c r="HJ106" s="57">
        <v>0</v>
      </c>
    </row>
    <row r="107" spans="1:218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  <c r="FP107" s="34" t="s">
        <v>106</v>
      </c>
      <c r="FQ107" s="34">
        <v>0</v>
      </c>
      <c r="FR107" s="34">
        <v>0</v>
      </c>
      <c r="FS107" s="34">
        <v>0</v>
      </c>
      <c r="FT107" s="34">
        <v>0</v>
      </c>
      <c r="FW107" s="34" t="s">
        <v>106</v>
      </c>
      <c r="FX107" s="34">
        <v>0</v>
      </c>
      <c r="FY107" s="34">
        <v>0</v>
      </c>
      <c r="FZ107" s="34">
        <v>0</v>
      </c>
      <c r="GA107" s="34">
        <v>0</v>
      </c>
      <c r="GD107" s="34" t="s">
        <v>106</v>
      </c>
      <c r="GE107" s="34">
        <v>0</v>
      </c>
      <c r="GF107" s="34">
        <v>0</v>
      </c>
      <c r="GG107" s="34">
        <v>0</v>
      </c>
      <c r="GH107" s="34">
        <v>0</v>
      </c>
      <c r="GK107" s="34" t="s">
        <v>106</v>
      </c>
      <c r="GL107" s="34">
        <v>0</v>
      </c>
      <c r="GM107" s="34">
        <v>0</v>
      </c>
      <c r="GN107" s="34">
        <v>0</v>
      </c>
      <c r="GO107" s="34">
        <v>0</v>
      </c>
      <c r="GR107" s="49" t="s">
        <v>106</v>
      </c>
      <c r="GS107" s="49">
        <v>0</v>
      </c>
      <c r="GT107" s="49">
        <v>0</v>
      </c>
      <c r="GU107" s="49">
        <v>0</v>
      </c>
      <c r="GV107" s="49">
        <v>0</v>
      </c>
      <c r="GY107" s="57" t="s">
        <v>106</v>
      </c>
      <c r="GZ107" s="57">
        <v>0</v>
      </c>
      <c r="HA107" s="57">
        <v>0</v>
      </c>
      <c r="HB107" s="57">
        <v>0</v>
      </c>
      <c r="HC107" s="57">
        <v>0</v>
      </c>
      <c r="HF107" s="57" t="s">
        <v>106</v>
      </c>
      <c r="HG107" s="57">
        <v>0</v>
      </c>
      <c r="HH107" s="57">
        <v>0</v>
      </c>
      <c r="HI107" s="57">
        <v>0</v>
      </c>
      <c r="HJ107" s="57">
        <v>0</v>
      </c>
    </row>
    <row r="108" spans="1:218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  <c r="FP108" s="34" t="s">
        <v>107</v>
      </c>
      <c r="FQ108" s="34">
        <v>0</v>
      </c>
      <c r="FR108" s="34">
        <v>0</v>
      </c>
      <c r="FS108" s="34">
        <v>0</v>
      </c>
      <c r="FT108" s="34">
        <v>0</v>
      </c>
      <c r="FW108" s="34" t="s">
        <v>107</v>
      </c>
      <c r="FX108" s="34">
        <v>0</v>
      </c>
      <c r="FY108" s="34">
        <v>0</v>
      </c>
      <c r="FZ108" s="34">
        <v>0</v>
      </c>
      <c r="GA108" s="34">
        <v>0</v>
      </c>
      <c r="GD108" s="34" t="s">
        <v>107</v>
      </c>
      <c r="GE108" s="34">
        <v>0</v>
      </c>
      <c r="GF108" s="34">
        <v>0</v>
      </c>
      <c r="GG108" s="34">
        <v>0</v>
      </c>
      <c r="GH108" s="34">
        <v>0</v>
      </c>
      <c r="GK108" s="34" t="s">
        <v>107</v>
      </c>
      <c r="GL108" s="34">
        <v>0</v>
      </c>
      <c r="GM108" s="34">
        <v>0</v>
      </c>
      <c r="GN108" s="34">
        <v>0</v>
      </c>
      <c r="GO108" s="34">
        <v>0</v>
      </c>
      <c r="GR108" s="49" t="s">
        <v>107</v>
      </c>
      <c r="GS108" s="49">
        <v>0</v>
      </c>
      <c r="GT108" s="49">
        <v>0</v>
      </c>
      <c r="GU108" s="49">
        <v>0</v>
      </c>
      <c r="GV108" s="49">
        <v>0</v>
      </c>
      <c r="GY108" s="57" t="s">
        <v>107</v>
      </c>
      <c r="GZ108" s="57">
        <v>0</v>
      </c>
      <c r="HA108" s="57">
        <v>0</v>
      </c>
      <c r="HB108" s="57">
        <v>0</v>
      </c>
      <c r="HC108" s="57">
        <v>0</v>
      </c>
      <c r="HF108" s="57" t="s">
        <v>107</v>
      </c>
      <c r="HG108" s="57">
        <v>0</v>
      </c>
      <c r="HH108" s="57">
        <v>0</v>
      </c>
      <c r="HI108" s="57">
        <v>0</v>
      </c>
      <c r="HJ108" s="57">
        <v>0</v>
      </c>
    </row>
    <row r="109" spans="1:218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  <c r="FP109" s="34" t="s">
        <v>108</v>
      </c>
      <c r="FQ109" s="34">
        <v>0</v>
      </c>
      <c r="FR109" s="34">
        <v>0</v>
      </c>
      <c r="FS109" s="34">
        <v>0</v>
      </c>
      <c r="FT109" s="34">
        <v>0</v>
      </c>
      <c r="FW109" s="34" t="s">
        <v>108</v>
      </c>
      <c r="FX109" s="34">
        <v>0</v>
      </c>
      <c r="FY109" s="34">
        <v>0</v>
      </c>
      <c r="FZ109" s="34">
        <v>0</v>
      </c>
      <c r="GA109" s="34">
        <v>0</v>
      </c>
      <c r="GD109" s="34" t="s">
        <v>108</v>
      </c>
      <c r="GE109" s="34">
        <v>0</v>
      </c>
      <c r="GF109" s="34">
        <v>0</v>
      </c>
      <c r="GG109" s="34">
        <v>0</v>
      </c>
      <c r="GH109" s="34">
        <v>0</v>
      </c>
      <c r="GK109" s="34" t="s">
        <v>108</v>
      </c>
      <c r="GL109" s="34">
        <v>0</v>
      </c>
      <c r="GM109" s="34">
        <v>0</v>
      </c>
      <c r="GN109" s="34">
        <v>0</v>
      </c>
      <c r="GO109" s="34">
        <v>0</v>
      </c>
      <c r="GR109" s="49" t="s">
        <v>108</v>
      </c>
      <c r="GS109" s="49">
        <v>0</v>
      </c>
      <c r="GT109" s="49">
        <v>0</v>
      </c>
      <c r="GU109" s="49">
        <v>0</v>
      </c>
      <c r="GV109" s="49">
        <v>0</v>
      </c>
      <c r="GY109" s="57" t="s">
        <v>108</v>
      </c>
      <c r="GZ109" s="57">
        <v>0</v>
      </c>
      <c r="HA109" s="57">
        <v>0</v>
      </c>
      <c r="HB109" s="57">
        <v>0</v>
      </c>
      <c r="HC109" s="57">
        <v>0</v>
      </c>
      <c r="HF109" s="57" t="s">
        <v>108</v>
      </c>
      <c r="HG109" s="57">
        <v>0</v>
      </c>
      <c r="HH109" s="57">
        <v>0</v>
      </c>
      <c r="HI109" s="57">
        <v>0</v>
      </c>
      <c r="HJ109" s="57">
        <v>0</v>
      </c>
    </row>
    <row r="110" spans="1:218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  <c r="FP110" s="34" t="s">
        <v>109</v>
      </c>
      <c r="FQ110" s="34">
        <v>0</v>
      </c>
      <c r="FR110" s="34">
        <v>0</v>
      </c>
      <c r="FS110" s="34">
        <v>0</v>
      </c>
      <c r="FT110" s="34">
        <v>0</v>
      </c>
      <c r="FW110" s="34" t="s">
        <v>109</v>
      </c>
      <c r="FX110" s="34">
        <v>0</v>
      </c>
      <c r="FY110" s="34">
        <v>0</v>
      </c>
      <c r="FZ110" s="34">
        <v>0</v>
      </c>
      <c r="GA110" s="34">
        <v>0</v>
      </c>
      <c r="GD110" s="34" t="s">
        <v>109</v>
      </c>
      <c r="GE110" s="34">
        <v>0</v>
      </c>
      <c r="GF110" s="34">
        <v>0</v>
      </c>
      <c r="GG110" s="34">
        <v>0</v>
      </c>
      <c r="GH110" s="34">
        <v>0</v>
      </c>
      <c r="GK110" s="34" t="s">
        <v>109</v>
      </c>
      <c r="GL110" s="34">
        <v>0</v>
      </c>
      <c r="GM110" s="34">
        <v>0</v>
      </c>
      <c r="GN110" s="34">
        <v>0</v>
      </c>
      <c r="GO110" s="34">
        <v>0</v>
      </c>
      <c r="GR110" s="49" t="s">
        <v>109</v>
      </c>
      <c r="GS110" s="49">
        <v>0</v>
      </c>
      <c r="GT110" s="49">
        <v>0</v>
      </c>
      <c r="GU110" s="49">
        <v>0</v>
      </c>
      <c r="GV110" s="49">
        <v>0</v>
      </c>
      <c r="GY110" s="57" t="s">
        <v>109</v>
      </c>
      <c r="GZ110" s="57">
        <v>0</v>
      </c>
      <c r="HA110" s="57">
        <v>0</v>
      </c>
      <c r="HB110" s="57">
        <v>0</v>
      </c>
      <c r="HC110" s="57">
        <v>0</v>
      </c>
      <c r="HF110" s="57" t="s">
        <v>109</v>
      </c>
      <c r="HG110" s="57">
        <v>0</v>
      </c>
      <c r="HH110" s="57">
        <v>0</v>
      </c>
      <c r="HI110" s="57">
        <v>0</v>
      </c>
      <c r="HJ110" s="57">
        <v>0</v>
      </c>
    </row>
    <row r="111" spans="1:218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  <c r="FP111" s="34" t="s">
        <v>110</v>
      </c>
      <c r="FQ111" s="34">
        <v>0</v>
      </c>
      <c r="FR111" s="34">
        <v>0</v>
      </c>
      <c r="FS111" s="34">
        <v>0</v>
      </c>
      <c r="FT111" s="34">
        <v>0</v>
      </c>
      <c r="FW111" s="34" t="s">
        <v>110</v>
      </c>
      <c r="FX111" s="34">
        <v>0</v>
      </c>
      <c r="FY111" s="34">
        <v>0</v>
      </c>
      <c r="FZ111" s="34">
        <v>0</v>
      </c>
      <c r="GA111" s="34">
        <v>0</v>
      </c>
      <c r="GD111" s="34" t="s">
        <v>110</v>
      </c>
      <c r="GE111" s="34">
        <v>0</v>
      </c>
      <c r="GF111" s="34">
        <v>0</v>
      </c>
      <c r="GG111" s="34">
        <v>0</v>
      </c>
      <c r="GH111" s="34">
        <v>0</v>
      </c>
      <c r="GK111" s="34" t="s">
        <v>110</v>
      </c>
      <c r="GL111" s="34">
        <v>0</v>
      </c>
      <c r="GM111" s="34">
        <v>0</v>
      </c>
      <c r="GN111" s="34">
        <v>0</v>
      </c>
      <c r="GO111" s="34">
        <v>0</v>
      </c>
      <c r="GR111" s="49" t="s">
        <v>110</v>
      </c>
      <c r="GS111" s="49">
        <v>0</v>
      </c>
      <c r="GT111" s="49">
        <v>0</v>
      </c>
      <c r="GU111" s="49">
        <v>0</v>
      </c>
      <c r="GV111" s="49">
        <v>0</v>
      </c>
      <c r="GY111" s="57" t="s">
        <v>110</v>
      </c>
      <c r="GZ111" s="57">
        <v>0</v>
      </c>
      <c r="HA111" s="57">
        <v>0</v>
      </c>
      <c r="HB111" s="57">
        <v>0</v>
      </c>
      <c r="HC111" s="57">
        <v>0</v>
      </c>
      <c r="HF111" s="57" t="s">
        <v>110</v>
      </c>
      <c r="HG111" s="57">
        <v>0</v>
      </c>
      <c r="HH111" s="57">
        <v>0</v>
      </c>
      <c r="HI111" s="57">
        <v>0</v>
      </c>
      <c r="HJ111" s="57">
        <v>0</v>
      </c>
    </row>
    <row r="112" spans="1:218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  <c r="FP112" s="34" t="s">
        <v>111</v>
      </c>
      <c r="FQ112" s="34">
        <v>0</v>
      </c>
      <c r="FR112" s="34">
        <v>0</v>
      </c>
      <c r="FS112" s="34">
        <v>0</v>
      </c>
      <c r="FT112" s="34">
        <v>0</v>
      </c>
      <c r="FW112" s="34" t="s">
        <v>111</v>
      </c>
      <c r="FX112" s="34">
        <v>0</v>
      </c>
      <c r="FY112" s="34">
        <v>0</v>
      </c>
      <c r="FZ112" s="34">
        <v>0</v>
      </c>
      <c r="GA112" s="34">
        <v>0</v>
      </c>
      <c r="GD112" s="34" t="s">
        <v>111</v>
      </c>
      <c r="GE112" s="34">
        <v>0</v>
      </c>
      <c r="GF112" s="34">
        <v>0</v>
      </c>
      <c r="GG112" s="34">
        <v>0</v>
      </c>
      <c r="GH112" s="34">
        <v>0</v>
      </c>
      <c r="GK112" s="34" t="s">
        <v>111</v>
      </c>
      <c r="GL112" s="34">
        <v>0</v>
      </c>
      <c r="GM112" s="34">
        <v>0</v>
      </c>
      <c r="GN112" s="34">
        <v>0</v>
      </c>
      <c r="GO112" s="34">
        <v>0</v>
      </c>
      <c r="GR112" s="49" t="s">
        <v>111</v>
      </c>
      <c r="GS112" s="49">
        <v>0</v>
      </c>
      <c r="GT112" s="49">
        <v>0</v>
      </c>
      <c r="GU112" s="49">
        <v>0</v>
      </c>
      <c r="GV112" s="49">
        <v>0</v>
      </c>
      <c r="GY112" s="57" t="s">
        <v>111</v>
      </c>
      <c r="GZ112" s="57">
        <v>0</v>
      </c>
      <c r="HA112" s="57">
        <v>0</v>
      </c>
      <c r="HB112" s="57">
        <v>0</v>
      </c>
      <c r="HC112" s="57">
        <v>0</v>
      </c>
      <c r="HF112" s="57" t="s">
        <v>111</v>
      </c>
      <c r="HG112" s="57">
        <v>0</v>
      </c>
      <c r="HH112" s="57">
        <v>0</v>
      </c>
      <c r="HI112" s="57">
        <v>0</v>
      </c>
      <c r="HJ112" s="57">
        <v>0</v>
      </c>
    </row>
    <row r="113" spans="1:218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  <c r="FP113" s="34" t="s">
        <v>112</v>
      </c>
      <c r="FQ113" s="34">
        <v>0</v>
      </c>
      <c r="FR113" s="34">
        <v>0</v>
      </c>
      <c r="FS113" s="34">
        <v>0</v>
      </c>
      <c r="FT113" s="34">
        <v>0</v>
      </c>
      <c r="FW113" s="34" t="s">
        <v>112</v>
      </c>
      <c r="FX113" s="34">
        <v>0</v>
      </c>
      <c r="FY113" s="34">
        <v>0</v>
      </c>
      <c r="FZ113" s="34">
        <v>0</v>
      </c>
      <c r="GA113" s="34">
        <v>0</v>
      </c>
      <c r="GD113" s="34" t="s">
        <v>112</v>
      </c>
      <c r="GE113" s="34">
        <v>0</v>
      </c>
      <c r="GF113" s="34">
        <v>0</v>
      </c>
      <c r="GG113" s="34">
        <v>0</v>
      </c>
      <c r="GH113" s="34">
        <v>0</v>
      </c>
      <c r="GK113" s="34" t="s">
        <v>112</v>
      </c>
      <c r="GL113" s="34">
        <v>0</v>
      </c>
      <c r="GM113" s="34">
        <v>0</v>
      </c>
      <c r="GN113" s="34">
        <v>0</v>
      </c>
      <c r="GO113" s="34">
        <v>0</v>
      </c>
      <c r="GR113" s="49" t="s">
        <v>112</v>
      </c>
      <c r="GS113" s="49">
        <v>0</v>
      </c>
      <c r="GT113" s="49">
        <v>0</v>
      </c>
      <c r="GU113" s="49">
        <v>0</v>
      </c>
      <c r="GV113" s="49">
        <v>0</v>
      </c>
      <c r="GY113" s="57" t="s">
        <v>112</v>
      </c>
      <c r="GZ113" s="57">
        <v>0</v>
      </c>
      <c r="HA113" s="57">
        <v>0</v>
      </c>
      <c r="HB113" s="57">
        <v>0</v>
      </c>
      <c r="HC113" s="57">
        <v>0</v>
      </c>
      <c r="HF113" s="57" t="s">
        <v>112</v>
      </c>
      <c r="HG113" s="57">
        <v>0</v>
      </c>
      <c r="HH113" s="57">
        <v>0</v>
      </c>
      <c r="HI113" s="57">
        <v>0</v>
      </c>
      <c r="HJ113" s="57">
        <v>0</v>
      </c>
    </row>
    <row r="114" spans="1:218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  <c r="FP114" s="34" t="s">
        <v>113</v>
      </c>
      <c r="FQ114" s="34">
        <v>0</v>
      </c>
      <c r="FR114" s="34">
        <v>0</v>
      </c>
      <c r="FS114" s="34">
        <v>0</v>
      </c>
      <c r="FT114" s="34">
        <v>0</v>
      </c>
      <c r="FW114" s="34" t="s">
        <v>113</v>
      </c>
      <c r="FX114" s="34">
        <v>0</v>
      </c>
      <c r="FY114" s="34">
        <v>0</v>
      </c>
      <c r="FZ114" s="34">
        <v>0</v>
      </c>
      <c r="GA114" s="34">
        <v>0</v>
      </c>
      <c r="GD114" s="34" t="s">
        <v>113</v>
      </c>
      <c r="GE114" s="34">
        <v>0</v>
      </c>
      <c r="GF114" s="34">
        <v>0</v>
      </c>
      <c r="GG114" s="34">
        <v>0</v>
      </c>
      <c r="GH114" s="34">
        <v>0</v>
      </c>
      <c r="GK114" s="34" t="s">
        <v>113</v>
      </c>
      <c r="GL114" s="34">
        <v>0</v>
      </c>
      <c r="GM114" s="34">
        <v>0</v>
      </c>
      <c r="GN114" s="34">
        <v>0</v>
      </c>
      <c r="GO114" s="34">
        <v>0</v>
      </c>
      <c r="GR114" s="49" t="s">
        <v>113</v>
      </c>
      <c r="GS114" s="49">
        <v>0</v>
      </c>
      <c r="GT114" s="49">
        <v>0</v>
      </c>
      <c r="GU114" s="49">
        <v>0</v>
      </c>
      <c r="GV114" s="49">
        <v>0</v>
      </c>
      <c r="GY114" s="57" t="s">
        <v>113</v>
      </c>
      <c r="GZ114" s="57">
        <v>0</v>
      </c>
      <c r="HA114" s="57">
        <v>0</v>
      </c>
      <c r="HB114" s="57">
        <v>0</v>
      </c>
      <c r="HC114" s="57">
        <v>0</v>
      </c>
      <c r="HF114" s="57" t="s">
        <v>113</v>
      </c>
      <c r="HG114" s="57">
        <v>0</v>
      </c>
      <c r="HH114" s="57">
        <v>0</v>
      </c>
      <c r="HI114" s="57">
        <v>0</v>
      </c>
      <c r="HJ114" s="57">
        <v>0</v>
      </c>
    </row>
    <row r="115" spans="1:218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  <c r="FP115" s="34" t="s">
        <v>114</v>
      </c>
      <c r="FQ115" s="34">
        <v>0</v>
      </c>
      <c r="FR115" s="34">
        <v>0</v>
      </c>
      <c r="FS115" s="34">
        <v>0</v>
      </c>
      <c r="FT115" s="34">
        <v>0</v>
      </c>
      <c r="FW115" s="34" t="s">
        <v>114</v>
      </c>
      <c r="FX115" s="34">
        <v>0</v>
      </c>
      <c r="FY115" s="34">
        <v>0</v>
      </c>
      <c r="FZ115" s="34">
        <v>0</v>
      </c>
      <c r="GA115" s="34">
        <v>0</v>
      </c>
      <c r="GD115" s="34" t="s">
        <v>114</v>
      </c>
      <c r="GE115" s="34">
        <v>0</v>
      </c>
      <c r="GF115" s="34">
        <v>0</v>
      </c>
      <c r="GG115" s="34">
        <v>0</v>
      </c>
      <c r="GH115" s="34">
        <v>0</v>
      </c>
      <c r="GK115" s="34" t="s">
        <v>114</v>
      </c>
      <c r="GL115" s="34">
        <v>0</v>
      </c>
      <c r="GM115" s="34">
        <v>0</v>
      </c>
      <c r="GN115" s="34">
        <v>0</v>
      </c>
      <c r="GO115" s="34">
        <v>0</v>
      </c>
      <c r="GR115" s="49" t="s">
        <v>114</v>
      </c>
      <c r="GS115" s="49">
        <v>0</v>
      </c>
      <c r="GT115" s="49">
        <v>0</v>
      </c>
      <c r="GU115" s="49">
        <v>0</v>
      </c>
      <c r="GV115" s="49">
        <v>0</v>
      </c>
      <c r="GY115" s="57" t="s">
        <v>114</v>
      </c>
      <c r="GZ115" s="57">
        <v>0</v>
      </c>
      <c r="HA115" s="57">
        <v>0</v>
      </c>
      <c r="HB115" s="57">
        <v>0</v>
      </c>
      <c r="HC115" s="57">
        <v>0</v>
      </c>
      <c r="HF115" s="57" t="s">
        <v>114</v>
      </c>
      <c r="HG115" s="57">
        <v>0</v>
      </c>
      <c r="HH115" s="57">
        <v>0</v>
      </c>
      <c r="HI115" s="57">
        <v>0</v>
      </c>
      <c r="HJ115" s="57">
        <v>0</v>
      </c>
    </row>
    <row r="116" spans="1:218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  <c r="FP116" s="34" t="s">
        <v>115</v>
      </c>
      <c r="FQ116" s="34">
        <v>0</v>
      </c>
      <c r="FR116" s="34">
        <v>0</v>
      </c>
      <c r="FS116" s="34">
        <v>0</v>
      </c>
      <c r="FT116" s="34">
        <v>0</v>
      </c>
      <c r="FW116" s="34" t="s">
        <v>115</v>
      </c>
      <c r="FX116" s="34">
        <v>0</v>
      </c>
      <c r="FY116" s="34">
        <v>0</v>
      </c>
      <c r="FZ116" s="34">
        <v>0</v>
      </c>
      <c r="GA116" s="34">
        <v>0</v>
      </c>
      <c r="GD116" s="34" t="s">
        <v>115</v>
      </c>
      <c r="GE116" s="34">
        <v>0</v>
      </c>
      <c r="GF116" s="34">
        <v>0</v>
      </c>
      <c r="GG116" s="34">
        <v>0</v>
      </c>
      <c r="GH116" s="34">
        <v>0</v>
      </c>
      <c r="GK116" s="34" t="s">
        <v>115</v>
      </c>
      <c r="GL116" s="34">
        <v>0</v>
      </c>
      <c r="GM116" s="34">
        <v>0</v>
      </c>
      <c r="GN116" s="34">
        <v>0</v>
      </c>
      <c r="GO116" s="34">
        <v>0</v>
      </c>
      <c r="GR116" s="49" t="s">
        <v>115</v>
      </c>
      <c r="GS116" s="49">
        <v>0</v>
      </c>
      <c r="GT116" s="49">
        <v>0</v>
      </c>
      <c r="GU116" s="49">
        <v>0</v>
      </c>
      <c r="GV116" s="49">
        <v>0</v>
      </c>
      <c r="GY116" s="57" t="s">
        <v>115</v>
      </c>
      <c r="GZ116" s="57">
        <v>0</v>
      </c>
      <c r="HA116" s="57">
        <v>0</v>
      </c>
      <c r="HB116" s="57">
        <v>0</v>
      </c>
      <c r="HC116" s="57">
        <v>0</v>
      </c>
      <c r="HF116" s="57" t="s">
        <v>115</v>
      </c>
      <c r="HG116" s="57">
        <v>0</v>
      </c>
      <c r="HH116" s="57">
        <v>0</v>
      </c>
      <c r="HI116" s="57">
        <v>0</v>
      </c>
      <c r="HJ116" s="57">
        <v>0</v>
      </c>
    </row>
    <row r="117" spans="1:218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  <c r="FP117" s="34" t="s">
        <v>116</v>
      </c>
      <c r="FQ117" s="34">
        <v>0</v>
      </c>
      <c r="FR117" s="34">
        <v>0</v>
      </c>
      <c r="FS117" s="34">
        <v>0</v>
      </c>
      <c r="FT117" s="34">
        <v>0</v>
      </c>
      <c r="FW117" s="34" t="s">
        <v>116</v>
      </c>
      <c r="FX117" s="34">
        <v>0</v>
      </c>
      <c r="FY117" s="34">
        <v>0</v>
      </c>
      <c r="FZ117" s="34">
        <v>0</v>
      </c>
      <c r="GA117" s="34">
        <v>0</v>
      </c>
      <c r="GD117" s="34" t="s">
        <v>116</v>
      </c>
      <c r="GE117" s="34">
        <v>0</v>
      </c>
      <c r="GF117" s="34">
        <v>0</v>
      </c>
      <c r="GG117" s="34">
        <v>0</v>
      </c>
      <c r="GH117" s="34">
        <v>0</v>
      </c>
      <c r="GK117" s="34" t="s">
        <v>116</v>
      </c>
      <c r="GL117" s="34">
        <v>0</v>
      </c>
      <c r="GM117" s="34">
        <v>0</v>
      </c>
      <c r="GN117" s="34">
        <v>0</v>
      </c>
      <c r="GO117" s="34">
        <v>0</v>
      </c>
      <c r="GR117" s="49" t="s">
        <v>116</v>
      </c>
      <c r="GS117" s="49">
        <v>0</v>
      </c>
      <c r="GT117" s="49">
        <v>0</v>
      </c>
      <c r="GU117" s="49">
        <v>0</v>
      </c>
      <c r="GV117" s="49">
        <v>0</v>
      </c>
      <c r="GY117" s="57" t="s">
        <v>116</v>
      </c>
      <c r="GZ117" s="57">
        <v>0</v>
      </c>
      <c r="HA117" s="57">
        <v>0</v>
      </c>
      <c r="HB117" s="57">
        <v>0</v>
      </c>
      <c r="HC117" s="57">
        <v>0</v>
      </c>
      <c r="HF117" s="57" t="s">
        <v>116</v>
      </c>
      <c r="HG117" s="57">
        <v>0</v>
      </c>
      <c r="HH117" s="57">
        <v>0</v>
      </c>
      <c r="HI117" s="57">
        <v>0</v>
      </c>
      <c r="HJ117" s="57">
        <v>0</v>
      </c>
    </row>
    <row r="118" spans="1:218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  <c r="FP118" s="34" t="s">
        <v>117</v>
      </c>
      <c r="FQ118" s="34">
        <v>0</v>
      </c>
      <c r="FR118" s="34">
        <v>0</v>
      </c>
      <c r="FS118" s="34">
        <v>0</v>
      </c>
      <c r="FT118" s="34">
        <v>0</v>
      </c>
      <c r="FW118" s="34" t="s">
        <v>117</v>
      </c>
      <c r="FX118" s="34">
        <v>0</v>
      </c>
      <c r="FY118" s="34">
        <v>0</v>
      </c>
      <c r="FZ118" s="34">
        <v>0</v>
      </c>
      <c r="GA118" s="34">
        <v>0</v>
      </c>
      <c r="GD118" s="34" t="s">
        <v>117</v>
      </c>
      <c r="GE118" s="34">
        <v>0</v>
      </c>
      <c r="GF118" s="34">
        <v>0</v>
      </c>
      <c r="GG118" s="34">
        <v>0</v>
      </c>
      <c r="GH118" s="34">
        <v>0</v>
      </c>
      <c r="GK118" s="34" t="s">
        <v>117</v>
      </c>
      <c r="GL118" s="34">
        <v>0</v>
      </c>
      <c r="GM118" s="34">
        <v>0</v>
      </c>
      <c r="GN118" s="34">
        <v>0</v>
      </c>
      <c r="GO118" s="34">
        <v>0</v>
      </c>
      <c r="GR118" s="49" t="s">
        <v>117</v>
      </c>
      <c r="GS118" s="49">
        <v>0</v>
      </c>
      <c r="GT118" s="49">
        <v>0</v>
      </c>
      <c r="GU118" s="49">
        <v>0</v>
      </c>
      <c r="GV118" s="49">
        <v>0</v>
      </c>
      <c r="GY118" s="57" t="s">
        <v>117</v>
      </c>
      <c r="GZ118" s="57">
        <v>0</v>
      </c>
      <c r="HA118" s="57">
        <v>0</v>
      </c>
      <c r="HB118" s="57">
        <v>0</v>
      </c>
      <c r="HC118" s="57">
        <v>0</v>
      </c>
      <c r="HF118" s="57" t="s">
        <v>117</v>
      </c>
      <c r="HG118" s="57">
        <v>0</v>
      </c>
      <c r="HH118" s="57">
        <v>0</v>
      </c>
      <c r="HI118" s="57">
        <v>0</v>
      </c>
      <c r="HJ118" s="57">
        <v>0</v>
      </c>
    </row>
    <row r="119" spans="1:218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  <c r="FP119" s="34" t="s">
        <v>118</v>
      </c>
      <c r="FQ119" s="34">
        <v>0</v>
      </c>
      <c r="FR119" s="34">
        <v>0</v>
      </c>
      <c r="FS119" s="34">
        <v>0</v>
      </c>
      <c r="FT119" s="34">
        <v>0</v>
      </c>
      <c r="FW119" s="34" t="s">
        <v>118</v>
      </c>
      <c r="FX119" s="34">
        <v>0</v>
      </c>
      <c r="FY119" s="34">
        <v>0</v>
      </c>
      <c r="FZ119" s="34">
        <v>0</v>
      </c>
      <c r="GA119" s="34">
        <v>0</v>
      </c>
      <c r="GD119" s="34" t="s">
        <v>118</v>
      </c>
      <c r="GE119" s="34">
        <v>0</v>
      </c>
      <c r="GF119" s="34">
        <v>0</v>
      </c>
      <c r="GG119" s="34">
        <v>0</v>
      </c>
      <c r="GH119" s="34">
        <v>0</v>
      </c>
      <c r="GK119" s="34" t="s">
        <v>118</v>
      </c>
      <c r="GL119" s="34">
        <v>0</v>
      </c>
      <c r="GM119" s="34">
        <v>0</v>
      </c>
      <c r="GN119" s="34">
        <v>0</v>
      </c>
      <c r="GO119" s="34">
        <v>0</v>
      </c>
      <c r="GR119" s="49" t="s">
        <v>118</v>
      </c>
      <c r="GS119" s="49">
        <v>0</v>
      </c>
      <c r="GT119" s="49">
        <v>0</v>
      </c>
      <c r="GU119" s="49">
        <v>0</v>
      </c>
      <c r="GV119" s="49">
        <v>0</v>
      </c>
      <c r="GY119" s="57" t="s">
        <v>118</v>
      </c>
      <c r="GZ119" s="57">
        <v>0</v>
      </c>
      <c r="HA119" s="57">
        <v>0</v>
      </c>
      <c r="HB119" s="57">
        <v>0</v>
      </c>
      <c r="HC119" s="57">
        <v>0</v>
      </c>
      <c r="HF119" s="57" t="s">
        <v>118</v>
      </c>
      <c r="HG119" s="57">
        <v>0</v>
      </c>
      <c r="HH119" s="57">
        <v>0</v>
      </c>
      <c r="HI119" s="57">
        <v>0</v>
      </c>
      <c r="HJ119" s="57">
        <v>0</v>
      </c>
    </row>
    <row r="120" spans="1:218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  <c r="FP120" s="34" t="s">
        <v>119</v>
      </c>
      <c r="FQ120" s="34">
        <v>0</v>
      </c>
      <c r="FR120" s="34">
        <v>0</v>
      </c>
      <c r="FS120" s="34">
        <v>0</v>
      </c>
      <c r="FT120" s="34">
        <v>0</v>
      </c>
      <c r="FW120" s="34" t="s">
        <v>119</v>
      </c>
      <c r="FX120" s="34">
        <v>0</v>
      </c>
      <c r="FY120" s="34">
        <v>0</v>
      </c>
      <c r="FZ120" s="34">
        <v>0</v>
      </c>
      <c r="GA120" s="34">
        <v>0</v>
      </c>
      <c r="GD120" s="34" t="s">
        <v>119</v>
      </c>
      <c r="GE120" s="34">
        <v>0</v>
      </c>
      <c r="GF120" s="34">
        <v>0</v>
      </c>
      <c r="GG120" s="34">
        <v>0</v>
      </c>
      <c r="GH120" s="34">
        <v>0</v>
      </c>
      <c r="GK120" s="34" t="s">
        <v>119</v>
      </c>
      <c r="GL120" s="34">
        <v>0</v>
      </c>
      <c r="GM120" s="34">
        <v>0</v>
      </c>
      <c r="GN120" s="34">
        <v>0</v>
      </c>
      <c r="GO120" s="34">
        <v>0</v>
      </c>
      <c r="GR120" s="49" t="s">
        <v>119</v>
      </c>
      <c r="GS120" s="49">
        <v>0</v>
      </c>
      <c r="GT120" s="49">
        <v>0</v>
      </c>
      <c r="GU120" s="49">
        <v>0</v>
      </c>
      <c r="GV120" s="49">
        <v>0</v>
      </c>
      <c r="GY120" s="57" t="s">
        <v>119</v>
      </c>
      <c r="GZ120" s="57">
        <v>0</v>
      </c>
      <c r="HA120" s="57">
        <v>0</v>
      </c>
      <c r="HB120" s="57">
        <v>0</v>
      </c>
      <c r="HC120" s="57">
        <v>0</v>
      </c>
      <c r="HF120" s="57" t="s">
        <v>119</v>
      </c>
      <c r="HG120" s="57">
        <v>0</v>
      </c>
      <c r="HH120" s="57">
        <v>0</v>
      </c>
      <c r="HI120" s="57">
        <v>0</v>
      </c>
      <c r="HJ120" s="57">
        <v>0</v>
      </c>
    </row>
    <row r="121" spans="1:218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  <c r="FP121" s="34" t="s">
        <v>120</v>
      </c>
      <c r="FQ121" s="34">
        <v>0</v>
      </c>
      <c r="FR121" s="34">
        <v>0</v>
      </c>
      <c r="FS121" s="34">
        <v>0</v>
      </c>
      <c r="FT121" s="34">
        <v>0</v>
      </c>
      <c r="FW121" s="34" t="s">
        <v>120</v>
      </c>
      <c r="FX121" s="34">
        <v>0</v>
      </c>
      <c r="FY121" s="34">
        <v>0</v>
      </c>
      <c r="FZ121" s="34">
        <v>0</v>
      </c>
      <c r="GA121" s="34">
        <v>0</v>
      </c>
      <c r="GD121" s="34" t="s">
        <v>120</v>
      </c>
      <c r="GE121" s="34">
        <v>0</v>
      </c>
      <c r="GF121" s="34">
        <v>0</v>
      </c>
      <c r="GG121" s="34">
        <v>0</v>
      </c>
      <c r="GH121" s="34">
        <v>0</v>
      </c>
      <c r="GK121" s="34" t="s">
        <v>120</v>
      </c>
      <c r="GL121" s="34">
        <v>0</v>
      </c>
      <c r="GM121" s="34">
        <v>0</v>
      </c>
      <c r="GN121" s="34">
        <v>0</v>
      </c>
      <c r="GO121" s="34">
        <v>0</v>
      </c>
      <c r="GR121" s="49" t="s">
        <v>120</v>
      </c>
      <c r="GS121" s="49">
        <v>0</v>
      </c>
      <c r="GT121" s="49">
        <v>0</v>
      </c>
      <c r="GU121" s="49">
        <v>0</v>
      </c>
      <c r="GV121" s="49">
        <v>0</v>
      </c>
      <c r="GY121" s="57" t="s">
        <v>120</v>
      </c>
      <c r="GZ121" s="57">
        <v>0</v>
      </c>
      <c r="HA121" s="57">
        <v>0</v>
      </c>
      <c r="HB121" s="57">
        <v>0</v>
      </c>
      <c r="HC121" s="57">
        <v>0</v>
      </c>
      <c r="HF121" s="57" t="s">
        <v>120</v>
      </c>
      <c r="HG121" s="57">
        <v>0</v>
      </c>
      <c r="HH121" s="57">
        <v>0</v>
      </c>
      <c r="HI121" s="57">
        <v>0</v>
      </c>
      <c r="HJ121" s="57">
        <v>0</v>
      </c>
    </row>
    <row r="122" spans="1:218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  <c r="FP122" s="34" t="s">
        <v>121</v>
      </c>
      <c r="FQ122" s="34">
        <v>0</v>
      </c>
      <c r="FR122" s="34">
        <v>0</v>
      </c>
      <c r="FS122" s="34">
        <v>0</v>
      </c>
      <c r="FT122" s="34">
        <v>0</v>
      </c>
      <c r="FW122" s="34" t="s">
        <v>121</v>
      </c>
      <c r="FX122" s="34">
        <v>0</v>
      </c>
      <c r="FY122" s="34">
        <v>0</v>
      </c>
      <c r="FZ122" s="34">
        <v>0</v>
      </c>
      <c r="GA122" s="34">
        <v>0</v>
      </c>
      <c r="GD122" s="34" t="s">
        <v>121</v>
      </c>
      <c r="GE122" s="34">
        <v>0</v>
      </c>
      <c r="GF122" s="34">
        <v>0</v>
      </c>
      <c r="GG122" s="34">
        <v>0</v>
      </c>
      <c r="GH122" s="34">
        <v>0</v>
      </c>
      <c r="GK122" s="34" t="s">
        <v>121</v>
      </c>
      <c r="GL122" s="34">
        <v>0</v>
      </c>
      <c r="GM122" s="34">
        <v>0</v>
      </c>
      <c r="GN122" s="34">
        <v>0</v>
      </c>
      <c r="GO122" s="34">
        <v>0</v>
      </c>
      <c r="GR122" s="49" t="s">
        <v>121</v>
      </c>
      <c r="GS122" s="49">
        <v>0</v>
      </c>
      <c r="GT122" s="49">
        <v>0</v>
      </c>
      <c r="GU122" s="49">
        <v>0</v>
      </c>
      <c r="GV122" s="49">
        <v>0</v>
      </c>
      <c r="GY122" s="57" t="s">
        <v>121</v>
      </c>
      <c r="GZ122" s="57">
        <v>0</v>
      </c>
      <c r="HA122" s="57">
        <v>0</v>
      </c>
      <c r="HB122" s="57">
        <v>0</v>
      </c>
      <c r="HC122" s="57">
        <v>0</v>
      </c>
      <c r="HF122" s="57" t="s">
        <v>121</v>
      </c>
      <c r="HG122" s="57">
        <v>0</v>
      </c>
      <c r="HH122" s="57">
        <v>0</v>
      </c>
      <c r="HI122" s="57">
        <v>0</v>
      </c>
      <c r="HJ122" s="57">
        <v>0</v>
      </c>
    </row>
    <row r="123" spans="1:218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  <c r="FP123" s="34" t="s">
        <v>122</v>
      </c>
      <c r="FQ123" s="34">
        <v>0</v>
      </c>
      <c r="FR123" s="34">
        <v>0</v>
      </c>
      <c r="FS123" s="34">
        <v>0</v>
      </c>
      <c r="FT123" s="34">
        <v>0</v>
      </c>
      <c r="FW123" s="34" t="s">
        <v>122</v>
      </c>
      <c r="FX123" s="34">
        <v>0</v>
      </c>
      <c r="FY123" s="34">
        <v>0</v>
      </c>
      <c r="FZ123" s="34">
        <v>0</v>
      </c>
      <c r="GA123" s="34">
        <v>0</v>
      </c>
      <c r="GD123" s="34" t="s">
        <v>122</v>
      </c>
      <c r="GE123" s="34">
        <v>0</v>
      </c>
      <c r="GF123" s="34">
        <v>0</v>
      </c>
      <c r="GG123" s="34">
        <v>0</v>
      </c>
      <c r="GH123" s="34">
        <v>0</v>
      </c>
      <c r="GK123" s="34" t="s">
        <v>122</v>
      </c>
      <c r="GL123" s="34">
        <v>0</v>
      </c>
      <c r="GM123" s="34">
        <v>0</v>
      </c>
      <c r="GN123" s="34">
        <v>0</v>
      </c>
      <c r="GO123" s="34">
        <v>0</v>
      </c>
      <c r="GR123" s="49" t="s">
        <v>122</v>
      </c>
      <c r="GS123" s="49">
        <v>0</v>
      </c>
      <c r="GT123" s="49">
        <v>0</v>
      </c>
      <c r="GU123" s="49">
        <v>0</v>
      </c>
      <c r="GV123" s="49">
        <v>0</v>
      </c>
      <c r="GY123" s="57" t="s">
        <v>122</v>
      </c>
      <c r="GZ123" s="57">
        <v>0</v>
      </c>
      <c r="HA123" s="57">
        <v>0</v>
      </c>
      <c r="HB123" s="57">
        <v>0</v>
      </c>
      <c r="HC123" s="57">
        <v>0</v>
      </c>
      <c r="HF123" s="57" t="s">
        <v>122</v>
      </c>
      <c r="HG123" s="57">
        <v>0</v>
      </c>
      <c r="HH123" s="57">
        <v>0</v>
      </c>
      <c r="HI123" s="57">
        <v>0</v>
      </c>
      <c r="HJ123" s="57">
        <v>0</v>
      </c>
    </row>
    <row r="124" spans="1:218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  <c r="FP124" s="34" t="s">
        <v>123</v>
      </c>
      <c r="FQ124" s="34">
        <v>0</v>
      </c>
      <c r="FR124" s="34">
        <v>0</v>
      </c>
      <c r="FS124" s="34">
        <v>0</v>
      </c>
      <c r="FT124" s="34">
        <v>0</v>
      </c>
      <c r="FW124" s="34" t="s">
        <v>123</v>
      </c>
      <c r="FX124" s="34">
        <v>0</v>
      </c>
      <c r="FY124" s="34">
        <v>0</v>
      </c>
      <c r="FZ124" s="34">
        <v>0</v>
      </c>
      <c r="GA124" s="34">
        <v>0</v>
      </c>
      <c r="GD124" s="34" t="s">
        <v>123</v>
      </c>
      <c r="GE124" s="34">
        <v>0</v>
      </c>
      <c r="GF124" s="34">
        <v>0</v>
      </c>
      <c r="GG124" s="34">
        <v>0</v>
      </c>
      <c r="GH124" s="34">
        <v>0</v>
      </c>
      <c r="GK124" s="34" t="s">
        <v>123</v>
      </c>
      <c r="GL124" s="34">
        <v>0</v>
      </c>
      <c r="GM124" s="34">
        <v>0</v>
      </c>
      <c r="GN124" s="34">
        <v>0</v>
      </c>
      <c r="GO124" s="34">
        <v>0</v>
      </c>
      <c r="GR124" s="49" t="s">
        <v>123</v>
      </c>
      <c r="GS124" s="49">
        <v>0</v>
      </c>
      <c r="GT124" s="49">
        <v>0</v>
      </c>
      <c r="GU124" s="49">
        <v>0</v>
      </c>
      <c r="GV124" s="49">
        <v>0</v>
      </c>
      <c r="GY124" s="57" t="s">
        <v>123</v>
      </c>
      <c r="GZ124" s="57">
        <v>0</v>
      </c>
      <c r="HA124" s="57">
        <v>0</v>
      </c>
      <c r="HB124" s="57">
        <v>0</v>
      </c>
      <c r="HC124" s="57">
        <v>0</v>
      </c>
      <c r="HF124" s="57" t="s">
        <v>123</v>
      </c>
      <c r="HG124" s="57">
        <v>0</v>
      </c>
      <c r="HH124" s="57">
        <v>0</v>
      </c>
      <c r="HI124" s="57">
        <v>0</v>
      </c>
      <c r="HJ124" s="57">
        <v>0</v>
      </c>
    </row>
    <row r="125" spans="1:218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  <c r="FP125" s="34" t="s">
        <v>124</v>
      </c>
      <c r="FQ125" s="34">
        <v>0</v>
      </c>
      <c r="FR125" s="34">
        <v>0</v>
      </c>
      <c r="FS125" s="34">
        <v>0</v>
      </c>
      <c r="FT125" s="34">
        <v>0</v>
      </c>
      <c r="FW125" s="34" t="s">
        <v>124</v>
      </c>
      <c r="FX125" s="34">
        <v>0</v>
      </c>
      <c r="FY125" s="34">
        <v>0</v>
      </c>
      <c r="FZ125" s="34">
        <v>0</v>
      </c>
      <c r="GA125" s="34">
        <v>0</v>
      </c>
      <c r="GD125" s="34" t="s">
        <v>124</v>
      </c>
      <c r="GE125" s="34">
        <v>0</v>
      </c>
      <c r="GF125" s="34">
        <v>0</v>
      </c>
      <c r="GG125" s="34">
        <v>0</v>
      </c>
      <c r="GH125" s="34">
        <v>0</v>
      </c>
      <c r="GK125" s="34" t="s">
        <v>124</v>
      </c>
      <c r="GL125" s="34">
        <v>0</v>
      </c>
      <c r="GM125" s="34">
        <v>0</v>
      </c>
      <c r="GN125" s="34">
        <v>0</v>
      </c>
      <c r="GO125" s="34">
        <v>0</v>
      </c>
      <c r="GR125" s="49" t="s">
        <v>124</v>
      </c>
      <c r="GS125" s="49">
        <v>0</v>
      </c>
      <c r="GT125" s="49">
        <v>0</v>
      </c>
      <c r="GU125" s="49">
        <v>0</v>
      </c>
      <c r="GV125" s="49">
        <v>0</v>
      </c>
      <c r="GY125" s="57" t="s">
        <v>124</v>
      </c>
      <c r="GZ125" s="57">
        <v>0</v>
      </c>
      <c r="HA125" s="57">
        <v>0</v>
      </c>
      <c r="HB125" s="57">
        <v>0</v>
      </c>
      <c r="HC125" s="57">
        <v>0</v>
      </c>
      <c r="HF125" s="57" t="s">
        <v>124</v>
      </c>
      <c r="HG125" s="57">
        <v>0</v>
      </c>
      <c r="HH125" s="57">
        <v>0</v>
      </c>
      <c r="HI125" s="57">
        <v>0</v>
      </c>
      <c r="HJ125" s="57">
        <v>0</v>
      </c>
    </row>
    <row r="126" spans="1:218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  <c r="FP126" s="34" t="s">
        <v>125</v>
      </c>
      <c r="FQ126" s="34">
        <v>0</v>
      </c>
      <c r="FR126" s="34">
        <v>0</v>
      </c>
      <c r="FS126" s="34">
        <v>0</v>
      </c>
      <c r="FT126" s="34">
        <v>0</v>
      </c>
      <c r="FW126" s="34" t="s">
        <v>125</v>
      </c>
      <c r="FX126" s="34">
        <v>0</v>
      </c>
      <c r="FY126" s="34">
        <v>0</v>
      </c>
      <c r="FZ126" s="34">
        <v>0</v>
      </c>
      <c r="GA126" s="34">
        <v>0</v>
      </c>
      <c r="GD126" s="34" t="s">
        <v>125</v>
      </c>
      <c r="GE126" s="34">
        <v>0</v>
      </c>
      <c r="GF126" s="34">
        <v>0</v>
      </c>
      <c r="GG126" s="34">
        <v>0</v>
      </c>
      <c r="GH126" s="34">
        <v>0</v>
      </c>
      <c r="GK126" s="34" t="s">
        <v>125</v>
      </c>
      <c r="GL126" s="34">
        <v>0</v>
      </c>
      <c r="GM126" s="34">
        <v>0</v>
      </c>
      <c r="GN126" s="34">
        <v>0</v>
      </c>
      <c r="GO126" s="34">
        <v>0</v>
      </c>
      <c r="GR126" s="49" t="s">
        <v>125</v>
      </c>
      <c r="GS126" s="49">
        <v>0</v>
      </c>
      <c r="GT126" s="49">
        <v>0</v>
      </c>
      <c r="GU126" s="49">
        <v>0</v>
      </c>
      <c r="GV126" s="49">
        <v>0</v>
      </c>
      <c r="GY126" s="57" t="s">
        <v>125</v>
      </c>
      <c r="GZ126" s="57">
        <v>0</v>
      </c>
      <c r="HA126" s="57">
        <v>0</v>
      </c>
      <c r="HB126" s="57">
        <v>0</v>
      </c>
      <c r="HC126" s="57">
        <v>0</v>
      </c>
      <c r="HF126" s="57" t="s">
        <v>125</v>
      </c>
      <c r="HG126" s="57">
        <v>0</v>
      </c>
      <c r="HH126" s="57">
        <v>0</v>
      </c>
      <c r="HI126" s="57">
        <v>0</v>
      </c>
      <c r="HJ126" s="57">
        <v>0</v>
      </c>
    </row>
    <row r="127" spans="1:218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  <c r="FP127" s="34" t="s">
        <v>126</v>
      </c>
      <c r="FQ127" s="34">
        <v>0</v>
      </c>
      <c r="FR127" s="34">
        <v>0</v>
      </c>
      <c r="FS127" s="34">
        <v>0</v>
      </c>
      <c r="FT127" s="34">
        <v>0</v>
      </c>
      <c r="FW127" s="34" t="s">
        <v>126</v>
      </c>
      <c r="FX127" s="34">
        <v>0</v>
      </c>
      <c r="FY127" s="34">
        <v>0</v>
      </c>
      <c r="FZ127" s="34">
        <v>0</v>
      </c>
      <c r="GA127" s="34">
        <v>0</v>
      </c>
      <c r="GD127" s="34" t="s">
        <v>126</v>
      </c>
      <c r="GE127" s="34">
        <v>0</v>
      </c>
      <c r="GF127" s="34">
        <v>0</v>
      </c>
      <c r="GG127" s="34">
        <v>0</v>
      </c>
      <c r="GH127" s="34">
        <v>0</v>
      </c>
      <c r="GK127" s="34" t="s">
        <v>126</v>
      </c>
      <c r="GL127" s="34">
        <v>0</v>
      </c>
      <c r="GM127" s="34">
        <v>0</v>
      </c>
      <c r="GN127" s="34">
        <v>0</v>
      </c>
      <c r="GO127" s="34">
        <v>0</v>
      </c>
      <c r="GR127" s="49" t="s">
        <v>126</v>
      </c>
      <c r="GS127" s="49">
        <v>0</v>
      </c>
      <c r="GT127" s="49">
        <v>0</v>
      </c>
      <c r="GU127" s="49">
        <v>0</v>
      </c>
      <c r="GV127" s="49">
        <v>0</v>
      </c>
      <c r="GY127" s="57" t="s">
        <v>126</v>
      </c>
      <c r="GZ127" s="57">
        <v>0</v>
      </c>
      <c r="HA127" s="57">
        <v>0</v>
      </c>
      <c r="HB127" s="57">
        <v>0</v>
      </c>
      <c r="HC127" s="57">
        <v>0</v>
      </c>
      <c r="HF127" s="57" t="s">
        <v>126</v>
      </c>
      <c r="HG127" s="57">
        <v>0</v>
      </c>
      <c r="HH127" s="57">
        <v>0</v>
      </c>
      <c r="HI127" s="57">
        <v>0</v>
      </c>
      <c r="HJ127" s="57">
        <v>0</v>
      </c>
    </row>
    <row r="128" spans="1:218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  <c r="FP128" s="34" t="s">
        <v>127</v>
      </c>
      <c r="FQ128" s="34">
        <v>0</v>
      </c>
      <c r="FR128" s="34">
        <v>0</v>
      </c>
      <c r="FS128" s="34">
        <v>0</v>
      </c>
      <c r="FT128" s="34">
        <v>0</v>
      </c>
      <c r="FW128" s="34" t="s">
        <v>127</v>
      </c>
      <c r="FX128" s="34">
        <v>0</v>
      </c>
      <c r="FY128" s="34">
        <v>0</v>
      </c>
      <c r="FZ128" s="34">
        <v>0</v>
      </c>
      <c r="GA128" s="34">
        <v>0</v>
      </c>
      <c r="GD128" s="34" t="s">
        <v>127</v>
      </c>
      <c r="GE128" s="34">
        <v>0</v>
      </c>
      <c r="GF128" s="34">
        <v>0</v>
      </c>
      <c r="GG128" s="34">
        <v>0</v>
      </c>
      <c r="GH128" s="34">
        <v>0</v>
      </c>
      <c r="GK128" s="34" t="s">
        <v>127</v>
      </c>
      <c r="GL128" s="34">
        <v>0</v>
      </c>
      <c r="GM128" s="34">
        <v>0</v>
      </c>
      <c r="GN128" s="34">
        <v>0</v>
      </c>
      <c r="GO128" s="34">
        <v>0</v>
      </c>
      <c r="GR128" s="49" t="s">
        <v>127</v>
      </c>
      <c r="GS128" s="49">
        <v>0</v>
      </c>
      <c r="GT128" s="49">
        <v>0</v>
      </c>
      <c r="GU128" s="49">
        <v>0</v>
      </c>
      <c r="GV128" s="49">
        <v>0</v>
      </c>
      <c r="GY128" s="57" t="s">
        <v>127</v>
      </c>
      <c r="GZ128" s="57">
        <v>0</v>
      </c>
      <c r="HA128" s="57">
        <v>0</v>
      </c>
      <c r="HB128" s="57">
        <v>0</v>
      </c>
      <c r="HC128" s="57">
        <v>0</v>
      </c>
      <c r="HF128" s="57" t="s">
        <v>127</v>
      </c>
      <c r="HG128" s="57">
        <v>0</v>
      </c>
      <c r="HH128" s="57">
        <v>0</v>
      </c>
      <c r="HI128" s="57">
        <v>0</v>
      </c>
      <c r="HJ128" s="57">
        <v>0</v>
      </c>
    </row>
    <row r="129" spans="1:218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  <c r="FP129" s="34" t="s">
        <v>128</v>
      </c>
      <c r="FQ129" s="34">
        <v>0</v>
      </c>
      <c r="FR129" s="34">
        <v>0</v>
      </c>
      <c r="FS129" s="34">
        <v>0</v>
      </c>
      <c r="FT129" s="34">
        <v>0</v>
      </c>
      <c r="FW129" s="34" t="s">
        <v>128</v>
      </c>
      <c r="FX129" s="34">
        <v>0</v>
      </c>
      <c r="FY129" s="34">
        <v>0</v>
      </c>
      <c r="FZ129" s="34">
        <v>0</v>
      </c>
      <c r="GA129" s="34">
        <v>0</v>
      </c>
      <c r="GD129" s="34" t="s">
        <v>128</v>
      </c>
      <c r="GE129" s="34">
        <v>0</v>
      </c>
      <c r="GF129" s="34">
        <v>0</v>
      </c>
      <c r="GG129" s="34">
        <v>0</v>
      </c>
      <c r="GH129" s="34">
        <v>0</v>
      </c>
      <c r="GK129" s="34" t="s">
        <v>128</v>
      </c>
      <c r="GL129" s="34">
        <v>0</v>
      </c>
      <c r="GM129" s="34">
        <v>0</v>
      </c>
      <c r="GN129" s="34">
        <v>0</v>
      </c>
      <c r="GO129" s="34">
        <v>0</v>
      </c>
      <c r="GR129" s="49" t="s">
        <v>128</v>
      </c>
      <c r="GS129" s="49">
        <v>0</v>
      </c>
      <c r="GT129" s="49">
        <v>0</v>
      </c>
      <c r="GU129" s="49">
        <v>0</v>
      </c>
      <c r="GV129" s="49">
        <v>0</v>
      </c>
      <c r="GY129" s="57" t="s">
        <v>128</v>
      </c>
      <c r="GZ129" s="57">
        <v>0</v>
      </c>
      <c r="HA129" s="57">
        <v>0</v>
      </c>
      <c r="HB129" s="57">
        <v>0</v>
      </c>
      <c r="HC129" s="57">
        <v>0</v>
      </c>
      <c r="HF129" s="57" t="s">
        <v>128</v>
      </c>
      <c r="HG129" s="57">
        <v>0</v>
      </c>
      <c r="HH129" s="57">
        <v>0</v>
      </c>
      <c r="HI129" s="57">
        <v>0</v>
      </c>
      <c r="HJ129" s="57">
        <v>0</v>
      </c>
    </row>
    <row r="130" spans="1:218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  <c r="FP130" s="34" t="s">
        <v>129</v>
      </c>
      <c r="FQ130" s="34">
        <v>0</v>
      </c>
      <c r="FR130" s="34">
        <v>0</v>
      </c>
      <c r="FS130" s="34">
        <v>0</v>
      </c>
      <c r="FT130" s="34">
        <v>0</v>
      </c>
      <c r="FW130" s="34" t="s">
        <v>129</v>
      </c>
      <c r="FX130" s="34">
        <v>0</v>
      </c>
      <c r="FY130" s="34">
        <v>0</v>
      </c>
      <c r="FZ130" s="34">
        <v>0</v>
      </c>
      <c r="GA130" s="34">
        <v>0</v>
      </c>
      <c r="GD130" s="34" t="s">
        <v>129</v>
      </c>
      <c r="GE130" s="34">
        <v>0</v>
      </c>
      <c r="GF130" s="34">
        <v>0</v>
      </c>
      <c r="GG130" s="34">
        <v>0</v>
      </c>
      <c r="GH130" s="34">
        <v>0</v>
      </c>
      <c r="GK130" s="34" t="s">
        <v>129</v>
      </c>
      <c r="GL130" s="34">
        <v>0</v>
      </c>
      <c r="GM130" s="34">
        <v>0</v>
      </c>
      <c r="GN130" s="34">
        <v>0</v>
      </c>
      <c r="GO130" s="34">
        <v>0</v>
      </c>
      <c r="GR130" s="49" t="s">
        <v>129</v>
      </c>
      <c r="GS130" s="49">
        <v>0</v>
      </c>
      <c r="GT130" s="49">
        <v>0</v>
      </c>
      <c r="GU130" s="49">
        <v>0</v>
      </c>
      <c r="GV130" s="49">
        <v>0</v>
      </c>
      <c r="GY130" s="57" t="s">
        <v>129</v>
      </c>
      <c r="GZ130" s="57">
        <v>0</v>
      </c>
      <c r="HA130" s="57">
        <v>0</v>
      </c>
      <c r="HB130" s="57">
        <v>0</v>
      </c>
      <c r="HC130" s="57">
        <v>0</v>
      </c>
      <c r="HF130" s="57" t="s">
        <v>129</v>
      </c>
      <c r="HG130" s="57">
        <v>0</v>
      </c>
      <c r="HH130" s="57">
        <v>0</v>
      </c>
      <c r="HI130" s="57">
        <v>0</v>
      </c>
      <c r="HJ130" s="57">
        <v>0</v>
      </c>
    </row>
    <row r="131" spans="1:218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  <c r="FP131" s="34" t="s">
        <v>130</v>
      </c>
      <c r="FQ131" s="34">
        <v>0</v>
      </c>
      <c r="FR131" s="34">
        <v>0</v>
      </c>
      <c r="FS131" s="34">
        <v>0</v>
      </c>
      <c r="FT131" s="34">
        <v>0</v>
      </c>
      <c r="FW131" s="34" t="s">
        <v>130</v>
      </c>
      <c r="FX131" s="34">
        <v>0</v>
      </c>
      <c r="FY131" s="34">
        <v>0</v>
      </c>
      <c r="FZ131" s="34">
        <v>0</v>
      </c>
      <c r="GA131" s="34">
        <v>0</v>
      </c>
      <c r="GD131" s="34" t="s">
        <v>130</v>
      </c>
      <c r="GE131" s="34">
        <v>0</v>
      </c>
      <c r="GF131" s="34">
        <v>0</v>
      </c>
      <c r="GG131" s="34">
        <v>0</v>
      </c>
      <c r="GH131" s="34">
        <v>0</v>
      </c>
      <c r="GK131" s="34" t="s">
        <v>130</v>
      </c>
      <c r="GL131" s="34">
        <v>0</v>
      </c>
      <c r="GM131" s="34">
        <v>0</v>
      </c>
      <c r="GN131" s="34">
        <v>0</v>
      </c>
      <c r="GO131" s="34">
        <v>0</v>
      </c>
      <c r="GR131" s="49" t="s">
        <v>130</v>
      </c>
      <c r="GS131" s="49">
        <v>0</v>
      </c>
      <c r="GT131" s="49">
        <v>0</v>
      </c>
      <c r="GU131" s="49">
        <v>0</v>
      </c>
      <c r="GV131" s="49">
        <v>0</v>
      </c>
      <c r="GY131" s="57" t="s">
        <v>130</v>
      </c>
      <c r="GZ131" s="57">
        <v>0</v>
      </c>
      <c r="HA131" s="57">
        <v>0</v>
      </c>
      <c r="HB131" s="57">
        <v>0</v>
      </c>
      <c r="HC131" s="57">
        <v>0</v>
      </c>
      <c r="HF131" s="57" t="s">
        <v>130</v>
      </c>
      <c r="HG131" s="57">
        <v>0</v>
      </c>
      <c r="HH131" s="57">
        <v>0</v>
      </c>
      <c r="HI131" s="57">
        <v>0</v>
      </c>
      <c r="HJ131" s="57">
        <v>0</v>
      </c>
    </row>
    <row r="132" spans="1:218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  <c r="FP132" s="34" t="s">
        <v>131</v>
      </c>
      <c r="FQ132" s="34">
        <v>0</v>
      </c>
      <c r="FR132" s="34">
        <v>0</v>
      </c>
      <c r="FS132" s="34">
        <v>0</v>
      </c>
      <c r="FT132" s="34">
        <v>0</v>
      </c>
      <c r="FW132" s="34" t="s">
        <v>131</v>
      </c>
      <c r="FX132" s="34">
        <v>0</v>
      </c>
      <c r="FY132" s="34">
        <v>0</v>
      </c>
      <c r="FZ132" s="34">
        <v>0</v>
      </c>
      <c r="GA132" s="34">
        <v>0</v>
      </c>
      <c r="GD132" s="34" t="s">
        <v>131</v>
      </c>
      <c r="GE132" s="34">
        <v>0</v>
      </c>
      <c r="GF132" s="34">
        <v>0</v>
      </c>
      <c r="GG132" s="34">
        <v>0</v>
      </c>
      <c r="GH132" s="34">
        <v>0</v>
      </c>
      <c r="GK132" s="34" t="s">
        <v>131</v>
      </c>
      <c r="GL132" s="34">
        <v>0</v>
      </c>
      <c r="GM132" s="34">
        <v>0</v>
      </c>
      <c r="GN132" s="34">
        <v>0</v>
      </c>
      <c r="GO132" s="34">
        <v>0</v>
      </c>
      <c r="GR132" s="49" t="s">
        <v>131</v>
      </c>
      <c r="GS132" s="49">
        <v>0</v>
      </c>
      <c r="GT132" s="49">
        <v>0</v>
      </c>
      <c r="GU132" s="49">
        <v>0</v>
      </c>
      <c r="GV132" s="49">
        <v>0</v>
      </c>
      <c r="GY132" s="57" t="s">
        <v>131</v>
      </c>
      <c r="GZ132" s="57">
        <v>0</v>
      </c>
      <c r="HA132" s="57">
        <v>0</v>
      </c>
      <c r="HB132" s="57">
        <v>0</v>
      </c>
      <c r="HC132" s="57">
        <v>0</v>
      </c>
      <c r="HF132" s="57" t="s">
        <v>131</v>
      </c>
      <c r="HG132" s="57">
        <v>0</v>
      </c>
      <c r="HH132" s="57">
        <v>0</v>
      </c>
      <c r="HI132" s="57">
        <v>0</v>
      </c>
      <c r="HJ132" s="57">
        <v>0</v>
      </c>
    </row>
    <row r="133" spans="1:218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  <c r="FP133" s="34" t="s">
        <v>132</v>
      </c>
      <c r="FQ133" s="34">
        <v>0</v>
      </c>
      <c r="FR133" s="34">
        <v>0</v>
      </c>
      <c r="FS133" s="34">
        <v>0</v>
      </c>
      <c r="FT133" s="34">
        <v>0</v>
      </c>
      <c r="FW133" s="34" t="s">
        <v>132</v>
      </c>
      <c r="FX133" s="34">
        <v>0</v>
      </c>
      <c r="FY133" s="34">
        <v>0</v>
      </c>
      <c r="FZ133" s="34">
        <v>0</v>
      </c>
      <c r="GA133" s="34">
        <v>0</v>
      </c>
      <c r="GD133" s="34" t="s">
        <v>132</v>
      </c>
      <c r="GE133" s="34">
        <v>0</v>
      </c>
      <c r="GF133" s="34">
        <v>0</v>
      </c>
      <c r="GG133" s="34">
        <v>0</v>
      </c>
      <c r="GH133" s="34">
        <v>0</v>
      </c>
      <c r="GK133" s="34" t="s">
        <v>132</v>
      </c>
      <c r="GL133" s="34">
        <v>0</v>
      </c>
      <c r="GM133" s="34">
        <v>0</v>
      </c>
      <c r="GN133" s="34">
        <v>0</v>
      </c>
      <c r="GO133" s="34">
        <v>0</v>
      </c>
      <c r="GR133" s="49" t="s">
        <v>132</v>
      </c>
      <c r="GS133" s="49">
        <v>0</v>
      </c>
      <c r="GT133" s="49">
        <v>0</v>
      </c>
      <c r="GU133" s="49">
        <v>0</v>
      </c>
      <c r="GV133" s="49">
        <v>0</v>
      </c>
      <c r="GY133" s="57" t="s">
        <v>132</v>
      </c>
      <c r="GZ133" s="57">
        <v>0</v>
      </c>
      <c r="HA133" s="57">
        <v>0</v>
      </c>
      <c r="HB133" s="57">
        <v>0</v>
      </c>
      <c r="HC133" s="57">
        <v>0</v>
      </c>
      <c r="HF133" s="57" t="s">
        <v>132</v>
      </c>
      <c r="HG133" s="57">
        <v>0</v>
      </c>
      <c r="HH133" s="57">
        <v>0</v>
      </c>
      <c r="HI133" s="57">
        <v>0</v>
      </c>
      <c r="HJ133" s="57">
        <v>0</v>
      </c>
    </row>
    <row r="134" spans="1:218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  <c r="FP134" s="34" t="s">
        <v>133</v>
      </c>
      <c r="FQ134" s="34">
        <v>0</v>
      </c>
      <c r="FR134" s="34">
        <v>0</v>
      </c>
      <c r="FS134" s="34">
        <v>0</v>
      </c>
      <c r="FT134" s="34">
        <v>0</v>
      </c>
      <c r="FW134" s="34" t="s">
        <v>133</v>
      </c>
      <c r="FX134" s="34">
        <v>0</v>
      </c>
      <c r="FY134" s="34">
        <v>0</v>
      </c>
      <c r="FZ134" s="34">
        <v>0</v>
      </c>
      <c r="GA134" s="34">
        <v>0</v>
      </c>
      <c r="GD134" s="34" t="s">
        <v>133</v>
      </c>
      <c r="GE134" s="34">
        <v>0</v>
      </c>
      <c r="GF134" s="34">
        <v>0</v>
      </c>
      <c r="GG134" s="34">
        <v>0</v>
      </c>
      <c r="GH134" s="34">
        <v>0</v>
      </c>
      <c r="GK134" s="34" t="s">
        <v>133</v>
      </c>
      <c r="GL134" s="34">
        <v>0</v>
      </c>
      <c r="GM134" s="34">
        <v>0</v>
      </c>
      <c r="GN134" s="34">
        <v>0</v>
      </c>
      <c r="GO134" s="34">
        <v>0</v>
      </c>
      <c r="GR134" s="49" t="s">
        <v>133</v>
      </c>
      <c r="GS134" s="49">
        <v>0</v>
      </c>
      <c r="GT134" s="49">
        <v>0</v>
      </c>
      <c r="GU134" s="49">
        <v>0</v>
      </c>
      <c r="GV134" s="49">
        <v>0</v>
      </c>
      <c r="GY134" s="57" t="s">
        <v>133</v>
      </c>
      <c r="GZ134" s="57">
        <v>0</v>
      </c>
      <c r="HA134" s="57">
        <v>0</v>
      </c>
      <c r="HB134" s="57">
        <v>0</v>
      </c>
      <c r="HC134" s="57">
        <v>0</v>
      </c>
      <c r="HF134" s="57" t="s">
        <v>133</v>
      </c>
      <c r="HG134" s="57">
        <v>0</v>
      </c>
      <c r="HH134" s="57">
        <v>0</v>
      </c>
      <c r="HI134" s="57">
        <v>0</v>
      </c>
      <c r="HJ134" s="57">
        <v>0</v>
      </c>
    </row>
    <row r="135" spans="1:218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  <c r="FP135" s="34" t="s">
        <v>134</v>
      </c>
      <c r="FQ135" s="34">
        <v>0</v>
      </c>
      <c r="FR135" s="34">
        <v>0</v>
      </c>
      <c r="FS135" s="34">
        <v>0</v>
      </c>
      <c r="FT135" s="34">
        <v>0</v>
      </c>
      <c r="FW135" s="34" t="s">
        <v>134</v>
      </c>
      <c r="FX135" s="34">
        <v>0</v>
      </c>
      <c r="FY135" s="34">
        <v>0</v>
      </c>
      <c r="FZ135" s="34">
        <v>0</v>
      </c>
      <c r="GA135" s="34">
        <v>0</v>
      </c>
      <c r="GD135" s="34" t="s">
        <v>134</v>
      </c>
      <c r="GE135" s="34">
        <v>0</v>
      </c>
      <c r="GF135" s="34">
        <v>0</v>
      </c>
      <c r="GG135" s="34">
        <v>0</v>
      </c>
      <c r="GH135" s="34">
        <v>0</v>
      </c>
      <c r="GK135" s="34" t="s">
        <v>134</v>
      </c>
      <c r="GL135" s="34">
        <v>0</v>
      </c>
      <c r="GM135" s="34">
        <v>0</v>
      </c>
      <c r="GN135" s="34">
        <v>0</v>
      </c>
      <c r="GO135" s="34">
        <v>0</v>
      </c>
      <c r="GR135" s="49" t="s">
        <v>134</v>
      </c>
      <c r="GS135" s="49">
        <v>0</v>
      </c>
      <c r="GT135" s="49">
        <v>0</v>
      </c>
      <c r="GU135" s="49">
        <v>0</v>
      </c>
      <c r="GV135" s="49">
        <v>0</v>
      </c>
      <c r="GY135" s="57" t="s">
        <v>134</v>
      </c>
      <c r="GZ135" s="57">
        <v>0</v>
      </c>
      <c r="HA135" s="57">
        <v>0</v>
      </c>
      <c r="HB135" s="57">
        <v>0</v>
      </c>
      <c r="HC135" s="57">
        <v>0</v>
      </c>
      <c r="HF135" s="57" t="s">
        <v>134</v>
      </c>
      <c r="HG135" s="57">
        <v>0</v>
      </c>
      <c r="HH135" s="57">
        <v>0</v>
      </c>
      <c r="HI135" s="57">
        <v>0</v>
      </c>
      <c r="HJ135" s="57">
        <v>0</v>
      </c>
    </row>
    <row r="136" spans="1:218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  <c r="FP136" s="34" t="s">
        <v>135</v>
      </c>
      <c r="FQ136" s="34">
        <v>0</v>
      </c>
      <c r="FR136" s="34">
        <v>0</v>
      </c>
      <c r="FS136" s="34">
        <v>0</v>
      </c>
      <c r="FT136" s="34">
        <v>0</v>
      </c>
      <c r="FW136" s="34" t="s">
        <v>135</v>
      </c>
      <c r="FX136" s="34">
        <v>0</v>
      </c>
      <c r="FY136" s="34">
        <v>0</v>
      </c>
      <c r="FZ136" s="34">
        <v>0</v>
      </c>
      <c r="GA136" s="34">
        <v>0</v>
      </c>
      <c r="GD136" s="34" t="s">
        <v>135</v>
      </c>
      <c r="GE136" s="34">
        <v>0</v>
      </c>
      <c r="GF136" s="34">
        <v>0</v>
      </c>
      <c r="GG136" s="34">
        <v>0</v>
      </c>
      <c r="GH136" s="34">
        <v>0</v>
      </c>
      <c r="GK136" s="34" t="s">
        <v>135</v>
      </c>
      <c r="GL136" s="34">
        <v>0</v>
      </c>
      <c r="GM136" s="34">
        <v>0</v>
      </c>
      <c r="GN136" s="34">
        <v>0</v>
      </c>
      <c r="GO136" s="34">
        <v>0</v>
      </c>
      <c r="GR136" s="49" t="s">
        <v>135</v>
      </c>
      <c r="GS136" s="49">
        <v>0</v>
      </c>
      <c r="GT136" s="49">
        <v>0</v>
      </c>
      <c r="GU136" s="49">
        <v>0</v>
      </c>
      <c r="GV136" s="49">
        <v>0</v>
      </c>
      <c r="GY136" s="57" t="s">
        <v>135</v>
      </c>
      <c r="GZ136" s="57">
        <v>0</v>
      </c>
      <c r="HA136" s="57">
        <v>0</v>
      </c>
      <c r="HB136" s="57">
        <v>0</v>
      </c>
      <c r="HC136" s="57">
        <v>0</v>
      </c>
      <c r="HF136" s="57" t="s">
        <v>135</v>
      </c>
      <c r="HG136" s="57">
        <v>0</v>
      </c>
      <c r="HH136" s="57">
        <v>0</v>
      </c>
      <c r="HI136" s="57">
        <v>0</v>
      </c>
      <c r="HJ136" s="57">
        <v>0</v>
      </c>
    </row>
    <row r="137" spans="1:218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  <c r="FP137" s="34" t="s">
        <v>136</v>
      </c>
      <c r="FQ137" s="34">
        <v>0</v>
      </c>
      <c r="FR137" s="34">
        <v>0</v>
      </c>
      <c r="FS137" s="34">
        <v>0</v>
      </c>
      <c r="FT137" s="34">
        <v>0</v>
      </c>
      <c r="FW137" s="34" t="s">
        <v>136</v>
      </c>
      <c r="FX137" s="34">
        <v>0</v>
      </c>
      <c r="FY137" s="34">
        <v>0</v>
      </c>
      <c r="FZ137" s="34">
        <v>0</v>
      </c>
      <c r="GA137" s="34">
        <v>0</v>
      </c>
      <c r="GD137" s="34" t="s">
        <v>136</v>
      </c>
      <c r="GE137" s="34">
        <v>0</v>
      </c>
      <c r="GF137" s="34">
        <v>0</v>
      </c>
      <c r="GG137" s="34">
        <v>0</v>
      </c>
      <c r="GH137" s="34">
        <v>0</v>
      </c>
      <c r="GK137" s="34" t="s">
        <v>136</v>
      </c>
      <c r="GL137" s="34">
        <v>0</v>
      </c>
      <c r="GM137" s="34">
        <v>0</v>
      </c>
      <c r="GN137" s="34">
        <v>0</v>
      </c>
      <c r="GO137" s="34">
        <v>0</v>
      </c>
      <c r="GR137" s="49" t="s">
        <v>136</v>
      </c>
      <c r="GS137" s="49">
        <v>0</v>
      </c>
      <c r="GT137" s="49">
        <v>0</v>
      </c>
      <c r="GU137" s="49">
        <v>0</v>
      </c>
      <c r="GV137" s="49">
        <v>0</v>
      </c>
      <c r="GY137" s="57" t="s">
        <v>136</v>
      </c>
      <c r="GZ137" s="57">
        <v>0</v>
      </c>
      <c r="HA137" s="57">
        <v>0</v>
      </c>
      <c r="HB137" s="57">
        <v>0</v>
      </c>
      <c r="HC137" s="57">
        <v>0</v>
      </c>
      <c r="HF137" s="57" t="s">
        <v>136</v>
      </c>
      <c r="HG137" s="57">
        <v>0</v>
      </c>
      <c r="HH137" s="57">
        <v>0</v>
      </c>
      <c r="HI137" s="57">
        <v>0</v>
      </c>
      <c r="HJ137" s="57">
        <v>0</v>
      </c>
    </row>
    <row r="138" spans="1:218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  <c r="FP138" s="34" t="s">
        <v>137</v>
      </c>
      <c r="FQ138" s="34">
        <v>0</v>
      </c>
      <c r="FR138" s="34">
        <v>0</v>
      </c>
      <c r="FS138" s="34">
        <v>0</v>
      </c>
      <c r="FT138" s="34">
        <v>0</v>
      </c>
      <c r="FW138" s="34" t="s">
        <v>137</v>
      </c>
      <c r="FX138" s="34">
        <v>0</v>
      </c>
      <c r="FY138" s="34">
        <v>0</v>
      </c>
      <c r="FZ138" s="34">
        <v>0</v>
      </c>
      <c r="GA138" s="34">
        <v>0</v>
      </c>
      <c r="GD138" s="34" t="s">
        <v>137</v>
      </c>
      <c r="GE138" s="34">
        <v>0</v>
      </c>
      <c r="GF138" s="34">
        <v>0</v>
      </c>
      <c r="GG138" s="34">
        <v>0</v>
      </c>
      <c r="GH138" s="34">
        <v>0</v>
      </c>
      <c r="GK138" s="34" t="s">
        <v>137</v>
      </c>
      <c r="GL138" s="34">
        <v>0</v>
      </c>
      <c r="GM138" s="34">
        <v>0</v>
      </c>
      <c r="GN138" s="34">
        <v>0</v>
      </c>
      <c r="GO138" s="34">
        <v>0</v>
      </c>
      <c r="GR138" s="49" t="s">
        <v>137</v>
      </c>
      <c r="GS138" s="49">
        <v>0</v>
      </c>
      <c r="GT138" s="49">
        <v>0</v>
      </c>
      <c r="GU138" s="49">
        <v>0</v>
      </c>
      <c r="GV138" s="49">
        <v>0</v>
      </c>
      <c r="GY138" s="57" t="s">
        <v>137</v>
      </c>
      <c r="GZ138" s="57">
        <v>0</v>
      </c>
      <c r="HA138" s="57">
        <v>0</v>
      </c>
      <c r="HB138" s="57">
        <v>0</v>
      </c>
      <c r="HC138" s="57">
        <v>0</v>
      </c>
      <c r="HF138" s="57" t="s">
        <v>137</v>
      </c>
      <c r="HG138" s="57">
        <v>0</v>
      </c>
      <c r="HH138" s="57">
        <v>0</v>
      </c>
      <c r="HI138" s="57">
        <v>0</v>
      </c>
      <c r="HJ138" s="57">
        <v>0</v>
      </c>
    </row>
    <row r="139" spans="1:218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  <c r="FP139" s="34" t="s">
        <v>138</v>
      </c>
      <c r="FQ139" s="34">
        <v>0</v>
      </c>
      <c r="FR139" s="34">
        <v>0</v>
      </c>
      <c r="FS139" s="34">
        <v>0</v>
      </c>
      <c r="FT139" s="34">
        <v>0</v>
      </c>
      <c r="FW139" s="34" t="s">
        <v>138</v>
      </c>
      <c r="FX139" s="34">
        <v>0</v>
      </c>
      <c r="FY139" s="34">
        <v>0</v>
      </c>
      <c r="FZ139" s="34">
        <v>0</v>
      </c>
      <c r="GA139" s="34">
        <v>0</v>
      </c>
      <c r="GD139" s="34" t="s">
        <v>138</v>
      </c>
      <c r="GE139" s="34">
        <v>0</v>
      </c>
      <c r="GF139" s="34">
        <v>0</v>
      </c>
      <c r="GG139" s="34">
        <v>0</v>
      </c>
      <c r="GH139" s="34">
        <v>0</v>
      </c>
      <c r="GK139" s="34" t="s">
        <v>138</v>
      </c>
      <c r="GL139" s="34">
        <v>0</v>
      </c>
      <c r="GM139" s="34">
        <v>0</v>
      </c>
      <c r="GN139" s="34">
        <v>0</v>
      </c>
      <c r="GO139" s="34">
        <v>0</v>
      </c>
      <c r="GR139" s="49" t="s">
        <v>138</v>
      </c>
      <c r="GS139" s="49">
        <v>0</v>
      </c>
      <c r="GT139" s="49">
        <v>0</v>
      </c>
      <c r="GU139" s="49">
        <v>0</v>
      </c>
      <c r="GV139" s="49">
        <v>0</v>
      </c>
      <c r="GY139" s="57" t="s">
        <v>138</v>
      </c>
      <c r="GZ139" s="57">
        <v>0</v>
      </c>
      <c r="HA139" s="57">
        <v>0</v>
      </c>
      <c r="HB139" s="57">
        <v>0</v>
      </c>
      <c r="HC139" s="57">
        <v>0</v>
      </c>
      <c r="HF139" s="57" t="s">
        <v>138</v>
      </c>
      <c r="HG139" s="57">
        <v>0</v>
      </c>
      <c r="HH139" s="57">
        <v>0</v>
      </c>
      <c r="HI139" s="57">
        <v>0</v>
      </c>
      <c r="HJ139" s="57">
        <v>0</v>
      </c>
    </row>
    <row r="140" spans="1:218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  <c r="FP140" s="34" t="s">
        <v>139</v>
      </c>
      <c r="FQ140" s="34">
        <v>0</v>
      </c>
      <c r="FR140" s="34">
        <v>0</v>
      </c>
      <c r="FS140" s="34">
        <v>0</v>
      </c>
      <c r="FT140" s="34">
        <v>0</v>
      </c>
      <c r="FW140" s="34" t="s">
        <v>139</v>
      </c>
      <c r="FX140" s="34">
        <v>0</v>
      </c>
      <c r="FY140" s="34">
        <v>0</v>
      </c>
      <c r="FZ140" s="34">
        <v>0</v>
      </c>
      <c r="GA140" s="34">
        <v>0</v>
      </c>
      <c r="GD140" s="34" t="s">
        <v>139</v>
      </c>
      <c r="GE140" s="34">
        <v>0</v>
      </c>
      <c r="GF140" s="34">
        <v>0</v>
      </c>
      <c r="GG140" s="34">
        <v>0</v>
      </c>
      <c r="GH140" s="34">
        <v>0</v>
      </c>
      <c r="GK140" s="34" t="s">
        <v>139</v>
      </c>
      <c r="GL140" s="34">
        <v>0</v>
      </c>
      <c r="GM140" s="34">
        <v>0</v>
      </c>
      <c r="GN140" s="34">
        <v>0</v>
      </c>
      <c r="GO140" s="34">
        <v>0</v>
      </c>
      <c r="GR140" s="49" t="s">
        <v>139</v>
      </c>
      <c r="GS140" s="49">
        <v>0</v>
      </c>
      <c r="GT140" s="49">
        <v>0</v>
      </c>
      <c r="GU140" s="49">
        <v>0</v>
      </c>
      <c r="GV140" s="49">
        <v>0</v>
      </c>
      <c r="GY140" s="57" t="s">
        <v>139</v>
      </c>
      <c r="GZ140" s="57">
        <v>0</v>
      </c>
      <c r="HA140" s="57">
        <v>0</v>
      </c>
      <c r="HB140" s="57">
        <v>0</v>
      </c>
      <c r="HC140" s="57">
        <v>0</v>
      </c>
      <c r="HF140" s="57" t="s">
        <v>139</v>
      </c>
      <c r="HG140" s="57">
        <v>0</v>
      </c>
      <c r="HH140" s="57">
        <v>0</v>
      </c>
      <c r="HI140" s="57">
        <v>0</v>
      </c>
      <c r="HJ140" s="57">
        <v>0</v>
      </c>
    </row>
    <row r="141" spans="1:218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  <c r="FP141" s="34" t="s">
        <v>140</v>
      </c>
      <c r="FQ141" s="34">
        <v>0</v>
      </c>
      <c r="FR141" s="34">
        <v>0</v>
      </c>
      <c r="FS141" s="34">
        <v>0</v>
      </c>
      <c r="FT141" s="34">
        <v>0</v>
      </c>
      <c r="FW141" s="34" t="s">
        <v>140</v>
      </c>
      <c r="FX141" s="34">
        <v>0</v>
      </c>
      <c r="FY141" s="34">
        <v>0</v>
      </c>
      <c r="FZ141" s="34">
        <v>0</v>
      </c>
      <c r="GA141" s="34">
        <v>0</v>
      </c>
      <c r="GD141" s="34" t="s">
        <v>140</v>
      </c>
      <c r="GE141" s="34">
        <v>0</v>
      </c>
      <c r="GF141" s="34">
        <v>0</v>
      </c>
      <c r="GG141" s="34">
        <v>0</v>
      </c>
      <c r="GH141" s="34">
        <v>0</v>
      </c>
      <c r="GK141" s="34" t="s">
        <v>140</v>
      </c>
      <c r="GL141" s="34">
        <v>0</v>
      </c>
      <c r="GM141" s="34">
        <v>0</v>
      </c>
      <c r="GN141" s="34">
        <v>0</v>
      </c>
      <c r="GO141" s="34">
        <v>0</v>
      </c>
      <c r="GR141" s="49" t="s">
        <v>140</v>
      </c>
      <c r="GS141" s="49">
        <v>0</v>
      </c>
      <c r="GT141" s="49">
        <v>0</v>
      </c>
      <c r="GU141" s="49">
        <v>0</v>
      </c>
      <c r="GV141" s="49">
        <v>0</v>
      </c>
      <c r="GY141" s="57" t="s">
        <v>140</v>
      </c>
      <c r="GZ141" s="57">
        <v>0</v>
      </c>
      <c r="HA141" s="57">
        <v>0</v>
      </c>
      <c r="HB141" s="57">
        <v>0</v>
      </c>
      <c r="HC141" s="57">
        <v>0</v>
      </c>
      <c r="HF141" s="57" t="s">
        <v>140</v>
      </c>
      <c r="HG141" s="57">
        <v>0</v>
      </c>
      <c r="HH141" s="57">
        <v>0</v>
      </c>
      <c r="HI141" s="57">
        <v>0</v>
      </c>
      <c r="HJ141" s="57">
        <v>0</v>
      </c>
    </row>
    <row r="142" spans="1:218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  <c r="FP142" s="34" t="s">
        <v>141</v>
      </c>
      <c r="FQ142" s="34">
        <v>0</v>
      </c>
      <c r="FR142" s="34">
        <v>0</v>
      </c>
      <c r="FS142" s="34">
        <v>0</v>
      </c>
      <c r="FT142" s="34">
        <v>0</v>
      </c>
      <c r="FW142" s="34" t="s">
        <v>141</v>
      </c>
      <c r="FX142" s="34">
        <v>0</v>
      </c>
      <c r="FY142" s="34">
        <v>0</v>
      </c>
      <c r="FZ142" s="34">
        <v>0</v>
      </c>
      <c r="GA142" s="34">
        <v>0</v>
      </c>
      <c r="GD142" s="34" t="s">
        <v>141</v>
      </c>
      <c r="GE142" s="34">
        <v>0</v>
      </c>
      <c r="GF142" s="34">
        <v>0</v>
      </c>
      <c r="GG142" s="34">
        <v>0</v>
      </c>
      <c r="GH142" s="34">
        <v>0</v>
      </c>
      <c r="GK142" s="34" t="s">
        <v>141</v>
      </c>
      <c r="GL142" s="34">
        <v>0</v>
      </c>
      <c r="GM142" s="34">
        <v>0</v>
      </c>
      <c r="GN142" s="34">
        <v>0</v>
      </c>
      <c r="GO142" s="34">
        <v>0</v>
      </c>
      <c r="GR142" s="49" t="s">
        <v>141</v>
      </c>
      <c r="GS142" s="49">
        <v>0</v>
      </c>
      <c r="GT142" s="49">
        <v>0</v>
      </c>
      <c r="GU142" s="49">
        <v>0</v>
      </c>
      <c r="GV142" s="49">
        <v>0</v>
      </c>
      <c r="GY142" s="57" t="s">
        <v>141</v>
      </c>
      <c r="GZ142" s="57">
        <v>0</v>
      </c>
      <c r="HA142" s="57">
        <v>0</v>
      </c>
      <c r="HB142" s="57">
        <v>0</v>
      </c>
      <c r="HC142" s="57">
        <v>0</v>
      </c>
      <c r="HF142" s="57" t="s">
        <v>141</v>
      </c>
      <c r="HG142" s="57">
        <v>0</v>
      </c>
      <c r="HH142" s="57">
        <v>0</v>
      </c>
      <c r="HI142" s="57">
        <v>0</v>
      </c>
      <c r="HJ142" s="57">
        <v>0</v>
      </c>
    </row>
    <row r="143" spans="1:218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  <c r="FP143" s="34" t="s">
        <v>142</v>
      </c>
      <c r="FQ143" s="34">
        <v>0</v>
      </c>
      <c r="FR143" s="34">
        <v>0</v>
      </c>
      <c r="FS143" s="34">
        <v>0</v>
      </c>
      <c r="FT143" s="34">
        <v>0</v>
      </c>
      <c r="FW143" s="34" t="s">
        <v>142</v>
      </c>
      <c r="FX143" s="34">
        <v>0</v>
      </c>
      <c r="FY143" s="34">
        <v>0</v>
      </c>
      <c r="FZ143" s="34">
        <v>0</v>
      </c>
      <c r="GA143" s="34">
        <v>0</v>
      </c>
      <c r="GD143" s="34" t="s">
        <v>142</v>
      </c>
      <c r="GE143" s="34">
        <v>0</v>
      </c>
      <c r="GF143" s="34">
        <v>0</v>
      </c>
      <c r="GG143" s="34">
        <v>0</v>
      </c>
      <c r="GH143" s="34">
        <v>0</v>
      </c>
      <c r="GK143" s="34" t="s">
        <v>142</v>
      </c>
      <c r="GL143" s="34">
        <v>0</v>
      </c>
      <c r="GM143" s="34">
        <v>0</v>
      </c>
      <c r="GN143" s="34">
        <v>0</v>
      </c>
      <c r="GO143" s="34">
        <v>0</v>
      </c>
      <c r="GR143" s="49" t="s">
        <v>142</v>
      </c>
      <c r="GS143" s="49">
        <v>0</v>
      </c>
      <c r="GT143" s="49">
        <v>0</v>
      </c>
      <c r="GU143" s="49">
        <v>0</v>
      </c>
      <c r="GV143" s="49">
        <v>0</v>
      </c>
      <c r="GY143" s="57" t="s">
        <v>142</v>
      </c>
      <c r="GZ143" s="57">
        <v>0</v>
      </c>
      <c r="HA143" s="57">
        <v>0</v>
      </c>
      <c r="HB143" s="57">
        <v>0</v>
      </c>
      <c r="HC143" s="57">
        <v>0</v>
      </c>
      <c r="HF143" s="57" t="s">
        <v>142</v>
      </c>
      <c r="HG143" s="57">
        <v>0</v>
      </c>
      <c r="HH143" s="57">
        <v>0</v>
      </c>
      <c r="HI143" s="57">
        <v>0</v>
      </c>
      <c r="HJ143" s="57">
        <v>0</v>
      </c>
    </row>
    <row r="144" spans="1:218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  <c r="FP144" s="34" t="s">
        <v>143</v>
      </c>
      <c r="FQ144" s="34">
        <v>0</v>
      </c>
      <c r="FR144" s="34">
        <v>0</v>
      </c>
      <c r="FS144" s="34">
        <v>0</v>
      </c>
      <c r="FT144" s="34">
        <v>0</v>
      </c>
      <c r="FW144" s="34" t="s">
        <v>143</v>
      </c>
      <c r="FX144" s="34">
        <v>0</v>
      </c>
      <c r="FY144" s="34">
        <v>0</v>
      </c>
      <c r="FZ144" s="34">
        <v>0</v>
      </c>
      <c r="GA144" s="34">
        <v>0</v>
      </c>
      <c r="GD144" s="34" t="s">
        <v>143</v>
      </c>
      <c r="GE144" s="34">
        <v>0</v>
      </c>
      <c r="GF144" s="34">
        <v>0</v>
      </c>
      <c r="GG144" s="34">
        <v>0</v>
      </c>
      <c r="GH144" s="34">
        <v>0</v>
      </c>
      <c r="GK144" s="34" t="s">
        <v>143</v>
      </c>
      <c r="GL144" s="34">
        <v>0</v>
      </c>
      <c r="GM144" s="34">
        <v>0</v>
      </c>
      <c r="GN144" s="34">
        <v>0</v>
      </c>
      <c r="GO144" s="34">
        <v>0</v>
      </c>
      <c r="GR144" s="49" t="s">
        <v>143</v>
      </c>
      <c r="GS144" s="49">
        <v>0</v>
      </c>
      <c r="GT144" s="49">
        <v>0</v>
      </c>
      <c r="GU144" s="49">
        <v>0</v>
      </c>
      <c r="GV144" s="49">
        <v>0</v>
      </c>
      <c r="GY144" s="57" t="s">
        <v>143</v>
      </c>
      <c r="GZ144" s="57">
        <v>0</v>
      </c>
      <c r="HA144" s="57">
        <v>0</v>
      </c>
      <c r="HB144" s="57">
        <v>0</v>
      </c>
      <c r="HC144" s="57">
        <v>0</v>
      </c>
      <c r="HF144" s="57" t="s">
        <v>143</v>
      </c>
      <c r="HG144" s="57">
        <v>0</v>
      </c>
      <c r="HH144" s="57">
        <v>0</v>
      </c>
      <c r="HI144" s="57">
        <v>0</v>
      </c>
      <c r="HJ144" s="57">
        <v>0</v>
      </c>
    </row>
    <row r="145" spans="1:218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  <c r="FP145" s="34" t="s">
        <v>144</v>
      </c>
      <c r="FQ145" s="34">
        <v>0</v>
      </c>
      <c r="FR145" s="34">
        <v>0</v>
      </c>
      <c r="FS145" s="34">
        <v>0</v>
      </c>
      <c r="FT145" s="34">
        <v>0</v>
      </c>
      <c r="FW145" s="34" t="s">
        <v>144</v>
      </c>
      <c r="FX145" s="34">
        <v>0</v>
      </c>
      <c r="FY145" s="34">
        <v>0</v>
      </c>
      <c r="FZ145" s="34">
        <v>0</v>
      </c>
      <c r="GA145" s="34">
        <v>0</v>
      </c>
      <c r="GD145" s="34" t="s">
        <v>144</v>
      </c>
      <c r="GE145" s="34">
        <v>0</v>
      </c>
      <c r="GF145" s="34">
        <v>0</v>
      </c>
      <c r="GG145" s="34">
        <v>0</v>
      </c>
      <c r="GH145" s="34">
        <v>0</v>
      </c>
      <c r="GK145" s="34" t="s">
        <v>144</v>
      </c>
      <c r="GL145" s="34">
        <v>0</v>
      </c>
      <c r="GM145" s="34">
        <v>0</v>
      </c>
      <c r="GN145" s="34">
        <v>0</v>
      </c>
      <c r="GO145" s="34">
        <v>0</v>
      </c>
      <c r="GR145" s="49" t="s">
        <v>144</v>
      </c>
      <c r="GS145" s="49">
        <v>0</v>
      </c>
      <c r="GT145" s="49">
        <v>0</v>
      </c>
      <c r="GU145" s="49">
        <v>0</v>
      </c>
      <c r="GV145" s="49">
        <v>0</v>
      </c>
      <c r="GY145" s="57" t="s">
        <v>144</v>
      </c>
      <c r="GZ145" s="57">
        <v>0</v>
      </c>
      <c r="HA145" s="57">
        <v>0</v>
      </c>
      <c r="HB145" s="57">
        <v>0</v>
      </c>
      <c r="HC145" s="57">
        <v>0</v>
      </c>
      <c r="HF145" s="57" t="s">
        <v>144</v>
      </c>
      <c r="HG145" s="57">
        <v>0</v>
      </c>
      <c r="HH145" s="57">
        <v>0</v>
      </c>
      <c r="HI145" s="57">
        <v>0</v>
      </c>
      <c r="HJ145" s="57">
        <v>0</v>
      </c>
    </row>
    <row r="146" spans="1:218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  <c r="FP146" s="34" t="s">
        <v>145</v>
      </c>
      <c r="FQ146" s="34">
        <v>0</v>
      </c>
      <c r="FR146" s="34">
        <v>0</v>
      </c>
      <c r="FS146" s="34">
        <v>0</v>
      </c>
      <c r="FT146" s="34">
        <v>0</v>
      </c>
      <c r="FW146" s="34" t="s">
        <v>145</v>
      </c>
      <c r="FX146" s="34">
        <v>0</v>
      </c>
      <c r="FY146" s="34">
        <v>0</v>
      </c>
      <c r="FZ146" s="34">
        <v>0</v>
      </c>
      <c r="GA146" s="34">
        <v>0</v>
      </c>
      <c r="GD146" s="34" t="s">
        <v>145</v>
      </c>
      <c r="GE146" s="34">
        <v>0</v>
      </c>
      <c r="GF146" s="34">
        <v>0</v>
      </c>
      <c r="GG146" s="34">
        <v>0</v>
      </c>
      <c r="GH146" s="34">
        <v>0</v>
      </c>
      <c r="GK146" s="34" t="s">
        <v>145</v>
      </c>
      <c r="GL146" s="34">
        <v>0</v>
      </c>
      <c r="GM146" s="34">
        <v>0</v>
      </c>
      <c r="GN146" s="34">
        <v>0</v>
      </c>
      <c r="GO146" s="34">
        <v>0</v>
      </c>
      <c r="GR146" s="49" t="s">
        <v>145</v>
      </c>
      <c r="GS146" s="49">
        <v>0</v>
      </c>
      <c r="GT146" s="49">
        <v>0</v>
      </c>
      <c r="GU146" s="49">
        <v>0</v>
      </c>
      <c r="GV146" s="49">
        <v>0</v>
      </c>
      <c r="GY146" s="57" t="s">
        <v>145</v>
      </c>
      <c r="GZ146" s="57">
        <v>0</v>
      </c>
      <c r="HA146" s="57">
        <v>0</v>
      </c>
      <c r="HB146" s="57">
        <v>0</v>
      </c>
      <c r="HC146" s="57">
        <v>0</v>
      </c>
      <c r="HF146" s="57" t="s">
        <v>145</v>
      </c>
      <c r="HG146" s="57">
        <v>0</v>
      </c>
      <c r="HH146" s="57">
        <v>0</v>
      </c>
      <c r="HI146" s="57">
        <v>0</v>
      </c>
      <c r="HJ146" s="57">
        <v>0</v>
      </c>
    </row>
    <row r="147" spans="1:218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  <c r="FP147" s="34" t="s">
        <v>146</v>
      </c>
      <c r="FQ147" s="34">
        <v>0</v>
      </c>
      <c r="FR147" s="34">
        <v>0</v>
      </c>
      <c r="FS147" s="34">
        <v>0</v>
      </c>
      <c r="FT147" s="34">
        <v>0</v>
      </c>
      <c r="FW147" s="34" t="s">
        <v>146</v>
      </c>
      <c r="FX147" s="34">
        <v>0</v>
      </c>
      <c r="FY147" s="34">
        <v>0</v>
      </c>
      <c r="FZ147" s="34">
        <v>0</v>
      </c>
      <c r="GA147" s="34">
        <v>0</v>
      </c>
      <c r="GD147" s="34" t="s">
        <v>146</v>
      </c>
      <c r="GE147" s="34">
        <v>0</v>
      </c>
      <c r="GF147" s="34">
        <v>0</v>
      </c>
      <c r="GG147" s="34">
        <v>0</v>
      </c>
      <c r="GH147" s="34">
        <v>0</v>
      </c>
      <c r="GK147" s="34" t="s">
        <v>146</v>
      </c>
      <c r="GL147" s="34">
        <v>0</v>
      </c>
      <c r="GM147" s="34">
        <v>0</v>
      </c>
      <c r="GN147" s="34">
        <v>0</v>
      </c>
      <c r="GO147" s="34">
        <v>0</v>
      </c>
      <c r="GR147" s="49" t="s">
        <v>146</v>
      </c>
      <c r="GS147" s="49">
        <v>0</v>
      </c>
      <c r="GT147" s="49">
        <v>0</v>
      </c>
      <c r="GU147" s="49">
        <v>0</v>
      </c>
      <c r="GV147" s="49">
        <v>0</v>
      </c>
      <c r="GY147" s="57" t="s">
        <v>146</v>
      </c>
      <c r="GZ147" s="57">
        <v>0</v>
      </c>
      <c r="HA147" s="57">
        <v>0</v>
      </c>
      <c r="HB147" s="57">
        <v>0</v>
      </c>
      <c r="HC147" s="57">
        <v>0</v>
      </c>
      <c r="HF147" s="57" t="s">
        <v>146</v>
      </c>
      <c r="HG147" s="57">
        <v>0</v>
      </c>
      <c r="HH147" s="57">
        <v>0</v>
      </c>
      <c r="HI147" s="57">
        <v>0</v>
      </c>
      <c r="HJ147" s="57">
        <v>0</v>
      </c>
    </row>
    <row r="148" spans="1:218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  <c r="FP148" s="34" t="s">
        <v>147</v>
      </c>
      <c r="FQ148" s="34">
        <v>0</v>
      </c>
      <c r="FR148" s="34">
        <v>0</v>
      </c>
      <c r="FS148" s="34">
        <v>0</v>
      </c>
      <c r="FT148" s="34">
        <v>0</v>
      </c>
      <c r="FW148" s="34" t="s">
        <v>147</v>
      </c>
      <c r="FX148" s="34">
        <v>0</v>
      </c>
      <c r="FY148" s="34">
        <v>0</v>
      </c>
      <c r="FZ148" s="34">
        <v>0</v>
      </c>
      <c r="GA148" s="34">
        <v>0</v>
      </c>
      <c r="GD148" s="34" t="s">
        <v>147</v>
      </c>
      <c r="GE148" s="34">
        <v>0</v>
      </c>
      <c r="GF148" s="34">
        <v>0</v>
      </c>
      <c r="GG148" s="34">
        <v>0</v>
      </c>
      <c r="GH148" s="34">
        <v>0</v>
      </c>
      <c r="GK148" s="34" t="s">
        <v>147</v>
      </c>
      <c r="GL148" s="34">
        <v>0</v>
      </c>
      <c r="GM148" s="34">
        <v>0</v>
      </c>
      <c r="GN148" s="34">
        <v>0</v>
      </c>
      <c r="GO148" s="34">
        <v>0</v>
      </c>
      <c r="GR148" s="49" t="s">
        <v>147</v>
      </c>
      <c r="GS148" s="49">
        <v>0</v>
      </c>
      <c r="GT148" s="49">
        <v>0</v>
      </c>
      <c r="GU148" s="49">
        <v>0</v>
      </c>
      <c r="GV148" s="49">
        <v>0</v>
      </c>
      <c r="GY148" s="57" t="s">
        <v>147</v>
      </c>
      <c r="GZ148" s="57">
        <v>0</v>
      </c>
      <c r="HA148" s="57">
        <v>0</v>
      </c>
      <c r="HB148" s="57">
        <v>0</v>
      </c>
      <c r="HC148" s="57">
        <v>0</v>
      </c>
      <c r="HF148" s="57" t="s">
        <v>147</v>
      </c>
      <c r="HG148" s="57">
        <v>0</v>
      </c>
      <c r="HH148" s="57">
        <v>0</v>
      </c>
      <c r="HI148" s="57">
        <v>0</v>
      </c>
      <c r="HJ148" s="57">
        <v>0</v>
      </c>
    </row>
    <row r="149" spans="1:218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  <c r="FP149" s="34" t="s">
        <v>148</v>
      </c>
      <c r="FQ149" s="34">
        <v>0</v>
      </c>
      <c r="FR149" s="34">
        <v>0</v>
      </c>
      <c r="FS149" s="34">
        <v>0</v>
      </c>
      <c r="FT149" s="34">
        <v>0</v>
      </c>
      <c r="FW149" s="34" t="s">
        <v>148</v>
      </c>
      <c r="FX149" s="34">
        <v>0</v>
      </c>
      <c r="FY149" s="34">
        <v>0</v>
      </c>
      <c r="FZ149" s="34">
        <v>0</v>
      </c>
      <c r="GA149" s="34">
        <v>0</v>
      </c>
      <c r="GD149" s="34" t="s">
        <v>148</v>
      </c>
      <c r="GE149" s="34">
        <v>0</v>
      </c>
      <c r="GF149" s="34">
        <v>0</v>
      </c>
      <c r="GG149" s="34">
        <v>0</v>
      </c>
      <c r="GH149" s="34">
        <v>0</v>
      </c>
      <c r="GK149" s="34" t="s">
        <v>148</v>
      </c>
      <c r="GL149" s="34">
        <v>0</v>
      </c>
      <c r="GM149" s="34">
        <v>0</v>
      </c>
      <c r="GN149" s="34">
        <v>0</v>
      </c>
      <c r="GO149" s="34">
        <v>0</v>
      </c>
      <c r="GR149" s="49" t="s">
        <v>148</v>
      </c>
      <c r="GS149" s="49">
        <v>0</v>
      </c>
      <c r="GT149" s="49">
        <v>0</v>
      </c>
      <c r="GU149" s="49">
        <v>0</v>
      </c>
      <c r="GV149" s="49">
        <v>0</v>
      </c>
      <c r="GY149" s="57" t="s">
        <v>148</v>
      </c>
      <c r="GZ149" s="57">
        <v>0</v>
      </c>
      <c r="HA149" s="57">
        <v>0</v>
      </c>
      <c r="HB149" s="57">
        <v>0</v>
      </c>
      <c r="HC149" s="57">
        <v>0</v>
      </c>
      <c r="HF149" s="57" t="s">
        <v>148</v>
      </c>
      <c r="HG149" s="57">
        <v>0</v>
      </c>
      <c r="HH149" s="57">
        <v>0</v>
      </c>
      <c r="HI149" s="57">
        <v>0</v>
      </c>
      <c r="HJ149" s="57">
        <v>0</v>
      </c>
    </row>
    <row r="150" spans="1:218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  <c r="FP150" s="34" t="s">
        <v>149</v>
      </c>
      <c r="FQ150" s="34">
        <v>0</v>
      </c>
      <c r="FR150" s="34">
        <v>0</v>
      </c>
      <c r="FS150" s="34">
        <v>0</v>
      </c>
      <c r="FT150" s="34">
        <v>0</v>
      </c>
      <c r="FW150" s="34" t="s">
        <v>149</v>
      </c>
      <c r="FX150" s="34">
        <v>0</v>
      </c>
      <c r="FY150" s="34">
        <v>0</v>
      </c>
      <c r="FZ150" s="34">
        <v>0</v>
      </c>
      <c r="GA150" s="34">
        <v>0</v>
      </c>
      <c r="GD150" s="34" t="s">
        <v>149</v>
      </c>
      <c r="GE150" s="34">
        <v>0</v>
      </c>
      <c r="GF150" s="34">
        <v>0</v>
      </c>
      <c r="GG150" s="34">
        <v>0</v>
      </c>
      <c r="GH150" s="34">
        <v>0</v>
      </c>
      <c r="GK150" s="34" t="s">
        <v>149</v>
      </c>
      <c r="GL150" s="34">
        <v>0</v>
      </c>
      <c r="GM150" s="34">
        <v>0</v>
      </c>
      <c r="GN150" s="34">
        <v>0</v>
      </c>
      <c r="GO150" s="34">
        <v>0</v>
      </c>
      <c r="GR150" s="49" t="s">
        <v>149</v>
      </c>
      <c r="GS150" s="49">
        <v>0</v>
      </c>
      <c r="GT150" s="49">
        <v>0</v>
      </c>
      <c r="GU150" s="49">
        <v>0</v>
      </c>
      <c r="GV150" s="49">
        <v>0</v>
      </c>
      <c r="GY150" s="57" t="s">
        <v>149</v>
      </c>
      <c r="GZ150" s="57">
        <v>0</v>
      </c>
      <c r="HA150" s="57">
        <v>0</v>
      </c>
      <c r="HB150" s="57">
        <v>0</v>
      </c>
      <c r="HC150" s="57">
        <v>0</v>
      </c>
      <c r="HF150" s="57" t="s">
        <v>149</v>
      </c>
      <c r="HG150" s="57">
        <v>0</v>
      </c>
      <c r="HH150" s="57">
        <v>0</v>
      </c>
      <c r="HI150" s="57">
        <v>0</v>
      </c>
      <c r="HJ150" s="57">
        <v>0</v>
      </c>
    </row>
    <row r="151" spans="1:218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  <c r="FP151" s="34" t="s">
        <v>150</v>
      </c>
      <c r="FQ151" s="34">
        <v>0</v>
      </c>
      <c r="FR151" s="34">
        <v>0</v>
      </c>
      <c r="FS151" s="34">
        <v>0</v>
      </c>
      <c r="FT151" s="34">
        <v>0</v>
      </c>
      <c r="FW151" s="34" t="s">
        <v>150</v>
      </c>
      <c r="FX151" s="34">
        <v>0</v>
      </c>
      <c r="FY151" s="34">
        <v>0</v>
      </c>
      <c r="FZ151" s="34">
        <v>0</v>
      </c>
      <c r="GA151" s="34">
        <v>0</v>
      </c>
      <c r="GD151" s="34" t="s">
        <v>150</v>
      </c>
      <c r="GE151" s="34">
        <v>0</v>
      </c>
      <c r="GF151" s="34">
        <v>0</v>
      </c>
      <c r="GG151" s="34">
        <v>0</v>
      </c>
      <c r="GH151" s="34">
        <v>0</v>
      </c>
      <c r="GK151" s="34" t="s">
        <v>150</v>
      </c>
      <c r="GL151" s="34">
        <v>0</v>
      </c>
      <c r="GM151" s="34">
        <v>0</v>
      </c>
      <c r="GN151" s="34">
        <v>0</v>
      </c>
      <c r="GO151" s="34">
        <v>0</v>
      </c>
      <c r="GR151" s="49" t="s">
        <v>150</v>
      </c>
      <c r="GS151" s="49">
        <v>0</v>
      </c>
      <c r="GT151" s="49">
        <v>0</v>
      </c>
      <c r="GU151" s="49">
        <v>0</v>
      </c>
      <c r="GV151" s="49">
        <v>0</v>
      </c>
      <c r="GY151" s="57" t="s">
        <v>150</v>
      </c>
      <c r="GZ151" s="57">
        <v>0</v>
      </c>
      <c r="HA151" s="57">
        <v>0</v>
      </c>
      <c r="HB151" s="57">
        <v>0</v>
      </c>
      <c r="HC151" s="57">
        <v>0</v>
      </c>
      <c r="HF151" s="57" t="s">
        <v>150</v>
      </c>
      <c r="HG151" s="57">
        <v>0</v>
      </c>
      <c r="HH151" s="57">
        <v>0</v>
      </c>
      <c r="HI151" s="57">
        <v>0</v>
      </c>
      <c r="HJ151" s="57">
        <v>0</v>
      </c>
    </row>
    <row r="152" spans="1:218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  <c r="FP152" s="34" t="s">
        <v>151</v>
      </c>
      <c r="FQ152" s="34">
        <v>0</v>
      </c>
      <c r="FR152" s="34">
        <v>0</v>
      </c>
      <c r="FS152" s="34">
        <v>0</v>
      </c>
      <c r="FT152" s="34">
        <v>0</v>
      </c>
      <c r="FW152" s="34" t="s">
        <v>151</v>
      </c>
      <c r="FX152" s="34">
        <v>0</v>
      </c>
      <c r="FY152" s="34">
        <v>0</v>
      </c>
      <c r="FZ152" s="34">
        <v>0</v>
      </c>
      <c r="GA152" s="34">
        <v>0</v>
      </c>
      <c r="GD152" s="34" t="s">
        <v>151</v>
      </c>
      <c r="GE152" s="34">
        <v>0</v>
      </c>
      <c r="GF152" s="34">
        <v>0</v>
      </c>
      <c r="GG152" s="34">
        <v>0</v>
      </c>
      <c r="GH152" s="34">
        <v>0</v>
      </c>
      <c r="GK152" s="34" t="s">
        <v>151</v>
      </c>
      <c r="GL152" s="34">
        <v>0</v>
      </c>
      <c r="GM152" s="34">
        <v>0</v>
      </c>
      <c r="GN152" s="34">
        <v>0</v>
      </c>
      <c r="GO152" s="34">
        <v>0</v>
      </c>
      <c r="GR152" s="49" t="s">
        <v>151</v>
      </c>
      <c r="GS152" s="49">
        <v>0</v>
      </c>
      <c r="GT152" s="49">
        <v>0</v>
      </c>
      <c r="GU152" s="49">
        <v>0</v>
      </c>
      <c r="GV152" s="49">
        <v>0</v>
      </c>
      <c r="GY152" s="57" t="s">
        <v>151</v>
      </c>
      <c r="GZ152" s="57">
        <v>0</v>
      </c>
      <c r="HA152" s="57">
        <v>0</v>
      </c>
      <c r="HB152" s="57">
        <v>0</v>
      </c>
      <c r="HC152" s="57">
        <v>0</v>
      </c>
      <c r="HF152" s="57" t="s">
        <v>151</v>
      </c>
      <c r="HG152" s="57">
        <v>0</v>
      </c>
      <c r="HH152" s="57">
        <v>0</v>
      </c>
      <c r="HI152" s="57">
        <v>0</v>
      </c>
      <c r="HJ152" s="57">
        <v>0</v>
      </c>
    </row>
    <row r="153" spans="1:218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  <c r="FP153" s="34" t="s">
        <v>152</v>
      </c>
      <c r="FQ153" s="34">
        <v>0</v>
      </c>
      <c r="FR153" s="34">
        <v>0</v>
      </c>
      <c r="FS153" s="34">
        <v>0</v>
      </c>
      <c r="FT153" s="34">
        <v>0</v>
      </c>
      <c r="FW153" s="34" t="s">
        <v>152</v>
      </c>
      <c r="FX153" s="34">
        <v>0</v>
      </c>
      <c r="FY153" s="34">
        <v>0</v>
      </c>
      <c r="FZ153" s="34">
        <v>0</v>
      </c>
      <c r="GA153" s="34">
        <v>0</v>
      </c>
      <c r="GD153" s="34" t="s">
        <v>152</v>
      </c>
      <c r="GE153" s="34">
        <v>0</v>
      </c>
      <c r="GF153" s="34">
        <v>0</v>
      </c>
      <c r="GG153" s="34">
        <v>0</v>
      </c>
      <c r="GH153" s="34">
        <v>0</v>
      </c>
      <c r="GK153" s="34" t="s">
        <v>152</v>
      </c>
      <c r="GL153" s="34">
        <v>0</v>
      </c>
      <c r="GM153" s="34">
        <v>0</v>
      </c>
      <c r="GN153" s="34">
        <v>0</v>
      </c>
      <c r="GO153" s="34">
        <v>0</v>
      </c>
      <c r="GR153" s="49" t="s">
        <v>152</v>
      </c>
      <c r="GS153" s="49">
        <v>0</v>
      </c>
      <c r="GT153" s="49">
        <v>0</v>
      </c>
      <c r="GU153" s="49">
        <v>0</v>
      </c>
      <c r="GV153" s="49">
        <v>0</v>
      </c>
      <c r="GY153" s="57" t="s">
        <v>152</v>
      </c>
      <c r="GZ153" s="57">
        <v>0</v>
      </c>
      <c r="HA153" s="57">
        <v>0</v>
      </c>
      <c r="HB153" s="57">
        <v>0</v>
      </c>
      <c r="HC153" s="57">
        <v>0</v>
      </c>
      <c r="HF153" s="57" t="s">
        <v>152</v>
      </c>
      <c r="HG153" s="57">
        <v>0</v>
      </c>
      <c r="HH153" s="57">
        <v>0</v>
      </c>
      <c r="HI153" s="57">
        <v>0</v>
      </c>
      <c r="HJ153" s="57">
        <v>0</v>
      </c>
    </row>
    <row r="154" spans="1:218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  <c r="FP154" s="34" t="s">
        <v>153</v>
      </c>
      <c r="FQ154" s="34">
        <v>0</v>
      </c>
      <c r="FR154" s="34">
        <v>0</v>
      </c>
      <c r="FS154" s="34">
        <v>0</v>
      </c>
      <c r="FT154" s="34">
        <v>0</v>
      </c>
      <c r="FW154" s="34" t="s">
        <v>153</v>
      </c>
      <c r="FX154" s="34">
        <v>0</v>
      </c>
      <c r="FY154" s="34">
        <v>0</v>
      </c>
      <c r="FZ154" s="34">
        <v>0</v>
      </c>
      <c r="GA154" s="34">
        <v>0</v>
      </c>
      <c r="GD154" s="34" t="s">
        <v>153</v>
      </c>
      <c r="GE154" s="34">
        <v>0</v>
      </c>
      <c r="GF154" s="34">
        <v>0</v>
      </c>
      <c r="GG154" s="34">
        <v>0</v>
      </c>
      <c r="GH154" s="34">
        <v>0</v>
      </c>
      <c r="GK154" s="34" t="s">
        <v>153</v>
      </c>
      <c r="GL154" s="34">
        <v>0</v>
      </c>
      <c r="GM154" s="34">
        <v>0</v>
      </c>
      <c r="GN154" s="34">
        <v>0</v>
      </c>
      <c r="GO154" s="34">
        <v>0</v>
      </c>
      <c r="GR154" s="49" t="s">
        <v>153</v>
      </c>
      <c r="GS154" s="49">
        <v>0</v>
      </c>
      <c r="GT154" s="49">
        <v>0</v>
      </c>
      <c r="GU154" s="49">
        <v>0</v>
      </c>
      <c r="GV154" s="49">
        <v>0</v>
      </c>
      <c r="GY154" s="57" t="s">
        <v>153</v>
      </c>
      <c r="GZ154" s="57">
        <v>0</v>
      </c>
      <c r="HA154" s="57">
        <v>0</v>
      </c>
      <c r="HB154" s="57">
        <v>0</v>
      </c>
      <c r="HC154" s="57">
        <v>0</v>
      </c>
      <c r="HF154" s="57" t="s">
        <v>153</v>
      </c>
      <c r="HG154" s="57">
        <v>0</v>
      </c>
      <c r="HH154" s="57">
        <v>0</v>
      </c>
      <c r="HI154" s="57">
        <v>0</v>
      </c>
      <c r="HJ154" s="57">
        <v>0</v>
      </c>
    </row>
    <row r="155" spans="1:218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  <c r="FP155" s="34" t="s">
        <v>154</v>
      </c>
      <c r="FQ155" s="34">
        <v>0</v>
      </c>
      <c r="FR155" s="34">
        <v>0</v>
      </c>
      <c r="FS155" s="34">
        <v>0</v>
      </c>
      <c r="FT155" s="34">
        <v>0</v>
      </c>
      <c r="FW155" s="34" t="s">
        <v>154</v>
      </c>
      <c r="FX155" s="34">
        <v>0</v>
      </c>
      <c r="FY155" s="34">
        <v>0</v>
      </c>
      <c r="FZ155" s="34">
        <v>0</v>
      </c>
      <c r="GA155" s="34">
        <v>0</v>
      </c>
      <c r="GD155" s="34" t="s">
        <v>154</v>
      </c>
      <c r="GE155" s="34">
        <v>0</v>
      </c>
      <c r="GF155" s="34">
        <v>0</v>
      </c>
      <c r="GG155" s="34">
        <v>0</v>
      </c>
      <c r="GH155" s="34">
        <v>0</v>
      </c>
      <c r="GK155" s="34" t="s">
        <v>154</v>
      </c>
      <c r="GL155" s="34">
        <v>0</v>
      </c>
      <c r="GM155" s="34">
        <v>0</v>
      </c>
      <c r="GN155" s="34">
        <v>0</v>
      </c>
      <c r="GO155" s="34">
        <v>0</v>
      </c>
      <c r="GR155" s="49" t="s">
        <v>154</v>
      </c>
      <c r="GS155" s="49">
        <v>0</v>
      </c>
      <c r="GT155" s="49">
        <v>0</v>
      </c>
      <c r="GU155" s="49">
        <v>0</v>
      </c>
      <c r="GV155" s="49">
        <v>0</v>
      </c>
      <c r="GY155" s="57" t="s">
        <v>154</v>
      </c>
      <c r="GZ155" s="57">
        <v>0</v>
      </c>
      <c r="HA155" s="57">
        <v>0</v>
      </c>
      <c r="HB155" s="57">
        <v>0</v>
      </c>
      <c r="HC155" s="57">
        <v>0</v>
      </c>
      <c r="HF155" s="57" t="s">
        <v>154</v>
      </c>
      <c r="HG155" s="57">
        <v>0</v>
      </c>
      <c r="HH155" s="57">
        <v>0</v>
      </c>
      <c r="HI155" s="57">
        <v>0</v>
      </c>
      <c r="HJ155" s="57">
        <v>0</v>
      </c>
    </row>
    <row r="156" spans="1:218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  <c r="FP156" s="34" t="s">
        <v>155</v>
      </c>
      <c r="FQ156" s="34">
        <v>0</v>
      </c>
      <c r="FR156" s="34">
        <v>0</v>
      </c>
      <c r="FS156" s="34">
        <v>0</v>
      </c>
      <c r="FT156" s="34">
        <v>0</v>
      </c>
      <c r="FW156" s="34" t="s">
        <v>155</v>
      </c>
      <c r="FX156" s="34">
        <v>0</v>
      </c>
      <c r="FY156" s="34">
        <v>0</v>
      </c>
      <c r="FZ156" s="34">
        <v>0</v>
      </c>
      <c r="GA156" s="34">
        <v>0</v>
      </c>
      <c r="GD156" s="34" t="s">
        <v>155</v>
      </c>
      <c r="GE156" s="34">
        <v>0</v>
      </c>
      <c r="GF156" s="34">
        <v>0</v>
      </c>
      <c r="GG156" s="34">
        <v>0</v>
      </c>
      <c r="GH156" s="34">
        <v>0</v>
      </c>
      <c r="GK156" s="34" t="s">
        <v>155</v>
      </c>
      <c r="GL156" s="34">
        <v>0</v>
      </c>
      <c r="GM156" s="34">
        <v>0</v>
      </c>
      <c r="GN156" s="34">
        <v>0</v>
      </c>
      <c r="GO156" s="34">
        <v>0</v>
      </c>
      <c r="GR156" s="49" t="s">
        <v>155</v>
      </c>
      <c r="GS156" s="49">
        <v>0</v>
      </c>
      <c r="GT156" s="49">
        <v>0</v>
      </c>
      <c r="GU156" s="49">
        <v>0</v>
      </c>
      <c r="GV156" s="49">
        <v>0</v>
      </c>
      <c r="GY156" s="57" t="s">
        <v>155</v>
      </c>
      <c r="GZ156" s="57">
        <v>0</v>
      </c>
      <c r="HA156" s="57">
        <v>0</v>
      </c>
      <c r="HB156" s="57">
        <v>0</v>
      </c>
      <c r="HC156" s="57">
        <v>0</v>
      </c>
      <c r="HF156" s="57" t="s">
        <v>155</v>
      </c>
      <c r="HG156" s="57">
        <v>0</v>
      </c>
      <c r="HH156" s="57">
        <v>0</v>
      </c>
      <c r="HI156" s="57">
        <v>0</v>
      </c>
      <c r="HJ156" s="57">
        <v>0</v>
      </c>
    </row>
    <row r="157" spans="1:218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  <c r="FP157" s="34" t="s">
        <v>156</v>
      </c>
      <c r="FQ157" s="34">
        <v>0</v>
      </c>
      <c r="FR157" s="34">
        <v>0</v>
      </c>
      <c r="FS157" s="34">
        <v>0</v>
      </c>
      <c r="FT157" s="34">
        <v>0</v>
      </c>
      <c r="FW157" s="34" t="s">
        <v>156</v>
      </c>
      <c r="FX157" s="34">
        <v>0</v>
      </c>
      <c r="FY157" s="34">
        <v>0</v>
      </c>
      <c r="FZ157" s="34">
        <v>0</v>
      </c>
      <c r="GA157" s="34">
        <v>0</v>
      </c>
      <c r="GD157" s="34" t="s">
        <v>156</v>
      </c>
      <c r="GE157" s="34">
        <v>0</v>
      </c>
      <c r="GF157" s="34">
        <v>0</v>
      </c>
      <c r="GG157" s="34">
        <v>0</v>
      </c>
      <c r="GH157" s="34">
        <v>0</v>
      </c>
      <c r="GK157" s="34" t="s">
        <v>156</v>
      </c>
      <c r="GL157" s="34">
        <v>0</v>
      </c>
      <c r="GM157" s="34">
        <v>0</v>
      </c>
      <c r="GN157" s="34">
        <v>0</v>
      </c>
      <c r="GO157" s="34">
        <v>0</v>
      </c>
      <c r="GR157" s="49" t="s">
        <v>156</v>
      </c>
      <c r="GS157" s="49">
        <v>0</v>
      </c>
      <c r="GT157" s="49">
        <v>0</v>
      </c>
      <c r="GU157" s="49">
        <v>0</v>
      </c>
      <c r="GV157" s="49">
        <v>0</v>
      </c>
      <c r="GY157" s="57" t="s">
        <v>156</v>
      </c>
      <c r="GZ157" s="57">
        <v>0</v>
      </c>
      <c r="HA157" s="57">
        <v>0</v>
      </c>
      <c r="HB157" s="57">
        <v>0</v>
      </c>
      <c r="HC157" s="57">
        <v>0</v>
      </c>
      <c r="HF157" s="57" t="s">
        <v>156</v>
      </c>
      <c r="HG157" s="57">
        <v>0</v>
      </c>
      <c r="HH157" s="57">
        <v>0</v>
      </c>
      <c r="HI157" s="57">
        <v>0</v>
      </c>
      <c r="HJ157" s="57">
        <v>0</v>
      </c>
    </row>
    <row r="158" spans="1:218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  <c r="FP158" s="34" t="s">
        <v>157</v>
      </c>
      <c r="FQ158" s="34">
        <v>0</v>
      </c>
      <c r="FR158" s="34">
        <v>0</v>
      </c>
      <c r="FS158" s="34">
        <v>0</v>
      </c>
      <c r="FT158" s="34">
        <v>0</v>
      </c>
      <c r="FW158" s="34" t="s">
        <v>157</v>
      </c>
      <c r="FX158" s="34">
        <v>0</v>
      </c>
      <c r="FY158" s="34">
        <v>0</v>
      </c>
      <c r="FZ158" s="34">
        <v>0</v>
      </c>
      <c r="GA158" s="34">
        <v>0</v>
      </c>
      <c r="GD158" s="34" t="s">
        <v>157</v>
      </c>
      <c r="GE158" s="34">
        <v>0</v>
      </c>
      <c r="GF158" s="34">
        <v>0</v>
      </c>
      <c r="GG158" s="34">
        <v>0</v>
      </c>
      <c r="GH158" s="34">
        <v>0</v>
      </c>
      <c r="GK158" s="34" t="s">
        <v>157</v>
      </c>
      <c r="GL158" s="34">
        <v>0</v>
      </c>
      <c r="GM158" s="34">
        <v>0</v>
      </c>
      <c r="GN158" s="34">
        <v>0</v>
      </c>
      <c r="GO158" s="34">
        <v>0</v>
      </c>
      <c r="GR158" s="49" t="s">
        <v>157</v>
      </c>
      <c r="GS158" s="49">
        <v>0</v>
      </c>
      <c r="GT158" s="49">
        <v>0</v>
      </c>
      <c r="GU158" s="49">
        <v>0</v>
      </c>
      <c r="GV158" s="49">
        <v>0</v>
      </c>
      <c r="GY158" s="57" t="s">
        <v>157</v>
      </c>
      <c r="GZ158" s="57">
        <v>0</v>
      </c>
      <c r="HA158" s="57">
        <v>0</v>
      </c>
      <c r="HB158" s="57">
        <v>0</v>
      </c>
      <c r="HC158" s="57">
        <v>0</v>
      </c>
      <c r="HF158" s="57" t="s">
        <v>157</v>
      </c>
      <c r="HG158" s="57">
        <v>0</v>
      </c>
      <c r="HH158" s="57">
        <v>0</v>
      </c>
      <c r="HI158" s="57">
        <v>0</v>
      </c>
      <c r="HJ158" s="57">
        <v>0</v>
      </c>
    </row>
    <row r="159" spans="1:218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  <c r="FP159" s="34" t="s">
        <v>158</v>
      </c>
      <c r="FQ159" s="34">
        <v>0</v>
      </c>
      <c r="FR159" s="34">
        <v>0</v>
      </c>
      <c r="FS159" s="34">
        <v>0</v>
      </c>
      <c r="FT159" s="34">
        <v>0</v>
      </c>
      <c r="FW159" s="34" t="s">
        <v>158</v>
      </c>
      <c r="FX159" s="34">
        <v>0</v>
      </c>
      <c r="FY159" s="34">
        <v>0</v>
      </c>
      <c r="FZ159" s="34">
        <v>0</v>
      </c>
      <c r="GA159" s="34">
        <v>0</v>
      </c>
      <c r="GD159" s="34" t="s">
        <v>158</v>
      </c>
      <c r="GE159" s="34">
        <v>0</v>
      </c>
      <c r="GF159" s="34">
        <v>0</v>
      </c>
      <c r="GG159" s="34">
        <v>0</v>
      </c>
      <c r="GH159" s="34">
        <v>0</v>
      </c>
      <c r="GK159" s="34" t="s">
        <v>158</v>
      </c>
      <c r="GL159" s="34">
        <v>0</v>
      </c>
      <c r="GM159" s="34">
        <v>0</v>
      </c>
      <c r="GN159" s="34">
        <v>0</v>
      </c>
      <c r="GO159" s="34">
        <v>0</v>
      </c>
      <c r="GR159" s="49" t="s">
        <v>158</v>
      </c>
      <c r="GS159" s="49">
        <v>0</v>
      </c>
      <c r="GT159" s="49">
        <v>0</v>
      </c>
      <c r="GU159" s="49">
        <v>0</v>
      </c>
      <c r="GV159" s="49">
        <v>0</v>
      </c>
      <c r="GY159" s="57" t="s">
        <v>158</v>
      </c>
      <c r="GZ159" s="57">
        <v>0</v>
      </c>
      <c r="HA159" s="57">
        <v>0</v>
      </c>
      <c r="HB159" s="57">
        <v>0</v>
      </c>
      <c r="HC159" s="57">
        <v>0</v>
      </c>
      <c r="HF159" s="57" t="s">
        <v>158</v>
      </c>
      <c r="HG159" s="57">
        <v>0</v>
      </c>
      <c r="HH159" s="57">
        <v>0</v>
      </c>
      <c r="HI159" s="57">
        <v>0</v>
      </c>
      <c r="HJ159" s="57">
        <v>0</v>
      </c>
    </row>
    <row r="160" spans="1:218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  <c r="FP160" s="34" t="s">
        <v>159</v>
      </c>
      <c r="FQ160" s="34">
        <v>0</v>
      </c>
      <c r="FR160" s="34">
        <v>0</v>
      </c>
      <c r="FS160" s="34">
        <v>0</v>
      </c>
      <c r="FT160" s="34">
        <v>0</v>
      </c>
      <c r="FW160" s="34" t="s">
        <v>159</v>
      </c>
      <c r="FX160" s="34">
        <v>0</v>
      </c>
      <c r="FY160" s="34">
        <v>0</v>
      </c>
      <c r="FZ160" s="34">
        <v>0</v>
      </c>
      <c r="GA160" s="34">
        <v>0</v>
      </c>
      <c r="GD160" s="34" t="s">
        <v>159</v>
      </c>
      <c r="GE160" s="34">
        <v>0</v>
      </c>
      <c r="GF160" s="34">
        <v>0</v>
      </c>
      <c r="GG160" s="34">
        <v>0</v>
      </c>
      <c r="GH160" s="34">
        <v>0</v>
      </c>
      <c r="GK160" s="34" t="s">
        <v>159</v>
      </c>
      <c r="GL160" s="34">
        <v>0</v>
      </c>
      <c r="GM160" s="34">
        <v>0</v>
      </c>
      <c r="GN160" s="34">
        <v>0</v>
      </c>
      <c r="GO160" s="34">
        <v>0</v>
      </c>
      <c r="GR160" s="49" t="s">
        <v>159</v>
      </c>
      <c r="GS160" s="49">
        <v>0</v>
      </c>
      <c r="GT160" s="49">
        <v>0</v>
      </c>
      <c r="GU160" s="49">
        <v>0</v>
      </c>
      <c r="GV160" s="49">
        <v>0</v>
      </c>
      <c r="GY160" s="57" t="s">
        <v>159</v>
      </c>
      <c r="GZ160" s="57">
        <v>0</v>
      </c>
      <c r="HA160" s="57">
        <v>0</v>
      </c>
      <c r="HB160" s="57">
        <v>0</v>
      </c>
      <c r="HC160" s="57">
        <v>0</v>
      </c>
      <c r="HF160" s="57" t="s">
        <v>159</v>
      </c>
      <c r="HG160" s="57">
        <v>0</v>
      </c>
      <c r="HH160" s="57">
        <v>0</v>
      </c>
      <c r="HI160" s="57">
        <v>0</v>
      </c>
      <c r="HJ160" s="57">
        <v>0</v>
      </c>
    </row>
    <row r="161" spans="1:218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  <c r="FP161" s="34" t="s">
        <v>160</v>
      </c>
      <c r="FQ161" s="34">
        <v>0</v>
      </c>
      <c r="FR161" s="34">
        <v>0</v>
      </c>
      <c r="FS161" s="34">
        <v>0</v>
      </c>
      <c r="FT161" s="34">
        <v>0</v>
      </c>
      <c r="FW161" s="34" t="s">
        <v>160</v>
      </c>
      <c r="FX161" s="34">
        <v>0</v>
      </c>
      <c r="FY161" s="34">
        <v>0</v>
      </c>
      <c r="FZ161" s="34">
        <v>0</v>
      </c>
      <c r="GA161" s="34">
        <v>0</v>
      </c>
      <c r="GD161" s="34" t="s">
        <v>160</v>
      </c>
      <c r="GE161" s="34">
        <v>0</v>
      </c>
      <c r="GF161" s="34">
        <v>0</v>
      </c>
      <c r="GG161" s="34">
        <v>0</v>
      </c>
      <c r="GH161" s="34">
        <v>0</v>
      </c>
      <c r="GK161" s="34" t="s">
        <v>160</v>
      </c>
      <c r="GL161" s="34">
        <v>0</v>
      </c>
      <c r="GM161" s="34">
        <v>0</v>
      </c>
      <c r="GN161" s="34">
        <v>0</v>
      </c>
      <c r="GO161" s="34">
        <v>0</v>
      </c>
      <c r="GR161" s="49" t="s">
        <v>160</v>
      </c>
      <c r="GS161" s="49">
        <v>0</v>
      </c>
      <c r="GT161" s="49">
        <v>0</v>
      </c>
      <c r="GU161" s="49">
        <v>0</v>
      </c>
      <c r="GV161" s="49">
        <v>0</v>
      </c>
      <c r="GY161" s="57" t="s">
        <v>160</v>
      </c>
      <c r="GZ161" s="57">
        <v>0</v>
      </c>
      <c r="HA161" s="57">
        <v>0</v>
      </c>
      <c r="HB161" s="57">
        <v>0</v>
      </c>
      <c r="HC161" s="57">
        <v>0</v>
      </c>
      <c r="HF161" s="57" t="s">
        <v>160</v>
      </c>
      <c r="HG161" s="57">
        <v>0</v>
      </c>
      <c r="HH161" s="57">
        <v>0</v>
      </c>
      <c r="HI161" s="57">
        <v>0</v>
      </c>
      <c r="HJ161" s="57">
        <v>0</v>
      </c>
    </row>
    <row r="162" spans="1:218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  <c r="FP162" s="34" t="s">
        <v>161</v>
      </c>
      <c r="FQ162" s="34">
        <v>0</v>
      </c>
      <c r="FR162" s="34">
        <v>0</v>
      </c>
      <c r="FS162" s="34">
        <v>0</v>
      </c>
      <c r="FT162" s="34">
        <v>0</v>
      </c>
      <c r="FW162" s="34" t="s">
        <v>161</v>
      </c>
      <c r="FX162" s="34">
        <v>0</v>
      </c>
      <c r="FY162" s="34">
        <v>0</v>
      </c>
      <c r="FZ162" s="34">
        <v>0</v>
      </c>
      <c r="GA162" s="34">
        <v>0</v>
      </c>
      <c r="GD162" s="34" t="s">
        <v>161</v>
      </c>
      <c r="GE162" s="34">
        <v>0</v>
      </c>
      <c r="GF162" s="34">
        <v>0</v>
      </c>
      <c r="GG162" s="34">
        <v>0</v>
      </c>
      <c r="GH162" s="34">
        <v>0</v>
      </c>
      <c r="GK162" s="34" t="s">
        <v>161</v>
      </c>
      <c r="GL162" s="34">
        <v>0</v>
      </c>
      <c r="GM162" s="34">
        <v>0</v>
      </c>
      <c r="GN162" s="34">
        <v>0</v>
      </c>
      <c r="GO162" s="34">
        <v>0</v>
      </c>
      <c r="GR162" s="49" t="s">
        <v>161</v>
      </c>
      <c r="GS162" s="49">
        <v>0</v>
      </c>
      <c r="GT162" s="49">
        <v>0</v>
      </c>
      <c r="GU162" s="49">
        <v>0</v>
      </c>
      <c r="GV162" s="49">
        <v>0</v>
      </c>
      <c r="GY162" s="57" t="s">
        <v>161</v>
      </c>
      <c r="GZ162" s="57">
        <v>0</v>
      </c>
      <c r="HA162" s="57">
        <v>0</v>
      </c>
      <c r="HB162" s="57">
        <v>0</v>
      </c>
      <c r="HC162" s="57">
        <v>0</v>
      </c>
      <c r="HF162" s="57" t="s">
        <v>161</v>
      </c>
      <c r="HG162" s="57">
        <v>0</v>
      </c>
      <c r="HH162" s="57">
        <v>0</v>
      </c>
      <c r="HI162" s="57">
        <v>0</v>
      </c>
      <c r="HJ162" s="57">
        <v>0</v>
      </c>
    </row>
    <row r="163" spans="1:218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  <c r="FP163" s="34" t="s">
        <v>162</v>
      </c>
      <c r="FQ163" s="34">
        <v>0</v>
      </c>
      <c r="FR163" s="34">
        <v>0</v>
      </c>
      <c r="FS163" s="34">
        <v>0</v>
      </c>
      <c r="FT163" s="34">
        <v>0</v>
      </c>
      <c r="FW163" s="34" t="s">
        <v>162</v>
      </c>
      <c r="FX163" s="34">
        <v>0</v>
      </c>
      <c r="FY163" s="34">
        <v>0</v>
      </c>
      <c r="FZ163" s="34">
        <v>0</v>
      </c>
      <c r="GA163" s="34">
        <v>0</v>
      </c>
      <c r="GD163" s="34" t="s">
        <v>162</v>
      </c>
      <c r="GE163" s="34">
        <v>0</v>
      </c>
      <c r="GF163" s="34">
        <v>0</v>
      </c>
      <c r="GG163" s="34">
        <v>0</v>
      </c>
      <c r="GH163" s="34">
        <v>0</v>
      </c>
      <c r="GK163" s="34" t="s">
        <v>162</v>
      </c>
      <c r="GL163" s="34">
        <v>0</v>
      </c>
      <c r="GM163" s="34">
        <v>0</v>
      </c>
      <c r="GN163" s="34">
        <v>0</v>
      </c>
      <c r="GO163" s="34">
        <v>0</v>
      </c>
      <c r="GR163" s="49" t="s">
        <v>162</v>
      </c>
      <c r="GS163" s="49">
        <v>0</v>
      </c>
      <c r="GT163" s="49">
        <v>0</v>
      </c>
      <c r="GU163" s="49">
        <v>0</v>
      </c>
      <c r="GV163" s="49">
        <v>0</v>
      </c>
      <c r="GY163" s="57" t="s">
        <v>162</v>
      </c>
      <c r="GZ163" s="57">
        <v>0</v>
      </c>
      <c r="HA163" s="57">
        <v>0</v>
      </c>
      <c r="HB163" s="57">
        <v>0</v>
      </c>
      <c r="HC163" s="57">
        <v>0</v>
      </c>
      <c r="HF163" s="57" t="s">
        <v>162</v>
      </c>
      <c r="HG163" s="57">
        <v>0</v>
      </c>
      <c r="HH163" s="57">
        <v>0</v>
      </c>
      <c r="HI163" s="57">
        <v>0</v>
      </c>
      <c r="HJ163" s="57">
        <v>0</v>
      </c>
    </row>
    <row r="164" spans="1:218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  <c r="FP164" s="34" t="s">
        <v>163</v>
      </c>
      <c r="FQ164" s="34">
        <v>0</v>
      </c>
      <c r="FR164" s="34">
        <v>0</v>
      </c>
      <c r="FS164" s="34">
        <v>0</v>
      </c>
      <c r="FT164" s="34">
        <v>0</v>
      </c>
      <c r="FW164" s="34" t="s">
        <v>163</v>
      </c>
      <c r="FX164" s="34">
        <v>0</v>
      </c>
      <c r="FY164" s="34">
        <v>0</v>
      </c>
      <c r="FZ164" s="34">
        <v>0</v>
      </c>
      <c r="GA164" s="34">
        <v>0</v>
      </c>
      <c r="GD164" s="34" t="s">
        <v>163</v>
      </c>
      <c r="GE164" s="34">
        <v>0</v>
      </c>
      <c r="GF164" s="34">
        <v>0</v>
      </c>
      <c r="GG164" s="34">
        <v>0</v>
      </c>
      <c r="GH164" s="34">
        <v>0</v>
      </c>
      <c r="GK164" s="34" t="s">
        <v>163</v>
      </c>
      <c r="GL164" s="34">
        <v>0</v>
      </c>
      <c r="GM164" s="34">
        <v>0</v>
      </c>
      <c r="GN164" s="34">
        <v>0</v>
      </c>
      <c r="GO164" s="34">
        <v>0</v>
      </c>
      <c r="GR164" s="49" t="s">
        <v>163</v>
      </c>
      <c r="GS164" s="49">
        <v>0</v>
      </c>
      <c r="GT164" s="49">
        <v>0</v>
      </c>
      <c r="GU164" s="49">
        <v>0</v>
      </c>
      <c r="GV164" s="49">
        <v>0</v>
      </c>
      <c r="GY164" s="57" t="s">
        <v>163</v>
      </c>
      <c r="GZ164" s="57">
        <v>0</v>
      </c>
      <c r="HA164" s="57">
        <v>0</v>
      </c>
      <c r="HB164" s="57">
        <v>0</v>
      </c>
      <c r="HC164" s="57">
        <v>0</v>
      </c>
      <c r="HF164" s="57" t="s">
        <v>163</v>
      </c>
      <c r="HG164" s="57">
        <v>0</v>
      </c>
      <c r="HH164" s="57">
        <v>0</v>
      </c>
      <c r="HI164" s="57">
        <v>0</v>
      </c>
      <c r="HJ164" s="57">
        <v>0</v>
      </c>
    </row>
    <row r="165" spans="1:218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  <c r="FP165" s="34" t="s">
        <v>164</v>
      </c>
      <c r="FQ165" s="34">
        <v>0</v>
      </c>
      <c r="FR165" s="34">
        <v>0</v>
      </c>
      <c r="FS165" s="34">
        <v>0</v>
      </c>
      <c r="FT165" s="34">
        <v>0</v>
      </c>
      <c r="FW165" s="34" t="s">
        <v>164</v>
      </c>
      <c r="FX165" s="34">
        <v>0</v>
      </c>
      <c r="FY165" s="34">
        <v>0</v>
      </c>
      <c r="FZ165" s="34">
        <v>0</v>
      </c>
      <c r="GA165" s="34">
        <v>0</v>
      </c>
      <c r="GD165" s="34" t="s">
        <v>164</v>
      </c>
      <c r="GE165" s="34">
        <v>0</v>
      </c>
      <c r="GF165" s="34">
        <v>0</v>
      </c>
      <c r="GG165" s="34">
        <v>0</v>
      </c>
      <c r="GH165" s="34">
        <v>0</v>
      </c>
      <c r="GK165" s="34" t="s">
        <v>164</v>
      </c>
      <c r="GL165" s="34">
        <v>0</v>
      </c>
      <c r="GM165" s="34">
        <v>0</v>
      </c>
      <c r="GN165" s="34">
        <v>0</v>
      </c>
      <c r="GO165" s="34">
        <v>0</v>
      </c>
      <c r="GR165" s="49" t="s">
        <v>164</v>
      </c>
      <c r="GS165" s="49">
        <v>0</v>
      </c>
      <c r="GT165" s="49">
        <v>0</v>
      </c>
      <c r="GU165" s="49">
        <v>0</v>
      </c>
      <c r="GV165" s="49">
        <v>0</v>
      </c>
      <c r="GY165" s="57" t="s">
        <v>164</v>
      </c>
      <c r="GZ165" s="57">
        <v>0</v>
      </c>
      <c r="HA165" s="57">
        <v>0</v>
      </c>
      <c r="HB165" s="57">
        <v>0</v>
      </c>
      <c r="HC165" s="57">
        <v>0</v>
      </c>
      <c r="HF165" s="57" t="s">
        <v>164</v>
      </c>
      <c r="HG165" s="57">
        <v>0</v>
      </c>
      <c r="HH165" s="57">
        <v>0</v>
      </c>
      <c r="HI165" s="57">
        <v>0</v>
      </c>
      <c r="HJ165" s="57">
        <v>0</v>
      </c>
    </row>
    <row r="166" spans="1:218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  <c r="FP166" s="34" t="s">
        <v>165</v>
      </c>
      <c r="FQ166" s="34">
        <v>0</v>
      </c>
      <c r="FR166" s="34">
        <v>0</v>
      </c>
      <c r="FS166" s="34">
        <v>0</v>
      </c>
      <c r="FT166" s="34">
        <v>0</v>
      </c>
      <c r="FW166" s="34" t="s">
        <v>165</v>
      </c>
      <c r="FX166" s="34">
        <v>0</v>
      </c>
      <c r="FY166" s="34">
        <v>0</v>
      </c>
      <c r="FZ166" s="34">
        <v>0</v>
      </c>
      <c r="GA166" s="34">
        <v>0</v>
      </c>
      <c r="GD166" s="34" t="s">
        <v>165</v>
      </c>
      <c r="GE166" s="34">
        <v>0</v>
      </c>
      <c r="GF166" s="34">
        <v>0</v>
      </c>
      <c r="GG166" s="34">
        <v>0</v>
      </c>
      <c r="GH166" s="34">
        <v>0</v>
      </c>
      <c r="GK166" s="34" t="s">
        <v>165</v>
      </c>
      <c r="GL166" s="34">
        <v>0</v>
      </c>
      <c r="GM166" s="34">
        <v>0</v>
      </c>
      <c r="GN166" s="34">
        <v>0</v>
      </c>
      <c r="GO166" s="34">
        <v>0</v>
      </c>
      <c r="GR166" s="49" t="s">
        <v>165</v>
      </c>
      <c r="GS166" s="49">
        <v>0</v>
      </c>
      <c r="GT166" s="49">
        <v>0</v>
      </c>
      <c r="GU166" s="49">
        <v>0</v>
      </c>
      <c r="GV166" s="49">
        <v>0</v>
      </c>
      <c r="GY166" s="57" t="s">
        <v>165</v>
      </c>
      <c r="GZ166" s="57">
        <v>0</v>
      </c>
      <c r="HA166" s="57">
        <v>0</v>
      </c>
      <c r="HB166" s="57">
        <v>0</v>
      </c>
      <c r="HC166" s="57">
        <v>0</v>
      </c>
      <c r="HF166" s="57" t="s">
        <v>165</v>
      </c>
      <c r="HG166" s="57">
        <v>0</v>
      </c>
      <c r="HH166" s="57">
        <v>0</v>
      </c>
      <c r="HI166" s="57">
        <v>0</v>
      </c>
      <c r="HJ166" s="57">
        <v>0</v>
      </c>
    </row>
    <row r="167" spans="1:218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  <c r="FP167" s="34" t="s">
        <v>166</v>
      </c>
      <c r="FQ167" s="34">
        <v>0</v>
      </c>
      <c r="FR167" s="34">
        <v>0</v>
      </c>
      <c r="FS167" s="34">
        <v>0</v>
      </c>
      <c r="FT167" s="34">
        <v>0</v>
      </c>
      <c r="FW167" s="34" t="s">
        <v>166</v>
      </c>
      <c r="FX167" s="34">
        <v>0</v>
      </c>
      <c r="FY167" s="34">
        <v>0</v>
      </c>
      <c r="FZ167" s="34">
        <v>0</v>
      </c>
      <c r="GA167" s="34">
        <v>0</v>
      </c>
      <c r="GD167" s="34" t="s">
        <v>166</v>
      </c>
      <c r="GE167" s="34">
        <v>0</v>
      </c>
      <c r="GF167" s="34">
        <v>0</v>
      </c>
      <c r="GG167" s="34">
        <v>0</v>
      </c>
      <c r="GH167" s="34">
        <v>0</v>
      </c>
      <c r="GK167" s="34" t="s">
        <v>166</v>
      </c>
      <c r="GL167" s="34">
        <v>0</v>
      </c>
      <c r="GM167" s="34">
        <v>0</v>
      </c>
      <c r="GN167" s="34">
        <v>0</v>
      </c>
      <c r="GO167" s="34">
        <v>0</v>
      </c>
      <c r="GR167" s="49" t="s">
        <v>166</v>
      </c>
      <c r="GS167" s="49">
        <v>0</v>
      </c>
      <c r="GT167" s="49">
        <v>0</v>
      </c>
      <c r="GU167" s="49">
        <v>0</v>
      </c>
      <c r="GV167" s="49">
        <v>0</v>
      </c>
      <c r="GY167" s="57" t="s">
        <v>166</v>
      </c>
      <c r="GZ167" s="57">
        <v>0</v>
      </c>
      <c r="HA167" s="57">
        <v>0</v>
      </c>
      <c r="HB167" s="57">
        <v>0</v>
      </c>
      <c r="HC167" s="57">
        <v>0</v>
      </c>
      <c r="HF167" s="57" t="s">
        <v>166</v>
      </c>
      <c r="HG167" s="57">
        <v>0</v>
      </c>
      <c r="HH167" s="57">
        <v>0</v>
      </c>
      <c r="HI167" s="57">
        <v>0</v>
      </c>
      <c r="HJ167" s="57">
        <v>0</v>
      </c>
    </row>
    <row r="168" spans="1:218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  <c r="FP168" s="34" t="s">
        <v>167</v>
      </c>
      <c r="FQ168" s="34">
        <v>0</v>
      </c>
      <c r="FR168" s="34">
        <v>0</v>
      </c>
      <c r="FS168" s="34">
        <v>0</v>
      </c>
      <c r="FT168" s="34">
        <v>0</v>
      </c>
      <c r="FW168" s="34" t="s">
        <v>167</v>
      </c>
      <c r="FX168" s="34">
        <v>0</v>
      </c>
      <c r="FY168" s="34">
        <v>0</v>
      </c>
      <c r="FZ168" s="34">
        <v>0</v>
      </c>
      <c r="GA168" s="34">
        <v>0</v>
      </c>
      <c r="GD168" s="34" t="s">
        <v>167</v>
      </c>
      <c r="GE168" s="34">
        <v>0</v>
      </c>
      <c r="GF168" s="34">
        <v>0</v>
      </c>
      <c r="GG168" s="34">
        <v>0</v>
      </c>
      <c r="GH168" s="34">
        <v>0</v>
      </c>
      <c r="GK168" s="34" t="s">
        <v>167</v>
      </c>
      <c r="GL168" s="34">
        <v>0</v>
      </c>
      <c r="GM168" s="34">
        <v>0</v>
      </c>
      <c r="GN168" s="34">
        <v>0</v>
      </c>
      <c r="GO168" s="34">
        <v>0</v>
      </c>
      <c r="GR168" s="49" t="s">
        <v>167</v>
      </c>
      <c r="GS168" s="49">
        <v>0</v>
      </c>
      <c r="GT168" s="49">
        <v>0</v>
      </c>
      <c r="GU168" s="49">
        <v>0</v>
      </c>
      <c r="GV168" s="49">
        <v>0</v>
      </c>
      <c r="GY168" s="57" t="s">
        <v>167</v>
      </c>
      <c r="GZ168" s="57">
        <v>0</v>
      </c>
      <c r="HA168" s="57">
        <v>0</v>
      </c>
      <c r="HB168" s="57">
        <v>0</v>
      </c>
      <c r="HC168" s="57">
        <v>0</v>
      </c>
      <c r="HF168" s="57" t="s">
        <v>167</v>
      </c>
      <c r="HG168" s="57">
        <v>0</v>
      </c>
      <c r="HH168" s="57">
        <v>0</v>
      </c>
      <c r="HI168" s="57">
        <v>0</v>
      </c>
      <c r="HJ168" s="57">
        <v>0</v>
      </c>
    </row>
    <row r="169" spans="1:218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  <c r="FP169" s="34" t="s">
        <v>168</v>
      </c>
      <c r="FQ169" s="34">
        <v>0</v>
      </c>
      <c r="FR169" s="34">
        <v>0</v>
      </c>
      <c r="FS169" s="34">
        <v>0</v>
      </c>
      <c r="FT169" s="34">
        <v>0</v>
      </c>
      <c r="FW169" s="34" t="s">
        <v>168</v>
      </c>
      <c r="FX169" s="34">
        <v>0</v>
      </c>
      <c r="FY169" s="34">
        <v>0</v>
      </c>
      <c r="FZ169" s="34">
        <v>0</v>
      </c>
      <c r="GA169" s="34">
        <v>0</v>
      </c>
      <c r="GD169" s="34" t="s">
        <v>168</v>
      </c>
      <c r="GE169" s="34">
        <v>0</v>
      </c>
      <c r="GF169" s="34">
        <v>0</v>
      </c>
      <c r="GG169" s="34">
        <v>0</v>
      </c>
      <c r="GH169" s="34">
        <v>0</v>
      </c>
      <c r="GK169" s="34" t="s">
        <v>168</v>
      </c>
      <c r="GL169" s="34">
        <v>0</v>
      </c>
      <c r="GM169" s="34">
        <v>0</v>
      </c>
      <c r="GN169" s="34">
        <v>0</v>
      </c>
      <c r="GO169" s="34">
        <v>0</v>
      </c>
      <c r="GR169" s="49" t="s">
        <v>168</v>
      </c>
      <c r="GS169" s="49">
        <v>0</v>
      </c>
      <c r="GT169" s="49">
        <v>0</v>
      </c>
      <c r="GU169" s="49">
        <v>0</v>
      </c>
      <c r="GV169" s="49">
        <v>0</v>
      </c>
      <c r="GY169" s="57" t="s">
        <v>168</v>
      </c>
      <c r="GZ169" s="57">
        <v>0</v>
      </c>
      <c r="HA169" s="57">
        <v>0</v>
      </c>
      <c r="HB169" s="57">
        <v>0</v>
      </c>
      <c r="HC169" s="57">
        <v>0</v>
      </c>
      <c r="HF169" s="57" t="s">
        <v>168</v>
      </c>
      <c r="HG169" s="57">
        <v>0</v>
      </c>
      <c r="HH169" s="57">
        <v>0</v>
      </c>
      <c r="HI169" s="57">
        <v>0</v>
      </c>
      <c r="HJ169" s="57">
        <v>0</v>
      </c>
    </row>
    <row r="170" spans="1:218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  <c r="FP170" s="34" t="s">
        <v>169</v>
      </c>
      <c r="FQ170" s="34">
        <v>0</v>
      </c>
      <c r="FR170" s="34">
        <v>0</v>
      </c>
      <c r="FS170" s="34">
        <v>0</v>
      </c>
      <c r="FT170" s="34">
        <v>0</v>
      </c>
      <c r="FW170" s="34" t="s">
        <v>169</v>
      </c>
      <c r="FX170" s="34">
        <v>0</v>
      </c>
      <c r="FY170" s="34">
        <v>0</v>
      </c>
      <c r="FZ170" s="34">
        <v>0</v>
      </c>
      <c r="GA170" s="34">
        <v>0</v>
      </c>
      <c r="GD170" s="34" t="s">
        <v>169</v>
      </c>
      <c r="GE170" s="34">
        <v>0</v>
      </c>
      <c r="GF170" s="34">
        <v>0</v>
      </c>
      <c r="GG170" s="34">
        <v>0</v>
      </c>
      <c r="GH170" s="34">
        <v>0</v>
      </c>
      <c r="GK170" s="34" t="s">
        <v>169</v>
      </c>
      <c r="GL170" s="34">
        <v>0</v>
      </c>
      <c r="GM170" s="34">
        <v>0</v>
      </c>
      <c r="GN170" s="34">
        <v>0</v>
      </c>
      <c r="GO170" s="34">
        <v>0</v>
      </c>
      <c r="GR170" s="49" t="s">
        <v>169</v>
      </c>
      <c r="GS170" s="49">
        <v>0</v>
      </c>
      <c r="GT170" s="49">
        <v>0</v>
      </c>
      <c r="GU170" s="49">
        <v>0</v>
      </c>
      <c r="GV170" s="49">
        <v>0</v>
      </c>
      <c r="GY170" s="57" t="s">
        <v>169</v>
      </c>
      <c r="GZ170" s="57">
        <v>0</v>
      </c>
      <c r="HA170" s="57">
        <v>0</v>
      </c>
      <c r="HB170" s="57">
        <v>0</v>
      </c>
      <c r="HC170" s="57">
        <v>0</v>
      </c>
      <c r="HF170" s="57" t="s">
        <v>169</v>
      </c>
      <c r="HG170" s="57">
        <v>0</v>
      </c>
      <c r="HH170" s="57">
        <v>0</v>
      </c>
      <c r="HI170" s="57">
        <v>0</v>
      </c>
      <c r="HJ170" s="57">
        <v>0</v>
      </c>
    </row>
    <row r="171" spans="1:218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  <c r="FP171" s="34" t="s">
        <v>170</v>
      </c>
      <c r="FQ171" s="34">
        <v>0</v>
      </c>
      <c r="FR171" s="34">
        <v>0</v>
      </c>
      <c r="FS171" s="34">
        <v>0</v>
      </c>
      <c r="FT171" s="34">
        <v>0</v>
      </c>
      <c r="FW171" s="34" t="s">
        <v>170</v>
      </c>
      <c r="FX171" s="34">
        <v>0</v>
      </c>
      <c r="FY171" s="34">
        <v>0</v>
      </c>
      <c r="FZ171" s="34">
        <v>0</v>
      </c>
      <c r="GA171" s="34">
        <v>0</v>
      </c>
      <c r="GD171" s="34" t="s">
        <v>170</v>
      </c>
      <c r="GE171" s="34">
        <v>0</v>
      </c>
      <c r="GF171" s="34">
        <v>0</v>
      </c>
      <c r="GG171" s="34">
        <v>0</v>
      </c>
      <c r="GH171" s="34">
        <v>0</v>
      </c>
      <c r="GK171" s="34" t="s">
        <v>170</v>
      </c>
      <c r="GL171" s="34">
        <v>0</v>
      </c>
      <c r="GM171" s="34">
        <v>0</v>
      </c>
      <c r="GN171" s="34">
        <v>0</v>
      </c>
      <c r="GO171" s="34">
        <v>0</v>
      </c>
      <c r="GR171" s="49" t="s">
        <v>170</v>
      </c>
      <c r="GS171" s="49">
        <v>0</v>
      </c>
      <c r="GT171" s="49">
        <v>0</v>
      </c>
      <c r="GU171" s="49">
        <v>0</v>
      </c>
      <c r="GV171" s="49">
        <v>0</v>
      </c>
      <c r="GY171" s="57" t="s">
        <v>170</v>
      </c>
      <c r="GZ171" s="57">
        <v>0</v>
      </c>
      <c r="HA171" s="57">
        <v>0</v>
      </c>
      <c r="HB171" s="57">
        <v>0</v>
      </c>
      <c r="HC171" s="57">
        <v>0</v>
      </c>
      <c r="HF171" s="57" t="s">
        <v>170</v>
      </c>
      <c r="HG171" s="57">
        <v>0</v>
      </c>
      <c r="HH171" s="57">
        <v>0</v>
      </c>
      <c r="HI171" s="57">
        <v>0</v>
      </c>
      <c r="HJ171" s="57">
        <v>0</v>
      </c>
    </row>
    <row r="172" spans="1:218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  <c r="FP172" s="34" t="s">
        <v>171</v>
      </c>
      <c r="FQ172" s="34">
        <v>0</v>
      </c>
      <c r="FR172" s="34">
        <v>0</v>
      </c>
      <c r="FS172" s="34">
        <v>0</v>
      </c>
      <c r="FT172" s="34">
        <v>0</v>
      </c>
      <c r="FW172" s="34" t="s">
        <v>171</v>
      </c>
      <c r="FX172" s="34">
        <v>0</v>
      </c>
      <c r="FY172" s="34">
        <v>0</v>
      </c>
      <c r="FZ172" s="34">
        <v>0</v>
      </c>
      <c r="GA172" s="34">
        <v>0</v>
      </c>
      <c r="GD172" s="34" t="s">
        <v>171</v>
      </c>
      <c r="GE172" s="34">
        <v>0</v>
      </c>
      <c r="GF172" s="34">
        <v>0</v>
      </c>
      <c r="GG172" s="34">
        <v>0</v>
      </c>
      <c r="GH172" s="34">
        <v>0</v>
      </c>
      <c r="GK172" s="34" t="s">
        <v>171</v>
      </c>
      <c r="GL172" s="34">
        <v>0</v>
      </c>
      <c r="GM172" s="34">
        <v>0</v>
      </c>
      <c r="GN172" s="34">
        <v>0</v>
      </c>
      <c r="GO172" s="34">
        <v>0</v>
      </c>
      <c r="GR172" s="49" t="s">
        <v>171</v>
      </c>
      <c r="GS172" s="49">
        <v>0</v>
      </c>
      <c r="GT172" s="49">
        <v>0</v>
      </c>
      <c r="GU172" s="49">
        <v>0</v>
      </c>
      <c r="GV172" s="49">
        <v>0</v>
      </c>
      <c r="GY172" s="57" t="s">
        <v>171</v>
      </c>
      <c r="GZ172" s="57">
        <v>0</v>
      </c>
      <c r="HA172" s="57">
        <v>0</v>
      </c>
      <c r="HB172" s="57">
        <v>0</v>
      </c>
      <c r="HC172" s="57">
        <v>0</v>
      </c>
      <c r="HF172" s="57" t="s">
        <v>171</v>
      </c>
      <c r="HG172" s="57">
        <v>0</v>
      </c>
      <c r="HH172" s="57">
        <v>0</v>
      </c>
      <c r="HI172" s="57">
        <v>0</v>
      </c>
      <c r="HJ172" s="57">
        <v>0</v>
      </c>
    </row>
    <row r="173" spans="1:218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  <c r="FP173" s="34" t="s">
        <v>172</v>
      </c>
      <c r="FQ173" s="34">
        <v>0</v>
      </c>
      <c r="FR173" s="34">
        <v>0</v>
      </c>
      <c r="FS173" s="34">
        <v>0</v>
      </c>
      <c r="FT173" s="34">
        <v>0</v>
      </c>
      <c r="FW173" s="34" t="s">
        <v>172</v>
      </c>
      <c r="FX173" s="34">
        <v>0</v>
      </c>
      <c r="FY173" s="34">
        <v>0</v>
      </c>
      <c r="FZ173" s="34">
        <v>0</v>
      </c>
      <c r="GA173" s="34">
        <v>0</v>
      </c>
      <c r="GD173" s="34" t="s">
        <v>172</v>
      </c>
      <c r="GE173" s="34">
        <v>0</v>
      </c>
      <c r="GF173" s="34">
        <v>0</v>
      </c>
      <c r="GG173" s="34">
        <v>0</v>
      </c>
      <c r="GH173" s="34">
        <v>0</v>
      </c>
      <c r="GK173" s="34" t="s">
        <v>172</v>
      </c>
      <c r="GL173" s="34">
        <v>0</v>
      </c>
      <c r="GM173" s="34">
        <v>0</v>
      </c>
      <c r="GN173" s="34">
        <v>0</v>
      </c>
      <c r="GO173" s="34">
        <v>0</v>
      </c>
      <c r="GR173" s="49" t="s">
        <v>172</v>
      </c>
      <c r="GS173" s="49">
        <v>0</v>
      </c>
      <c r="GT173" s="49">
        <v>0</v>
      </c>
      <c r="GU173" s="49">
        <v>0</v>
      </c>
      <c r="GV173" s="49">
        <v>0</v>
      </c>
      <c r="GY173" s="57" t="s">
        <v>172</v>
      </c>
      <c r="GZ173" s="57">
        <v>0</v>
      </c>
      <c r="HA173" s="57">
        <v>0</v>
      </c>
      <c r="HB173" s="57">
        <v>0</v>
      </c>
      <c r="HC173" s="57">
        <v>0</v>
      </c>
      <c r="HF173" s="57" t="s">
        <v>172</v>
      </c>
      <c r="HG173" s="57">
        <v>0</v>
      </c>
      <c r="HH173" s="57">
        <v>0</v>
      </c>
      <c r="HI173" s="57">
        <v>0</v>
      </c>
      <c r="HJ173" s="57">
        <v>0</v>
      </c>
    </row>
    <row r="174" spans="1:218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  <c r="FP174" s="34" t="s">
        <v>173</v>
      </c>
      <c r="FQ174" s="34">
        <v>0</v>
      </c>
      <c r="FR174" s="34">
        <v>0</v>
      </c>
      <c r="FS174" s="34">
        <v>0</v>
      </c>
      <c r="FT174" s="34">
        <v>0</v>
      </c>
      <c r="FW174" s="34" t="s">
        <v>173</v>
      </c>
      <c r="FX174" s="34">
        <v>0</v>
      </c>
      <c r="FY174" s="34">
        <v>0</v>
      </c>
      <c r="FZ174" s="34">
        <v>0</v>
      </c>
      <c r="GA174" s="34">
        <v>0</v>
      </c>
      <c r="GD174" s="34" t="s">
        <v>173</v>
      </c>
      <c r="GE174" s="34">
        <v>0</v>
      </c>
      <c r="GF174" s="34">
        <v>0</v>
      </c>
      <c r="GG174" s="34">
        <v>0</v>
      </c>
      <c r="GH174" s="34">
        <v>0</v>
      </c>
      <c r="GK174" s="34" t="s">
        <v>173</v>
      </c>
      <c r="GL174" s="34">
        <v>0</v>
      </c>
      <c r="GM174" s="34">
        <v>0</v>
      </c>
      <c r="GN174" s="34">
        <v>0</v>
      </c>
      <c r="GO174" s="34">
        <v>0</v>
      </c>
      <c r="GR174" s="49" t="s">
        <v>173</v>
      </c>
      <c r="GS174" s="49">
        <v>0</v>
      </c>
      <c r="GT174" s="49">
        <v>0</v>
      </c>
      <c r="GU174" s="49">
        <v>0</v>
      </c>
      <c r="GV174" s="49">
        <v>0</v>
      </c>
      <c r="GY174" s="57" t="s">
        <v>173</v>
      </c>
      <c r="GZ174" s="57">
        <v>0</v>
      </c>
      <c r="HA174" s="57">
        <v>0</v>
      </c>
      <c r="HB174" s="57">
        <v>0</v>
      </c>
      <c r="HC174" s="57">
        <v>0</v>
      </c>
      <c r="HF174" s="57" t="s">
        <v>173</v>
      </c>
      <c r="HG174" s="57">
        <v>0</v>
      </c>
      <c r="HH174" s="57">
        <v>0</v>
      </c>
      <c r="HI174" s="57">
        <v>0</v>
      </c>
      <c r="HJ174" s="57">
        <v>0</v>
      </c>
    </row>
    <row r="175" spans="1:218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  <c r="FP175" s="34" t="s">
        <v>174</v>
      </c>
      <c r="FQ175" s="34">
        <v>0</v>
      </c>
      <c r="FR175" s="34">
        <v>0</v>
      </c>
      <c r="FS175" s="34">
        <v>0</v>
      </c>
      <c r="FT175" s="34">
        <v>0</v>
      </c>
      <c r="FW175" s="34" t="s">
        <v>174</v>
      </c>
      <c r="FX175" s="34">
        <v>0</v>
      </c>
      <c r="FY175" s="34">
        <v>0</v>
      </c>
      <c r="FZ175" s="34">
        <v>0</v>
      </c>
      <c r="GA175" s="34">
        <v>0</v>
      </c>
      <c r="GD175" s="34" t="s">
        <v>174</v>
      </c>
      <c r="GE175" s="34">
        <v>0</v>
      </c>
      <c r="GF175" s="34">
        <v>0</v>
      </c>
      <c r="GG175" s="34">
        <v>0</v>
      </c>
      <c r="GH175" s="34">
        <v>0</v>
      </c>
      <c r="GK175" s="34" t="s">
        <v>174</v>
      </c>
      <c r="GL175" s="34">
        <v>0</v>
      </c>
      <c r="GM175" s="34">
        <v>0</v>
      </c>
      <c r="GN175" s="34">
        <v>0</v>
      </c>
      <c r="GO175" s="34">
        <v>0</v>
      </c>
      <c r="GR175" s="49" t="s">
        <v>174</v>
      </c>
      <c r="GS175" s="49">
        <v>0</v>
      </c>
      <c r="GT175" s="49">
        <v>0</v>
      </c>
      <c r="GU175" s="49">
        <v>0</v>
      </c>
      <c r="GV175" s="49">
        <v>0</v>
      </c>
      <c r="GY175" s="57" t="s">
        <v>174</v>
      </c>
      <c r="GZ175" s="57">
        <v>0</v>
      </c>
      <c r="HA175" s="57">
        <v>0</v>
      </c>
      <c r="HB175" s="57">
        <v>0</v>
      </c>
      <c r="HC175" s="57">
        <v>0</v>
      </c>
      <c r="HF175" s="57" t="s">
        <v>174</v>
      </c>
      <c r="HG175" s="57">
        <v>0</v>
      </c>
      <c r="HH175" s="57">
        <v>0</v>
      </c>
      <c r="HI175" s="57">
        <v>0</v>
      </c>
      <c r="HJ175" s="57">
        <v>0</v>
      </c>
    </row>
    <row r="176" spans="1:218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  <c r="FP176" s="34" t="s">
        <v>175</v>
      </c>
      <c r="FQ176" s="34">
        <v>0</v>
      </c>
      <c r="FR176" s="34">
        <v>0</v>
      </c>
      <c r="FS176" s="34">
        <v>0</v>
      </c>
      <c r="FT176" s="34">
        <v>0</v>
      </c>
      <c r="FW176" s="34" t="s">
        <v>175</v>
      </c>
      <c r="FX176" s="34">
        <v>0</v>
      </c>
      <c r="FY176" s="34">
        <v>0</v>
      </c>
      <c r="FZ176" s="34">
        <v>0</v>
      </c>
      <c r="GA176" s="34">
        <v>0</v>
      </c>
      <c r="GD176" s="34" t="s">
        <v>175</v>
      </c>
      <c r="GE176" s="34">
        <v>0</v>
      </c>
      <c r="GF176" s="34">
        <v>0</v>
      </c>
      <c r="GG176" s="34">
        <v>0</v>
      </c>
      <c r="GH176" s="34">
        <v>0</v>
      </c>
      <c r="GK176" s="34" t="s">
        <v>175</v>
      </c>
      <c r="GL176" s="34">
        <v>0</v>
      </c>
      <c r="GM176" s="34">
        <v>0</v>
      </c>
      <c r="GN176" s="34">
        <v>0</v>
      </c>
      <c r="GO176" s="34">
        <v>0</v>
      </c>
      <c r="GR176" s="49" t="s">
        <v>175</v>
      </c>
      <c r="GS176" s="49">
        <v>0</v>
      </c>
      <c r="GT176" s="49">
        <v>0</v>
      </c>
      <c r="GU176" s="49">
        <v>0</v>
      </c>
      <c r="GV176" s="49">
        <v>0</v>
      </c>
      <c r="GY176" s="57" t="s">
        <v>175</v>
      </c>
      <c r="GZ176" s="57">
        <v>0</v>
      </c>
      <c r="HA176" s="57">
        <v>0</v>
      </c>
      <c r="HB176" s="57">
        <v>0</v>
      </c>
      <c r="HC176" s="57">
        <v>0</v>
      </c>
      <c r="HF176" s="57" t="s">
        <v>175</v>
      </c>
      <c r="HG176" s="57">
        <v>0</v>
      </c>
      <c r="HH176" s="57">
        <v>0</v>
      </c>
      <c r="HI176" s="57">
        <v>0</v>
      </c>
      <c r="HJ176" s="57">
        <v>0</v>
      </c>
    </row>
    <row r="177" spans="1:218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  <c r="FP177" s="34" t="s">
        <v>176</v>
      </c>
      <c r="FQ177" s="34">
        <v>0</v>
      </c>
      <c r="FR177" s="34">
        <v>0</v>
      </c>
      <c r="FS177" s="34">
        <v>0</v>
      </c>
      <c r="FT177" s="34">
        <v>0</v>
      </c>
      <c r="FW177" s="34" t="s">
        <v>176</v>
      </c>
      <c r="FX177" s="34">
        <v>0</v>
      </c>
      <c r="FY177" s="34">
        <v>0</v>
      </c>
      <c r="FZ177" s="34">
        <v>0</v>
      </c>
      <c r="GA177" s="34">
        <v>0</v>
      </c>
      <c r="GD177" s="34" t="s">
        <v>176</v>
      </c>
      <c r="GE177" s="34">
        <v>0</v>
      </c>
      <c r="GF177" s="34">
        <v>0</v>
      </c>
      <c r="GG177" s="34">
        <v>0</v>
      </c>
      <c r="GH177" s="34">
        <v>0</v>
      </c>
      <c r="GK177" s="34" t="s">
        <v>176</v>
      </c>
      <c r="GL177" s="34">
        <v>0</v>
      </c>
      <c r="GM177" s="34">
        <v>0</v>
      </c>
      <c r="GN177" s="34">
        <v>0</v>
      </c>
      <c r="GO177" s="34">
        <v>0</v>
      </c>
      <c r="GR177" s="49" t="s">
        <v>176</v>
      </c>
      <c r="GS177" s="49">
        <v>0</v>
      </c>
      <c r="GT177" s="49">
        <v>0</v>
      </c>
      <c r="GU177" s="49">
        <v>0</v>
      </c>
      <c r="GV177" s="49">
        <v>0</v>
      </c>
      <c r="GY177" s="57" t="s">
        <v>176</v>
      </c>
      <c r="GZ177" s="57">
        <v>0</v>
      </c>
      <c r="HA177" s="57">
        <v>0</v>
      </c>
      <c r="HB177" s="57">
        <v>0</v>
      </c>
      <c r="HC177" s="57">
        <v>0</v>
      </c>
      <c r="HF177" s="57" t="s">
        <v>176</v>
      </c>
      <c r="HG177" s="57">
        <v>0</v>
      </c>
      <c r="HH177" s="57">
        <v>0</v>
      </c>
      <c r="HI177" s="57">
        <v>0</v>
      </c>
      <c r="HJ177" s="57">
        <v>0</v>
      </c>
    </row>
    <row r="178" spans="1:218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  <c r="FP178" s="34" t="s">
        <v>177</v>
      </c>
      <c r="FQ178" s="34">
        <v>0</v>
      </c>
      <c r="FR178" s="34">
        <v>0</v>
      </c>
      <c r="FS178" s="34">
        <v>0</v>
      </c>
      <c r="FT178" s="34">
        <v>0</v>
      </c>
      <c r="FW178" s="34" t="s">
        <v>177</v>
      </c>
      <c r="FX178" s="34">
        <v>0</v>
      </c>
      <c r="FY178" s="34">
        <v>0</v>
      </c>
      <c r="FZ178" s="34">
        <v>0</v>
      </c>
      <c r="GA178" s="34">
        <v>0</v>
      </c>
      <c r="GD178" s="34" t="s">
        <v>177</v>
      </c>
      <c r="GE178" s="34">
        <v>0</v>
      </c>
      <c r="GF178" s="34">
        <v>0</v>
      </c>
      <c r="GG178" s="34">
        <v>0</v>
      </c>
      <c r="GH178" s="34">
        <v>0</v>
      </c>
      <c r="GK178" s="34" t="s">
        <v>177</v>
      </c>
      <c r="GL178" s="34">
        <v>0</v>
      </c>
      <c r="GM178" s="34">
        <v>0</v>
      </c>
      <c r="GN178" s="34">
        <v>0</v>
      </c>
      <c r="GO178" s="34">
        <v>0</v>
      </c>
      <c r="GR178" s="49" t="s">
        <v>177</v>
      </c>
      <c r="GS178" s="49">
        <v>0</v>
      </c>
      <c r="GT178" s="49">
        <v>0</v>
      </c>
      <c r="GU178" s="49">
        <v>0</v>
      </c>
      <c r="GV178" s="49">
        <v>0</v>
      </c>
      <c r="GY178" s="57" t="s">
        <v>177</v>
      </c>
      <c r="GZ178" s="57">
        <v>0</v>
      </c>
      <c r="HA178" s="57">
        <v>0</v>
      </c>
      <c r="HB178" s="57">
        <v>0</v>
      </c>
      <c r="HC178" s="57">
        <v>0</v>
      </c>
      <c r="HF178" s="57" t="s">
        <v>177</v>
      </c>
      <c r="HG178" s="57">
        <v>0</v>
      </c>
      <c r="HH178" s="57">
        <v>0</v>
      </c>
      <c r="HI178" s="57">
        <v>0</v>
      </c>
      <c r="HJ178" s="57">
        <v>0</v>
      </c>
    </row>
    <row r="179" spans="1:218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  <c r="FP179" s="34" t="s">
        <v>178</v>
      </c>
      <c r="FQ179" s="34">
        <v>0</v>
      </c>
      <c r="FR179" s="34">
        <v>0</v>
      </c>
      <c r="FS179" s="34">
        <v>0</v>
      </c>
      <c r="FT179" s="34">
        <v>0</v>
      </c>
      <c r="FW179" s="34" t="s">
        <v>178</v>
      </c>
      <c r="FX179" s="34">
        <v>0</v>
      </c>
      <c r="FY179" s="34">
        <v>0</v>
      </c>
      <c r="FZ179" s="34">
        <v>0</v>
      </c>
      <c r="GA179" s="34">
        <v>0</v>
      </c>
      <c r="GD179" s="34" t="s">
        <v>178</v>
      </c>
      <c r="GE179" s="34">
        <v>0</v>
      </c>
      <c r="GF179" s="34">
        <v>0</v>
      </c>
      <c r="GG179" s="34">
        <v>0</v>
      </c>
      <c r="GH179" s="34">
        <v>0</v>
      </c>
      <c r="GK179" s="34" t="s">
        <v>178</v>
      </c>
      <c r="GL179" s="34">
        <v>0</v>
      </c>
      <c r="GM179" s="34">
        <v>0</v>
      </c>
      <c r="GN179" s="34">
        <v>0</v>
      </c>
      <c r="GO179" s="34">
        <v>0</v>
      </c>
      <c r="GR179" s="49" t="s">
        <v>178</v>
      </c>
      <c r="GS179" s="49">
        <v>0</v>
      </c>
      <c r="GT179" s="49">
        <v>0</v>
      </c>
      <c r="GU179" s="49">
        <v>0</v>
      </c>
      <c r="GV179" s="49">
        <v>0</v>
      </c>
      <c r="GY179" s="57" t="s">
        <v>178</v>
      </c>
      <c r="GZ179" s="57">
        <v>0</v>
      </c>
      <c r="HA179" s="57">
        <v>0</v>
      </c>
      <c r="HB179" s="57">
        <v>0</v>
      </c>
      <c r="HC179" s="57">
        <v>0</v>
      </c>
      <c r="HF179" s="57" t="s">
        <v>178</v>
      </c>
      <c r="HG179" s="57">
        <v>0</v>
      </c>
      <c r="HH179" s="57">
        <v>0</v>
      </c>
      <c r="HI179" s="57">
        <v>0</v>
      </c>
      <c r="HJ179" s="57">
        <v>0</v>
      </c>
    </row>
    <row r="180" spans="1:218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  <c r="FP180" s="34" t="s">
        <v>179</v>
      </c>
      <c r="FQ180" s="34">
        <v>0</v>
      </c>
      <c r="FR180" s="34">
        <v>0</v>
      </c>
      <c r="FS180" s="34">
        <v>0</v>
      </c>
      <c r="FT180" s="34">
        <v>0</v>
      </c>
      <c r="FW180" s="34" t="s">
        <v>179</v>
      </c>
      <c r="FX180" s="34">
        <v>0</v>
      </c>
      <c r="FY180" s="34">
        <v>0</v>
      </c>
      <c r="FZ180" s="34">
        <v>0</v>
      </c>
      <c r="GA180" s="34">
        <v>0</v>
      </c>
      <c r="GD180" s="34" t="s">
        <v>179</v>
      </c>
      <c r="GE180" s="34">
        <v>0</v>
      </c>
      <c r="GF180" s="34">
        <v>0</v>
      </c>
      <c r="GG180" s="34">
        <v>0</v>
      </c>
      <c r="GH180" s="34">
        <v>0</v>
      </c>
      <c r="GK180" s="34" t="s">
        <v>179</v>
      </c>
      <c r="GL180" s="34">
        <v>0</v>
      </c>
      <c r="GM180" s="34">
        <v>0</v>
      </c>
      <c r="GN180" s="34">
        <v>0</v>
      </c>
      <c r="GO180" s="34">
        <v>0</v>
      </c>
      <c r="GR180" s="49" t="s">
        <v>179</v>
      </c>
      <c r="GS180" s="49">
        <v>0</v>
      </c>
      <c r="GT180" s="49">
        <v>0</v>
      </c>
      <c r="GU180" s="49">
        <v>0</v>
      </c>
      <c r="GV180" s="49">
        <v>0</v>
      </c>
      <c r="GY180" s="57" t="s">
        <v>179</v>
      </c>
      <c r="GZ180" s="57">
        <v>0</v>
      </c>
      <c r="HA180" s="57">
        <v>0</v>
      </c>
      <c r="HB180" s="57">
        <v>0</v>
      </c>
      <c r="HC180" s="57">
        <v>0</v>
      </c>
      <c r="HF180" s="57" t="s">
        <v>179</v>
      </c>
      <c r="HG180" s="57">
        <v>0</v>
      </c>
      <c r="HH180" s="57">
        <v>0</v>
      </c>
      <c r="HI180" s="57">
        <v>0</v>
      </c>
      <c r="HJ180" s="57">
        <v>0</v>
      </c>
    </row>
    <row r="181" spans="1:218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  <c r="FP181" s="34" t="s">
        <v>180</v>
      </c>
      <c r="FQ181" s="34">
        <v>0</v>
      </c>
      <c r="FR181" s="34">
        <v>0</v>
      </c>
      <c r="FS181" s="34">
        <v>0</v>
      </c>
      <c r="FT181" s="34">
        <v>0</v>
      </c>
      <c r="FW181" s="34" t="s">
        <v>180</v>
      </c>
      <c r="FX181" s="34">
        <v>0</v>
      </c>
      <c r="FY181" s="34">
        <v>0</v>
      </c>
      <c r="FZ181" s="34">
        <v>0</v>
      </c>
      <c r="GA181" s="34">
        <v>0</v>
      </c>
      <c r="GD181" s="34" t="s">
        <v>180</v>
      </c>
      <c r="GE181" s="34">
        <v>0</v>
      </c>
      <c r="GF181" s="34">
        <v>0</v>
      </c>
      <c r="GG181" s="34">
        <v>0</v>
      </c>
      <c r="GH181" s="34">
        <v>0</v>
      </c>
      <c r="GK181" s="34" t="s">
        <v>180</v>
      </c>
      <c r="GL181" s="34">
        <v>0</v>
      </c>
      <c r="GM181" s="34">
        <v>0</v>
      </c>
      <c r="GN181" s="34">
        <v>0</v>
      </c>
      <c r="GO181" s="34">
        <v>0</v>
      </c>
      <c r="GR181" s="49" t="s">
        <v>180</v>
      </c>
      <c r="GS181" s="49">
        <v>0</v>
      </c>
      <c r="GT181" s="49">
        <v>0</v>
      </c>
      <c r="GU181" s="49">
        <v>0</v>
      </c>
      <c r="GV181" s="49">
        <v>0</v>
      </c>
      <c r="GY181" s="57" t="s">
        <v>180</v>
      </c>
      <c r="GZ181" s="57">
        <v>0</v>
      </c>
      <c r="HA181" s="57">
        <v>0</v>
      </c>
      <c r="HB181" s="57">
        <v>0</v>
      </c>
      <c r="HC181" s="57">
        <v>0</v>
      </c>
      <c r="HF181" s="57" t="s">
        <v>180</v>
      </c>
      <c r="HG181" s="57">
        <v>0</v>
      </c>
      <c r="HH181" s="57">
        <v>0</v>
      </c>
      <c r="HI181" s="57">
        <v>0</v>
      </c>
      <c r="HJ181" s="57">
        <v>0</v>
      </c>
    </row>
    <row r="182" spans="1:218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  <c r="FP182" s="34" t="s">
        <v>181</v>
      </c>
      <c r="FQ182" s="34">
        <v>0</v>
      </c>
      <c r="FR182" s="34">
        <v>0</v>
      </c>
      <c r="FS182" s="34">
        <v>0</v>
      </c>
      <c r="FT182" s="34">
        <v>0</v>
      </c>
      <c r="FW182" s="34" t="s">
        <v>181</v>
      </c>
      <c r="FX182" s="34">
        <v>0</v>
      </c>
      <c r="FY182" s="34">
        <v>0</v>
      </c>
      <c r="FZ182" s="34">
        <v>0</v>
      </c>
      <c r="GA182" s="34">
        <v>0</v>
      </c>
      <c r="GD182" s="34" t="s">
        <v>181</v>
      </c>
      <c r="GE182" s="34">
        <v>0</v>
      </c>
      <c r="GF182" s="34">
        <v>0</v>
      </c>
      <c r="GG182" s="34">
        <v>0</v>
      </c>
      <c r="GH182" s="34">
        <v>0</v>
      </c>
      <c r="GK182" s="34" t="s">
        <v>181</v>
      </c>
      <c r="GL182" s="34">
        <v>0</v>
      </c>
      <c r="GM182" s="34">
        <v>0</v>
      </c>
      <c r="GN182" s="34">
        <v>0</v>
      </c>
      <c r="GO182" s="34">
        <v>0</v>
      </c>
      <c r="GR182" s="49" t="s">
        <v>181</v>
      </c>
      <c r="GS182" s="49">
        <v>0</v>
      </c>
      <c r="GT182" s="49">
        <v>0</v>
      </c>
      <c r="GU182" s="49">
        <v>0</v>
      </c>
      <c r="GV182" s="49">
        <v>0</v>
      </c>
      <c r="GY182" s="57" t="s">
        <v>181</v>
      </c>
      <c r="GZ182" s="57">
        <v>0</v>
      </c>
      <c r="HA182" s="57">
        <v>0</v>
      </c>
      <c r="HB182" s="57">
        <v>0</v>
      </c>
      <c r="HC182" s="57">
        <v>0</v>
      </c>
      <c r="HF182" s="57" t="s">
        <v>181</v>
      </c>
      <c r="HG182" s="57">
        <v>0</v>
      </c>
      <c r="HH182" s="57">
        <v>0</v>
      </c>
      <c r="HI182" s="57">
        <v>0</v>
      </c>
      <c r="HJ182" s="57">
        <v>0</v>
      </c>
    </row>
    <row r="183" spans="1:218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  <c r="FP183" s="34" t="s">
        <v>182</v>
      </c>
      <c r="FQ183" s="34">
        <v>0</v>
      </c>
      <c r="FR183" s="34">
        <v>0</v>
      </c>
      <c r="FS183" s="34">
        <v>0</v>
      </c>
      <c r="FT183" s="34">
        <v>0</v>
      </c>
      <c r="FW183" s="34" t="s">
        <v>182</v>
      </c>
      <c r="FX183" s="34">
        <v>0</v>
      </c>
      <c r="FY183" s="34">
        <v>0</v>
      </c>
      <c r="FZ183" s="34">
        <v>0</v>
      </c>
      <c r="GA183" s="34">
        <v>0</v>
      </c>
      <c r="GD183" s="34" t="s">
        <v>182</v>
      </c>
      <c r="GE183" s="34">
        <v>0</v>
      </c>
      <c r="GF183" s="34">
        <v>0</v>
      </c>
      <c r="GG183" s="34">
        <v>0</v>
      </c>
      <c r="GH183" s="34">
        <v>0</v>
      </c>
      <c r="GK183" s="34" t="s">
        <v>182</v>
      </c>
      <c r="GL183" s="34">
        <v>0</v>
      </c>
      <c r="GM183" s="34">
        <v>0</v>
      </c>
      <c r="GN183" s="34">
        <v>0</v>
      </c>
      <c r="GO183" s="34">
        <v>0</v>
      </c>
      <c r="GR183" s="49" t="s">
        <v>182</v>
      </c>
      <c r="GS183" s="49">
        <v>0</v>
      </c>
      <c r="GT183" s="49">
        <v>0</v>
      </c>
      <c r="GU183" s="49">
        <v>0</v>
      </c>
      <c r="GV183" s="49">
        <v>0</v>
      </c>
      <c r="GY183" s="57" t="s">
        <v>182</v>
      </c>
      <c r="GZ183" s="57">
        <v>0</v>
      </c>
      <c r="HA183" s="57">
        <v>0</v>
      </c>
      <c r="HB183" s="57">
        <v>0</v>
      </c>
      <c r="HC183" s="57">
        <v>0</v>
      </c>
      <c r="HF183" s="57" t="s">
        <v>182</v>
      </c>
      <c r="HG183" s="57">
        <v>0</v>
      </c>
      <c r="HH183" s="57">
        <v>0</v>
      </c>
      <c r="HI183" s="57">
        <v>0</v>
      </c>
      <c r="HJ183" s="57">
        <v>0</v>
      </c>
    </row>
    <row r="184" spans="1:218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  <c r="FP184" s="34" t="s">
        <v>183</v>
      </c>
      <c r="FQ184" s="34">
        <v>0</v>
      </c>
      <c r="FR184" s="34">
        <v>0</v>
      </c>
      <c r="FS184" s="34">
        <v>0</v>
      </c>
      <c r="FT184" s="34">
        <v>0</v>
      </c>
      <c r="FW184" s="34" t="s">
        <v>183</v>
      </c>
      <c r="FX184" s="34">
        <v>0</v>
      </c>
      <c r="FY184" s="34">
        <v>0</v>
      </c>
      <c r="FZ184" s="34">
        <v>0</v>
      </c>
      <c r="GA184" s="34">
        <v>0</v>
      </c>
      <c r="GD184" s="34" t="s">
        <v>183</v>
      </c>
      <c r="GE184" s="34">
        <v>0</v>
      </c>
      <c r="GF184" s="34">
        <v>0</v>
      </c>
      <c r="GG184" s="34">
        <v>0</v>
      </c>
      <c r="GH184" s="34">
        <v>0</v>
      </c>
      <c r="GK184" s="34" t="s">
        <v>183</v>
      </c>
      <c r="GL184" s="34">
        <v>0</v>
      </c>
      <c r="GM184" s="34">
        <v>0</v>
      </c>
      <c r="GN184" s="34">
        <v>0</v>
      </c>
      <c r="GO184" s="34">
        <v>0</v>
      </c>
      <c r="GR184" s="49" t="s">
        <v>183</v>
      </c>
      <c r="GS184" s="49">
        <v>0</v>
      </c>
      <c r="GT184" s="49">
        <v>0</v>
      </c>
      <c r="GU184" s="49">
        <v>0</v>
      </c>
      <c r="GV184" s="49">
        <v>0</v>
      </c>
      <c r="GY184" s="57" t="s">
        <v>183</v>
      </c>
      <c r="GZ184" s="57">
        <v>0</v>
      </c>
      <c r="HA184" s="57">
        <v>0</v>
      </c>
      <c r="HB184" s="57">
        <v>0</v>
      </c>
      <c r="HC184" s="57">
        <v>0</v>
      </c>
      <c r="HF184" s="57" t="s">
        <v>183</v>
      </c>
      <c r="HG184" s="57">
        <v>0</v>
      </c>
      <c r="HH184" s="57">
        <v>0</v>
      </c>
      <c r="HI184" s="57">
        <v>0</v>
      </c>
      <c r="HJ184" s="57">
        <v>0</v>
      </c>
    </row>
    <row r="185" spans="1:218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  <c r="FP185" s="34" t="s">
        <v>184</v>
      </c>
      <c r="FQ185" s="34">
        <v>0</v>
      </c>
      <c r="FR185" s="34">
        <v>0</v>
      </c>
      <c r="FS185" s="34">
        <v>0</v>
      </c>
      <c r="FT185" s="34">
        <v>0</v>
      </c>
      <c r="FW185" s="34" t="s">
        <v>184</v>
      </c>
      <c r="FX185" s="34">
        <v>0</v>
      </c>
      <c r="FY185" s="34">
        <v>0</v>
      </c>
      <c r="FZ185" s="34">
        <v>0</v>
      </c>
      <c r="GA185" s="34">
        <v>0</v>
      </c>
      <c r="GD185" s="34" t="s">
        <v>184</v>
      </c>
      <c r="GE185" s="34">
        <v>0</v>
      </c>
      <c r="GF185" s="34">
        <v>0</v>
      </c>
      <c r="GG185" s="34">
        <v>0</v>
      </c>
      <c r="GH185" s="34">
        <v>0</v>
      </c>
      <c r="GK185" s="34" t="s">
        <v>184</v>
      </c>
      <c r="GL185" s="34">
        <v>0</v>
      </c>
      <c r="GM185" s="34">
        <v>0</v>
      </c>
      <c r="GN185" s="34">
        <v>0</v>
      </c>
      <c r="GO185" s="34">
        <v>0</v>
      </c>
      <c r="GR185" s="49" t="s">
        <v>184</v>
      </c>
      <c r="GS185" s="49">
        <v>0</v>
      </c>
      <c r="GT185" s="49">
        <v>0</v>
      </c>
      <c r="GU185" s="49">
        <v>0</v>
      </c>
      <c r="GV185" s="49">
        <v>0</v>
      </c>
      <c r="GY185" s="57" t="s">
        <v>184</v>
      </c>
      <c r="GZ185" s="57">
        <v>0</v>
      </c>
      <c r="HA185" s="57">
        <v>0</v>
      </c>
      <c r="HB185" s="57">
        <v>0</v>
      </c>
      <c r="HC185" s="57">
        <v>0</v>
      </c>
      <c r="HF185" s="57" t="s">
        <v>184</v>
      </c>
      <c r="HG185" s="57">
        <v>0</v>
      </c>
      <c r="HH185" s="57">
        <v>0</v>
      </c>
      <c r="HI185" s="57">
        <v>0</v>
      </c>
      <c r="HJ185" s="57">
        <v>0</v>
      </c>
    </row>
    <row r="186" spans="1:218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  <c r="FP186" s="34" t="s">
        <v>185</v>
      </c>
      <c r="FQ186" s="34">
        <v>0</v>
      </c>
      <c r="FR186" s="34">
        <v>0</v>
      </c>
      <c r="FS186" s="34">
        <v>0</v>
      </c>
      <c r="FT186" s="34">
        <v>0</v>
      </c>
      <c r="FW186" s="34" t="s">
        <v>185</v>
      </c>
      <c r="FX186" s="34">
        <v>0</v>
      </c>
      <c r="FY186" s="34">
        <v>0</v>
      </c>
      <c r="FZ186" s="34">
        <v>0</v>
      </c>
      <c r="GA186" s="34">
        <v>0</v>
      </c>
      <c r="GD186" s="34" t="s">
        <v>185</v>
      </c>
      <c r="GE186" s="34">
        <v>0</v>
      </c>
      <c r="GF186" s="34">
        <v>0</v>
      </c>
      <c r="GG186" s="34">
        <v>0</v>
      </c>
      <c r="GH186" s="34">
        <v>0</v>
      </c>
      <c r="GK186" s="34" t="s">
        <v>185</v>
      </c>
      <c r="GL186" s="34">
        <v>0</v>
      </c>
      <c r="GM186" s="34">
        <v>0</v>
      </c>
      <c r="GN186" s="34">
        <v>0</v>
      </c>
      <c r="GO186" s="34">
        <v>0</v>
      </c>
      <c r="GR186" s="49" t="s">
        <v>185</v>
      </c>
      <c r="GS186" s="49">
        <v>0</v>
      </c>
      <c r="GT186" s="49">
        <v>0</v>
      </c>
      <c r="GU186" s="49">
        <v>0</v>
      </c>
      <c r="GV186" s="49">
        <v>0</v>
      </c>
      <c r="GY186" s="57" t="s">
        <v>185</v>
      </c>
      <c r="GZ186" s="57">
        <v>0</v>
      </c>
      <c r="HA186" s="57">
        <v>0</v>
      </c>
      <c r="HB186" s="57">
        <v>0</v>
      </c>
      <c r="HC186" s="57">
        <v>0</v>
      </c>
      <c r="HF186" s="57" t="s">
        <v>185</v>
      </c>
      <c r="HG186" s="57">
        <v>0</v>
      </c>
      <c r="HH186" s="57">
        <v>0</v>
      </c>
      <c r="HI186" s="57">
        <v>0</v>
      </c>
      <c r="HJ186" s="57">
        <v>0</v>
      </c>
    </row>
    <row r="187" spans="1:218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  <c r="FP187" s="34" t="s">
        <v>186</v>
      </c>
      <c r="FQ187" s="34">
        <v>0</v>
      </c>
      <c r="FR187" s="34">
        <v>0</v>
      </c>
      <c r="FS187" s="34">
        <v>0</v>
      </c>
      <c r="FT187" s="34">
        <v>0</v>
      </c>
      <c r="FW187" s="34" t="s">
        <v>186</v>
      </c>
      <c r="FX187" s="34">
        <v>0</v>
      </c>
      <c r="FY187" s="34">
        <v>0</v>
      </c>
      <c r="FZ187" s="34">
        <v>0</v>
      </c>
      <c r="GA187" s="34">
        <v>0</v>
      </c>
      <c r="GD187" s="34" t="s">
        <v>186</v>
      </c>
      <c r="GE187" s="34">
        <v>0</v>
      </c>
      <c r="GF187" s="34">
        <v>0</v>
      </c>
      <c r="GG187" s="34">
        <v>0</v>
      </c>
      <c r="GH187" s="34">
        <v>0</v>
      </c>
      <c r="GK187" s="34" t="s">
        <v>186</v>
      </c>
      <c r="GL187" s="34">
        <v>0</v>
      </c>
      <c r="GM187" s="34">
        <v>0</v>
      </c>
      <c r="GN187" s="34">
        <v>0</v>
      </c>
      <c r="GO187" s="34">
        <v>0</v>
      </c>
      <c r="GR187" s="49" t="s">
        <v>186</v>
      </c>
      <c r="GS187" s="49">
        <v>0</v>
      </c>
      <c r="GT187" s="49">
        <v>0</v>
      </c>
      <c r="GU187" s="49">
        <v>0</v>
      </c>
      <c r="GV187" s="49">
        <v>0</v>
      </c>
      <c r="GY187" s="57" t="s">
        <v>186</v>
      </c>
      <c r="GZ187" s="57">
        <v>0</v>
      </c>
      <c r="HA187" s="57">
        <v>0</v>
      </c>
      <c r="HB187" s="57">
        <v>0</v>
      </c>
      <c r="HC187" s="57">
        <v>0</v>
      </c>
      <c r="HF187" s="57" t="s">
        <v>186</v>
      </c>
      <c r="HG187" s="57">
        <v>0</v>
      </c>
      <c r="HH187" s="57">
        <v>0</v>
      </c>
      <c r="HI187" s="57">
        <v>0</v>
      </c>
      <c r="HJ187" s="57">
        <v>0</v>
      </c>
    </row>
    <row r="188" spans="1:218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  <c r="FP188" s="34" t="s">
        <v>187</v>
      </c>
      <c r="FQ188" s="34">
        <v>0</v>
      </c>
      <c r="FR188" s="34">
        <v>0</v>
      </c>
      <c r="FS188" s="34">
        <v>0</v>
      </c>
      <c r="FT188" s="34">
        <v>0</v>
      </c>
      <c r="FW188" s="34" t="s">
        <v>187</v>
      </c>
      <c r="FX188" s="34">
        <v>0</v>
      </c>
      <c r="FY188" s="34">
        <v>0</v>
      </c>
      <c r="FZ188" s="34">
        <v>0</v>
      </c>
      <c r="GA188" s="34">
        <v>0</v>
      </c>
      <c r="GD188" s="34" t="s">
        <v>187</v>
      </c>
      <c r="GE188" s="34">
        <v>0</v>
      </c>
      <c r="GF188" s="34">
        <v>0</v>
      </c>
      <c r="GG188" s="34">
        <v>0</v>
      </c>
      <c r="GH188" s="34">
        <v>0</v>
      </c>
      <c r="GK188" s="34" t="s">
        <v>187</v>
      </c>
      <c r="GL188" s="34">
        <v>0</v>
      </c>
      <c r="GM188" s="34">
        <v>0</v>
      </c>
      <c r="GN188" s="34">
        <v>0</v>
      </c>
      <c r="GO188" s="34">
        <v>0</v>
      </c>
      <c r="GR188" s="49" t="s">
        <v>187</v>
      </c>
      <c r="GS188" s="49">
        <v>0</v>
      </c>
      <c r="GT188" s="49">
        <v>0</v>
      </c>
      <c r="GU188" s="49">
        <v>0</v>
      </c>
      <c r="GV188" s="49">
        <v>0</v>
      </c>
      <c r="GY188" s="57" t="s">
        <v>187</v>
      </c>
      <c r="GZ188" s="57">
        <v>0</v>
      </c>
      <c r="HA188" s="57">
        <v>0</v>
      </c>
      <c r="HB188" s="57">
        <v>0</v>
      </c>
      <c r="HC188" s="57">
        <v>0</v>
      </c>
      <c r="HF188" s="57" t="s">
        <v>187</v>
      </c>
      <c r="HG188" s="57">
        <v>0</v>
      </c>
      <c r="HH188" s="57">
        <v>0</v>
      </c>
      <c r="HI188" s="57">
        <v>0</v>
      </c>
      <c r="HJ188" s="57">
        <v>0</v>
      </c>
    </row>
    <row r="189" spans="1:218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  <c r="FP189" s="34" t="s">
        <v>188</v>
      </c>
      <c r="FQ189" s="34">
        <v>0</v>
      </c>
      <c r="FR189" s="34">
        <v>0</v>
      </c>
      <c r="FS189" s="34">
        <v>0</v>
      </c>
      <c r="FT189" s="34">
        <v>0</v>
      </c>
      <c r="FW189" s="34" t="s">
        <v>188</v>
      </c>
      <c r="FX189" s="34">
        <v>0</v>
      </c>
      <c r="FY189" s="34">
        <v>0</v>
      </c>
      <c r="FZ189" s="34">
        <v>0</v>
      </c>
      <c r="GA189" s="34">
        <v>0</v>
      </c>
      <c r="GD189" s="34" t="s">
        <v>188</v>
      </c>
      <c r="GE189" s="34">
        <v>0</v>
      </c>
      <c r="GF189" s="34">
        <v>0</v>
      </c>
      <c r="GG189" s="34">
        <v>0</v>
      </c>
      <c r="GH189" s="34">
        <v>0</v>
      </c>
      <c r="GK189" s="34" t="s">
        <v>188</v>
      </c>
      <c r="GL189" s="34">
        <v>0</v>
      </c>
      <c r="GM189" s="34">
        <v>0</v>
      </c>
      <c r="GN189" s="34">
        <v>0</v>
      </c>
      <c r="GO189" s="34">
        <v>0</v>
      </c>
      <c r="GR189" s="49" t="s">
        <v>188</v>
      </c>
      <c r="GS189" s="49">
        <v>0</v>
      </c>
      <c r="GT189" s="49">
        <v>0</v>
      </c>
      <c r="GU189" s="49">
        <v>0</v>
      </c>
      <c r="GV189" s="49">
        <v>0</v>
      </c>
      <c r="GY189" s="57" t="s">
        <v>188</v>
      </c>
      <c r="GZ189" s="57">
        <v>0</v>
      </c>
      <c r="HA189" s="57">
        <v>0</v>
      </c>
      <c r="HB189" s="57">
        <v>0</v>
      </c>
      <c r="HC189" s="57">
        <v>0</v>
      </c>
      <c r="HF189" s="57" t="s">
        <v>188</v>
      </c>
      <c r="HG189" s="57">
        <v>0</v>
      </c>
      <c r="HH189" s="57">
        <v>0</v>
      </c>
      <c r="HI189" s="57">
        <v>0</v>
      </c>
      <c r="HJ189" s="57">
        <v>0</v>
      </c>
    </row>
    <row r="190" spans="1:218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  <c r="FP190" s="34" t="s">
        <v>189</v>
      </c>
      <c r="FQ190" s="34">
        <v>0</v>
      </c>
      <c r="FR190" s="34">
        <v>0</v>
      </c>
      <c r="FS190" s="34">
        <v>0</v>
      </c>
      <c r="FT190" s="34">
        <v>0</v>
      </c>
      <c r="FW190" s="34" t="s">
        <v>189</v>
      </c>
      <c r="FX190" s="34">
        <v>0</v>
      </c>
      <c r="FY190" s="34">
        <v>0</v>
      </c>
      <c r="FZ190" s="34">
        <v>0</v>
      </c>
      <c r="GA190" s="34">
        <v>0</v>
      </c>
      <c r="GD190" s="34" t="s">
        <v>189</v>
      </c>
      <c r="GE190" s="34">
        <v>0</v>
      </c>
      <c r="GF190" s="34">
        <v>0</v>
      </c>
      <c r="GG190" s="34">
        <v>0</v>
      </c>
      <c r="GH190" s="34">
        <v>0</v>
      </c>
      <c r="GK190" s="34" t="s">
        <v>189</v>
      </c>
      <c r="GL190" s="34">
        <v>0</v>
      </c>
      <c r="GM190" s="34">
        <v>0</v>
      </c>
      <c r="GN190" s="34">
        <v>0</v>
      </c>
      <c r="GO190" s="34">
        <v>0</v>
      </c>
      <c r="GR190" s="49" t="s">
        <v>189</v>
      </c>
      <c r="GS190" s="49">
        <v>0</v>
      </c>
      <c r="GT190" s="49">
        <v>0</v>
      </c>
      <c r="GU190" s="49">
        <v>0</v>
      </c>
      <c r="GV190" s="49">
        <v>0</v>
      </c>
      <c r="GY190" s="57" t="s">
        <v>189</v>
      </c>
      <c r="GZ190" s="57">
        <v>0</v>
      </c>
      <c r="HA190" s="57">
        <v>0</v>
      </c>
      <c r="HB190" s="57">
        <v>0</v>
      </c>
      <c r="HC190" s="57">
        <v>0</v>
      </c>
      <c r="HF190" s="57" t="s">
        <v>189</v>
      </c>
      <c r="HG190" s="57">
        <v>0</v>
      </c>
      <c r="HH190" s="57">
        <v>0</v>
      </c>
      <c r="HI190" s="57">
        <v>0</v>
      </c>
      <c r="HJ190" s="57">
        <v>0</v>
      </c>
    </row>
    <row r="191" spans="1:218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  <c r="FP191" s="34" t="s">
        <v>190</v>
      </c>
      <c r="FQ191" s="34">
        <v>0</v>
      </c>
      <c r="FR191" s="34">
        <v>0</v>
      </c>
      <c r="FS191" s="34">
        <v>0</v>
      </c>
      <c r="FT191" s="34">
        <v>0</v>
      </c>
      <c r="FW191" s="34" t="s">
        <v>190</v>
      </c>
      <c r="FX191" s="34">
        <v>0</v>
      </c>
      <c r="FY191" s="34">
        <v>0</v>
      </c>
      <c r="FZ191" s="34">
        <v>0</v>
      </c>
      <c r="GA191" s="34">
        <v>0</v>
      </c>
      <c r="GD191" s="34" t="s">
        <v>190</v>
      </c>
      <c r="GE191" s="34">
        <v>0</v>
      </c>
      <c r="GF191" s="34">
        <v>0</v>
      </c>
      <c r="GG191" s="34">
        <v>0</v>
      </c>
      <c r="GH191" s="34">
        <v>0</v>
      </c>
      <c r="GK191" s="34" t="s">
        <v>190</v>
      </c>
      <c r="GL191" s="34">
        <v>0</v>
      </c>
      <c r="GM191" s="34">
        <v>0</v>
      </c>
      <c r="GN191" s="34">
        <v>0</v>
      </c>
      <c r="GO191" s="34">
        <v>0</v>
      </c>
      <c r="GR191" s="49" t="s">
        <v>190</v>
      </c>
      <c r="GS191" s="49">
        <v>0</v>
      </c>
      <c r="GT191" s="49">
        <v>0</v>
      </c>
      <c r="GU191" s="49">
        <v>0</v>
      </c>
      <c r="GV191" s="49">
        <v>0</v>
      </c>
      <c r="GY191" s="57" t="s">
        <v>190</v>
      </c>
      <c r="GZ191" s="57">
        <v>0</v>
      </c>
      <c r="HA191" s="57">
        <v>0</v>
      </c>
      <c r="HB191" s="57">
        <v>0</v>
      </c>
      <c r="HC191" s="57">
        <v>0</v>
      </c>
      <c r="HF191" s="57" t="s">
        <v>190</v>
      </c>
      <c r="HG191" s="57">
        <v>0</v>
      </c>
      <c r="HH191" s="57">
        <v>0</v>
      </c>
      <c r="HI191" s="57">
        <v>0</v>
      </c>
      <c r="HJ191" s="57">
        <v>0</v>
      </c>
    </row>
    <row r="192" spans="1:218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  <c r="FP192" s="34" t="s">
        <v>191</v>
      </c>
      <c r="FQ192" s="34">
        <v>0</v>
      </c>
      <c r="FR192" s="34">
        <v>0</v>
      </c>
      <c r="FS192" s="34">
        <v>0</v>
      </c>
      <c r="FT192" s="34">
        <v>0</v>
      </c>
      <c r="FW192" s="34" t="s">
        <v>191</v>
      </c>
      <c r="FX192" s="34">
        <v>0</v>
      </c>
      <c r="FY192" s="34">
        <v>0</v>
      </c>
      <c r="FZ192" s="34">
        <v>0</v>
      </c>
      <c r="GA192" s="34">
        <v>0</v>
      </c>
      <c r="GD192" s="34" t="s">
        <v>191</v>
      </c>
      <c r="GE192" s="34">
        <v>0</v>
      </c>
      <c r="GF192" s="34">
        <v>0</v>
      </c>
      <c r="GG192" s="34">
        <v>0</v>
      </c>
      <c r="GH192" s="34">
        <v>0</v>
      </c>
      <c r="GK192" s="34" t="s">
        <v>191</v>
      </c>
      <c r="GL192" s="34">
        <v>0</v>
      </c>
      <c r="GM192" s="34">
        <v>0</v>
      </c>
      <c r="GN192" s="34">
        <v>0</v>
      </c>
      <c r="GO192" s="34">
        <v>0</v>
      </c>
      <c r="GR192" s="49" t="s">
        <v>191</v>
      </c>
      <c r="GS192" s="49">
        <v>0</v>
      </c>
      <c r="GT192" s="49">
        <v>0</v>
      </c>
      <c r="GU192" s="49">
        <v>0</v>
      </c>
      <c r="GV192" s="49">
        <v>0</v>
      </c>
      <c r="GY192" s="57" t="s">
        <v>191</v>
      </c>
      <c r="GZ192" s="57">
        <v>0</v>
      </c>
      <c r="HA192" s="57">
        <v>0</v>
      </c>
      <c r="HB192" s="57">
        <v>0</v>
      </c>
      <c r="HC192" s="57">
        <v>0</v>
      </c>
      <c r="HF192" s="57" t="s">
        <v>191</v>
      </c>
      <c r="HG192" s="57">
        <v>0</v>
      </c>
      <c r="HH192" s="57">
        <v>0</v>
      </c>
      <c r="HI192" s="57">
        <v>0</v>
      </c>
      <c r="HJ192" s="57">
        <v>0</v>
      </c>
    </row>
    <row r="193" spans="1:218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  <c r="FP193" s="34" t="s">
        <v>192</v>
      </c>
      <c r="FQ193" s="34">
        <v>0</v>
      </c>
      <c r="FR193" s="34">
        <v>0</v>
      </c>
      <c r="FS193" s="34">
        <v>0</v>
      </c>
      <c r="FT193" s="34">
        <v>0</v>
      </c>
      <c r="FW193" s="34" t="s">
        <v>192</v>
      </c>
      <c r="FX193" s="34">
        <v>0</v>
      </c>
      <c r="FY193" s="34">
        <v>0</v>
      </c>
      <c r="FZ193" s="34">
        <v>0</v>
      </c>
      <c r="GA193" s="34">
        <v>0</v>
      </c>
      <c r="GD193" s="34" t="s">
        <v>192</v>
      </c>
      <c r="GE193" s="34">
        <v>0</v>
      </c>
      <c r="GF193" s="34">
        <v>0</v>
      </c>
      <c r="GG193" s="34">
        <v>0</v>
      </c>
      <c r="GH193" s="34">
        <v>0</v>
      </c>
      <c r="GK193" s="34" t="s">
        <v>192</v>
      </c>
      <c r="GL193" s="34">
        <v>0</v>
      </c>
      <c r="GM193" s="34">
        <v>0</v>
      </c>
      <c r="GN193" s="34">
        <v>0</v>
      </c>
      <c r="GO193" s="34">
        <v>0</v>
      </c>
      <c r="GR193" s="49" t="s">
        <v>192</v>
      </c>
      <c r="GS193" s="49">
        <v>0</v>
      </c>
      <c r="GT193" s="49">
        <v>0</v>
      </c>
      <c r="GU193" s="49">
        <v>0</v>
      </c>
      <c r="GV193" s="49">
        <v>0</v>
      </c>
      <c r="GY193" s="57" t="s">
        <v>192</v>
      </c>
      <c r="GZ193" s="57">
        <v>0</v>
      </c>
      <c r="HA193" s="57">
        <v>0</v>
      </c>
      <c r="HB193" s="57">
        <v>0</v>
      </c>
      <c r="HC193" s="57">
        <v>0</v>
      </c>
      <c r="HF193" s="57" t="s">
        <v>192</v>
      </c>
      <c r="HG193" s="57">
        <v>0</v>
      </c>
      <c r="HH193" s="57">
        <v>0</v>
      </c>
      <c r="HI193" s="57">
        <v>0</v>
      </c>
      <c r="HJ193" s="57">
        <v>0</v>
      </c>
    </row>
    <row r="194" spans="1:218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  <c r="FP194" s="34" t="s">
        <v>193</v>
      </c>
      <c r="FQ194" s="34">
        <v>0</v>
      </c>
      <c r="FR194" s="34">
        <v>0</v>
      </c>
      <c r="FS194" s="34">
        <v>0</v>
      </c>
      <c r="FT194" s="34">
        <v>0</v>
      </c>
      <c r="FW194" s="34" t="s">
        <v>193</v>
      </c>
      <c r="FX194" s="34">
        <v>0</v>
      </c>
      <c r="FY194" s="34">
        <v>0</v>
      </c>
      <c r="FZ194" s="34">
        <v>0</v>
      </c>
      <c r="GA194" s="34">
        <v>0</v>
      </c>
      <c r="GD194" s="34" t="s">
        <v>193</v>
      </c>
      <c r="GE194" s="34">
        <v>0</v>
      </c>
      <c r="GF194" s="34">
        <v>0</v>
      </c>
      <c r="GG194" s="34">
        <v>0</v>
      </c>
      <c r="GH194" s="34">
        <v>0</v>
      </c>
      <c r="GK194" s="34" t="s">
        <v>193</v>
      </c>
      <c r="GL194" s="34">
        <v>0</v>
      </c>
      <c r="GM194" s="34">
        <v>0</v>
      </c>
      <c r="GN194" s="34">
        <v>0</v>
      </c>
      <c r="GO194" s="34">
        <v>0</v>
      </c>
      <c r="GR194" s="49" t="s">
        <v>193</v>
      </c>
      <c r="GS194" s="49">
        <v>0</v>
      </c>
      <c r="GT194" s="49">
        <v>0</v>
      </c>
      <c r="GU194" s="49">
        <v>0</v>
      </c>
      <c r="GV194" s="49">
        <v>0</v>
      </c>
      <c r="GY194" s="57" t="s">
        <v>193</v>
      </c>
      <c r="GZ194" s="57">
        <v>0</v>
      </c>
      <c r="HA194" s="57">
        <v>0</v>
      </c>
      <c r="HB194" s="57">
        <v>0</v>
      </c>
      <c r="HC194" s="57">
        <v>0</v>
      </c>
      <c r="HF194" s="57" t="s">
        <v>193</v>
      </c>
      <c r="HG194" s="57">
        <v>0</v>
      </c>
      <c r="HH194" s="57">
        <v>0</v>
      </c>
      <c r="HI194" s="57">
        <v>0</v>
      </c>
      <c r="HJ194" s="57">
        <v>0</v>
      </c>
    </row>
    <row r="195" spans="1:218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  <c r="FP195" s="34" t="s">
        <v>194</v>
      </c>
      <c r="FQ195" s="34">
        <v>0</v>
      </c>
      <c r="FR195" s="34">
        <v>0</v>
      </c>
      <c r="FS195" s="34">
        <v>0</v>
      </c>
      <c r="FT195" s="34">
        <v>0</v>
      </c>
      <c r="FW195" s="34" t="s">
        <v>194</v>
      </c>
      <c r="FX195" s="34">
        <v>0</v>
      </c>
      <c r="FY195" s="34">
        <v>0</v>
      </c>
      <c r="FZ195" s="34">
        <v>0</v>
      </c>
      <c r="GA195" s="34">
        <v>0</v>
      </c>
      <c r="GD195" s="34" t="s">
        <v>194</v>
      </c>
      <c r="GE195" s="34">
        <v>0</v>
      </c>
      <c r="GF195" s="34">
        <v>0</v>
      </c>
      <c r="GG195" s="34">
        <v>0</v>
      </c>
      <c r="GH195" s="34">
        <v>0</v>
      </c>
      <c r="GK195" s="34" t="s">
        <v>194</v>
      </c>
      <c r="GL195" s="34">
        <v>0</v>
      </c>
      <c r="GM195" s="34">
        <v>0</v>
      </c>
      <c r="GN195" s="34">
        <v>0</v>
      </c>
      <c r="GO195" s="34">
        <v>0</v>
      </c>
      <c r="GR195" s="49" t="s">
        <v>194</v>
      </c>
      <c r="GS195" s="49">
        <v>0</v>
      </c>
      <c r="GT195" s="49">
        <v>0</v>
      </c>
      <c r="GU195" s="49">
        <v>0</v>
      </c>
      <c r="GV195" s="49">
        <v>0</v>
      </c>
      <c r="GY195" s="57" t="s">
        <v>194</v>
      </c>
      <c r="GZ195" s="57">
        <v>0</v>
      </c>
      <c r="HA195" s="57">
        <v>0</v>
      </c>
      <c r="HB195" s="57">
        <v>0</v>
      </c>
      <c r="HC195" s="57">
        <v>0</v>
      </c>
      <c r="HF195" s="57" t="s">
        <v>194</v>
      </c>
      <c r="HG195" s="57">
        <v>0</v>
      </c>
      <c r="HH195" s="57">
        <v>0</v>
      </c>
      <c r="HI195" s="57">
        <v>0</v>
      </c>
      <c r="HJ195" s="57">
        <v>0</v>
      </c>
    </row>
    <row r="196" spans="1:218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  <c r="FP196" s="34" t="s">
        <v>195</v>
      </c>
      <c r="FQ196" s="34">
        <v>0</v>
      </c>
      <c r="FR196" s="34">
        <v>0</v>
      </c>
      <c r="FS196" s="34">
        <v>0</v>
      </c>
      <c r="FT196" s="34">
        <v>0</v>
      </c>
      <c r="FW196" s="34" t="s">
        <v>195</v>
      </c>
      <c r="FX196" s="34">
        <v>0</v>
      </c>
      <c r="FY196" s="34">
        <v>0</v>
      </c>
      <c r="FZ196" s="34">
        <v>0</v>
      </c>
      <c r="GA196" s="34">
        <v>0</v>
      </c>
      <c r="GD196" s="34" t="s">
        <v>195</v>
      </c>
      <c r="GE196" s="34">
        <v>0</v>
      </c>
      <c r="GF196" s="34">
        <v>0</v>
      </c>
      <c r="GG196" s="34">
        <v>0</v>
      </c>
      <c r="GH196" s="34">
        <v>0</v>
      </c>
      <c r="GK196" s="34" t="s">
        <v>195</v>
      </c>
      <c r="GL196" s="34">
        <v>0</v>
      </c>
      <c r="GM196" s="34">
        <v>0</v>
      </c>
      <c r="GN196" s="34">
        <v>0</v>
      </c>
      <c r="GO196" s="34">
        <v>0</v>
      </c>
      <c r="GR196" s="49" t="s">
        <v>195</v>
      </c>
      <c r="GS196" s="49">
        <v>0</v>
      </c>
      <c r="GT196" s="49">
        <v>0</v>
      </c>
      <c r="GU196" s="49">
        <v>0</v>
      </c>
      <c r="GV196" s="49">
        <v>0</v>
      </c>
      <c r="GY196" s="57" t="s">
        <v>195</v>
      </c>
      <c r="GZ196" s="57">
        <v>0</v>
      </c>
      <c r="HA196" s="57">
        <v>0</v>
      </c>
      <c r="HB196" s="57">
        <v>0</v>
      </c>
      <c r="HC196" s="57">
        <v>0</v>
      </c>
      <c r="HF196" s="57" t="s">
        <v>195</v>
      </c>
      <c r="HG196" s="57">
        <v>0</v>
      </c>
      <c r="HH196" s="57">
        <v>0</v>
      </c>
      <c r="HI196" s="57">
        <v>0</v>
      </c>
      <c r="HJ196" s="57">
        <v>0</v>
      </c>
    </row>
    <row r="197" spans="1:218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  <c r="FP197" s="34" t="s">
        <v>196</v>
      </c>
      <c r="FQ197" s="34">
        <v>0</v>
      </c>
      <c r="FR197" s="34">
        <v>0</v>
      </c>
      <c r="FS197" s="34">
        <v>0</v>
      </c>
      <c r="FT197" s="34">
        <v>0</v>
      </c>
      <c r="FW197" s="34" t="s">
        <v>196</v>
      </c>
      <c r="FX197" s="34">
        <v>0</v>
      </c>
      <c r="FY197" s="34">
        <v>0</v>
      </c>
      <c r="FZ197" s="34">
        <v>0</v>
      </c>
      <c r="GA197" s="34">
        <v>0</v>
      </c>
      <c r="GD197" s="34" t="s">
        <v>196</v>
      </c>
      <c r="GE197" s="34">
        <v>0</v>
      </c>
      <c r="GF197" s="34">
        <v>0</v>
      </c>
      <c r="GG197" s="34">
        <v>0</v>
      </c>
      <c r="GH197" s="34">
        <v>0</v>
      </c>
      <c r="GK197" s="34" t="s">
        <v>196</v>
      </c>
      <c r="GL197" s="34">
        <v>0</v>
      </c>
      <c r="GM197" s="34">
        <v>0</v>
      </c>
      <c r="GN197" s="34">
        <v>0</v>
      </c>
      <c r="GO197" s="34">
        <v>0</v>
      </c>
      <c r="GR197" s="49" t="s">
        <v>196</v>
      </c>
      <c r="GS197" s="49">
        <v>0</v>
      </c>
      <c r="GT197" s="49">
        <v>0</v>
      </c>
      <c r="GU197" s="49">
        <v>0</v>
      </c>
      <c r="GV197" s="49">
        <v>0</v>
      </c>
      <c r="GY197" s="57" t="s">
        <v>196</v>
      </c>
      <c r="GZ197" s="57">
        <v>0</v>
      </c>
      <c r="HA197" s="57">
        <v>0</v>
      </c>
      <c r="HB197" s="57">
        <v>0</v>
      </c>
      <c r="HC197" s="57">
        <v>0</v>
      </c>
      <c r="HF197" s="57" t="s">
        <v>196</v>
      </c>
      <c r="HG197" s="57">
        <v>0</v>
      </c>
      <c r="HH197" s="57">
        <v>0</v>
      </c>
      <c r="HI197" s="57">
        <v>0</v>
      </c>
      <c r="HJ197" s="57">
        <v>0</v>
      </c>
    </row>
    <row r="198" spans="1:218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  <c r="FP198" s="34" t="s">
        <v>197</v>
      </c>
      <c r="FQ198" s="34">
        <v>0</v>
      </c>
      <c r="FR198" s="34">
        <v>0</v>
      </c>
      <c r="FS198" s="34">
        <v>0</v>
      </c>
      <c r="FT198" s="34">
        <v>0</v>
      </c>
      <c r="FW198" s="34" t="s">
        <v>197</v>
      </c>
      <c r="FX198" s="34">
        <v>0</v>
      </c>
      <c r="FY198" s="34">
        <v>0</v>
      </c>
      <c r="FZ198" s="34">
        <v>0</v>
      </c>
      <c r="GA198" s="34">
        <v>0</v>
      </c>
      <c r="GD198" s="34" t="s">
        <v>197</v>
      </c>
      <c r="GE198" s="34">
        <v>0</v>
      </c>
      <c r="GF198" s="34">
        <v>0</v>
      </c>
      <c r="GG198" s="34">
        <v>0</v>
      </c>
      <c r="GH198" s="34">
        <v>0</v>
      </c>
      <c r="GK198" s="34" t="s">
        <v>197</v>
      </c>
      <c r="GL198" s="34">
        <v>0</v>
      </c>
      <c r="GM198" s="34">
        <v>0</v>
      </c>
      <c r="GN198" s="34">
        <v>0</v>
      </c>
      <c r="GO198" s="34">
        <v>0</v>
      </c>
      <c r="GR198" s="49" t="s">
        <v>197</v>
      </c>
      <c r="GS198" s="49">
        <v>0</v>
      </c>
      <c r="GT198" s="49">
        <v>0</v>
      </c>
      <c r="GU198" s="49">
        <v>0</v>
      </c>
      <c r="GV198" s="49">
        <v>0</v>
      </c>
      <c r="GY198" s="57" t="s">
        <v>197</v>
      </c>
      <c r="GZ198" s="57">
        <v>0</v>
      </c>
      <c r="HA198" s="57">
        <v>0</v>
      </c>
      <c r="HB198" s="57">
        <v>0</v>
      </c>
      <c r="HC198" s="57">
        <v>0</v>
      </c>
      <c r="HF198" s="57" t="s">
        <v>197</v>
      </c>
      <c r="HG198" s="57">
        <v>0</v>
      </c>
      <c r="HH198" s="57">
        <v>0</v>
      </c>
      <c r="HI198" s="57">
        <v>0</v>
      </c>
      <c r="HJ198" s="57">
        <v>0</v>
      </c>
    </row>
    <row r="199" spans="1:218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  <c r="FP199" s="34" t="s">
        <v>198</v>
      </c>
      <c r="FQ199" s="34">
        <v>0</v>
      </c>
      <c r="FR199" s="34">
        <v>0</v>
      </c>
      <c r="FS199" s="34">
        <v>0</v>
      </c>
      <c r="FT199" s="34">
        <v>0</v>
      </c>
      <c r="FW199" s="34" t="s">
        <v>198</v>
      </c>
      <c r="FX199" s="34">
        <v>0</v>
      </c>
      <c r="FY199" s="34">
        <v>0</v>
      </c>
      <c r="FZ199" s="34">
        <v>0</v>
      </c>
      <c r="GA199" s="34">
        <v>0</v>
      </c>
      <c r="GD199" s="34" t="s">
        <v>198</v>
      </c>
      <c r="GE199" s="34">
        <v>0</v>
      </c>
      <c r="GF199" s="34">
        <v>0</v>
      </c>
      <c r="GG199" s="34">
        <v>0</v>
      </c>
      <c r="GH199" s="34">
        <v>0</v>
      </c>
      <c r="GK199" s="34" t="s">
        <v>198</v>
      </c>
      <c r="GL199" s="34">
        <v>0</v>
      </c>
      <c r="GM199" s="34">
        <v>0</v>
      </c>
      <c r="GN199" s="34">
        <v>0</v>
      </c>
      <c r="GO199" s="34">
        <v>0</v>
      </c>
      <c r="GR199" s="49" t="s">
        <v>198</v>
      </c>
      <c r="GS199" s="49">
        <v>0</v>
      </c>
      <c r="GT199" s="49">
        <v>0</v>
      </c>
      <c r="GU199" s="49">
        <v>0</v>
      </c>
      <c r="GV199" s="49">
        <v>0</v>
      </c>
      <c r="GY199" s="57" t="s">
        <v>198</v>
      </c>
      <c r="GZ199" s="57">
        <v>0</v>
      </c>
      <c r="HA199" s="57">
        <v>0</v>
      </c>
      <c r="HB199" s="57">
        <v>0</v>
      </c>
      <c r="HC199" s="57">
        <v>0</v>
      </c>
      <c r="HF199" s="57" t="s">
        <v>198</v>
      </c>
      <c r="HG199" s="57">
        <v>0</v>
      </c>
      <c r="HH199" s="57">
        <v>0</v>
      </c>
      <c r="HI199" s="57">
        <v>0</v>
      </c>
      <c r="HJ199" s="57">
        <v>0</v>
      </c>
    </row>
    <row r="200" spans="1:218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  <c r="FP200" s="34" t="s">
        <v>199</v>
      </c>
      <c r="FQ200" s="34">
        <v>0</v>
      </c>
      <c r="FR200" s="34">
        <v>0</v>
      </c>
      <c r="FS200" s="34">
        <v>0</v>
      </c>
      <c r="FT200" s="34">
        <v>0</v>
      </c>
      <c r="FW200" s="34" t="s">
        <v>199</v>
      </c>
      <c r="FX200" s="34">
        <v>0</v>
      </c>
      <c r="FY200" s="34">
        <v>0</v>
      </c>
      <c r="FZ200" s="34">
        <v>0</v>
      </c>
      <c r="GA200" s="34">
        <v>0</v>
      </c>
      <c r="GD200" s="34" t="s">
        <v>199</v>
      </c>
      <c r="GE200" s="34">
        <v>0</v>
      </c>
      <c r="GF200" s="34">
        <v>0</v>
      </c>
      <c r="GG200" s="34">
        <v>0</v>
      </c>
      <c r="GH200" s="34">
        <v>0</v>
      </c>
      <c r="GK200" s="34" t="s">
        <v>199</v>
      </c>
      <c r="GL200" s="34">
        <v>0</v>
      </c>
      <c r="GM200" s="34">
        <v>0</v>
      </c>
      <c r="GN200" s="34">
        <v>0</v>
      </c>
      <c r="GO200" s="34">
        <v>0</v>
      </c>
      <c r="GR200" s="49" t="s">
        <v>199</v>
      </c>
      <c r="GS200" s="49">
        <v>0</v>
      </c>
      <c r="GT200" s="49">
        <v>0</v>
      </c>
      <c r="GU200" s="49">
        <v>0</v>
      </c>
      <c r="GV200" s="49">
        <v>0</v>
      </c>
      <c r="GY200" s="57" t="s">
        <v>199</v>
      </c>
      <c r="GZ200" s="57">
        <v>0</v>
      </c>
      <c r="HA200" s="57">
        <v>0</v>
      </c>
      <c r="HB200" s="57">
        <v>0</v>
      </c>
      <c r="HC200" s="57">
        <v>0</v>
      </c>
      <c r="HF200" s="57" t="s">
        <v>199</v>
      </c>
      <c r="HG200" s="57">
        <v>0</v>
      </c>
      <c r="HH200" s="57">
        <v>0</v>
      </c>
      <c r="HI200" s="57">
        <v>0</v>
      </c>
      <c r="HJ200" s="57">
        <v>0</v>
      </c>
    </row>
    <row r="201" spans="1:218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  <c r="FP201" s="34" t="s">
        <v>200</v>
      </c>
      <c r="FQ201" s="34">
        <v>0</v>
      </c>
      <c r="FR201" s="34">
        <v>0</v>
      </c>
      <c r="FS201" s="34">
        <v>0</v>
      </c>
      <c r="FT201" s="34">
        <v>0</v>
      </c>
      <c r="FW201" s="34" t="s">
        <v>200</v>
      </c>
      <c r="FX201" s="34">
        <v>0</v>
      </c>
      <c r="FY201" s="34">
        <v>0</v>
      </c>
      <c r="FZ201" s="34">
        <v>0</v>
      </c>
      <c r="GA201" s="34">
        <v>0</v>
      </c>
      <c r="GD201" s="34" t="s">
        <v>200</v>
      </c>
      <c r="GE201" s="34">
        <v>0</v>
      </c>
      <c r="GF201" s="34">
        <v>0</v>
      </c>
      <c r="GG201" s="34">
        <v>0</v>
      </c>
      <c r="GH201" s="34">
        <v>0</v>
      </c>
      <c r="GK201" s="34" t="s">
        <v>200</v>
      </c>
      <c r="GL201" s="34">
        <v>0</v>
      </c>
      <c r="GM201" s="34">
        <v>0</v>
      </c>
      <c r="GN201" s="34">
        <v>0</v>
      </c>
      <c r="GO201" s="34">
        <v>0</v>
      </c>
      <c r="GR201" s="49" t="s">
        <v>200</v>
      </c>
      <c r="GS201" s="49">
        <v>0</v>
      </c>
      <c r="GT201" s="49">
        <v>0</v>
      </c>
      <c r="GU201" s="49">
        <v>0</v>
      </c>
      <c r="GV201" s="49">
        <v>0</v>
      </c>
      <c r="GY201" s="57" t="s">
        <v>200</v>
      </c>
      <c r="GZ201" s="57">
        <v>0</v>
      </c>
      <c r="HA201" s="57">
        <v>0</v>
      </c>
      <c r="HB201" s="57">
        <v>0</v>
      </c>
      <c r="HC201" s="57">
        <v>0</v>
      </c>
      <c r="HF201" s="57" t="s">
        <v>200</v>
      </c>
      <c r="HG201" s="57">
        <v>0</v>
      </c>
      <c r="HH201" s="57">
        <v>0</v>
      </c>
      <c r="HI201" s="57">
        <v>0</v>
      </c>
      <c r="HJ201" s="57">
        <v>0</v>
      </c>
    </row>
    <row r="202" spans="1:218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  <c r="FP202" s="34" t="s">
        <v>201</v>
      </c>
      <c r="FQ202" s="34">
        <v>0</v>
      </c>
      <c r="FR202" s="34">
        <v>0</v>
      </c>
      <c r="FS202" s="34">
        <v>0</v>
      </c>
      <c r="FT202" s="34">
        <v>0</v>
      </c>
      <c r="FW202" s="34" t="s">
        <v>201</v>
      </c>
      <c r="FX202" s="34">
        <v>0</v>
      </c>
      <c r="FY202" s="34">
        <v>0</v>
      </c>
      <c r="FZ202" s="34">
        <v>0</v>
      </c>
      <c r="GA202" s="34">
        <v>0</v>
      </c>
      <c r="GD202" s="34" t="s">
        <v>201</v>
      </c>
      <c r="GE202" s="34">
        <v>0</v>
      </c>
      <c r="GF202" s="34">
        <v>0</v>
      </c>
      <c r="GG202" s="34">
        <v>0</v>
      </c>
      <c r="GH202" s="34">
        <v>0</v>
      </c>
      <c r="GK202" s="34" t="s">
        <v>201</v>
      </c>
      <c r="GL202" s="34">
        <v>0</v>
      </c>
      <c r="GM202" s="34">
        <v>0</v>
      </c>
      <c r="GN202" s="34">
        <v>0</v>
      </c>
      <c r="GO202" s="34">
        <v>0</v>
      </c>
      <c r="GR202" s="49" t="s">
        <v>201</v>
      </c>
      <c r="GS202" s="49">
        <v>0</v>
      </c>
      <c r="GT202" s="49">
        <v>0</v>
      </c>
      <c r="GU202" s="49">
        <v>0</v>
      </c>
      <c r="GV202" s="49">
        <v>0</v>
      </c>
      <c r="GY202" s="57" t="s">
        <v>201</v>
      </c>
      <c r="GZ202" s="57">
        <v>0</v>
      </c>
      <c r="HA202" s="57">
        <v>0</v>
      </c>
      <c r="HB202" s="57">
        <v>0</v>
      </c>
      <c r="HC202" s="57">
        <v>0</v>
      </c>
      <c r="HF202" s="57" t="s">
        <v>201</v>
      </c>
      <c r="HG202" s="57">
        <v>0</v>
      </c>
      <c r="HH202" s="57">
        <v>0</v>
      </c>
      <c r="HI202" s="57">
        <v>0</v>
      </c>
      <c r="HJ202" s="57">
        <v>0</v>
      </c>
    </row>
    <row r="203" spans="1:218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  <c r="FP203" s="34" t="s">
        <v>202</v>
      </c>
      <c r="FQ203" s="34">
        <v>0</v>
      </c>
      <c r="FR203" s="34">
        <v>0</v>
      </c>
      <c r="FS203" s="34">
        <v>0</v>
      </c>
      <c r="FT203" s="34">
        <v>0</v>
      </c>
      <c r="FW203" s="34" t="s">
        <v>202</v>
      </c>
      <c r="FX203" s="34">
        <v>0</v>
      </c>
      <c r="FY203" s="34">
        <v>0</v>
      </c>
      <c r="FZ203" s="34">
        <v>0</v>
      </c>
      <c r="GA203" s="34">
        <v>0</v>
      </c>
      <c r="GD203" s="34" t="s">
        <v>202</v>
      </c>
      <c r="GE203" s="34">
        <v>0</v>
      </c>
      <c r="GF203" s="34">
        <v>0</v>
      </c>
      <c r="GG203" s="34">
        <v>0</v>
      </c>
      <c r="GH203" s="34">
        <v>0</v>
      </c>
      <c r="GK203" s="34" t="s">
        <v>202</v>
      </c>
      <c r="GL203" s="34">
        <v>0</v>
      </c>
      <c r="GM203" s="34">
        <v>0</v>
      </c>
      <c r="GN203" s="34">
        <v>0</v>
      </c>
      <c r="GO203" s="34">
        <v>0</v>
      </c>
      <c r="GR203" s="49" t="s">
        <v>202</v>
      </c>
      <c r="GS203" s="49">
        <v>0</v>
      </c>
      <c r="GT203" s="49">
        <v>0</v>
      </c>
      <c r="GU203" s="49">
        <v>0</v>
      </c>
      <c r="GV203" s="49">
        <v>0</v>
      </c>
      <c r="GY203" s="57" t="s">
        <v>202</v>
      </c>
      <c r="GZ203" s="57">
        <v>0</v>
      </c>
      <c r="HA203" s="57">
        <v>0</v>
      </c>
      <c r="HB203" s="57">
        <v>0</v>
      </c>
      <c r="HC203" s="57">
        <v>0</v>
      </c>
      <c r="HF203" s="57" t="s">
        <v>202</v>
      </c>
      <c r="HG203" s="57">
        <v>0</v>
      </c>
      <c r="HH203" s="57">
        <v>0</v>
      </c>
      <c r="HI203" s="57">
        <v>0</v>
      </c>
      <c r="HJ203" s="57">
        <v>0</v>
      </c>
    </row>
    <row r="204" spans="1:218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  <c r="FP204" s="34" t="s">
        <v>203</v>
      </c>
      <c r="FQ204" s="34">
        <v>0</v>
      </c>
      <c r="FR204" s="34">
        <v>0</v>
      </c>
      <c r="FS204" s="34">
        <v>0</v>
      </c>
      <c r="FT204" s="34">
        <v>0</v>
      </c>
      <c r="FW204" s="34" t="s">
        <v>203</v>
      </c>
      <c r="FX204" s="34">
        <v>0</v>
      </c>
      <c r="FY204" s="34">
        <v>0</v>
      </c>
      <c r="FZ204" s="34">
        <v>0</v>
      </c>
      <c r="GA204" s="34">
        <v>0</v>
      </c>
      <c r="GD204" s="34" t="s">
        <v>203</v>
      </c>
      <c r="GE204" s="34">
        <v>0</v>
      </c>
      <c r="GF204" s="34">
        <v>0</v>
      </c>
      <c r="GG204" s="34">
        <v>0</v>
      </c>
      <c r="GH204" s="34">
        <v>0</v>
      </c>
      <c r="GK204" s="34" t="s">
        <v>203</v>
      </c>
      <c r="GL204" s="34">
        <v>0</v>
      </c>
      <c r="GM204" s="34">
        <v>0</v>
      </c>
      <c r="GN204" s="34">
        <v>0</v>
      </c>
      <c r="GO204" s="34">
        <v>0</v>
      </c>
      <c r="GR204" s="49" t="s">
        <v>203</v>
      </c>
      <c r="GS204" s="49">
        <v>0</v>
      </c>
      <c r="GT204" s="49">
        <v>0</v>
      </c>
      <c r="GU204" s="49">
        <v>0</v>
      </c>
      <c r="GV204" s="49">
        <v>0</v>
      </c>
      <c r="GY204" s="57" t="s">
        <v>203</v>
      </c>
      <c r="GZ204" s="57">
        <v>0</v>
      </c>
      <c r="HA204" s="57">
        <v>0</v>
      </c>
      <c r="HB204" s="57">
        <v>0</v>
      </c>
      <c r="HC204" s="57">
        <v>0</v>
      </c>
      <c r="HF204" s="57" t="s">
        <v>203</v>
      </c>
      <c r="HG204" s="57">
        <v>0</v>
      </c>
      <c r="HH204" s="57">
        <v>0</v>
      </c>
      <c r="HI204" s="57">
        <v>0</v>
      </c>
      <c r="HJ204" s="57">
        <v>0</v>
      </c>
    </row>
    <row r="205" spans="1:218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  <c r="FP205" s="34" t="s">
        <v>204</v>
      </c>
      <c r="FQ205" s="34">
        <v>0</v>
      </c>
      <c r="FR205" s="34">
        <v>0</v>
      </c>
      <c r="FS205" s="34">
        <v>0</v>
      </c>
      <c r="FT205" s="34">
        <v>0</v>
      </c>
      <c r="FW205" s="34" t="s">
        <v>204</v>
      </c>
      <c r="FX205" s="34">
        <v>0</v>
      </c>
      <c r="FY205" s="34">
        <v>0</v>
      </c>
      <c r="FZ205" s="34">
        <v>0</v>
      </c>
      <c r="GA205" s="34">
        <v>0</v>
      </c>
      <c r="GD205" s="34" t="s">
        <v>204</v>
      </c>
      <c r="GE205" s="34">
        <v>0</v>
      </c>
      <c r="GF205" s="34">
        <v>0</v>
      </c>
      <c r="GG205" s="34">
        <v>0</v>
      </c>
      <c r="GH205" s="34">
        <v>0</v>
      </c>
      <c r="GK205" s="34" t="s">
        <v>204</v>
      </c>
      <c r="GL205" s="34">
        <v>0</v>
      </c>
      <c r="GM205" s="34">
        <v>0</v>
      </c>
      <c r="GN205" s="34">
        <v>0</v>
      </c>
      <c r="GO205" s="34">
        <v>0</v>
      </c>
      <c r="GR205" s="49" t="s">
        <v>204</v>
      </c>
      <c r="GS205" s="49">
        <v>0</v>
      </c>
      <c r="GT205" s="49">
        <v>0</v>
      </c>
      <c r="GU205" s="49">
        <v>0</v>
      </c>
      <c r="GV205" s="49">
        <v>0</v>
      </c>
      <c r="GY205" s="57" t="s">
        <v>204</v>
      </c>
      <c r="GZ205" s="57">
        <v>0</v>
      </c>
      <c r="HA205" s="57">
        <v>0</v>
      </c>
      <c r="HB205" s="57">
        <v>0</v>
      </c>
      <c r="HC205" s="57">
        <v>0</v>
      </c>
      <c r="HF205" s="57" t="s">
        <v>204</v>
      </c>
      <c r="HG205" s="57">
        <v>0</v>
      </c>
      <c r="HH205" s="57">
        <v>0</v>
      </c>
      <c r="HI205" s="57">
        <v>0</v>
      </c>
      <c r="HJ205" s="57">
        <v>0</v>
      </c>
    </row>
    <row r="206" spans="1:218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  <c r="FP206" s="34" t="s">
        <v>205</v>
      </c>
      <c r="FQ206" s="34">
        <v>0</v>
      </c>
      <c r="FR206" s="34">
        <v>0</v>
      </c>
      <c r="FS206" s="34">
        <v>0</v>
      </c>
      <c r="FT206" s="34">
        <v>0</v>
      </c>
      <c r="FW206" s="34" t="s">
        <v>205</v>
      </c>
      <c r="FX206" s="34">
        <v>0</v>
      </c>
      <c r="FY206" s="34">
        <v>0</v>
      </c>
      <c r="FZ206" s="34">
        <v>0</v>
      </c>
      <c r="GA206" s="34">
        <v>0</v>
      </c>
      <c r="GD206" s="34" t="s">
        <v>205</v>
      </c>
      <c r="GE206" s="34">
        <v>0</v>
      </c>
      <c r="GF206" s="34">
        <v>0</v>
      </c>
      <c r="GG206" s="34">
        <v>0</v>
      </c>
      <c r="GH206" s="34">
        <v>0</v>
      </c>
      <c r="GK206" s="34" t="s">
        <v>205</v>
      </c>
      <c r="GL206" s="34">
        <v>0</v>
      </c>
      <c r="GM206" s="34">
        <v>0</v>
      </c>
      <c r="GN206" s="34">
        <v>0</v>
      </c>
      <c r="GO206" s="34">
        <v>0</v>
      </c>
      <c r="GR206" s="49" t="s">
        <v>205</v>
      </c>
      <c r="GS206" s="49">
        <v>0</v>
      </c>
      <c r="GT206" s="49">
        <v>0</v>
      </c>
      <c r="GU206" s="49">
        <v>0</v>
      </c>
      <c r="GV206" s="49">
        <v>0</v>
      </c>
      <c r="GY206" s="57" t="s">
        <v>205</v>
      </c>
      <c r="GZ206" s="57">
        <v>0</v>
      </c>
      <c r="HA206" s="57">
        <v>0</v>
      </c>
      <c r="HB206" s="57">
        <v>0</v>
      </c>
      <c r="HC206" s="57">
        <v>0</v>
      </c>
      <c r="HF206" s="57" t="s">
        <v>205</v>
      </c>
      <c r="HG206" s="57">
        <v>0</v>
      </c>
      <c r="HH206" s="57">
        <v>0</v>
      </c>
      <c r="HI206" s="57">
        <v>0</v>
      </c>
      <c r="HJ206" s="57">
        <v>0</v>
      </c>
    </row>
    <row r="207" spans="1:218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  <c r="FP207" s="34" t="s">
        <v>206</v>
      </c>
      <c r="FQ207" s="34">
        <v>0</v>
      </c>
      <c r="FR207" s="34">
        <v>0</v>
      </c>
      <c r="FS207" s="34">
        <v>0</v>
      </c>
      <c r="FT207" s="34">
        <v>0</v>
      </c>
      <c r="FW207" s="34" t="s">
        <v>206</v>
      </c>
      <c r="FX207" s="34">
        <v>0</v>
      </c>
      <c r="FY207" s="34">
        <v>0</v>
      </c>
      <c r="FZ207" s="34">
        <v>0</v>
      </c>
      <c r="GA207" s="34">
        <v>0</v>
      </c>
      <c r="GD207" s="34" t="s">
        <v>206</v>
      </c>
      <c r="GE207" s="34">
        <v>0</v>
      </c>
      <c r="GF207" s="34">
        <v>0</v>
      </c>
      <c r="GG207" s="34">
        <v>0</v>
      </c>
      <c r="GH207" s="34">
        <v>0</v>
      </c>
      <c r="GK207" s="34" t="s">
        <v>206</v>
      </c>
      <c r="GL207" s="34">
        <v>0</v>
      </c>
      <c r="GM207" s="34">
        <v>0</v>
      </c>
      <c r="GN207" s="34">
        <v>0</v>
      </c>
      <c r="GO207" s="34">
        <v>0</v>
      </c>
      <c r="GR207" s="49" t="s">
        <v>206</v>
      </c>
      <c r="GS207" s="49">
        <v>0</v>
      </c>
      <c r="GT207" s="49">
        <v>0</v>
      </c>
      <c r="GU207" s="49">
        <v>0</v>
      </c>
      <c r="GV207" s="49">
        <v>0</v>
      </c>
      <c r="GY207" s="57" t="s">
        <v>206</v>
      </c>
      <c r="GZ207" s="57">
        <v>0</v>
      </c>
      <c r="HA207" s="57">
        <v>0</v>
      </c>
      <c r="HB207" s="57">
        <v>0</v>
      </c>
      <c r="HC207" s="57">
        <v>0</v>
      </c>
      <c r="HF207" s="57" t="s">
        <v>206</v>
      </c>
      <c r="HG207" s="57">
        <v>0</v>
      </c>
      <c r="HH207" s="57">
        <v>0</v>
      </c>
      <c r="HI207" s="57">
        <v>0</v>
      </c>
      <c r="HJ207" s="57">
        <v>0</v>
      </c>
    </row>
    <row r="208" spans="1:218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  <c r="FP208" s="34" t="s">
        <v>207</v>
      </c>
      <c r="FQ208" s="34">
        <v>0</v>
      </c>
      <c r="FR208" s="34">
        <v>0</v>
      </c>
      <c r="FS208" s="34">
        <v>0</v>
      </c>
      <c r="FT208" s="34">
        <v>0</v>
      </c>
      <c r="FW208" s="34" t="s">
        <v>207</v>
      </c>
      <c r="FX208" s="34">
        <v>0</v>
      </c>
      <c r="FY208" s="34">
        <v>0</v>
      </c>
      <c r="FZ208" s="34">
        <v>0</v>
      </c>
      <c r="GA208" s="34">
        <v>0</v>
      </c>
      <c r="GD208" s="34" t="s">
        <v>207</v>
      </c>
      <c r="GE208" s="34">
        <v>0</v>
      </c>
      <c r="GF208" s="34">
        <v>0</v>
      </c>
      <c r="GG208" s="34">
        <v>0</v>
      </c>
      <c r="GH208" s="34">
        <v>0</v>
      </c>
      <c r="GK208" s="34" t="s">
        <v>207</v>
      </c>
      <c r="GL208" s="34">
        <v>0</v>
      </c>
      <c r="GM208" s="34">
        <v>0</v>
      </c>
      <c r="GN208" s="34">
        <v>0</v>
      </c>
      <c r="GO208" s="34">
        <v>0</v>
      </c>
      <c r="GR208" s="49" t="s">
        <v>207</v>
      </c>
      <c r="GS208" s="49">
        <v>0</v>
      </c>
      <c r="GT208" s="49">
        <v>0</v>
      </c>
      <c r="GU208" s="49">
        <v>0</v>
      </c>
      <c r="GV208" s="49">
        <v>0</v>
      </c>
      <c r="GY208" s="57" t="s">
        <v>207</v>
      </c>
      <c r="GZ208" s="57">
        <v>0</v>
      </c>
      <c r="HA208" s="57">
        <v>0</v>
      </c>
      <c r="HB208" s="57">
        <v>0</v>
      </c>
      <c r="HC208" s="57">
        <v>0</v>
      </c>
      <c r="HF208" s="57" t="s">
        <v>207</v>
      </c>
      <c r="HG208" s="57">
        <v>0</v>
      </c>
      <c r="HH208" s="57">
        <v>0</v>
      </c>
      <c r="HI208" s="57">
        <v>0</v>
      </c>
      <c r="HJ208" s="57">
        <v>0</v>
      </c>
    </row>
    <row r="209" spans="1:218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  <c r="FP209" s="34" t="s">
        <v>208</v>
      </c>
      <c r="FQ209" s="34">
        <v>0</v>
      </c>
      <c r="FR209" s="34">
        <v>0</v>
      </c>
      <c r="FS209" s="34">
        <v>0</v>
      </c>
      <c r="FT209" s="34">
        <v>0</v>
      </c>
      <c r="FW209" s="34" t="s">
        <v>208</v>
      </c>
      <c r="FX209" s="34">
        <v>0</v>
      </c>
      <c r="FY209" s="34">
        <v>0</v>
      </c>
      <c r="FZ209" s="34">
        <v>0</v>
      </c>
      <c r="GA209" s="34">
        <v>0</v>
      </c>
      <c r="GD209" s="34" t="s">
        <v>208</v>
      </c>
      <c r="GE209" s="34">
        <v>0</v>
      </c>
      <c r="GF209" s="34">
        <v>0</v>
      </c>
      <c r="GG209" s="34">
        <v>0</v>
      </c>
      <c r="GH209" s="34">
        <v>0</v>
      </c>
      <c r="GK209" s="34" t="s">
        <v>208</v>
      </c>
      <c r="GL209" s="34">
        <v>0</v>
      </c>
      <c r="GM209" s="34">
        <v>0</v>
      </c>
      <c r="GN209" s="34">
        <v>0</v>
      </c>
      <c r="GO209" s="34">
        <v>0</v>
      </c>
      <c r="GR209" s="49" t="s">
        <v>208</v>
      </c>
      <c r="GS209" s="49">
        <v>0</v>
      </c>
      <c r="GT209" s="49">
        <v>0</v>
      </c>
      <c r="GU209" s="49">
        <v>0</v>
      </c>
      <c r="GV209" s="49">
        <v>0</v>
      </c>
      <c r="GY209" s="57" t="s">
        <v>208</v>
      </c>
      <c r="GZ209" s="57">
        <v>0</v>
      </c>
      <c r="HA209" s="57">
        <v>0</v>
      </c>
      <c r="HB209" s="57">
        <v>0</v>
      </c>
      <c r="HC209" s="57">
        <v>0</v>
      </c>
      <c r="HF209" s="57" t="s">
        <v>208</v>
      </c>
      <c r="HG209" s="57">
        <v>0</v>
      </c>
      <c r="HH209" s="57">
        <v>0</v>
      </c>
      <c r="HI209" s="57">
        <v>0</v>
      </c>
      <c r="HJ209" s="57">
        <v>0</v>
      </c>
    </row>
    <row r="210" spans="1:218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  <c r="FP210" s="34" t="s">
        <v>209</v>
      </c>
      <c r="FQ210" s="34">
        <v>0</v>
      </c>
      <c r="FR210" s="34">
        <v>0</v>
      </c>
      <c r="FS210" s="34">
        <v>0</v>
      </c>
      <c r="FT210" s="34">
        <v>0</v>
      </c>
      <c r="FW210" s="34" t="s">
        <v>209</v>
      </c>
      <c r="FX210" s="34">
        <v>0</v>
      </c>
      <c r="FY210" s="34">
        <v>0</v>
      </c>
      <c r="FZ210" s="34">
        <v>0</v>
      </c>
      <c r="GA210" s="34">
        <v>0</v>
      </c>
      <c r="GD210" s="34" t="s">
        <v>209</v>
      </c>
      <c r="GE210" s="34">
        <v>0</v>
      </c>
      <c r="GF210" s="34">
        <v>0</v>
      </c>
      <c r="GG210" s="34">
        <v>0</v>
      </c>
      <c r="GH210" s="34">
        <v>0</v>
      </c>
      <c r="GK210" s="34" t="s">
        <v>209</v>
      </c>
      <c r="GL210" s="34">
        <v>0</v>
      </c>
      <c r="GM210" s="34">
        <v>0</v>
      </c>
      <c r="GN210" s="34">
        <v>0</v>
      </c>
      <c r="GO210" s="34">
        <v>0</v>
      </c>
      <c r="GR210" s="49" t="s">
        <v>209</v>
      </c>
      <c r="GS210" s="49">
        <v>0</v>
      </c>
      <c r="GT210" s="49">
        <v>0</v>
      </c>
      <c r="GU210" s="49">
        <v>0</v>
      </c>
      <c r="GV210" s="49">
        <v>0</v>
      </c>
      <c r="GY210" s="57" t="s">
        <v>209</v>
      </c>
      <c r="GZ210" s="57">
        <v>0</v>
      </c>
      <c r="HA210" s="57">
        <v>0</v>
      </c>
      <c r="HB210" s="57">
        <v>0</v>
      </c>
      <c r="HC210" s="57">
        <v>0</v>
      </c>
      <c r="HF210" s="57" t="s">
        <v>209</v>
      </c>
      <c r="HG210" s="57">
        <v>0</v>
      </c>
      <c r="HH210" s="57">
        <v>0</v>
      </c>
      <c r="HI210" s="57">
        <v>0</v>
      </c>
      <c r="HJ210" s="57">
        <v>0</v>
      </c>
    </row>
    <row r="211" spans="1:218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  <c r="FP211" s="34" t="s">
        <v>210</v>
      </c>
      <c r="FQ211" s="34">
        <v>0</v>
      </c>
      <c r="FR211" s="34">
        <v>0</v>
      </c>
      <c r="FS211" s="34">
        <v>0</v>
      </c>
      <c r="FT211" s="34">
        <v>0</v>
      </c>
      <c r="FW211" s="34" t="s">
        <v>210</v>
      </c>
      <c r="FX211" s="34">
        <v>0</v>
      </c>
      <c r="FY211" s="34">
        <v>0</v>
      </c>
      <c r="FZ211" s="34">
        <v>0</v>
      </c>
      <c r="GA211" s="34">
        <v>0</v>
      </c>
      <c r="GD211" s="34" t="s">
        <v>210</v>
      </c>
      <c r="GE211" s="34">
        <v>0</v>
      </c>
      <c r="GF211" s="34">
        <v>0</v>
      </c>
      <c r="GG211" s="34">
        <v>0</v>
      </c>
      <c r="GH211" s="34">
        <v>0</v>
      </c>
      <c r="GK211" s="34" t="s">
        <v>210</v>
      </c>
      <c r="GL211" s="34">
        <v>0</v>
      </c>
      <c r="GM211" s="34">
        <v>0</v>
      </c>
      <c r="GN211" s="34">
        <v>0</v>
      </c>
      <c r="GO211" s="34">
        <v>0</v>
      </c>
      <c r="GR211" s="49" t="s">
        <v>210</v>
      </c>
      <c r="GS211" s="49">
        <v>0</v>
      </c>
      <c r="GT211" s="49">
        <v>0</v>
      </c>
      <c r="GU211" s="49">
        <v>0</v>
      </c>
      <c r="GV211" s="49">
        <v>0</v>
      </c>
      <c r="GY211" s="57" t="s">
        <v>210</v>
      </c>
      <c r="GZ211" s="57">
        <v>0</v>
      </c>
      <c r="HA211" s="57">
        <v>0</v>
      </c>
      <c r="HB211" s="57">
        <v>0</v>
      </c>
      <c r="HC211" s="57">
        <v>0</v>
      </c>
      <c r="HF211" s="57" t="s">
        <v>210</v>
      </c>
      <c r="HG211" s="57">
        <v>0</v>
      </c>
      <c r="HH211" s="57">
        <v>0</v>
      </c>
      <c r="HI211" s="57">
        <v>0</v>
      </c>
      <c r="HJ211" s="57">
        <v>0</v>
      </c>
    </row>
    <row r="212" spans="1:218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  <c r="FP212" s="34" t="s">
        <v>211</v>
      </c>
      <c r="FQ212" s="34">
        <v>0</v>
      </c>
      <c r="FR212" s="34">
        <v>0</v>
      </c>
      <c r="FS212" s="34">
        <v>0</v>
      </c>
      <c r="FT212" s="34">
        <v>0</v>
      </c>
      <c r="FW212" s="34" t="s">
        <v>211</v>
      </c>
      <c r="FX212" s="34">
        <v>0</v>
      </c>
      <c r="FY212" s="34">
        <v>0</v>
      </c>
      <c r="FZ212" s="34">
        <v>0</v>
      </c>
      <c r="GA212" s="34">
        <v>0</v>
      </c>
      <c r="GD212" s="34" t="s">
        <v>211</v>
      </c>
      <c r="GE212" s="34">
        <v>0</v>
      </c>
      <c r="GF212" s="34">
        <v>0</v>
      </c>
      <c r="GG212" s="34">
        <v>0</v>
      </c>
      <c r="GH212" s="34">
        <v>0</v>
      </c>
      <c r="GK212" s="34" t="s">
        <v>211</v>
      </c>
      <c r="GL212" s="34">
        <v>0</v>
      </c>
      <c r="GM212" s="34">
        <v>0</v>
      </c>
      <c r="GN212" s="34">
        <v>0</v>
      </c>
      <c r="GO212" s="34">
        <v>0</v>
      </c>
      <c r="GR212" s="49" t="s">
        <v>211</v>
      </c>
      <c r="GS212" s="49">
        <v>0</v>
      </c>
      <c r="GT212" s="49">
        <v>0</v>
      </c>
      <c r="GU212" s="49">
        <v>0</v>
      </c>
      <c r="GV212" s="49">
        <v>0</v>
      </c>
      <c r="GY212" s="57" t="s">
        <v>211</v>
      </c>
      <c r="GZ212" s="57">
        <v>0</v>
      </c>
      <c r="HA212" s="57">
        <v>0</v>
      </c>
      <c r="HB212" s="57">
        <v>0</v>
      </c>
      <c r="HC212" s="57">
        <v>0</v>
      </c>
      <c r="HF212" s="57" t="s">
        <v>211</v>
      </c>
      <c r="HG212" s="57">
        <v>0</v>
      </c>
      <c r="HH212" s="57">
        <v>0</v>
      </c>
      <c r="HI212" s="57">
        <v>0</v>
      </c>
      <c r="HJ212" s="57">
        <v>0</v>
      </c>
    </row>
    <row r="213" spans="1:218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  <c r="FP213" s="34" t="s">
        <v>212</v>
      </c>
      <c r="FQ213" s="34">
        <v>0</v>
      </c>
      <c r="FR213" s="34">
        <v>0</v>
      </c>
      <c r="FS213" s="34">
        <v>0</v>
      </c>
      <c r="FT213" s="34">
        <v>0</v>
      </c>
      <c r="FW213" s="34" t="s">
        <v>212</v>
      </c>
      <c r="FX213" s="34">
        <v>0</v>
      </c>
      <c r="FY213" s="34">
        <v>0</v>
      </c>
      <c r="FZ213" s="34">
        <v>0</v>
      </c>
      <c r="GA213" s="34">
        <v>0</v>
      </c>
      <c r="GD213" s="34" t="s">
        <v>212</v>
      </c>
      <c r="GE213" s="34">
        <v>0</v>
      </c>
      <c r="GF213" s="34">
        <v>0</v>
      </c>
      <c r="GG213" s="34">
        <v>0</v>
      </c>
      <c r="GH213" s="34">
        <v>0</v>
      </c>
      <c r="GK213" s="34" t="s">
        <v>212</v>
      </c>
      <c r="GL213" s="34">
        <v>0</v>
      </c>
      <c r="GM213" s="34">
        <v>0</v>
      </c>
      <c r="GN213" s="34">
        <v>0</v>
      </c>
      <c r="GO213" s="34">
        <v>0</v>
      </c>
      <c r="GR213" s="49" t="s">
        <v>212</v>
      </c>
      <c r="GS213" s="49">
        <v>0</v>
      </c>
      <c r="GT213" s="49">
        <v>0</v>
      </c>
      <c r="GU213" s="49">
        <v>0</v>
      </c>
      <c r="GV213" s="49">
        <v>0</v>
      </c>
      <c r="GY213" s="57" t="s">
        <v>212</v>
      </c>
      <c r="GZ213" s="57">
        <v>0</v>
      </c>
      <c r="HA213" s="57">
        <v>0</v>
      </c>
      <c r="HB213" s="57">
        <v>0</v>
      </c>
      <c r="HC213" s="57">
        <v>0</v>
      </c>
      <c r="HF213" s="57" t="s">
        <v>212</v>
      </c>
      <c r="HG213" s="57">
        <v>0</v>
      </c>
      <c r="HH213" s="57">
        <v>0</v>
      </c>
      <c r="HI213" s="57">
        <v>0</v>
      </c>
      <c r="HJ213" s="57">
        <v>0</v>
      </c>
    </row>
    <row r="214" spans="1:218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  <c r="FP214" s="34" t="s">
        <v>213</v>
      </c>
      <c r="FQ214" s="34">
        <v>0</v>
      </c>
      <c r="FR214" s="34">
        <v>0</v>
      </c>
      <c r="FS214" s="34">
        <v>0</v>
      </c>
      <c r="FT214" s="34">
        <v>0</v>
      </c>
      <c r="FW214" s="34" t="s">
        <v>213</v>
      </c>
      <c r="FX214" s="34">
        <v>0</v>
      </c>
      <c r="FY214" s="34">
        <v>0</v>
      </c>
      <c r="FZ214" s="34">
        <v>0</v>
      </c>
      <c r="GA214" s="34">
        <v>0</v>
      </c>
      <c r="GD214" s="34" t="s">
        <v>213</v>
      </c>
      <c r="GE214" s="34">
        <v>0</v>
      </c>
      <c r="GF214" s="34">
        <v>0</v>
      </c>
      <c r="GG214" s="34">
        <v>0</v>
      </c>
      <c r="GH214" s="34">
        <v>0</v>
      </c>
      <c r="GK214" s="34" t="s">
        <v>213</v>
      </c>
      <c r="GL214" s="34">
        <v>0</v>
      </c>
      <c r="GM214" s="34">
        <v>0</v>
      </c>
      <c r="GN214" s="34">
        <v>0</v>
      </c>
      <c r="GO214" s="34">
        <v>0</v>
      </c>
      <c r="GR214" s="49" t="s">
        <v>213</v>
      </c>
      <c r="GS214" s="49">
        <v>0</v>
      </c>
      <c r="GT214" s="49">
        <v>0</v>
      </c>
      <c r="GU214" s="49">
        <v>0</v>
      </c>
      <c r="GV214" s="49">
        <v>0</v>
      </c>
      <c r="GY214" s="57" t="s">
        <v>213</v>
      </c>
      <c r="GZ214" s="57">
        <v>0</v>
      </c>
      <c r="HA214" s="57">
        <v>0</v>
      </c>
      <c r="HB214" s="57">
        <v>0</v>
      </c>
      <c r="HC214" s="57">
        <v>0</v>
      </c>
      <c r="HF214" s="57" t="s">
        <v>213</v>
      </c>
      <c r="HG214" s="57">
        <v>0</v>
      </c>
      <c r="HH214" s="57">
        <v>0</v>
      </c>
      <c r="HI214" s="57">
        <v>0</v>
      </c>
      <c r="HJ214" s="57">
        <v>0</v>
      </c>
    </row>
    <row r="215" spans="1:218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  <c r="FP215" s="34" t="s">
        <v>214</v>
      </c>
      <c r="FQ215" s="34">
        <v>0</v>
      </c>
      <c r="FR215" s="34">
        <v>0</v>
      </c>
      <c r="FS215" s="34">
        <v>0</v>
      </c>
      <c r="FT215" s="34">
        <v>0</v>
      </c>
      <c r="FW215" s="34" t="s">
        <v>214</v>
      </c>
      <c r="FX215" s="34">
        <v>0</v>
      </c>
      <c r="FY215" s="34">
        <v>0</v>
      </c>
      <c r="FZ215" s="34">
        <v>0</v>
      </c>
      <c r="GA215" s="34">
        <v>0</v>
      </c>
      <c r="GD215" s="34" t="s">
        <v>214</v>
      </c>
      <c r="GE215" s="34">
        <v>0</v>
      </c>
      <c r="GF215" s="34">
        <v>0</v>
      </c>
      <c r="GG215" s="34">
        <v>0</v>
      </c>
      <c r="GH215" s="34">
        <v>0</v>
      </c>
      <c r="GK215" s="34" t="s">
        <v>214</v>
      </c>
      <c r="GL215" s="34">
        <v>0</v>
      </c>
      <c r="GM215" s="34">
        <v>0</v>
      </c>
      <c r="GN215" s="34">
        <v>0</v>
      </c>
      <c r="GO215" s="34">
        <v>0</v>
      </c>
      <c r="GR215" s="49" t="s">
        <v>214</v>
      </c>
      <c r="GS215" s="49">
        <v>0</v>
      </c>
      <c r="GT215" s="49">
        <v>0</v>
      </c>
      <c r="GU215" s="49">
        <v>0</v>
      </c>
      <c r="GV215" s="49">
        <v>0</v>
      </c>
      <c r="GY215" s="57" t="s">
        <v>214</v>
      </c>
      <c r="GZ215" s="57">
        <v>0</v>
      </c>
      <c r="HA215" s="57">
        <v>0</v>
      </c>
      <c r="HB215" s="57">
        <v>0</v>
      </c>
      <c r="HC215" s="57">
        <v>0</v>
      </c>
      <c r="HF215" s="57" t="s">
        <v>214</v>
      </c>
      <c r="HG215" s="57">
        <v>0</v>
      </c>
      <c r="HH215" s="57">
        <v>0</v>
      </c>
      <c r="HI215" s="57">
        <v>0</v>
      </c>
      <c r="HJ215" s="57">
        <v>0</v>
      </c>
    </row>
    <row r="216" spans="1:218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  <c r="FP216" s="34" t="s">
        <v>215</v>
      </c>
      <c r="FQ216" s="34">
        <v>0</v>
      </c>
      <c r="FR216" s="34">
        <v>0</v>
      </c>
      <c r="FS216" s="34">
        <v>0</v>
      </c>
      <c r="FT216" s="34">
        <v>0</v>
      </c>
      <c r="FW216" s="34" t="s">
        <v>215</v>
      </c>
      <c r="FX216" s="34">
        <v>0</v>
      </c>
      <c r="FY216" s="34">
        <v>0</v>
      </c>
      <c r="FZ216" s="34">
        <v>0</v>
      </c>
      <c r="GA216" s="34">
        <v>0</v>
      </c>
      <c r="GD216" s="34" t="s">
        <v>215</v>
      </c>
      <c r="GE216" s="34">
        <v>0</v>
      </c>
      <c r="GF216" s="34">
        <v>0</v>
      </c>
      <c r="GG216" s="34">
        <v>0</v>
      </c>
      <c r="GH216" s="34">
        <v>0</v>
      </c>
      <c r="GK216" s="34" t="s">
        <v>215</v>
      </c>
      <c r="GL216" s="34">
        <v>0</v>
      </c>
      <c r="GM216" s="34">
        <v>0</v>
      </c>
      <c r="GN216" s="34">
        <v>0</v>
      </c>
      <c r="GO216" s="34">
        <v>0</v>
      </c>
      <c r="GR216" s="49" t="s">
        <v>215</v>
      </c>
      <c r="GS216" s="49">
        <v>0</v>
      </c>
      <c r="GT216" s="49">
        <v>0</v>
      </c>
      <c r="GU216" s="49">
        <v>0</v>
      </c>
      <c r="GV216" s="49">
        <v>0</v>
      </c>
      <c r="GY216" s="57" t="s">
        <v>215</v>
      </c>
      <c r="GZ216" s="57">
        <v>0</v>
      </c>
      <c r="HA216" s="57">
        <v>0</v>
      </c>
      <c r="HB216" s="57">
        <v>0</v>
      </c>
      <c r="HC216" s="57">
        <v>0</v>
      </c>
      <c r="HF216" s="57" t="s">
        <v>215</v>
      </c>
      <c r="HG216" s="57">
        <v>0</v>
      </c>
      <c r="HH216" s="57">
        <v>0</v>
      </c>
      <c r="HI216" s="57">
        <v>0</v>
      </c>
      <c r="HJ216" s="57">
        <v>0</v>
      </c>
    </row>
    <row r="217" spans="1:218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  <c r="FP217" s="34" t="s">
        <v>216</v>
      </c>
      <c r="FQ217" s="34">
        <v>0</v>
      </c>
      <c r="FR217" s="34">
        <v>0</v>
      </c>
      <c r="FS217" s="34">
        <v>0</v>
      </c>
      <c r="FT217" s="34">
        <v>0</v>
      </c>
      <c r="FW217" s="34" t="s">
        <v>216</v>
      </c>
      <c r="FX217" s="34">
        <v>0</v>
      </c>
      <c r="FY217" s="34">
        <v>0</v>
      </c>
      <c r="FZ217" s="34">
        <v>0</v>
      </c>
      <c r="GA217" s="34">
        <v>0</v>
      </c>
      <c r="GD217" s="34" t="s">
        <v>216</v>
      </c>
      <c r="GE217" s="34">
        <v>0</v>
      </c>
      <c r="GF217" s="34">
        <v>0</v>
      </c>
      <c r="GG217" s="34">
        <v>0</v>
      </c>
      <c r="GH217" s="34">
        <v>0</v>
      </c>
      <c r="GK217" s="34" t="s">
        <v>216</v>
      </c>
      <c r="GL217" s="34">
        <v>0</v>
      </c>
      <c r="GM217" s="34">
        <v>0</v>
      </c>
      <c r="GN217" s="34">
        <v>0</v>
      </c>
      <c r="GO217" s="34">
        <v>0</v>
      </c>
      <c r="GR217" s="49" t="s">
        <v>216</v>
      </c>
      <c r="GS217" s="49">
        <v>0</v>
      </c>
      <c r="GT217" s="49">
        <v>0</v>
      </c>
      <c r="GU217" s="49">
        <v>0</v>
      </c>
      <c r="GV217" s="49">
        <v>0</v>
      </c>
      <c r="GY217" s="57" t="s">
        <v>216</v>
      </c>
      <c r="GZ217" s="57">
        <v>0</v>
      </c>
      <c r="HA217" s="57">
        <v>0</v>
      </c>
      <c r="HB217" s="57">
        <v>0</v>
      </c>
      <c r="HC217" s="57">
        <v>0</v>
      </c>
      <c r="HF217" s="57" t="s">
        <v>216</v>
      </c>
      <c r="HG217" s="57">
        <v>0</v>
      </c>
      <c r="HH217" s="57">
        <v>0</v>
      </c>
      <c r="HI217" s="57">
        <v>0</v>
      </c>
      <c r="HJ217" s="57">
        <v>0</v>
      </c>
    </row>
    <row r="218" spans="1:218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  <c r="FP218" s="34" t="s">
        <v>217</v>
      </c>
      <c r="FQ218" s="34">
        <v>0</v>
      </c>
      <c r="FR218" s="34">
        <v>0</v>
      </c>
      <c r="FS218" s="34">
        <v>0</v>
      </c>
      <c r="FT218" s="34">
        <v>0</v>
      </c>
      <c r="FW218" s="34" t="s">
        <v>217</v>
      </c>
      <c r="FX218" s="34">
        <v>0</v>
      </c>
      <c r="FY218" s="34">
        <v>0</v>
      </c>
      <c r="FZ218" s="34">
        <v>0</v>
      </c>
      <c r="GA218" s="34">
        <v>0</v>
      </c>
      <c r="GD218" s="34" t="s">
        <v>217</v>
      </c>
      <c r="GE218" s="34">
        <v>0</v>
      </c>
      <c r="GF218" s="34">
        <v>0</v>
      </c>
      <c r="GG218" s="34">
        <v>0</v>
      </c>
      <c r="GH218" s="34">
        <v>0</v>
      </c>
      <c r="GK218" s="34" t="s">
        <v>217</v>
      </c>
      <c r="GL218" s="34">
        <v>0</v>
      </c>
      <c r="GM218" s="34">
        <v>0</v>
      </c>
      <c r="GN218" s="34">
        <v>0</v>
      </c>
      <c r="GO218" s="34">
        <v>0</v>
      </c>
      <c r="GR218" s="49" t="s">
        <v>217</v>
      </c>
      <c r="GS218" s="49">
        <v>0</v>
      </c>
      <c r="GT218" s="49">
        <v>0</v>
      </c>
      <c r="GU218" s="49">
        <v>0</v>
      </c>
      <c r="GV218" s="49">
        <v>0</v>
      </c>
      <c r="GY218" s="57" t="s">
        <v>217</v>
      </c>
      <c r="GZ218" s="57">
        <v>0</v>
      </c>
      <c r="HA218" s="57">
        <v>0</v>
      </c>
      <c r="HB218" s="57">
        <v>0</v>
      </c>
      <c r="HC218" s="57">
        <v>0</v>
      </c>
      <c r="HF218" s="57" t="s">
        <v>217</v>
      </c>
      <c r="HG218" s="57">
        <v>0</v>
      </c>
      <c r="HH218" s="57">
        <v>0</v>
      </c>
      <c r="HI218" s="57">
        <v>0</v>
      </c>
      <c r="HJ218" s="57">
        <v>0</v>
      </c>
    </row>
    <row r="219" spans="1:218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  <c r="FP219" s="34" t="s">
        <v>218</v>
      </c>
      <c r="FQ219" s="34">
        <v>0</v>
      </c>
      <c r="FR219" s="34">
        <v>0</v>
      </c>
      <c r="FS219" s="34">
        <v>0</v>
      </c>
      <c r="FT219" s="34">
        <v>0</v>
      </c>
      <c r="FW219" s="34" t="s">
        <v>218</v>
      </c>
      <c r="FX219" s="34">
        <v>0</v>
      </c>
      <c r="FY219" s="34">
        <v>0</v>
      </c>
      <c r="FZ219" s="34">
        <v>0</v>
      </c>
      <c r="GA219" s="34">
        <v>0</v>
      </c>
      <c r="GD219" s="34" t="s">
        <v>218</v>
      </c>
      <c r="GE219" s="34">
        <v>0</v>
      </c>
      <c r="GF219" s="34">
        <v>0</v>
      </c>
      <c r="GG219" s="34">
        <v>0</v>
      </c>
      <c r="GH219" s="34">
        <v>0</v>
      </c>
      <c r="GK219" s="34" t="s">
        <v>218</v>
      </c>
      <c r="GL219" s="34">
        <v>0</v>
      </c>
      <c r="GM219" s="34">
        <v>0</v>
      </c>
      <c r="GN219" s="34">
        <v>0</v>
      </c>
      <c r="GO219" s="34">
        <v>0</v>
      </c>
      <c r="GR219" s="49" t="s">
        <v>218</v>
      </c>
      <c r="GS219" s="49">
        <v>0</v>
      </c>
      <c r="GT219" s="49">
        <v>0</v>
      </c>
      <c r="GU219" s="49">
        <v>0</v>
      </c>
      <c r="GV219" s="49">
        <v>0</v>
      </c>
      <c r="GY219" s="57" t="s">
        <v>218</v>
      </c>
      <c r="GZ219" s="57">
        <v>0</v>
      </c>
      <c r="HA219" s="57">
        <v>0</v>
      </c>
      <c r="HB219" s="57">
        <v>0</v>
      </c>
      <c r="HC219" s="57">
        <v>0</v>
      </c>
      <c r="HF219" s="57" t="s">
        <v>218</v>
      </c>
      <c r="HG219" s="57">
        <v>0</v>
      </c>
      <c r="HH219" s="57">
        <v>0</v>
      </c>
      <c r="HI219" s="57">
        <v>0</v>
      </c>
      <c r="HJ219" s="57">
        <v>0</v>
      </c>
    </row>
    <row r="220" spans="1:218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  <c r="FP220" s="34" t="s">
        <v>219</v>
      </c>
      <c r="FQ220" s="34">
        <v>0</v>
      </c>
      <c r="FR220" s="34">
        <v>0</v>
      </c>
      <c r="FS220" s="34">
        <v>0</v>
      </c>
      <c r="FT220" s="34">
        <v>0</v>
      </c>
      <c r="FW220" s="34" t="s">
        <v>219</v>
      </c>
      <c r="FX220" s="34">
        <v>0</v>
      </c>
      <c r="FY220" s="34">
        <v>0</v>
      </c>
      <c r="FZ220" s="34">
        <v>0</v>
      </c>
      <c r="GA220" s="34">
        <v>0</v>
      </c>
      <c r="GD220" s="34" t="s">
        <v>219</v>
      </c>
      <c r="GE220" s="34">
        <v>0</v>
      </c>
      <c r="GF220" s="34">
        <v>0</v>
      </c>
      <c r="GG220" s="34">
        <v>0</v>
      </c>
      <c r="GH220" s="34">
        <v>0</v>
      </c>
      <c r="GK220" s="34" t="s">
        <v>219</v>
      </c>
      <c r="GL220" s="34">
        <v>0</v>
      </c>
      <c r="GM220" s="34">
        <v>0</v>
      </c>
      <c r="GN220" s="34">
        <v>0</v>
      </c>
      <c r="GO220" s="34">
        <v>0</v>
      </c>
      <c r="GR220" s="49" t="s">
        <v>219</v>
      </c>
      <c r="GS220" s="49">
        <v>0</v>
      </c>
      <c r="GT220" s="49">
        <v>0</v>
      </c>
      <c r="GU220" s="49">
        <v>0</v>
      </c>
      <c r="GV220" s="49">
        <v>0</v>
      </c>
      <c r="GY220" s="57" t="s">
        <v>219</v>
      </c>
      <c r="GZ220" s="57">
        <v>0</v>
      </c>
      <c r="HA220" s="57">
        <v>0</v>
      </c>
      <c r="HB220" s="57">
        <v>0</v>
      </c>
      <c r="HC220" s="57">
        <v>0</v>
      </c>
      <c r="HF220" s="57" t="s">
        <v>219</v>
      </c>
      <c r="HG220" s="57">
        <v>0</v>
      </c>
      <c r="HH220" s="57">
        <v>0</v>
      </c>
      <c r="HI220" s="57">
        <v>0</v>
      </c>
      <c r="HJ220" s="57">
        <v>0</v>
      </c>
    </row>
    <row r="221" spans="1:218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  <c r="FP221" s="34" t="s">
        <v>220</v>
      </c>
      <c r="FQ221" s="34">
        <v>0</v>
      </c>
      <c r="FR221" s="34">
        <v>0</v>
      </c>
      <c r="FS221" s="34">
        <v>0</v>
      </c>
      <c r="FT221" s="34">
        <v>0</v>
      </c>
      <c r="FW221" s="34" t="s">
        <v>220</v>
      </c>
      <c r="FX221" s="34">
        <v>0</v>
      </c>
      <c r="FY221" s="34">
        <v>0</v>
      </c>
      <c r="FZ221" s="34">
        <v>0</v>
      </c>
      <c r="GA221" s="34">
        <v>0</v>
      </c>
      <c r="GD221" s="34" t="s">
        <v>220</v>
      </c>
      <c r="GE221" s="34">
        <v>0</v>
      </c>
      <c r="GF221" s="34">
        <v>0</v>
      </c>
      <c r="GG221" s="34">
        <v>0</v>
      </c>
      <c r="GH221" s="34">
        <v>0</v>
      </c>
      <c r="GK221" s="34" t="s">
        <v>220</v>
      </c>
      <c r="GL221" s="34">
        <v>0</v>
      </c>
      <c r="GM221" s="34">
        <v>0</v>
      </c>
      <c r="GN221" s="34">
        <v>0</v>
      </c>
      <c r="GO221" s="34">
        <v>0</v>
      </c>
      <c r="GR221" s="49" t="s">
        <v>220</v>
      </c>
      <c r="GS221" s="49">
        <v>0</v>
      </c>
      <c r="GT221" s="49">
        <v>0</v>
      </c>
      <c r="GU221" s="49">
        <v>0</v>
      </c>
      <c r="GV221" s="49">
        <v>0</v>
      </c>
      <c r="GY221" s="57" t="s">
        <v>220</v>
      </c>
      <c r="GZ221" s="57">
        <v>0</v>
      </c>
      <c r="HA221" s="57">
        <v>0</v>
      </c>
      <c r="HB221" s="57">
        <v>0</v>
      </c>
      <c r="HC221" s="57">
        <v>0</v>
      </c>
      <c r="HF221" s="57" t="s">
        <v>220</v>
      </c>
      <c r="HG221" s="57">
        <v>0</v>
      </c>
      <c r="HH221" s="57">
        <v>0</v>
      </c>
      <c r="HI221" s="57">
        <v>0</v>
      </c>
      <c r="HJ221" s="57">
        <v>0</v>
      </c>
    </row>
    <row r="222" spans="1:218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  <c r="FP222" s="34" t="s">
        <v>221</v>
      </c>
      <c r="FQ222" s="34">
        <v>0</v>
      </c>
      <c r="FR222" s="34">
        <v>0</v>
      </c>
      <c r="FS222" s="34">
        <v>0</v>
      </c>
      <c r="FT222" s="34">
        <v>0</v>
      </c>
      <c r="FW222" s="34" t="s">
        <v>221</v>
      </c>
      <c r="FX222" s="34">
        <v>0</v>
      </c>
      <c r="FY222" s="34">
        <v>0</v>
      </c>
      <c r="FZ222" s="34">
        <v>0</v>
      </c>
      <c r="GA222" s="34">
        <v>0</v>
      </c>
      <c r="GD222" s="34" t="s">
        <v>221</v>
      </c>
      <c r="GE222" s="34">
        <v>0</v>
      </c>
      <c r="GF222" s="34">
        <v>0</v>
      </c>
      <c r="GG222" s="34">
        <v>0</v>
      </c>
      <c r="GH222" s="34">
        <v>0</v>
      </c>
      <c r="GK222" s="34" t="s">
        <v>221</v>
      </c>
      <c r="GL222" s="34">
        <v>0</v>
      </c>
      <c r="GM222" s="34">
        <v>0</v>
      </c>
      <c r="GN222" s="34">
        <v>0</v>
      </c>
      <c r="GO222" s="34">
        <v>0</v>
      </c>
      <c r="GR222" s="49" t="s">
        <v>221</v>
      </c>
      <c r="GS222" s="49">
        <v>0</v>
      </c>
      <c r="GT222" s="49">
        <v>0</v>
      </c>
      <c r="GU222" s="49">
        <v>0</v>
      </c>
      <c r="GV222" s="49">
        <v>0</v>
      </c>
      <c r="GY222" s="57" t="s">
        <v>221</v>
      </c>
      <c r="GZ222" s="57">
        <v>0</v>
      </c>
      <c r="HA222" s="57">
        <v>0</v>
      </c>
      <c r="HB222" s="57">
        <v>0</v>
      </c>
      <c r="HC222" s="57">
        <v>0</v>
      </c>
      <c r="HF222" s="57" t="s">
        <v>221</v>
      </c>
      <c r="HG222" s="57">
        <v>0</v>
      </c>
      <c r="HH222" s="57">
        <v>0</v>
      </c>
      <c r="HI222" s="57">
        <v>0</v>
      </c>
      <c r="HJ222" s="57">
        <v>0</v>
      </c>
    </row>
    <row r="223" spans="1:218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  <c r="FP223" s="34" t="s">
        <v>222</v>
      </c>
      <c r="FQ223" s="34">
        <v>0</v>
      </c>
      <c r="FR223" s="34">
        <v>0</v>
      </c>
      <c r="FS223" s="34">
        <v>0</v>
      </c>
      <c r="FT223" s="34">
        <v>0</v>
      </c>
      <c r="FW223" s="34" t="s">
        <v>222</v>
      </c>
      <c r="FX223" s="34">
        <v>0</v>
      </c>
      <c r="FY223" s="34">
        <v>0</v>
      </c>
      <c r="FZ223" s="34">
        <v>0</v>
      </c>
      <c r="GA223" s="34">
        <v>0</v>
      </c>
      <c r="GD223" s="34" t="s">
        <v>222</v>
      </c>
      <c r="GE223" s="34">
        <v>0</v>
      </c>
      <c r="GF223" s="34">
        <v>0</v>
      </c>
      <c r="GG223" s="34">
        <v>0</v>
      </c>
      <c r="GH223" s="34">
        <v>0</v>
      </c>
      <c r="GK223" s="34" t="s">
        <v>222</v>
      </c>
      <c r="GL223" s="34">
        <v>0</v>
      </c>
      <c r="GM223" s="34">
        <v>0</v>
      </c>
      <c r="GN223" s="34">
        <v>0</v>
      </c>
      <c r="GO223" s="34">
        <v>0</v>
      </c>
      <c r="GR223" s="49" t="s">
        <v>222</v>
      </c>
      <c r="GS223" s="49">
        <v>0</v>
      </c>
      <c r="GT223" s="49">
        <v>0</v>
      </c>
      <c r="GU223" s="49">
        <v>0</v>
      </c>
      <c r="GV223" s="49">
        <v>0</v>
      </c>
      <c r="GY223" s="57" t="s">
        <v>222</v>
      </c>
      <c r="GZ223" s="57">
        <v>0</v>
      </c>
      <c r="HA223" s="57">
        <v>0</v>
      </c>
      <c r="HB223" s="57">
        <v>0</v>
      </c>
      <c r="HC223" s="57">
        <v>0</v>
      </c>
      <c r="HF223" s="57" t="s">
        <v>222</v>
      </c>
      <c r="HG223" s="57">
        <v>0</v>
      </c>
      <c r="HH223" s="57">
        <v>0</v>
      </c>
      <c r="HI223" s="57">
        <v>0</v>
      </c>
      <c r="HJ223" s="57">
        <v>0</v>
      </c>
    </row>
    <row r="224" spans="1:218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  <c r="FP224" s="34" t="s">
        <v>223</v>
      </c>
      <c r="FQ224" s="34">
        <v>0</v>
      </c>
      <c r="FR224" s="34">
        <v>0</v>
      </c>
      <c r="FS224" s="34">
        <v>0</v>
      </c>
      <c r="FT224" s="34">
        <v>0</v>
      </c>
      <c r="FW224" s="34" t="s">
        <v>223</v>
      </c>
      <c r="FX224" s="34">
        <v>0</v>
      </c>
      <c r="FY224" s="34">
        <v>0</v>
      </c>
      <c r="FZ224" s="34">
        <v>0</v>
      </c>
      <c r="GA224" s="34">
        <v>0</v>
      </c>
      <c r="GD224" s="34" t="s">
        <v>223</v>
      </c>
      <c r="GE224" s="34">
        <v>0</v>
      </c>
      <c r="GF224" s="34">
        <v>0</v>
      </c>
      <c r="GG224" s="34">
        <v>0</v>
      </c>
      <c r="GH224" s="34">
        <v>0</v>
      </c>
      <c r="GK224" s="34" t="s">
        <v>223</v>
      </c>
      <c r="GL224" s="34">
        <v>0</v>
      </c>
      <c r="GM224" s="34">
        <v>0</v>
      </c>
      <c r="GN224" s="34">
        <v>0</v>
      </c>
      <c r="GO224" s="34">
        <v>0</v>
      </c>
      <c r="GR224" s="49" t="s">
        <v>223</v>
      </c>
      <c r="GS224" s="49">
        <v>0</v>
      </c>
      <c r="GT224" s="49">
        <v>0</v>
      </c>
      <c r="GU224" s="49">
        <v>0</v>
      </c>
      <c r="GV224" s="49">
        <v>0</v>
      </c>
      <c r="GY224" s="57" t="s">
        <v>223</v>
      </c>
      <c r="GZ224" s="57">
        <v>0</v>
      </c>
      <c r="HA224" s="57">
        <v>0</v>
      </c>
      <c r="HB224" s="57">
        <v>0</v>
      </c>
      <c r="HC224" s="57">
        <v>0</v>
      </c>
      <c r="HF224" s="57" t="s">
        <v>223</v>
      </c>
      <c r="HG224" s="57">
        <v>0</v>
      </c>
      <c r="HH224" s="57">
        <v>0</v>
      </c>
      <c r="HI224" s="57">
        <v>0</v>
      </c>
      <c r="HJ224" s="57">
        <v>0</v>
      </c>
    </row>
    <row r="225" spans="1:218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  <c r="FP225" s="34" t="s">
        <v>224</v>
      </c>
      <c r="FQ225" s="34">
        <v>0</v>
      </c>
      <c r="FR225" s="34">
        <v>0</v>
      </c>
      <c r="FS225" s="34">
        <v>0</v>
      </c>
      <c r="FT225" s="34">
        <v>0</v>
      </c>
      <c r="FW225" s="34" t="s">
        <v>224</v>
      </c>
      <c r="FX225" s="34">
        <v>0</v>
      </c>
      <c r="FY225" s="34">
        <v>0</v>
      </c>
      <c r="FZ225" s="34">
        <v>0</v>
      </c>
      <c r="GA225" s="34">
        <v>0</v>
      </c>
      <c r="GD225" s="34" t="s">
        <v>224</v>
      </c>
      <c r="GE225" s="34">
        <v>0</v>
      </c>
      <c r="GF225" s="34">
        <v>0</v>
      </c>
      <c r="GG225" s="34">
        <v>0</v>
      </c>
      <c r="GH225" s="34">
        <v>0</v>
      </c>
      <c r="GK225" s="34" t="s">
        <v>224</v>
      </c>
      <c r="GL225" s="34">
        <v>0</v>
      </c>
      <c r="GM225" s="34">
        <v>0</v>
      </c>
      <c r="GN225" s="34">
        <v>0</v>
      </c>
      <c r="GO225" s="34">
        <v>0</v>
      </c>
      <c r="GR225" s="49" t="s">
        <v>224</v>
      </c>
      <c r="GS225" s="49">
        <v>0</v>
      </c>
      <c r="GT225" s="49">
        <v>0</v>
      </c>
      <c r="GU225" s="49">
        <v>0</v>
      </c>
      <c r="GV225" s="49">
        <v>0</v>
      </c>
      <c r="GY225" s="57" t="s">
        <v>224</v>
      </c>
      <c r="GZ225" s="57">
        <v>0</v>
      </c>
      <c r="HA225" s="57">
        <v>0</v>
      </c>
      <c r="HB225" s="57">
        <v>0</v>
      </c>
      <c r="HC225" s="57">
        <v>0</v>
      </c>
      <c r="HF225" s="57" t="s">
        <v>224</v>
      </c>
      <c r="HG225" s="57">
        <v>0</v>
      </c>
      <c r="HH225" s="57">
        <v>0</v>
      </c>
      <c r="HI225" s="57">
        <v>0</v>
      </c>
      <c r="HJ225" s="57">
        <v>0</v>
      </c>
    </row>
    <row r="226" spans="1:218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  <c r="FP226" s="34" t="s">
        <v>225</v>
      </c>
      <c r="FQ226" s="34">
        <v>0</v>
      </c>
      <c r="FR226" s="34">
        <v>0</v>
      </c>
      <c r="FS226" s="34">
        <v>0</v>
      </c>
      <c r="FT226" s="34">
        <v>0</v>
      </c>
      <c r="FW226" s="34" t="s">
        <v>225</v>
      </c>
      <c r="FX226" s="34">
        <v>0</v>
      </c>
      <c r="FY226" s="34">
        <v>0</v>
      </c>
      <c r="FZ226" s="34">
        <v>0</v>
      </c>
      <c r="GA226" s="34">
        <v>0</v>
      </c>
      <c r="GD226" s="34" t="s">
        <v>225</v>
      </c>
      <c r="GE226" s="34">
        <v>0</v>
      </c>
      <c r="GF226" s="34">
        <v>0</v>
      </c>
      <c r="GG226" s="34">
        <v>0</v>
      </c>
      <c r="GH226" s="34">
        <v>0</v>
      </c>
      <c r="GK226" s="34" t="s">
        <v>225</v>
      </c>
      <c r="GL226" s="34">
        <v>0</v>
      </c>
      <c r="GM226" s="34">
        <v>0</v>
      </c>
      <c r="GN226" s="34">
        <v>0</v>
      </c>
      <c r="GO226" s="34">
        <v>0</v>
      </c>
      <c r="GR226" s="49" t="s">
        <v>225</v>
      </c>
      <c r="GS226" s="49">
        <v>0</v>
      </c>
      <c r="GT226" s="49">
        <v>0</v>
      </c>
      <c r="GU226" s="49">
        <v>0</v>
      </c>
      <c r="GV226" s="49">
        <v>0</v>
      </c>
      <c r="GY226" s="57" t="s">
        <v>225</v>
      </c>
      <c r="GZ226" s="57">
        <v>0</v>
      </c>
      <c r="HA226" s="57">
        <v>0</v>
      </c>
      <c r="HB226" s="57">
        <v>0</v>
      </c>
      <c r="HC226" s="57">
        <v>0</v>
      </c>
      <c r="HF226" s="57" t="s">
        <v>225</v>
      </c>
      <c r="HG226" s="57">
        <v>0</v>
      </c>
      <c r="HH226" s="57">
        <v>0</v>
      </c>
      <c r="HI226" s="57">
        <v>0</v>
      </c>
      <c r="HJ226" s="57">
        <v>0</v>
      </c>
    </row>
    <row r="227" spans="1:218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  <c r="FP227" s="34" t="s">
        <v>226</v>
      </c>
      <c r="FQ227" s="34">
        <v>0</v>
      </c>
      <c r="FR227" s="34">
        <v>0</v>
      </c>
      <c r="FS227" s="34">
        <v>0</v>
      </c>
      <c r="FT227" s="34">
        <v>0</v>
      </c>
      <c r="FW227" s="34" t="s">
        <v>226</v>
      </c>
      <c r="FX227" s="34">
        <v>0</v>
      </c>
      <c r="FY227" s="34">
        <v>0</v>
      </c>
      <c r="FZ227" s="34">
        <v>0</v>
      </c>
      <c r="GA227" s="34">
        <v>0</v>
      </c>
      <c r="GD227" s="34" t="s">
        <v>226</v>
      </c>
      <c r="GE227" s="34">
        <v>0</v>
      </c>
      <c r="GF227" s="34">
        <v>0</v>
      </c>
      <c r="GG227" s="34">
        <v>0</v>
      </c>
      <c r="GH227" s="34">
        <v>0</v>
      </c>
      <c r="GK227" s="34" t="s">
        <v>226</v>
      </c>
      <c r="GL227" s="34">
        <v>0</v>
      </c>
      <c r="GM227" s="34">
        <v>0</v>
      </c>
      <c r="GN227" s="34">
        <v>0</v>
      </c>
      <c r="GO227" s="34">
        <v>0</v>
      </c>
      <c r="GR227" s="49" t="s">
        <v>226</v>
      </c>
      <c r="GS227" s="49">
        <v>0</v>
      </c>
      <c r="GT227" s="49">
        <v>0</v>
      </c>
      <c r="GU227" s="49">
        <v>0</v>
      </c>
      <c r="GV227" s="49">
        <v>0</v>
      </c>
      <c r="GY227" s="57" t="s">
        <v>226</v>
      </c>
      <c r="GZ227" s="57">
        <v>0</v>
      </c>
      <c r="HA227" s="57">
        <v>0</v>
      </c>
      <c r="HB227" s="57">
        <v>0</v>
      </c>
      <c r="HC227" s="57">
        <v>0</v>
      </c>
      <c r="HF227" s="57" t="s">
        <v>226</v>
      </c>
      <c r="HG227" s="57">
        <v>0</v>
      </c>
      <c r="HH227" s="57">
        <v>0</v>
      </c>
      <c r="HI227" s="57">
        <v>0</v>
      </c>
      <c r="HJ227" s="57">
        <v>0</v>
      </c>
    </row>
    <row r="228" spans="1:218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  <c r="FP228" s="34" t="s">
        <v>227</v>
      </c>
      <c r="FQ228" s="34">
        <v>0</v>
      </c>
      <c r="FR228" s="34">
        <v>0</v>
      </c>
      <c r="FS228" s="34">
        <v>0</v>
      </c>
      <c r="FT228" s="34">
        <v>0</v>
      </c>
      <c r="FW228" s="34" t="s">
        <v>227</v>
      </c>
      <c r="FX228" s="34">
        <v>0</v>
      </c>
      <c r="FY228" s="34">
        <v>0</v>
      </c>
      <c r="FZ228" s="34">
        <v>0</v>
      </c>
      <c r="GA228" s="34">
        <v>0</v>
      </c>
      <c r="GD228" s="34" t="s">
        <v>227</v>
      </c>
      <c r="GE228" s="34">
        <v>0</v>
      </c>
      <c r="GF228" s="34">
        <v>0</v>
      </c>
      <c r="GG228" s="34">
        <v>0</v>
      </c>
      <c r="GH228" s="34">
        <v>0</v>
      </c>
      <c r="GK228" s="34" t="s">
        <v>227</v>
      </c>
      <c r="GL228" s="34">
        <v>0</v>
      </c>
      <c r="GM228" s="34">
        <v>0</v>
      </c>
      <c r="GN228" s="34">
        <v>0</v>
      </c>
      <c r="GO228" s="34">
        <v>0</v>
      </c>
      <c r="GR228" s="49" t="s">
        <v>227</v>
      </c>
      <c r="GS228" s="49">
        <v>0</v>
      </c>
      <c r="GT228" s="49">
        <v>0</v>
      </c>
      <c r="GU228" s="49">
        <v>0</v>
      </c>
      <c r="GV228" s="49">
        <v>0</v>
      </c>
      <c r="GY228" s="57" t="s">
        <v>227</v>
      </c>
      <c r="GZ228" s="57">
        <v>0</v>
      </c>
      <c r="HA228" s="57">
        <v>0</v>
      </c>
      <c r="HB228" s="57">
        <v>0</v>
      </c>
      <c r="HC228" s="57">
        <v>0</v>
      </c>
      <c r="HF228" s="57" t="s">
        <v>227</v>
      </c>
      <c r="HG228" s="57">
        <v>0</v>
      </c>
      <c r="HH228" s="57">
        <v>0</v>
      </c>
      <c r="HI228" s="57">
        <v>0</v>
      </c>
      <c r="HJ228" s="57">
        <v>0</v>
      </c>
    </row>
    <row r="229" spans="1:218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  <c r="FP229" s="34" t="s">
        <v>228</v>
      </c>
      <c r="FQ229" s="34">
        <v>0</v>
      </c>
      <c r="FR229" s="34">
        <v>0</v>
      </c>
      <c r="FS229" s="34">
        <v>0</v>
      </c>
      <c r="FT229" s="34">
        <v>0</v>
      </c>
      <c r="FW229" s="34" t="s">
        <v>228</v>
      </c>
      <c r="FX229" s="34">
        <v>0</v>
      </c>
      <c r="FY229" s="34">
        <v>0</v>
      </c>
      <c r="FZ229" s="34">
        <v>0</v>
      </c>
      <c r="GA229" s="34">
        <v>0</v>
      </c>
      <c r="GD229" s="34" t="s">
        <v>228</v>
      </c>
      <c r="GE229" s="34">
        <v>0</v>
      </c>
      <c r="GF229" s="34">
        <v>0</v>
      </c>
      <c r="GG229" s="34">
        <v>0</v>
      </c>
      <c r="GH229" s="34">
        <v>0</v>
      </c>
      <c r="GK229" s="34" t="s">
        <v>228</v>
      </c>
      <c r="GL229" s="34">
        <v>0</v>
      </c>
      <c r="GM229" s="34">
        <v>0</v>
      </c>
      <c r="GN229" s="34">
        <v>0</v>
      </c>
      <c r="GO229" s="34">
        <v>0</v>
      </c>
      <c r="GR229" s="49" t="s">
        <v>228</v>
      </c>
      <c r="GS229" s="49">
        <v>0</v>
      </c>
      <c r="GT229" s="49">
        <v>0</v>
      </c>
      <c r="GU229" s="49">
        <v>0</v>
      </c>
      <c r="GV229" s="49">
        <v>0</v>
      </c>
      <c r="GY229" s="57" t="s">
        <v>228</v>
      </c>
      <c r="GZ229" s="57">
        <v>0</v>
      </c>
      <c r="HA229" s="57">
        <v>0</v>
      </c>
      <c r="HB229" s="57">
        <v>0</v>
      </c>
      <c r="HC229" s="57">
        <v>0</v>
      </c>
      <c r="HF229" s="57" t="s">
        <v>228</v>
      </c>
      <c r="HG229" s="57">
        <v>0</v>
      </c>
      <c r="HH229" s="57">
        <v>0</v>
      </c>
      <c r="HI229" s="57">
        <v>0</v>
      </c>
      <c r="HJ229" s="57">
        <v>0</v>
      </c>
    </row>
    <row r="230" spans="1:218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  <c r="FP230" s="34" t="s">
        <v>229</v>
      </c>
      <c r="FQ230" s="34">
        <v>0</v>
      </c>
      <c r="FR230" s="34">
        <v>0</v>
      </c>
      <c r="FS230" s="34">
        <v>0</v>
      </c>
      <c r="FT230" s="34">
        <v>0</v>
      </c>
      <c r="FW230" s="34" t="s">
        <v>229</v>
      </c>
      <c r="FX230" s="34">
        <v>0</v>
      </c>
      <c r="FY230" s="34">
        <v>0</v>
      </c>
      <c r="FZ230" s="34">
        <v>0</v>
      </c>
      <c r="GA230" s="34">
        <v>0</v>
      </c>
      <c r="GD230" s="34" t="s">
        <v>229</v>
      </c>
      <c r="GE230" s="34">
        <v>0</v>
      </c>
      <c r="GF230" s="34">
        <v>0</v>
      </c>
      <c r="GG230" s="34">
        <v>0</v>
      </c>
      <c r="GH230" s="34">
        <v>0</v>
      </c>
      <c r="GK230" s="34" t="s">
        <v>229</v>
      </c>
      <c r="GL230" s="34">
        <v>0</v>
      </c>
      <c r="GM230" s="34">
        <v>0</v>
      </c>
      <c r="GN230" s="34">
        <v>0</v>
      </c>
      <c r="GO230" s="34">
        <v>0</v>
      </c>
      <c r="GR230" s="49" t="s">
        <v>229</v>
      </c>
      <c r="GS230" s="49">
        <v>0</v>
      </c>
      <c r="GT230" s="49">
        <v>0</v>
      </c>
      <c r="GU230" s="49">
        <v>0</v>
      </c>
      <c r="GV230" s="49">
        <v>0</v>
      </c>
      <c r="GY230" s="57" t="s">
        <v>229</v>
      </c>
      <c r="GZ230" s="57">
        <v>0</v>
      </c>
      <c r="HA230" s="57">
        <v>0</v>
      </c>
      <c r="HB230" s="57">
        <v>0</v>
      </c>
      <c r="HC230" s="57">
        <v>0</v>
      </c>
      <c r="HF230" s="57" t="s">
        <v>229</v>
      </c>
      <c r="HG230" s="57">
        <v>0</v>
      </c>
      <c r="HH230" s="57">
        <v>0</v>
      </c>
      <c r="HI230" s="57">
        <v>0</v>
      </c>
      <c r="HJ230" s="57">
        <v>0</v>
      </c>
    </row>
    <row r="231" spans="1:218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  <c r="FP231" s="34" t="s">
        <v>230</v>
      </c>
      <c r="FQ231" s="34">
        <v>0</v>
      </c>
      <c r="FR231" s="34">
        <v>0</v>
      </c>
      <c r="FS231" s="34">
        <v>0</v>
      </c>
      <c r="FT231" s="34">
        <v>0</v>
      </c>
      <c r="FW231" s="34" t="s">
        <v>230</v>
      </c>
      <c r="FX231" s="34">
        <v>0</v>
      </c>
      <c r="FY231" s="34">
        <v>0</v>
      </c>
      <c r="FZ231" s="34">
        <v>0</v>
      </c>
      <c r="GA231" s="34">
        <v>0</v>
      </c>
      <c r="GD231" s="34" t="s">
        <v>230</v>
      </c>
      <c r="GE231" s="34">
        <v>0</v>
      </c>
      <c r="GF231" s="34">
        <v>0</v>
      </c>
      <c r="GG231" s="34">
        <v>0</v>
      </c>
      <c r="GH231" s="34">
        <v>0</v>
      </c>
      <c r="GK231" s="34" t="s">
        <v>230</v>
      </c>
      <c r="GL231" s="34">
        <v>0</v>
      </c>
      <c r="GM231" s="34">
        <v>0</v>
      </c>
      <c r="GN231" s="34">
        <v>0</v>
      </c>
      <c r="GO231" s="34">
        <v>0</v>
      </c>
      <c r="GR231" s="49" t="s">
        <v>230</v>
      </c>
      <c r="GS231" s="49">
        <v>0</v>
      </c>
      <c r="GT231" s="49">
        <v>0</v>
      </c>
      <c r="GU231" s="49">
        <v>0</v>
      </c>
      <c r="GV231" s="49">
        <v>0</v>
      </c>
      <c r="GY231" s="57" t="s">
        <v>230</v>
      </c>
      <c r="GZ231" s="57">
        <v>0</v>
      </c>
      <c r="HA231" s="57">
        <v>0</v>
      </c>
      <c r="HB231" s="57">
        <v>0</v>
      </c>
      <c r="HC231" s="57">
        <v>0</v>
      </c>
      <c r="HF231" s="57" t="s">
        <v>230</v>
      </c>
      <c r="HG231" s="57">
        <v>0</v>
      </c>
      <c r="HH231" s="57">
        <v>0</v>
      </c>
      <c r="HI231" s="57">
        <v>0</v>
      </c>
      <c r="HJ231" s="57">
        <v>0</v>
      </c>
    </row>
    <row r="232" spans="1:218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  <c r="FP232" s="34" t="s">
        <v>231</v>
      </c>
      <c r="FQ232" s="34">
        <v>0</v>
      </c>
      <c r="FR232" s="34">
        <v>0</v>
      </c>
      <c r="FS232" s="34">
        <v>0</v>
      </c>
      <c r="FT232" s="34">
        <v>0</v>
      </c>
      <c r="FW232" s="34" t="s">
        <v>231</v>
      </c>
      <c r="FX232" s="34">
        <v>0</v>
      </c>
      <c r="FY232" s="34">
        <v>0</v>
      </c>
      <c r="FZ232" s="34">
        <v>0</v>
      </c>
      <c r="GA232" s="34">
        <v>0</v>
      </c>
      <c r="GD232" s="34" t="s">
        <v>231</v>
      </c>
      <c r="GE232" s="34">
        <v>0</v>
      </c>
      <c r="GF232" s="34">
        <v>0</v>
      </c>
      <c r="GG232" s="34">
        <v>0</v>
      </c>
      <c r="GH232" s="34">
        <v>0</v>
      </c>
      <c r="GK232" s="34" t="s">
        <v>231</v>
      </c>
      <c r="GL232" s="34">
        <v>0</v>
      </c>
      <c r="GM232" s="34">
        <v>0</v>
      </c>
      <c r="GN232" s="34">
        <v>0</v>
      </c>
      <c r="GO232" s="34">
        <v>0</v>
      </c>
      <c r="GR232" s="49" t="s">
        <v>231</v>
      </c>
      <c r="GS232" s="49">
        <v>0</v>
      </c>
      <c r="GT232" s="49">
        <v>0</v>
      </c>
      <c r="GU232" s="49">
        <v>0</v>
      </c>
      <c r="GV232" s="49">
        <v>0</v>
      </c>
      <c r="GY232" s="57" t="s">
        <v>231</v>
      </c>
      <c r="GZ232" s="57">
        <v>0</v>
      </c>
      <c r="HA232" s="57">
        <v>0</v>
      </c>
      <c r="HB232" s="57">
        <v>0</v>
      </c>
      <c r="HC232" s="57">
        <v>0</v>
      </c>
      <c r="HF232" s="57" t="s">
        <v>231</v>
      </c>
      <c r="HG232" s="57">
        <v>0</v>
      </c>
      <c r="HH232" s="57">
        <v>0</v>
      </c>
      <c r="HI232" s="57">
        <v>0</v>
      </c>
      <c r="HJ232" s="57">
        <v>0</v>
      </c>
    </row>
    <row r="233" spans="1:218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  <c r="FP233" s="34" t="s">
        <v>232</v>
      </c>
      <c r="FQ233" s="34">
        <v>0</v>
      </c>
      <c r="FR233" s="34">
        <v>0</v>
      </c>
      <c r="FS233" s="34">
        <v>0</v>
      </c>
      <c r="FT233" s="34">
        <v>0</v>
      </c>
      <c r="FW233" s="34" t="s">
        <v>232</v>
      </c>
      <c r="FX233" s="34">
        <v>0</v>
      </c>
      <c r="FY233" s="34">
        <v>0</v>
      </c>
      <c r="FZ233" s="34">
        <v>0</v>
      </c>
      <c r="GA233" s="34">
        <v>0</v>
      </c>
      <c r="GD233" s="34" t="s">
        <v>232</v>
      </c>
      <c r="GE233" s="34">
        <v>0</v>
      </c>
      <c r="GF233" s="34">
        <v>0</v>
      </c>
      <c r="GG233" s="34">
        <v>0</v>
      </c>
      <c r="GH233" s="34">
        <v>0</v>
      </c>
      <c r="GK233" s="34" t="s">
        <v>232</v>
      </c>
      <c r="GL233" s="34">
        <v>0</v>
      </c>
      <c r="GM233" s="34">
        <v>0</v>
      </c>
      <c r="GN233" s="34">
        <v>0</v>
      </c>
      <c r="GO233" s="34">
        <v>0</v>
      </c>
      <c r="GR233" s="49" t="s">
        <v>232</v>
      </c>
      <c r="GS233" s="49">
        <v>0</v>
      </c>
      <c r="GT233" s="49">
        <v>0</v>
      </c>
      <c r="GU233" s="49">
        <v>0</v>
      </c>
      <c r="GV233" s="49">
        <v>0</v>
      </c>
      <c r="GY233" s="57" t="s">
        <v>232</v>
      </c>
      <c r="GZ233" s="57">
        <v>0</v>
      </c>
      <c r="HA233" s="57">
        <v>0</v>
      </c>
      <c r="HB233" s="57">
        <v>0</v>
      </c>
      <c r="HC233" s="57">
        <v>0</v>
      </c>
      <c r="HF233" s="57" t="s">
        <v>232</v>
      </c>
      <c r="HG233" s="57">
        <v>0</v>
      </c>
      <c r="HH233" s="57">
        <v>0</v>
      </c>
      <c r="HI233" s="57">
        <v>0</v>
      </c>
      <c r="HJ233" s="57">
        <v>0</v>
      </c>
    </row>
    <row r="234" spans="1:218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  <c r="FP234" s="34" t="s">
        <v>233</v>
      </c>
      <c r="FQ234" s="34">
        <v>0</v>
      </c>
      <c r="FR234" s="34">
        <v>0</v>
      </c>
      <c r="FS234" s="34">
        <v>0</v>
      </c>
      <c r="FT234" s="34">
        <v>0</v>
      </c>
      <c r="FW234" s="34" t="s">
        <v>233</v>
      </c>
      <c r="FX234" s="34">
        <v>0</v>
      </c>
      <c r="FY234" s="34">
        <v>0</v>
      </c>
      <c r="FZ234" s="34">
        <v>0</v>
      </c>
      <c r="GA234" s="34">
        <v>0</v>
      </c>
      <c r="GD234" s="34" t="s">
        <v>233</v>
      </c>
      <c r="GE234" s="34">
        <v>0</v>
      </c>
      <c r="GF234" s="34">
        <v>0</v>
      </c>
      <c r="GG234" s="34">
        <v>0</v>
      </c>
      <c r="GH234" s="34">
        <v>0</v>
      </c>
      <c r="GK234" s="34" t="s">
        <v>233</v>
      </c>
      <c r="GL234" s="34">
        <v>0</v>
      </c>
      <c r="GM234" s="34">
        <v>0</v>
      </c>
      <c r="GN234" s="34">
        <v>0</v>
      </c>
      <c r="GO234" s="34">
        <v>0</v>
      </c>
      <c r="GR234" s="49" t="s">
        <v>233</v>
      </c>
      <c r="GS234" s="49">
        <v>0</v>
      </c>
      <c r="GT234" s="49">
        <v>0</v>
      </c>
      <c r="GU234" s="49">
        <v>0</v>
      </c>
      <c r="GV234" s="49">
        <v>0</v>
      </c>
      <c r="GY234" s="57" t="s">
        <v>233</v>
      </c>
      <c r="GZ234" s="57">
        <v>0</v>
      </c>
      <c r="HA234" s="57">
        <v>0</v>
      </c>
      <c r="HB234" s="57">
        <v>0</v>
      </c>
      <c r="HC234" s="57">
        <v>0</v>
      </c>
      <c r="HF234" s="57" t="s">
        <v>233</v>
      </c>
      <c r="HG234" s="57">
        <v>0</v>
      </c>
      <c r="HH234" s="57">
        <v>0</v>
      </c>
      <c r="HI234" s="57">
        <v>0</v>
      </c>
      <c r="HJ234" s="57">
        <v>0</v>
      </c>
    </row>
    <row r="235" spans="1:218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  <c r="FP235" s="34" t="s">
        <v>234</v>
      </c>
      <c r="FQ235" s="34">
        <v>0</v>
      </c>
      <c r="FR235" s="34">
        <v>0</v>
      </c>
      <c r="FS235" s="34">
        <v>0</v>
      </c>
      <c r="FT235" s="34">
        <v>0</v>
      </c>
      <c r="FW235" s="34" t="s">
        <v>234</v>
      </c>
      <c r="FX235" s="34">
        <v>0</v>
      </c>
      <c r="FY235" s="34">
        <v>0</v>
      </c>
      <c r="FZ235" s="34">
        <v>0</v>
      </c>
      <c r="GA235" s="34">
        <v>0</v>
      </c>
      <c r="GD235" s="34" t="s">
        <v>234</v>
      </c>
      <c r="GE235" s="34">
        <v>0</v>
      </c>
      <c r="GF235" s="34">
        <v>0</v>
      </c>
      <c r="GG235" s="34">
        <v>0</v>
      </c>
      <c r="GH235" s="34">
        <v>0</v>
      </c>
      <c r="GK235" s="34" t="s">
        <v>234</v>
      </c>
      <c r="GL235" s="34">
        <v>0</v>
      </c>
      <c r="GM235" s="34">
        <v>0</v>
      </c>
      <c r="GN235" s="34">
        <v>0</v>
      </c>
      <c r="GO235" s="34">
        <v>0</v>
      </c>
      <c r="GR235" s="49" t="s">
        <v>234</v>
      </c>
      <c r="GS235" s="49">
        <v>0</v>
      </c>
      <c r="GT235" s="49">
        <v>0</v>
      </c>
      <c r="GU235" s="49">
        <v>0</v>
      </c>
      <c r="GV235" s="49">
        <v>0</v>
      </c>
      <c r="GY235" s="57" t="s">
        <v>234</v>
      </c>
      <c r="GZ235" s="57">
        <v>0</v>
      </c>
      <c r="HA235" s="57">
        <v>0</v>
      </c>
      <c r="HB235" s="57">
        <v>0</v>
      </c>
      <c r="HC235" s="57">
        <v>0</v>
      </c>
      <c r="HF235" s="57" t="s">
        <v>234</v>
      </c>
      <c r="HG235" s="57">
        <v>0</v>
      </c>
      <c r="HH235" s="57">
        <v>0</v>
      </c>
      <c r="HI235" s="57">
        <v>0</v>
      </c>
      <c r="HJ235" s="57">
        <v>0</v>
      </c>
    </row>
    <row r="236" spans="1:218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  <c r="FP236" s="34" t="s">
        <v>235</v>
      </c>
      <c r="FQ236" s="34">
        <v>0</v>
      </c>
      <c r="FR236" s="34">
        <v>0</v>
      </c>
      <c r="FS236" s="34">
        <v>0</v>
      </c>
      <c r="FT236" s="34">
        <v>0</v>
      </c>
      <c r="FW236" s="34" t="s">
        <v>235</v>
      </c>
      <c r="FX236" s="34">
        <v>0</v>
      </c>
      <c r="FY236" s="34">
        <v>0</v>
      </c>
      <c r="FZ236" s="34">
        <v>0</v>
      </c>
      <c r="GA236" s="34">
        <v>0</v>
      </c>
      <c r="GD236" s="34" t="s">
        <v>235</v>
      </c>
      <c r="GE236" s="34">
        <v>0</v>
      </c>
      <c r="GF236" s="34">
        <v>0</v>
      </c>
      <c r="GG236" s="34">
        <v>0</v>
      </c>
      <c r="GH236" s="34">
        <v>0</v>
      </c>
      <c r="GK236" s="34" t="s">
        <v>235</v>
      </c>
      <c r="GL236" s="34">
        <v>0</v>
      </c>
      <c r="GM236" s="34">
        <v>0</v>
      </c>
      <c r="GN236" s="34">
        <v>0</v>
      </c>
      <c r="GO236" s="34">
        <v>0</v>
      </c>
      <c r="GR236" s="49" t="s">
        <v>235</v>
      </c>
      <c r="GS236" s="49">
        <v>0</v>
      </c>
      <c r="GT236" s="49">
        <v>0</v>
      </c>
      <c r="GU236" s="49">
        <v>0</v>
      </c>
      <c r="GV236" s="49">
        <v>0</v>
      </c>
      <c r="GY236" s="57" t="s">
        <v>235</v>
      </c>
      <c r="GZ236" s="57">
        <v>0</v>
      </c>
      <c r="HA236" s="57">
        <v>0</v>
      </c>
      <c r="HB236" s="57">
        <v>0</v>
      </c>
      <c r="HC236" s="57">
        <v>0</v>
      </c>
      <c r="HF236" s="57" t="s">
        <v>235</v>
      </c>
      <c r="HG236" s="57">
        <v>0</v>
      </c>
      <c r="HH236" s="57">
        <v>0</v>
      </c>
      <c r="HI236" s="57">
        <v>0</v>
      </c>
      <c r="HJ236" s="57">
        <v>0</v>
      </c>
    </row>
    <row r="237" spans="1:218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  <c r="FP237" s="34" t="s">
        <v>236</v>
      </c>
      <c r="FQ237" s="34">
        <v>0</v>
      </c>
      <c r="FR237" s="34">
        <v>0</v>
      </c>
      <c r="FS237" s="34">
        <v>0</v>
      </c>
      <c r="FT237" s="34">
        <v>0</v>
      </c>
      <c r="FW237" s="34" t="s">
        <v>236</v>
      </c>
      <c r="FX237" s="34">
        <v>0</v>
      </c>
      <c r="FY237" s="34">
        <v>0</v>
      </c>
      <c r="FZ237" s="34">
        <v>0</v>
      </c>
      <c r="GA237" s="34">
        <v>0</v>
      </c>
      <c r="GD237" s="34" t="s">
        <v>236</v>
      </c>
      <c r="GE237" s="34">
        <v>0</v>
      </c>
      <c r="GF237" s="34">
        <v>0</v>
      </c>
      <c r="GG237" s="34">
        <v>0</v>
      </c>
      <c r="GH237" s="34">
        <v>0</v>
      </c>
      <c r="GK237" s="34" t="s">
        <v>236</v>
      </c>
      <c r="GL237" s="34">
        <v>0</v>
      </c>
      <c r="GM237" s="34">
        <v>0</v>
      </c>
      <c r="GN237" s="34">
        <v>0</v>
      </c>
      <c r="GO237" s="34">
        <v>0</v>
      </c>
      <c r="GR237" s="49" t="s">
        <v>236</v>
      </c>
      <c r="GS237" s="49">
        <v>0</v>
      </c>
      <c r="GT237" s="49">
        <v>0</v>
      </c>
      <c r="GU237" s="49">
        <v>0</v>
      </c>
      <c r="GV237" s="49">
        <v>0</v>
      </c>
      <c r="GY237" s="57" t="s">
        <v>236</v>
      </c>
      <c r="GZ237" s="57">
        <v>0</v>
      </c>
      <c r="HA237" s="57">
        <v>0</v>
      </c>
      <c r="HB237" s="57">
        <v>0</v>
      </c>
      <c r="HC237" s="57">
        <v>0</v>
      </c>
      <c r="HF237" s="57" t="s">
        <v>236</v>
      </c>
      <c r="HG237" s="57">
        <v>0</v>
      </c>
      <c r="HH237" s="57">
        <v>0</v>
      </c>
      <c r="HI237" s="57">
        <v>0</v>
      </c>
      <c r="HJ237" s="57">
        <v>0</v>
      </c>
    </row>
    <row r="238" spans="1:218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  <c r="FP238" s="34" t="s">
        <v>237</v>
      </c>
      <c r="FQ238" s="34">
        <v>0</v>
      </c>
      <c r="FR238" s="34">
        <v>0</v>
      </c>
      <c r="FS238" s="34">
        <v>0</v>
      </c>
      <c r="FT238" s="34">
        <v>0</v>
      </c>
      <c r="FW238" s="34" t="s">
        <v>237</v>
      </c>
      <c r="FX238" s="34">
        <v>0</v>
      </c>
      <c r="FY238" s="34">
        <v>0</v>
      </c>
      <c r="FZ238" s="34">
        <v>0</v>
      </c>
      <c r="GA238" s="34">
        <v>0</v>
      </c>
      <c r="GD238" s="34" t="s">
        <v>237</v>
      </c>
      <c r="GE238" s="34">
        <v>0</v>
      </c>
      <c r="GF238" s="34">
        <v>0</v>
      </c>
      <c r="GG238" s="34">
        <v>0</v>
      </c>
      <c r="GH238" s="34">
        <v>0</v>
      </c>
      <c r="GK238" s="34" t="s">
        <v>237</v>
      </c>
      <c r="GL238" s="34">
        <v>0</v>
      </c>
      <c r="GM238" s="34">
        <v>0</v>
      </c>
      <c r="GN238" s="34">
        <v>0</v>
      </c>
      <c r="GO238" s="34">
        <v>0</v>
      </c>
      <c r="GR238" s="49" t="s">
        <v>237</v>
      </c>
      <c r="GS238" s="49">
        <v>0</v>
      </c>
      <c r="GT238" s="49">
        <v>0</v>
      </c>
      <c r="GU238" s="49">
        <v>0</v>
      </c>
      <c r="GV238" s="49">
        <v>0</v>
      </c>
      <c r="GY238" s="57" t="s">
        <v>237</v>
      </c>
      <c r="GZ238" s="57">
        <v>0</v>
      </c>
      <c r="HA238" s="57">
        <v>0</v>
      </c>
      <c r="HB238" s="57">
        <v>0</v>
      </c>
      <c r="HC238" s="57">
        <v>0</v>
      </c>
      <c r="HF238" s="57" t="s">
        <v>237</v>
      </c>
      <c r="HG238" s="57">
        <v>0</v>
      </c>
      <c r="HH238" s="57">
        <v>0</v>
      </c>
      <c r="HI238" s="57">
        <v>0</v>
      </c>
      <c r="HJ238" s="57">
        <v>0</v>
      </c>
    </row>
    <row r="239" spans="1:218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  <c r="FP239" s="34" t="s">
        <v>238</v>
      </c>
      <c r="FQ239" s="34">
        <v>0</v>
      </c>
      <c r="FR239" s="34">
        <v>0</v>
      </c>
      <c r="FS239" s="34">
        <v>0</v>
      </c>
      <c r="FT239" s="34">
        <v>0</v>
      </c>
      <c r="FW239" s="34" t="s">
        <v>238</v>
      </c>
      <c r="FX239" s="34">
        <v>0</v>
      </c>
      <c r="FY239" s="34">
        <v>0</v>
      </c>
      <c r="FZ239" s="34">
        <v>0</v>
      </c>
      <c r="GA239" s="34">
        <v>0</v>
      </c>
      <c r="GD239" s="34" t="s">
        <v>238</v>
      </c>
      <c r="GE239" s="34">
        <v>0</v>
      </c>
      <c r="GF239" s="34">
        <v>0</v>
      </c>
      <c r="GG239" s="34">
        <v>0</v>
      </c>
      <c r="GH239" s="34">
        <v>0</v>
      </c>
      <c r="GK239" s="34" t="s">
        <v>238</v>
      </c>
      <c r="GL239" s="34">
        <v>0</v>
      </c>
      <c r="GM239" s="34">
        <v>0</v>
      </c>
      <c r="GN239" s="34">
        <v>0</v>
      </c>
      <c r="GO239" s="34">
        <v>0</v>
      </c>
      <c r="GR239" s="49" t="s">
        <v>238</v>
      </c>
      <c r="GS239" s="49">
        <v>0</v>
      </c>
      <c r="GT239" s="49">
        <v>0</v>
      </c>
      <c r="GU239" s="49">
        <v>0</v>
      </c>
      <c r="GV239" s="49">
        <v>0</v>
      </c>
      <c r="GY239" s="57" t="s">
        <v>238</v>
      </c>
      <c r="GZ239" s="57">
        <v>0</v>
      </c>
      <c r="HA239" s="57">
        <v>0</v>
      </c>
      <c r="HB239" s="57">
        <v>0</v>
      </c>
      <c r="HC239" s="57">
        <v>0</v>
      </c>
      <c r="HF239" s="57" t="s">
        <v>238</v>
      </c>
      <c r="HG239" s="57">
        <v>0</v>
      </c>
      <c r="HH239" s="57">
        <v>0</v>
      </c>
      <c r="HI239" s="57">
        <v>0</v>
      </c>
      <c r="HJ239" s="57">
        <v>0</v>
      </c>
    </row>
    <row r="240" spans="1:218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  <c r="FP240" s="34" t="s">
        <v>239</v>
      </c>
      <c r="FQ240" s="34">
        <v>0</v>
      </c>
      <c r="FR240" s="34">
        <v>0</v>
      </c>
      <c r="FS240" s="34">
        <v>0</v>
      </c>
      <c r="FT240" s="34">
        <v>0</v>
      </c>
      <c r="FW240" s="34" t="s">
        <v>239</v>
      </c>
      <c r="FX240" s="34">
        <v>0</v>
      </c>
      <c r="FY240" s="34">
        <v>0</v>
      </c>
      <c r="FZ240" s="34">
        <v>0</v>
      </c>
      <c r="GA240" s="34">
        <v>0</v>
      </c>
      <c r="GD240" s="34" t="s">
        <v>239</v>
      </c>
      <c r="GE240" s="34">
        <v>0</v>
      </c>
      <c r="GF240" s="34">
        <v>0</v>
      </c>
      <c r="GG240" s="34">
        <v>0</v>
      </c>
      <c r="GH240" s="34">
        <v>0</v>
      </c>
      <c r="GK240" s="34" t="s">
        <v>239</v>
      </c>
      <c r="GL240" s="34">
        <v>0</v>
      </c>
      <c r="GM240" s="34">
        <v>0</v>
      </c>
      <c r="GN240" s="34">
        <v>0</v>
      </c>
      <c r="GO240" s="34">
        <v>0</v>
      </c>
      <c r="GR240" s="49" t="s">
        <v>239</v>
      </c>
      <c r="GS240" s="49">
        <v>0</v>
      </c>
      <c r="GT240" s="49">
        <v>0</v>
      </c>
      <c r="GU240" s="49">
        <v>0</v>
      </c>
      <c r="GV240" s="49">
        <v>0</v>
      </c>
      <c r="GY240" s="57" t="s">
        <v>239</v>
      </c>
      <c r="GZ240" s="57">
        <v>0</v>
      </c>
      <c r="HA240" s="57">
        <v>0</v>
      </c>
      <c r="HB240" s="57">
        <v>0</v>
      </c>
      <c r="HC240" s="57">
        <v>0</v>
      </c>
      <c r="HF240" s="57" t="s">
        <v>239</v>
      </c>
      <c r="HG240" s="57">
        <v>0</v>
      </c>
      <c r="HH240" s="57">
        <v>0</v>
      </c>
      <c r="HI240" s="57">
        <v>0</v>
      </c>
      <c r="HJ240" s="57">
        <v>0</v>
      </c>
    </row>
    <row r="241" spans="1:218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  <c r="FP241" s="34" t="s">
        <v>240</v>
      </c>
      <c r="FQ241" s="34">
        <v>0</v>
      </c>
      <c r="FR241" s="34">
        <v>0</v>
      </c>
      <c r="FS241" s="34">
        <v>0</v>
      </c>
      <c r="FT241" s="34">
        <v>0</v>
      </c>
      <c r="FW241" s="34" t="s">
        <v>240</v>
      </c>
      <c r="FX241" s="34">
        <v>0</v>
      </c>
      <c r="FY241" s="34">
        <v>0</v>
      </c>
      <c r="FZ241" s="34">
        <v>0</v>
      </c>
      <c r="GA241" s="34">
        <v>0</v>
      </c>
      <c r="GD241" s="34" t="s">
        <v>240</v>
      </c>
      <c r="GE241" s="34">
        <v>0</v>
      </c>
      <c r="GF241" s="34">
        <v>0</v>
      </c>
      <c r="GG241" s="34">
        <v>0</v>
      </c>
      <c r="GH241" s="34">
        <v>0</v>
      </c>
      <c r="GK241" s="34" t="s">
        <v>240</v>
      </c>
      <c r="GL241" s="34">
        <v>0</v>
      </c>
      <c r="GM241" s="34">
        <v>0</v>
      </c>
      <c r="GN241" s="34">
        <v>0</v>
      </c>
      <c r="GO241" s="34">
        <v>0</v>
      </c>
      <c r="GR241" s="49" t="s">
        <v>240</v>
      </c>
      <c r="GS241" s="49">
        <v>0</v>
      </c>
      <c r="GT241" s="49">
        <v>0</v>
      </c>
      <c r="GU241" s="49">
        <v>0</v>
      </c>
      <c r="GV241" s="49">
        <v>0</v>
      </c>
      <c r="GY241" s="57" t="s">
        <v>240</v>
      </c>
      <c r="GZ241" s="57">
        <v>0</v>
      </c>
      <c r="HA241" s="57">
        <v>0</v>
      </c>
      <c r="HB241" s="57">
        <v>0</v>
      </c>
      <c r="HC241" s="57">
        <v>0</v>
      </c>
      <c r="HF241" s="57" t="s">
        <v>240</v>
      </c>
      <c r="HG241" s="57">
        <v>0</v>
      </c>
      <c r="HH241" s="57">
        <v>0</v>
      </c>
      <c r="HI241" s="57">
        <v>0</v>
      </c>
      <c r="HJ241" s="57">
        <v>0</v>
      </c>
    </row>
    <row r="242" spans="1:218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  <c r="FP242" s="34" t="s">
        <v>241</v>
      </c>
      <c r="FQ242" s="34">
        <v>0</v>
      </c>
      <c r="FR242" s="34">
        <v>0</v>
      </c>
      <c r="FS242" s="34">
        <v>0</v>
      </c>
      <c r="FT242" s="34">
        <v>0</v>
      </c>
      <c r="FW242" s="34" t="s">
        <v>241</v>
      </c>
      <c r="FX242" s="34">
        <v>0</v>
      </c>
      <c r="FY242" s="34">
        <v>0</v>
      </c>
      <c r="FZ242" s="34">
        <v>0</v>
      </c>
      <c r="GA242" s="34">
        <v>0</v>
      </c>
      <c r="GD242" s="34" t="s">
        <v>241</v>
      </c>
      <c r="GE242" s="34">
        <v>0</v>
      </c>
      <c r="GF242" s="34">
        <v>0</v>
      </c>
      <c r="GG242" s="34">
        <v>0</v>
      </c>
      <c r="GH242" s="34">
        <v>0</v>
      </c>
      <c r="GK242" s="34" t="s">
        <v>241</v>
      </c>
      <c r="GL242" s="34">
        <v>0</v>
      </c>
      <c r="GM242" s="34">
        <v>0</v>
      </c>
      <c r="GN242" s="34">
        <v>0</v>
      </c>
      <c r="GO242" s="34">
        <v>0</v>
      </c>
      <c r="GR242" s="49" t="s">
        <v>241</v>
      </c>
      <c r="GS242" s="49">
        <v>0</v>
      </c>
      <c r="GT242" s="49">
        <v>0</v>
      </c>
      <c r="GU242" s="49">
        <v>0</v>
      </c>
      <c r="GV242" s="49">
        <v>0</v>
      </c>
      <c r="GY242" s="57" t="s">
        <v>241</v>
      </c>
      <c r="GZ242" s="57">
        <v>0</v>
      </c>
      <c r="HA242" s="57">
        <v>0</v>
      </c>
      <c r="HB242" s="57">
        <v>0</v>
      </c>
      <c r="HC242" s="57">
        <v>0</v>
      </c>
      <c r="HF242" s="57" t="s">
        <v>241</v>
      </c>
      <c r="HG242" s="57">
        <v>0</v>
      </c>
      <c r="HH242" s="57">
        <v>0</v>
      </c>
      <c r="HI242" s="57">
        <v>0</v>
      </c>
      <c r="HJ242" s="57">
        <v>0</v>
      </c>
    </row>
    <row r="243" spans="1:218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  <c r="FP243" s="34" t="s">
        <v>242</v>
      </c>
      <c r="FQ243" s="34">
        <v>0</v>
      </c>
      <c r="FR243" s="34">
        <v>0</v>
      </c>
      <c r="FS243" s="34">
        <v>0</v>
      </c>
      <c r="FT243" s="34">
        <v>0</v>
      </c>
      <c r="FW243" s="34" t="s">
        <v>242</v>
      </c>
      <c r="FX243" s="34">
        <v>0</v>
      </c>
      <c r="FY243" s="34">
        <v>0</v>
      </c>
      <c r="FZ243" s="34">
        <v>0</v>
      </c>
      <c r="GA243" s="34">
        <v>0</v>
      </c>
      <c r="GD243" s="34" t="s">
        <v>242</v>
      </c>
      <c r="GE243" s="34">
        <v>0</v>
      </c>
      <c r="GF243" s="34">
        <v>0</v>
      </c>
      <c r="GG243" s="34">
        <v>0</v>
      </c>
      <c r="GH243" s="34">
        <v>0</v>
      </c>
      <c r="GK243" s="34" t="s">
        <v>242</v>
      </c>
      <c r="GL243" s="34">
        <v>0</v>
      </c>
      <c r="GM243" s="34">
        <v>0</v>
      </c>
      <c r="GN243" s="34">
        <v>0</v>
      </c>
      <c r="GO243" s="34">
        <v>0</v>
      </c>
      <c r="GR243" s="49" t="s">
        <v>242</v>
      </c>
      <c r="GS243" s="49">
        <v>0</v>
      </c>
      <c r="GT243" s="49">
        <v>0</v>
      </c>
      <c r="GU243" s="49">
        <v>0</v>
      </c>
      <c r="GV243" s="49">
        <v>0</v>
      </c>
      <c r="GY243" s="57" t="s">
        <v>242</v>
      </c>
      <c r="GZ243" s="57">
        <v>0</v>
      </c>
      <c r="HA243" s="57">
        <v>0</v>
      </c>
      <c r="HB243" s="57">
        <v>0</v>
      </c>
      <c r="HC243" s="57">
        <v>0</v>
      </c>
      <c r="HF243" s="57" t="s">
        <v>242</v>
      </c>
      <c r="HG243" s="57">
        <v>0</v>
      </c>
      <c r="HH243" s="57">
        <v>0</v>
      </c>
      <c r="HI243" s="57">
        <v>0</v>
      </c>
      <c r="HJ243" s="57">
        <v>0</v>
      </c>
    </row>
    <row r="244" spans="1:218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  <c r="FP244" s="34" t="s">
        <v>243</v>
      </c>
      <c r="FQ244" s="34">
        <v>0</v>
      </c>
      <c r="FR244" s="34">
        <v>0</v>
      </c>
      <c r="FS244" s="34">
        <v>0</v>
      </c>
      <c r="FT244" s="34">
        <v>0</v>
      </c>
      <c r="FW244" s="34" t="s">
        <v>243</v>
      </c>
      <c r="FX244" s="34">
        <v>0</v>
      </c>
      <c r="FY244" s="34">
        <v>0</v>
      </c>
      <c r="FZ244" s="34">
        <v>0</v>
      </c>
      <c r="GA244" s="34">
        <v>0</v>
      </c>
      <c r="GD244" s="34" t="s">
        <v>243</v>
      </c>
      <c r="GE244" s="34">
        <v>0</v>
      </c>
      <c r="GF244" s="34">
        <v>0</v>
      </c>
      <c r="GG244" s="34">
        <v>0</v>
      </c>
      <c r="GH244" s="34">
        <v>0</v>
      </c>
      <c r="GK244" s="34" t="s">
        <v>243</v>
      </c>
      <c r="GL244" s="34">
        <v>0</v>
      </c>
      <c r="GM244" s="34">
        <v>0</v>
      </c>
      <c r="GN244" s="34">
        <v>0</v>
      </c>
      <c r="GO244" s="34">
        <v>0</v>
      </c>
      <c r="GR244" s="49" t="s">
        <v>243</v>
      </c>
      <c r="GS244" s="49">
        <v>0</v>
      </c>
      <c r="GT244" s="49">
        <v>0</v>
      </c>
      <c r="GU244" s="49">
        <v>0</v>
      </c>
      <c r="GV244" s="49">
        <v>0</v>
      </c>
      <c r="GY244" s="57" t="s">
        <v>243</v>
      </c>
      <c r="GZ244" s="57">
        <v>0</v>
      </c>
      <c r="HA244" s="57">
        <v>0</v>
      </c>
      <c r="HB244" s="57">
        <v>0</v>
      </c>
      <c r="HC244" s="57">
        <v>0</v>
      </c>
      <c r="HF244" s="57" t="s">
        <v>243</v>
      </c>
      <c r="HG244" s="57">
        <v>0</v>
      </c>
      <c r="HH244" s="57">
        <v>0</v>
      </c>
      <c r="HI244" s="57">
        <v>0</v>
      </c>
      <c r="HJ244" s="57">
        <v>0</v>
      </c>
    </row>
    <row r="245" spans="1:218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  <c r="FP245" s="34" t="s">
        <v>244</v>
      </c>
      <c r="FQ245" s="34">
        <v>0</v>
      </c>
      <c r="FR245" s="34">
        <v>0</v>
      </c>
      <c r="FS245" s="34">
        <v>0</v>
      </c>
      <c r="FT245" s="34">
        <v>0</v>
      </c>
      <c r="FW245" s="34" t="s">
        <v>244</v>
      </c>
      <c r="FX245" s="34">
        <v>0</v>
      </c>
      <c r="FY245" s="34">
        <v>0</v>
      </c>
      <c r="FZ245" s="34">
        <v>0</v>
      </c>
      <c r="GA245" s="34">
        <v>0</v>
      </c>
      <c r="GD245" s="34" t="s">
        <v>244</v>
      </c>
      <c r="GE245" s="34">
        <v>0</v>
      </c>
      <c r="GF245" s="34">
        <v>0</v>
      </c>
      <c r="GG245" s="34">
        <v>0</v>
      </c>
      <c r="GH245" s="34">
        <v>0</v>
      </c>
      <c r="GK245" s="34" t="s">
        <v>244</v>
      </c>
      <c r="GL245" s="34">
        <v>0</v>
      </c>
      <c r="GM245" s="34">
        <v>0</v>
      </c>
      <c r="GN245" s="34">
        <v>0</v>
      </c>
      <c r="GO245" s="34">
        <v>0</v>
      </c>
      <c r="GR245" s="49" t="s">
        <v>244</v>
      </c>
      <c r="GS245" s="49">
        <v>0</v>
      </c>
      <c r="GT245" s="49">
        <v>0</v>
      </c>
      <c r="GU245" s="49">
        <v>0</v>
      </c>
      <c r="GV245" s="49">
        <v>0</v>
      </c>
      <c r="GY245" s="57" t="s">
        <v>244</v>
      </c>
      <c r="GZ245" s="57">
        <v>0</v>
      </c>
      <c r="HA245" s="57">
        <v>0</v>
      </c>
      <c r="HB245" s="57">
        <v>0</v>
      </c>
      <c r="HC245" s="57">
        <v>0</v>
      </c>
      <c r="HF245" s="57" t="s">
        <v>244</v>
      </c>
      <c r="HG245" s="57">
        <v>0</v>
      </c>
      <c r="HH245" s="57">
        <v>0</v>
      </c>
      <c r="HI245" s="57">
        <v>0</v>
      </c>
      <c r="HJ245" s="57">
        <v>0</v>
      </c>
    </row>
    <row r="246" spans="1:218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  <c r="FP246" s="34" t="s">
        <v>245</v>
      </c>
      <c r="FQ246" s="34">
        <v>0</v>
      </c>
      <c r="FR246" s="34">
        <v>0</v>
      </c>
      <c r="FS246" s="34">
        <v>0</v>
      </c>
      <c r="FT246" s="34">
        <v>0</v>
      </c>
      <c r="FW246" s="34" t="s">
        <v>245</v>
      </c>
      <c r="FX246" s="34">
        <v>0</v>
      </c>
      <c r="FY246" s="34">
        <v>0</v>
      </c>
      <c r="FZ246" s="34">
        <v>0</v>
      </c>
      <c r="GA246" s="34">
        <v>0</v>
      </c>
      <c r="GD246" s="34" t="s">
        <v>245</v>
      </c>
      <c r="GE246" s="34">
        <v>0</v>
      </c>
      <c r="GF246" s="34">
        <v>0</v>
      </c>
      <c r="GG246" s="34">
        <v>0</v>
      </c>
      <c r="GH246" s="34">
        <v>0</v>
      </c>
      <c r="GK246" s="34" t="s">
        <v>245</v>
      </c>
      <c r="GL246" s="34">
        <v>0</v>
      </c>
      <c r="GM246" s="34">
        <v>0</v>
      </c>
      <c r="GN246" s="34">
        <v>0</v>
      </c>
      <c r="GO246" s="34">
        <v>0</v>
      </c>
      <c r="GR246" s="49" t="s">
        <v>245</v>
      </c>
      <c r="GS246" s="49">
        <v>0</v>
      </c>
      <c r="GT246" s="49">
        <v>0</v>
      </c>
      <c r="GU246" s="49">
        <v>0</v>
      </c>
      <c r="GV246" s="49">
        <v>0</v>
      </c>
      <c r="GY246" s="57" t="s">
        <v>245</v>
      </c>
      <c r="GZ246" s="57">
        <v>0</v>
      </c>
      <c r="HA246" s="57">
        <v>0</v>
      </c>
      <c r="HB246" s="57">
        <v>0</v>
      </c>
      <c r="HC246" s="57">
        <v>0</v>
      </c>
      <c r="HF246" s="57" t="s">
        <v>245</v>
      </c>
      <c r="HG246" s="57">
        <v>0</v>
      </c>
      <c r="HH246" s="57">
        <v>0</v>
      </c>
      <c r="HI246" s="57">
        <v>0</v>
      </c>
      <c r="HJ246" s="57">
        <v>0</v>
      </c>
    </row>
    <row r="247" spans="1:218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  <c r="FP247" s="34" t="s">
        <v>246</v>
      </c>
      <c r="FQ247" s="34">
        <v>0</v>
      </c>
      <c r="FR247" s="34">
        <v>0</v>
      </c>
      <c r="FS247" s="34">
        <v>0</v>
      </c>
      <c r="FT247" s="34">
        <v>0</v>
      </c>
      <c r="FW247" s="34" t="s">
        <v>246</v>
      </c>
      <c r="FX247" s="34">
        <v>0</v>
      </c>
      <c r="FY247" s="34">
        <v>0</v>
      </c>
      <c r="FZ247" s="34">
        <v>0</v>
      </c>
      <c r="GA247" s="34">
        <v>0</v>
      </c>
      <c r="GD247" s="34" t="s">
        <v>246</v>
      </c>
      <c r="GE247" s="34">
        <v>0</v>
      </c>
      <c r="GF247" s="34">
        <v>0</v>
      </c>
      <c r="GG247" s="34">
        <v>0</v>
      </c>
      <c r="GH247" s="34">
        <v>0</v>
      </c>
      <c r="GK247" s="34" t="s">
        <v>246</v>
      </c>
      <c r="GL247" s="34">
        <v>0</v>
      </c>
      <c r="GM247" s="34">
        <v>0</v>
      </c>
      <c r="GN247" s="34">
        <v>0</v>
      </c>
      <c r="GO247" s="34">
        <v>0</v>
      </c>
      <c r="GR247" s="49" t="s">
        <v>246</v>
      </c>
      <c r="GS247" s="49">
        <v>0</v>
      </c>
      <c r="GT247" s="49">
        <v>0</v>
      </c>
      <c r="GU247" s="49">
        <v>0</v>
      </c>
      <c r="GV247" s="49">
        <v>0</v>
      </c>
      <c r="GY247" s="57" t="s">
        <v>246</v>
      </c>
      <c r="GZ247" s="57">
        <v>0</v>
      </c>
      <c r="HA247" s="57">
        <v>0</v>
      </c>
      <c r="HB247" s="57">
        <v>0</v>
      </c>
      <c r="HC247" s="57">
        <v>0</v>
      </c>
      <c r="HF247" s="57" t="s">
        <v>246</v>
      </c>
      <c r="HG247" s="57">
        <v>0</v>
      </c>
      <c r="HH247" s="57">
        <v>0</v>
      </c>
      <c r="HI247" s="57">
        <v>0</v>
      </c>
      <c r="HJ247" s="57">
        <v>0</v>
      </c>
    </row>
    <row r="248" spans="1:218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  <c r="FP248" s="34" t="s">
        <v>247</v>
      </c>
      <c r="FQ248" s="34">
        <v>0</v>
      </c>
      <c r="FR248" s="34">
        <v>0</v>
      </c>
      <c r="FS248" s="34">
        <v>0</v>
      </c>
      <c r="FT248" s="34">
        <v>0</v>
      </c>
      <c r="FW248" s="34" t="s">
        <v>247</v>
      </c>
      <c r="FX248" s="34">
        <v>0</v>
      </c>
      <c r="FY248" s="34">
        <v>0</v>
      </c>
      <c r="FZ248" s="34">
        <v>0</v>
      </c>
      <c r="GA248" s="34">
        <v>0</v>
      </c>
      <c r="GD248" s="34" t="s">
        <v>247</v>
      </c>
      <c r="GE248" s="34">
        <v>0</v>
      </c>
      <c r="GF248" s="34">
        <v>0</v>
      </c>
      <c r="GG248" s="34">
        <v>0</v>
      </c>
      <c r="GH248" s="34">
        <v>0</v>
      </c>
      <c r="GK248" s="34" t="s">
        <v>247</v>
      </c>
      <c r="GL248" s="34">
        <v>0</v>
      </c>
      <c r="GM248" s="34">
        <v>0</v>
      </c>
      <c r="GN248" s="34">
        <v>0</v>
      </c>
      <c r="GO248" s="34">
        <v>0</v>
      </c>
      <c r="GR248" s="49" t="s">
        <v>247</v>
      </c>
      <c r="GS248" s="49">
        <v>0</v>
      </c>
      <c r="GT248" s="49">
        <v>0</v>
      </c>
      <c r="GU248" s="49">
        <v>0</v>
      </c>
      <c r="GV248" s="49">
        <v>0</v>
      </c>
      <c r="GY248" s="57" t="s">
        <v>247</v>
      </c>
      <c r="GZ248" s="57">
        <v>0</v>
      </c>
      <c r="HA248" s="57">
        <v>0</v>
      </c>
      <c r="HB248" s="57">
        <v>0</v>
      </c>
      <c r="HC248" s="57">
        <v>0</v>
      </c>
      <c r="HF248" s="57" t="s">
        <v>247</v>
      </c>
      <c r="HG248" s="57">
        <v>0</v>
      </c>
      <c r="HH248" s="57">
        <v>0</v>
      </c>
      <c r="HI248" s="57">
        <v>0</v>
      </c>
      <c r="HJ248" s="57">
        <v>0</v>
      </c>
    </row>
    <row r="249" spans="1:218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  <c r="FP249" s="34" t="s">
        <v>248</v>
      </c>
      <c r="FQ249" s="34">
        <v>0</v>
      </c>
      <c r="FR249" s="34">
        <v>0</v>
      </c>
      <c r="FS249" s="34">
        <v>0</v>
      </c>
      <c r="FT249" s="34">
        <v>0</v>
      </c>
      <c r="FW249" s="34" t="s">
        <v>248</v>
      </c>
      <c r="FX249" s="34">
        <v>0</v>
      </c>
      <c r="FY249" s="34">
        <v>0</v>
      </c>
      <c r="FZ249" s="34">
        <v>0</v>
      </c>
      <c r="GA249" s="34">
        <v>0</v>
      </c>
      <c r="GD249" s="34" t="s">
        <v>248</v>
      </c>
      <c r="GE249" s="34">
        <v>0</v>
      </c>
      <c r="GF249" s="34">
        <v>0</v>
      </c>
      <c r="GG249" s="34">
        <v>0</v>
      </c>
      <c r="GH249" s="34">
        <v>0</v>
      </c>
      <c r="GK249" s="34" t="s">
        <v>248</v>
      </c>
      <c r="GL249" s="34">
        <v>0</v>
      </c>
      <c r="GM249" s="34">
        <v>0</v>
      </c>
      <c r="GN249" s="34">
        <v>0</v>
      </c>
      <c r="GO249" s="34">
        <v>0</v>
      </c>
      <c r="GR249" s="49" t="s">
        <v>248</v>
      </c>
      <c r="GS249" s="49">
        <v>0</v>
      </c>
      <c r="GT249" s="49">
        <v>0</v>
      </c>
      <c r="GU249" s="49">
        <v>0</v>
      </c>
      <c r="GV249" s="49">
        <v>0</v>
      </c>
      <c r="GY249" s="57" t="s">
        <v>248</v>
      </c>
      <c r="GZ249" s="57">
        <v>0</v>
      </c>
      <c r="HA249" s="57">
        <v>0</v>
      </c>
      <c r="HB249" s="57">
        <v>0</v>
      </c>
      <c r="HC249" s="57">
        <v>0</v>
      </c>
      <c r="HF249" s="57" t="s">
        <v>248</v>
      </c>
      <c r="HG249" s="57">
        <v>0</v>
      </c>
      <c r="HH249" s="57">
        <v>0</v>
      </c>
      <c r="HI249" s="57">
        <v>0</v>
      </c>
      <c r="HJ249" s="57">
        <v>0</v>
      </c>
    </row>
    <row r="250" spans="1:218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  <c r="FP250" s="34" t="s">
        <v>249</v>
      </c>
      <c r="FQ250" s="34">
        <v>0</v>
      </c>
      <c r="FR250" s="34">
        <v>0</v>
      </c>
      <c r="FS250" s="34">
        <v>0</v>
      </c>
      <c r="FT250" s="34">
        <v>0</v>
      </c>
      <c r="FW250" s="34" t="s">
        <v>249</v>
      </c>
      <c r="FX250" s="34">
        <v>0</v>
      </c>
      <c r="FY250" s="34">
        <v>0</v>
      </c>
      <c r="FZ250" s="34">
        <v>0</v>
      </c>
      <c r="GA250" s="34">
        <v>0</v>
      </c>
      <c r="GD250" s="34" t="s">
        <v>249</v>
      </c>
      <c r="GE250" s="34">
        <v>0</v>
      </c>
      <c r="GF250" s="34">
        <v>0</v>
      </c>
      <c r="GG250" s="34">
        <v>0</v>
      </c>
      <c r="GH250" s="34">
        <v>0</v>
      </c>
      <c r="GK250" s="34" t="s">
        <v>249</v>
      </c>
      <c r="GL250" s="34">
        <v>0</v>
      </c>
      <c r="GM250" s="34">
        <v>0</v>
      </c>
      <c r="GN250" s="34">
        <v>0</v>
      </c>
      <c r="GO250" s="34">
        <v>0</v>
      </c>
      <c r="GR250" s="49" t="s">
        <v>249</v>
      </c>
      <c r="GS250" s="49">
        <v>0</v>
      </c>
      <c r="GT250" s="49">
        <v>0</v>
      </c>
      <c r="GU250" s="49">
        <v>0</v>
      </c>
      <c r="GV250" s="49">
        <v>0</v>
      </c>
      <c r="GY250" s="57" t="s">
        <v>249</v>
      </c>
      <c r="GZ250" s="57">
        <v>0</v>
      </c>
      <c r="HA250" s="57">
        <v>0</v>
      </c>
      <c r="HB250" s="57">
        <v>0</v>
      </c>
      <c r="HC250" s="57">
        <v>0</v>
      </c>
      <c r="HF250" s="57" t="s">
        <v>249</v>
      </c>
      <c r="HG250" s="57">
        <v>0</v>
      </c>
      <c r="HH250" s="57">
        <v>0</v>
      </c>
      <c r="HI250" s="57">
        <v>0</v>
      </c>
      <c r="HJ250" s="57">
        <v>0</v>
      </c>
    </row>
    <row r="251" spans="1:218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  <c r="FP251" s="34" t="s">
        <v>250</v>
      </c>
      <c r="FQ251" s="34">
        <v>0</v>
      </c>
      <c r="FR251" s="34">
        <v>0</v>
      </c>
      <c r="FS251" s="34">
        <v>0</v>
      </c>
      <c r="FT251" s="34">
        <v>0</v>
      </c>
      <c r="FW251" s="34" t="s">
        <v>250</v>
      </c>
      <c r="FX251" s="34">
        <v>0</v>
      </c>
      <c r="FY251" s="34">
        <v>0</v>
      </c>
      <c r="FZ251" s="34">
        <v>0</v>
      </c>
      <c r="GA251" s="34">
        <v>0</v>
      </c>
      <c r="GD251" s="34" t="s">
        <v>250</v>
      </c>
      <c r="GE251" s="34">
        <v>0</v>
      </c>
      <c r="GF251" s="34">
        <v>0</v>
      </c>
      <c r="GG251" s="34">
        <v>0</v>
      </c>
      <c r="GH251" s="34">
        <v>0</v>
      </c>
      <c r="GK251" s="34" t="s">
        <v>250</v>
      </c>
      <c r="GL251" s="34">
        <v>0</v>
      </c>
      <c r="GM251" s="34">
        <v>0</v>
      </c>
      <c r="GN251" s="34">
        <v>0</v>
      </c>
      <c r="GO251" s="34">
        <v>0</v>
      </c>
      <c r="GR251" s="49" t="s">
        <v>250</v>
      </c>
      <c r="GS251" s="49">
        <v>0</v>
      </c>
      <c r="GT251" s="49">
        <v>0</v>
      </c>
      <c r="GU251" s="49">
        <v>0</v>
      </c>
      <c r="GV251" s="49">
        <v>0</v>
      </c>
      <c r="GY251" s="57" t="s">
        <v>250</v>
      </c>
      <c r="GZ251" s="57">
        <v>0</v>
      </c>
      <c r="HA251" s="57">
        <v>0</v>
      </c>
      <c r="HB251" s="57">
        <v>0</v>
      </c>
      <c r="HC251" s="57">
        <v>0</v>
      </c>
      <c r="HF251" s="57" t="s">
        <v>250</v>
      </c>
      <c r="HG251" s="57">
        <v>0</v>
      </c>
      <c r="HH251" s="57">
        <v>0</v>
      </c>
      <c r="HI251" s="57">
        <v>0</v>
      </c>
      <c r="HJ251" s="57">
        <v>0</v>
      </c>
    </row>
    <row r="252" spans="1:218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  <c r="FP252" s="34" t="s">
        <v>251</v>
      </c>
      <c r="FQ252" s="34">
        <v>0</v>
      </c>
      <c r="FR252" s="34">
        <v>0</v>
      </c>
      <c r="FS252" s="34">
        <v>0</v>
      </c>
      <c r="FT252" s="34">
        <v>0</v>
      </c>
      <c r="FW252" s="34" t="s">
        <v>251</v>
      </c>
      <c r="FX252" s="34">
        <v>0</v>
      </c>
      <c r="FY252" s="34">
        <v>0</v>
      </c>
      <c r="FZ252" s="34">
        <v>0</v>
      </c>
      <c r="GA252" s="34">
        <v>0</v>
      </c>
      <c r="GD252" s="34" t="s">
        <v>251</v>
      </c>
      <c r="GE252" s="34">
        <v>0</v>
      </c>
      <c r="GF252" s="34">
        <v>0</v>
      </c>
      <c r="GG252" s="34">
        <v>0</v>
      </c>
      <c r="GH252" s="34">
        <v>0</v>
      </c>
      <c r="GK252" s="34" t="s">
        <v>251</v>
      </c>
      <c r="GL252" s="34">
        <v>0</v>
      </c>
      <c r="GM252" s="34">
        <v>0</v>
      </c>
      <c r="GN252" s="34">
        <v>0</v>
      </c>
      <c r="GO252" s="34">
        <v>0</v>
      </c>
      <c r="GR252" s="49" t="s">
        <v>251</v>
      </c>
      <c r="GS252" s="49">
        <v>0</v>
      </c>
      <c r="GT252" s="49">
        <v>0</v>
      </c>
      <c r="GU252" s="49">
        <v>0</v>
      </c>
      <c r="GV252" s="49">
        <v>0</v>
      </c>
      <c r="GY252" s="57" t="s">
        <v>251</v>
      </c>
      <c r="GZ252" s="57">
        <v>0</v>
      </c>
      <c r="HA252" s="57">
        <v>0</v>
      </c>
      <c r="HB252" s="57">
        <v>0</v>
      </c>
      <c r="HC252" s="57">
        <v>0</v>
      </c>
      <c r="HF252" s="57" t="s">
        <v>251</v>
      </c>
      <c r="HG252" s="57">
        <v>0</v>
      </c>
      <c r="HH252" s="57">
        <v>0</v>
      </c>
      <c r="HI252" s="57">
        <v>0</v>
      </c>
      <c r="HJ252" s="57">
        <v>0</v>
      </c>
    </row>
    <row r="253" spans="1:218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  <c r="FP253" s="34" t="s">
        <v>252</v>
      </c>
      <c r="FQ253" s="34">
        <v>0</v>
      </c>
      <c r="FR253" s="34">
        <v>0</v>
      </c>
      <c r="FS253" s="34">
        <v>0</v>
      </c>
      <c r="FT253" s="34">
        <v>0</v>
      </c>
      <c r="FW253" s="34" t="s">
        <v>252</v>
      </c>
      <c r="FX253" s="34">
        <v>0</v>
      </c>
      <c r="FY253" s="34">
        <v>0</v>
      </c>
      <c r="FZ253" s="34">
        <v>0</v>
      </c>
      <c r="GA253" s="34">
        <v>0</v>
      </c>
      <c r="GD253" s="34" t="s">
        <v>252</v>
      </c>
      <c r="GE253" s="34">
        <v>0</v>
      </c>
      <c r="GF253" s="34">
        <v>0</v>
      </c>
      <c r="GG253" s="34">
        <v>0</v>
      </c>
      <c r="GH253" s="34">
        <v>0</v>
      </c>
      <c r="GK253" s="34" t="s">
        <v>252</v>
      </c>
      <c r="GL253" s="34">
        <v>0</v>
      </c>
      <c r="GM253" s="34">
        <v>0</v>
      </c>
      <c r="GN253" s="34">
        <v>0</v>
      </c>
      <c r="GO253" s="34">
        <v>0</v>
      </c>
      <c r="GR253" s="49" t="s">
        <v>252</v>
      </c>
      <c r="GS253" s="49">
        <v>0</v>
      </c>
      <c r="GT253" s="49">
        <v>0</v>
      </c>
      <c r="GU253" s="49">
        <v>0</v>
      </c>
      <c r="GV253" s="49">
        <v>0</v>
      </c>
      <c r="GY253" s="57" t="s">
        <v>252</v>
      </c>
      <c r="GZ253" s="57">
        <v>0</v>
      </c>
      <c r="HA253" s="57">
        <v>0</v>
      </c>
      <c r="HB253" s="57">
        <v>0</v>
      </c>
      <c r="HC253" s="57">
        <v>0</v>
      </c>
      <c r="HF253" s="57" t="s">
        <v>252</v>
      </c>
      <c r="HG253" s="57">
        <v>0</v>
      </c>
      <c r="HH253" s="57">
        <v>0</v>
      </c>
      <c r="HI253" s="57">
        <v>0</v>
      </c>
      <c r="HJ253" s="57">
        <v>0</v>
      </c>
    </row>
    <row r="254" spans="1:218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  <c r="FP254" s="34" t="s">
        <v>253</v>
      </c>
      <c r="FQ254" s="34">
        <v>0</v>
      </c>
      <c r="FR254" s="34">
        <v>0</v>
      </c>
      <c r="FS254" s="34">
        <v>0</v>
      </c>
      <c r="FT254" s="34">
        <v>0</v>
      </c>
      <c r="FW254" s="34" t="s">
        <v>253</v>
      </c>
      <c r="FX254" s="34">
        <v>0</v>
      </c>
      <c r="FY254" s="34">
        <v>0</v>
      </c>
      <c r="FZ254" s="34">
        <v>0</v>
      </c>
      <c r="GA254" s="34">
        <v>0</v>
      </c>
      <c r="GD254" s="34" t="s">
        <v>253</v>
      </c>
      <c r="GE254" s="34">
        <v>0</v>
      </c>
      <c r="GF254" s="34">
        <v>0</v>
      </c>
      <c r="GG254" s="34">
        <v>0</v>
      </c>
      <c r="GH254" s="34">
        <v>0</v>
      </c>
      <c r="GK254" s="34" t="s">
        <v>253</v>
      </c>
      <c r="GL254" s="34">
        <v>0</v>
      </c>
      <c r="GM254" s="34">
        <v>0</v>
      </c>
      <c r="GN254" s="34">
        <v>0</v>
      </c>
      <c r="GO254" s="34">
        <v>0</v>
      </c>
      <c r="GR254" s="49" t="s">
        <v>253</v>
      </c>
      <c r="GS254" s="49">
        <v>0</v>
      </c>
      <c r="GT254" s="49">
        <v>0</v>
      </c>
      <c r="GU254" s="49">
        <v>0</v>
      </c>
      <c r="GV254" s="49">
        <v>0</v>
      </c>
      <c r="GY254" s="57" t="s">
        <v>253</v>
      </c>
      <c r="GZ254" s="57">
        <v>0</v>
      </c>
      <c r="HA254" s="57">
        <v>0</v>
      </c>
      <c r="HB254" s="57">
        <v>0</v>
      </c>
      <c r="HC254" s="57">
        <v>0</v>
      </c>
      <c r="HF254" s="57" t="s">
        <v>253</v>
      </c>
      <c r="HG254" s="57">
        <v>0</v>
      </c>
      <c r="HH254" s="57">
        <v>0</v>
      </c>
      <c r="HI254" s="57">
        <v>0</v>
      </c>
      <c r="HJ254" s="57">
        <v>0</v>
      </c>
    </row>
    <row r="255" spans="1:218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  <c r="FP255" s="34" t="s">
        <v>254</v>
      </c>
      <c r="FQ255" s="34">
        <v>0</v>
      </c>
      <c r="FR255" s="34">
        <v>0</v>
      </c>
      <c r="FS255" s="34">
        <v>0</v>
      </c>
      <c r="FT255" s="34">
        <v>0</v>
      </c>
      <c r="FW255" s="34" t="s">
        <v>254</v>
      </c>
      <c r="FX255" s="34">
        <v>0</v>
      </c>
      <c r="FY255" s="34">
        <v>0</v>
      </c>
      <c r="FZ255" s="34">
        <v>0</v>
      </c>
      <c r="GA255" s="34">
        <v>0</v>
      </c>
      <c r="GD255" s="34" t="s">
        <v>254</v>
      </c>
      <c r="GE255" s="34">
        <v>0</v>
      </c>
      <c r="GF255" s="34">
        <v>0</v>
      </c>
      <c r="GG255" s="34">
        <v>0</v>
      </c>
      <c r="GH255" s="34">
        <v>0</v>
      </c>
      <c r="GK255" s="34" t="s">
        <v>254</v>
      </c>
      <c r="GL255" s="34">
        <v>0</v>
      </c>
      <c r="GM255" s="34">
        <v>0</v>
      </c>
      <c r="GN255" s="34">
        <v>0</v>
      </c>
      <c r="GO255" s="34">
        <v>0</v>
      </c>
      <c r="GR255" s="49" t="s">
        <v>254</v>
      </c>
      <c r="GS255" s="49">
        <v>0</v>
      </c>
      <c r="GT255" s="49">
        <v>0</v>
      </c>
      <c r="GU255" s="49">
        <v>0</v>
      </c>
      <c r="GV255" s="49">
        <v>0</v>
      </c>
      <c r="GY255" s="57" t="s">
        <v>254</v>
      </c>
      <c r="GZ255" s="57">
        <v>0</v>
      </c>
      <c r="HA255" s="57">
        <v>0</v>
      </c>
      <c r="HB255" s="57">
        <v>0</v>
      </c>
      <c r="HC255" s="57">
        <v>0</v>
      </c>
      <c r="HF255" s="57" t="s">
        <v>254</v>
      </c>
      <c r="HG255" s="57">
        <v>0</v>
      </c>
      <c r="HH255" s="57">
        <v>0</v>
      </c>
      <c r="HI255" s="57">
        <v>0</v>
      </c>
      <c r="HJ255" s="57">
        <v>0</v>
      </c>
    </row>
    <row r="256" spans="1:218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  <c r="FP256" s="34" t="s">
        <v>255</v>
      </c>
      <c r="FQ256" s="34">
        <v>0</v>
      </c>
      <c r="FR256" s="34">
        <v>0</v>
      </c>
      <c r="FS256" s="34">
        <v>0</v>
      </c>
      <c r="FT256" s="34">
        <v>0</v>
      </c>
      <c r="FW256" s="34" t="s">
        <v>255</v>
      </c>
      <c r="FX256" s="34">
        <v>0</v>
      </c>
      <c r="FY256" s="34">
        <v>0</v>
      </c>
      <c r="FZ256" s="34">
        <v>0</v>
      </c>
      <c r="GA256" s="34">
        <v>0</v>
      </c>
      <c r="GD256" s="34" t="s">
        <v>255</v>
      </c>
      <c r="GE256" s="34">
        <v>0</v>
      </c>
      <c r="GF256" s="34">
        <v>0</v>
      </c>
      <c r="GG256" s="34">
        <v>0</v>
      </c>
      <c r="GH256" s="34">
        <v>0</v>
      </c>
      <c r="GK256" s="34" t="s">
        <v>255</v>
      </c>
      <c r="GL256" s="34">
        <v>0</v>
      </c>
      <c r="GM256" s="34">
        <v>0</v>
      </c>
      <c r="GN256" s="34">
        <v>0</v>
      </c>
      <c r="GO256" s="34">
        <v>0</v>
      </c>
      <c r="GR256" s="49" t="s">
        <v>255</v>
      </c>
      <c r="GS256" s="49">
        <v>0</v>
      </c>
      <c r="GT256" s="49">
        <v>0</v>
      </c>
      <c r="GU256" s="49">
        <v>0</v>
      </c>
      <c r="GV256" s="49">
        <v>0</v>
      </c>
      <c r="GY256" s="57" t="s">
        <v>255</v>
      </c>
      <c r="GZ256" s="57">
        <v>0</v>
      </c>
      <c r="HA256" s="57">
        <v>0</v>
      </c>
      <c r="HB256" s="57">
        <v>0</v>
      </c>
      <c r="HC256" s="57">
        <v>0</v>
      </c>
      <c r="HF256" s="57" t="s">
        <v>255</v>
      </c>
      <c r="HG256" s="57">
        <v>0</v>
      </c>
      <c r="HH256" s="57">
        <v>0</v>
      </c>
      <c r="HI256" s="57">
        <v>0</v>
      </c>
      <c r="HJ256" s="57">
        <v>0</v>
      </c>
    </row>
    <row r="257" spans="1:218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  <c r="FP257" s="34" t="s">
        <v>256</v>
      </c>
      <c r="FQ257" s="34">
        <v>0</v>
      </c>
      <c r="FR257" s="34">
        <v>0</v>
      </c>
      <c r="FS257" s="34">
        <v>0</v>
      </c>
      <c r="FT257" s="34">
        <v>0</v>
      </c>
      <c r="FW257" s="34" t="s">
        <v>256</v>
      </c>
      <c r="FX257" s="34">
        <v>0</v>
      </c>
      <c r="FY257" s="34">
        <v>0</v>
      </c>
      <c r="FZ257" s="34">
        <v>0</v>
      </c>
      <c r="GA257" s="34">
        <v>0</v>
      </c>
      <c r="GD257" s="34" t="s">
        <v>256</v>
      </c>
      <c r="GE257" s="34">
        <v>0</v>
      </c>
      <c r="GF257" s="34">
        <v>0</v>
      </c>
      <c r="GG257" s="34">
        <v>0</v>
      </c>
      <c r="GH257" s="34">
        <v>0</v>
      </c>
      <c r="GK257" s="34" t="s">
        <v>256</v>
      </c>
      <c r="GL257" s="34">
        <v>0</v>
      </c>
      <c r="GM257" s="34">
        <v>0</v>
      </c>
      <c r="GN257" s="34">
        <v>0</v>
      </c>
      <c r="GO257" s="34">
        <v>0</v>
      </c>
      <c r="GR257" s="49" t="s">
        <v>256</v>
      </c>
      <c r="GS257" s="49">
        <v>0</v>
      </c>
      <c r="GT257" s="49">
        <v>0</v>
      </c>
      <c r="GU257" s="49">
        <v>0</v>
      </c>
      <c r="GV257" s="49">
        <v>0</v>
      </c>
      <c r="GY257" s="57" t="s">
        <v>256</v>
      </c>
      <c r="GZ257" s="57">
        <v>0</v>
      </c>
      <c r="HA257" s="57">
        <v>0</v>
      </c>
      <c r="HB257" s="57">
        <v>0</v>
      </c>
      <c r="HC257" s="57">
        <v>0</v>
      </c>
      <c r="HF257" s="57" t="s">
        <v>256</v>
      </c>
      <c r="HG257" s="57">
        <v>0</v>
      </c>
      <c r="HH257" s="57">
        <v>0</v>
      </c>
      <c r="HI257" s="57">
        <v>0</v>
      </c>
      <c r="HJ257" s="57">
        <v>0</v>
      </c>
    </row>
    <row r="258" spans="1:218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  <c r="FP258" s="34" t="s">
        <v>257</v>
      </c>
      <c r="FQ258" s="34">
        <v>0</v>
      </c>
      <c r="FR258" s="34">
        <v>0</v>
      </c>
      <c r="FS258" s="34">
        <v>0</v>
      </c>
      <c r="FT258" s="34">
        <v>0</v>
      </c>
      <c r="FW258" s="34" t="s">
        <v>257</v>
      </c>
      <c r="FX258" s="34">
        <v>0</v>
      </c>
      <c r="FY258" s="34">
        <v>0</v>
      </c>
      <c r="FZ258" s="34">
        <v>0</v>
      </c>
      <c r="GA258" s="34">
        <v>0</v>
      </c>
      <c r="GD258" s="34" t="s">
        <v>257</v>
      </c>
      <c r="GE258" s="34">
        <v>0</v>
      </c>
      <c r="GF258" s="34">
        <v>0</v>
      </c>
      <c r="GG258" s="34">
        <v>0</v>
      </c>
      <c r="GH258" s="34">
        <v>0</v>
      </c>
      <c r="GK258" s="34" t="s">
        <v>257</v>
      </c>
      <c r="GL258" s="34">
        <v>0</v>
      </c>
      <c r="GM258" s="34">
        <v>0</v>
      </c>
      <c r="GN258" s="34">
        <v>0</v>
      </c>
      <c r="GO258" s="34">
        <v>0</v>
      </c>
      <c r="GR258" s="49" t="s">
        <v>257</v>
      </c>
      <c r="GS258" s="49">
        <v>0</v>
      </c>
      <c r="GT258" s="49">
        <v>0</v>
      </c>
      <c r="GU258" s="49">
        <v>0</v>
      </c>
      <c r="GV258" s="49">
        <v>0</v>
      </c>
      <c r="GY258" s="57" t="s">
        <v>257</v>
      </c>
      <c r="GZ258" s="57">
        <v>0.06</v>
      </c>
      <c r="HA258" s="57">
        <v>0</v>
      </c>
      <c r="HB258" s="57">
        <v>0.1</v>
      </c>
      <c r="HC258" s="57">
        <v>0</v>
      </c>
      <c r="HF258" s="57" t="s">
        <v>257</v>
      </c>
      <c r="HG258" s="57">
        <v>0</v>
      </c>
      <c r="HH258" s="57">
        <v>0</v>
      </c>
      <c r="HI258" s="57">
        <v>0</v>
      </c>
      <c r="HJ258" s="57">
        <v>0</v>
      </c>
    </row>
    <row r="261" spans="1:218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  <c r="FQ261" s="34" t="str">
        <f>FQ262&amp;FQ263</f>
        <v xml:space="preserve"> JUNIO 1T.ESPAÑA</v>
      </c>
      <c r="FR261" s="34" t="str">
        <f>FQ262&amp;FR263</f>
        <v xml:space="preserve"> JUNIO 1HIPERMERCADOS</v>
      </c>
      <c r="FS261" s="34" t="str">
        <f>FQ262&amp;FS263</f>
        <v xml:space="preserve"> JUNIO 1SUPER+AUTOS</v>
      </c>
      <c r="FT261" s="34" t="str">
        <f>FQ262&amp;FT263</f>
        <v xml:space="preserve"> JUNIO 1DISCOUNTS</v>
      </c>
      <c r="FX261" s="34" t="str">
        <f>FX262&amp;FX263</f>
        <v xml:space="preserve"> JULIO 19T.ESPAÑA</v>
      </c>
      <c r="FY261" s="34" t="str">
        <f>FX262&amp;FY263</f>
        <v xml:space="preserve"> JULIO 19HIPERMERCADOS</v>
      </c>
      <c r="FZ261" s="34" t="str">
        <f>FX262&amp;FZ263</f>
        <v xml:space="preserve"> JULIO 19SUPER+AUTOS</v>
      </c>
      <c r="GA261" s="34" t="str">
        <f>FX262&amp;GA263</f>
        <v xml:space="preserve"> JULIO 19DISCOUNTS</v>
      </c>
      <c r="GE261" s="34" t="str">
        <f>GE262&amp;GE263</f>
        <v xml:space="preserve"> AGOSTO 1T.ESPAÑA</v>
      </c>
      <c r="GF261" s="34" t="str">
        <f>GE262&amp;GF263</f>
        <v xml:space="preserve"> AGOSTO 1HIPERMERCADOS</v>
      </c>
      <c r="GG261" s="34" t="str">
        <f>GE262&amp;GG263</f>
        <v xml:space="preserve"> AGOSTO 1SUPER+AUTOS</v>
      </c>
      <c r="GH261" s="34" t="str">
        <f>GE262&amp;GH263</f>
        <v xml:space="preserve"> AGOSTO 1DISCOUNTS</v>
      </c>
      <c r="GL261" s="34" t="str">
        <f>GL262&amp;GL263</f>
        <v xml:space="preserve"> SEPTIEMBRT.ESPAÑA</v>
      </c>
      <c r="GM261" s="34" t="str">
        <f>GL262&amp;GM263</f>
        <v xml:space="preserve"> SEPTIEMBRHIPERMERCADOS</v>
      </c>
      <c r="GN261" s="34" t="str">
        <f>GL262&amp;GN263</f>
        <v xml:space="preserve"> SEPTIEMBRSUPER+AUTOS</v>
      </c>
      <c r="GO261" s="34" t="str">
        <f>GL262&amp;GO263</f>
        <v xml:space="preserve"> SEPTIEMBRDISCOUNTS</v>
      </c>
      <c r="GS261" s="49" t="str">
        <f>GS262&amp;GS263</f>
        <v xml:space="preserve"> OCTUBRE 19\ToT.ESPAÑA</v>
      </c>
      <c r="GT261" s="49" t="str">
        <f>GS262&amp;GT263</f>
        <v xml:space="preserve"> OCTUBRE 19\ToHIPERMERCADOS</v>
      </c>
      <c r="GU261" s="49" t="str">
        <f>GS262&amp;GU263</f>
        <v xml:space="preserve"> OCTUBRE 19\ToSUPER+AUTOS</v>
      </c>
      <c r="GV261" s="49" t="str">
        <f>GS262&amp;GV263</f>
        <v xml:space="preserve"> OCTUBRE 19\ToDISCOUNTS</v>
      </c>
      <c r="GZ261" s="57" t="str">
        <f>GZ262&amp;GZ263</f>
        <v xml:space="preserve"> NOVIEMBRE T.ESPAÑA</v>
      </c>
      <c r="HA261" s="57" t="str">
        <f>GZ262&amp;HA263</f>
        <v xml:space="preserve"> NOVIEMBRE HIPERMERCADOS</v>
      </c>
      <c r="HB261" s="57" t="str">
        <f>GZ262&amp;HB263</f>
        <v xml:space="preserve"> NOVIEMBRE SUPER+AUTOS</v>
      </c>
      <c r="HC261" s="57" t="str">
        <f>GZ262&amp;HC263</f>
        <v xml:space="preserve"> NOVIEMBRE DISCOUNTS</v>
      </c>
      <c r="HG261" s="57" t="str">
        <f>HG262&amp;HG263</f>
        <v xml:space="preserve"> DICIEMBRE 19T.ESPAÑA</v>
      </c>
      <c r="HH261" s="57" t="str">
        <f>HG262&amp;HH263</f>
        <v xml:space="preserve"> DICIEMBRE 19HIPERMERCADOS</v>
      </c>
      <c r="HI261" s="57" t="str">
        <f>HG262&amp;HI263</f>
        <v xml:space="preserve"> DICIEMBRE 19SUPER+AUTOS</v>
      </c>
      <c r="HJ261" s="57" t="str">
        <f>HG262&amp;HJ263</f>
        <v xml:space="preserve"> DICIEMBRE 19DISCOUNTS</v>
      </c>
    </row>
    <row r="262" spans="1:218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  <c r="FQ262" s="5" t="str">
        <f>MID(FP$4,6,LEN(FI$4)-15)</f>
        <v xml:space="preserve"> JUNIO 1</v>
      </c>
      <c r="FR262" s="5"/>
      <c r="FS262" s="5"/>
      <c r="FT262" s="5"/>
      <c r="FX262" s="5" t="str">
        <f>MID(FW$4,6,LEN(FP$4)-15)</f>
        <v xml:space="preserve"> JULIO 19</v>
      </c>
      <c r="FY262" s="5"/>
      <c r="FZ262" s="5"/>
      <c r="GA262" s="5"/>
      <c r="GE262" s="5" t="str">
        <f>MID(GD$4,6,LEN(FW$4)-15)</f>
        <v xml:space="preserve"> AGOSTO 1</v>
      </c>
      <c r="GF262" s="5"/>
      <c r="GG262" s="5"/>
      <c r="GH262" s="5"/>
      <c r="GL262" s="5" t="str">
        <f>MID(GK$4,6,LEN(GD$4)-15)</f>
        <v xml:space="preserve"> SEPTIEMBR</v>
      </c>
      <c r="GM262" s="5"/>
      <c r="GN262" s="5"/>
      <c r="GO262" s="5"/>
      <c r="GS262" s="5" t="str">
        <f>MID(GR$4,6,LEN(GK$4)-15)</f>
        <v xml:space="preserve"> OCTUBRE 19\To</v>
      </c>
      <c r="GT262" s="5"/>
      <c r="GU262" s="5"/>
      <c r="GV262" s="5"/>
      <c r="GZ262" s="5" t="str">
        <f>MID(GY$4,6,LEN(GR$4)-15)</f>
        <v xml:space="preserve"> NOVIEMBRE </v>
      </c>
      <c r="HA262" s="5"/>
      <c r="HB262" s="5"/>
      <c r="HC262" s="5"/>
      <c r="HG262" s="5" t="str">
        <f>MID(HF$4,6,LEN(GY$4)-15)</f>
        <v xml:space="preserve"> DICIEMBRE 19</v>
      </c>
      <c r="HH262" s="5"/>
      <c r="HI262" s="5"/>
      <c r="HJ262" s="5"/>
    </row>
    <row r="263" spans="1:218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  <c r="FQ263" s="34" t="s">
        <v>1</v>
      </c>
      <c r="FR263" s="34" t="s">
        <v>2</v>
      </c>
      <c r="FS263" s="34" t="s">
        <v>3</v>
      </c>
      <c r="FT263" s="34" t="s">
        <v>4</v>
      </c>
      <c r="FX263" s="34" t="s">
        <v>1</v>
      </c>
      <c r="FY263" s="34" t="s">
        <v>2</v>
      </c>
      <c r="FZ263" s="34" t="s">
        <v>3</v>
      </c>
      <c r="GA263" s="34" t="s">
        <v>4</v>
      </c>
      <c r="GE263" s="34" t="s">
        <v>1</v>
      </c>
      <c r="GF263" s="34" t="s">
        <v>2</v>
      </c>
      <c r="GG263" s="34" t="s">
        <v>3</v>
      </c>
      <c r="GH263" s="34" t="s">
        <v>4</v>
      </c>
      <c r="GL263" s="34" t="s">
        <v>1</v>
      </c>
      <c r="GM263" s="34" t="s">
        <v>2</v>
      </c>
      <c r="GN263" s="34" t="s">
        <v>3</v>
      </c>
      <c r="GO263" s="34" t="s">
        <v>4</v>
      </c>
      <c r="GS263" s="49" t="s">
        <v>1</v>
      </c>
      <c r="GT263" s="49" t="s">
        <v>2</v>
      </c>
      <c r="GU263" s="49" t="s">
        <v>3</v>
      </c>
      <c r="GV263" s="49" t="s">
        <v>4</v>
      </c>
      <c r="GZ263" s="57" t="s">
        <v>1</v>
      </c>
      <c r="HA263" s="57" t="s">
        <v>2</v>
      </c>
      <c r="HB263" s="57" t="s">
        <v>3</v>
      </c>
      <c r="HC263" s="57" t="s">
        <v>4</v>
      </c>
      <c r="HG263" s="57" t="s">
        <v>1</v>
      </c>
      <c r="HH263" s="57" t="s">
        <v>2</v>
      </c>
      <c r="HI263" s="57" t="s">
        <v>3</v>
      </c>
      <c r="HJ263" s="57" t="s">
        <v>4</v>
      </c>
    </row>
    <row r="264" spans="1:218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  <c r="FQ264" s="34">
        <v>100</v>
      </c>
      <c r="FR264" s="34">
        <v>100</v>
      </c>
      <c r="FS264" s="34">
        <v>100</v>
      </c>
      <c r="FT264" s="34">
        <v>100</v>
      </c>
      <c r="FX264" s="34">
        <v>100</v>
      </c>
      <c r="FY264" s="34">
        <v>100</v>
      </c>
      <c r="FZ264" s="34">
        <v>100</v>
      </c>
      <c r="GA264" s="34">
        <v>100</v>
      </c>
      <c r="GE264" s="34">
        <v>100</v>
      </c>
      <c r="GF264" s="34">
        <v>100</v>
      </c>
      <c r="GG264" s="34">
        <v>100</v>
      </c>
      <c r="GH264" s="34">
        <v>100</v>
      </c>
      <c r="GL264" s="34">
        <v>100</v>
      </c>
      <c r="GM264" s="34">
        <v>100</v>
      </c>
      <c r="GN264" s="34">
        <v>100</v>
      </c>
      <c r="GO264" s="34">
        <v>100</v>
      </c>
      <c r="GS264" s="49">
        <v>100</v>
      </c>
      <c r="GT264" s="49">
        <v>100</v>
      </c>
      <c r="GU264" s="49">
        <v>100</v>
      </c>
      <c r="GV264" s="49">
        <v>100</v>
      </c>
      <c r="GZ264" s="57">
        <v>100</v>
      </c>
      <c r="HA264" s="57">
        <v>100</v>
      </c>
      <c r="HB264" s="57">
        <v>100</v>
      </c>
      <c r="HC264" s="57">
        <v>100</v>
      </c>
      <c r="HG264" s="57">
        <v>100</v>
      </c>
      <c r="HH264" s="57">
        <v>100</v>
      </c>
      <c r="HI264" s="57">
        <v>100</v>
      </c>
      <c r="HJ264" s="57">
        <v>100</v>
      </c>
    </row>
    <row r="265" spans="1:218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  <c r="FQ265" s="34">
        <f>SUM(FQ7:FQ13)</f>
        <v>0.42</v>
      </c>
      <c r="FR265" s="34">
        <f t="shared" ref="FR265:FT265" si="25">SUM(FR7:FR13)</f>
        <v>0.25</v>
      </c>
      <c r="FS265" s="34">
        <f t="shared" si="25"/>
        <v>0.53</v>
      </c>
      <c r="FT265" s="34">
        <f t="shared" si="25"/>
        <v>0.16</v>
      </c>
      <c r="FX265" s="34">
        <f>SUM(FX7:FX13)</f>
        <v>0.15</v>
      </c>
      <c r="FY265" s="34">
        <f t="shared" ref="FY265:GA265" si="26">SUM(FY7:FY13)</f>
        <v>0.55000000000000004</v>
      </c>
      <c r="FZ265" s="34">
        <f t="shared" si="26"/>
        <v>0.08</v>
      </c>
      <c r="GA265" s="34">
        <f t="shared" si="26"/>
        <v>0.12</v>
      </c>
      <c r="GE265" s="34">
        <f>SUM(GE7:GE13)</f>
        <v>0.15000000000000002</v>
      </c>
      <c r="GF265" s="34">
        <f t="shared" ref="GF265:GH265" si="27">SUM(GF7:GF13)</f>
        <v>0.83</v>
      </c>
      <c r="GG265" s="34">
        <f t="shared" si="27"/>
        <v>0.04</v>
      </c>
      <c r="GH265" s="34">
        <f t="shared" si="27"/>
        <v>0</v>
      </c>
      <c r="GL265" s="34">
        <f>SUM(GL7:GL13)</f>
        <v>0.25</v>
      </c>
      <c r="GM265" s="34">
        <f t="shared" ref="GM265:GO265" si="28">SUM(GM7:GM13)</f>
        <v>0.48</v>
      </c>
      <c r="GN265" s="34">
        <f t="shared" si="28"/>
        <v>0.18</v>
      </c>
      <c r="GO265" s="34">
        <f t="shared" si="28"/>
        <v>0.23</v>
      </c>
      <c r="GS265" s="49">
        <f>SUM(GS7:GS13)</f>
        <v>0.22000000000000003</v>
      </c>
      <c r="GT265" s="49">
        <f t="shared" ref="GT265:GV265" si="29">SUM(GT7:GT13)</f>
        <v>0.48</v>
      </c>
      <c r="GU265" s="49">
        <f t="shared" si="29"/>
        <v>0.17</v>
      </c>
      <c r="GV265" s="49">
        <f t="shared" si="29"/>
        <v>0.04</v>
      </c>
      <c r="GZ265" s="57">
        <f>SUM(GZ7:GZ13)</f>
        <v>0.05</v>
      </c>
      <c r="HA265" s="57">
        <f t="shared" ref="HA265:HC265" si="30">SUM(HA7:HA13)</f>
        <v>0.1</v>
      </c>
      <c r="HB265" s="57">
        <f t="shared" si="30"/>
        <v>0.03</v>
      </c>
      <c r="HC265" s="57">
        <f t="shared" si="30"/>
        <v>7.0000000000000007E-2</v>
      </c>
      <c r="HG265" s="57">
        <f>SUM(HG7:HG13)</f>
        <v>0.1</v>
      </c>
      <c r="HH265" s="57">
        <f t="shared" ref="HH265:HJ265" si="31">SUM(HH7:HH13)</f>
        <v>0.17</v>
      </c>
      <c r="HI265" s="57">
        <f t="shared" si="31"/>
        <v>0.09</v>
      </c>
      <c r="HJ265" s="57">
        <f t="shared" si="31"/>
        <v>0.18</v>
      </c>
    </row>
    <row r="266" spans="1:218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32">SUM(D14)</f>
        <v>0</v>
      </c>
      <c r="E266" s="34">
        <f t="shared" si="32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33">SUM(K14)</f>
        <v>0</v>
      </c>
      <c r="L266" s="34">
        <f t="shared" si="33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34">SUM(R14)</f>
        <v>0.03</v>
      </c>
      <c r="S266" s="34">
        <f t="shared" si="34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35">SUM(Y14)</f>
        <v>0.02</v>
      </c>
      <c r="Z266" s="34">
        <f t="shared" si="35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36">SUM(AF14)</f>
        <v>0</v>
      </c>
      <c r="AG266" s="34">
        <f t="shared" si="36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7">SUM(AM14)</f>
        <v>0.05</v>
      </c>
      <c r="AN266" s="34">
        <f t="shared" si="37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8">SUM(AT14)</f>
        <v>0.09</v>
      </c>
      <c r="AU266" s="32">
        <f t="shared" si="38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9">SUM(BA14)</f>
        <v>0.02</v>
      </c>
      <c r="BB266" s="32">
        <f t="shared" si="39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40">SUM(BH14)</f>
        <v>0.22</v>
      </c>
      <c r="BI266" s="32">
        <f t="shared" si="40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41">SUM(BR14)</f>
        <v>0.04</v>
      </c>
      <c r="BS266" s="32">
        <f t="shared" si="41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42">SUM(BY14)</f>
        <v>0</v>
      </c>
      <c r="BZ266" s="2">
        <f t="shared" si="42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43">SUM(CF14)</f>
        <v>0.04</v>
      </c>
      <c r="CG266" s="2">
        <f t="shared" si="43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44">SUM(CM14)</f>
        <v>0.28999999999999998</v>
      </c>
      <c r="CN266" s="34">
        <f t="shared" si="44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45">SUM(CT14)</f>
        <v>0.06</v>
      </c>
      <c r="CU266" s="34">
        <f t="shared" si="45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46">SUM(DA14)</f>
        <v>0.13</v>
      </c>
      <c r="DB266" s="34">
        <f t="shared" si="46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7">SUM(DH14)</f>
        <v>0.12</v>
      </c>
      <c r="DI266" s="34">
        <f t="shared" si="47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8">SUM(DO14)</f>
        <v>0.05</v>
      </c>
      <c r="DP266" s="34">
        <f t="shared" si="48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9">SUM(DV14)</f>
        <v>0.01</v>
      </c>
      <c r="DW266" s="34">
        <f t="shared" si="49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50">SUM(EC14)</f>
        <v>0.09</v>
      </c>
      <c r="ED266" s="34">
        <f t="shared" si="50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51">SUM(EJ14)</f>
        <v>0</v>
      </c>
      <c r="EK266" s="34">
        <f t="shared" si="51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52">SUM(EQ14)</f>
        <v>0.04</v>
      </c>
      <c r="ER266" s="34">
        <f t="shared" si="52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53">SUM(EX14)</f>
        <v>0</v>
      </c>
      <c r="EY266" s="34">
        <f t="shared" si="53"/>
        <v>0</v>
      </c>
      <c r="FC266" s="34">
        <f>SUM(FC14)</f>
        <v>0</v>
      </c>
      <c r="FD266" s="34">
        <f>SUM(FD14)</f>
        <v>0</v>
      </c>
      <c r="FE266" s="34">
        <f t="shared" ref="FE266:FF266" si="54">SUM(FE14)</f>
        <v>0</v>
      </c>
      <c r="FF266" s="34">
        <f t="shared" si="54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55">SUM(FL14)</f>
        <v>0.01</v>
      </c>
      <c r="FM266" s="34">
        <f t="shared" si="55"/>
        <v>0</v>
      </c>
      <c r="FQ266" s="34">
        <f>SUM(FQ14)</f>
        <v>0</v>
      </c>
      <c r="FR266" s="34">
        <f>SUM(FR14)</f>
        <v>0</v>
      </c>
      <c r="FS266" s="34">
        <f t="shared" ref="FS266:FT266" si="56">SUM(FS14)</f>
        <v>0</v>
      </c>
      <c r="FT266" s="34">
        <f t="shared" si="56"/>
        <v>0</v>
      </c>
      <c r="FX266" s="34">
        <f>SUM(FX14)</f>
        <v>0.06</v>
      </c>
      <c r="FY266" s="34">
        <f>SUM(FY14)</f>
        <v>0</v>
      </c>
      <c r="FZ266" s="34">
        <f t="shared" ref="FZ266:GA266" si="57">SUM(FZ14)</f>
        <v>0.04</v>
      </c>
      <c r="GA266" s="34">
        <f t="shared" si="57"/>
        <v>0</v>
      </c>
      <c r="GE266" s="34">
        <f>SUM(GE14)</f>
        <v>0.09</v>
      </c>
      <c r="GF266" s="34">
        <f>SUM(GF14)</f>
        <v>0.13</v>
      </c>
      <c r="GG266" s="34">
        <f t="shared" ref="GG266:GH266" si="58">SUM(GG14)</f>
        <v>0.12</v>
      </c>
      <c r="GH266" s="34">
        <f t="shared" si="58"/>
        <v>0</v>
      </c>
      <c r="GL266" s="34">
        <f>SUM(GL14)</f>
        <v>0.04</v>
      </c>
      <c r="GM266" s="34">
        <f>SUM(GM14)</f>
        <v>0</v>
      </c>
      <c r="GN266" s="34">
        <f t="shared" ref="GN266:GO266" si="59">SUM(GN14)</f>
        <v>7.0000000000000007E-2</v>
      </c>
      <c r="GO266" s="34">
        <f t="shared" si="59"/>
        <v>0</v>
      </c>
      <c r="GS266" s="49">
        <f>SUM(GS14)</f>
        <v>0.05</v>
      </c>
      <c r="GT266" s="49">
        <f>SUM(GT14)</f>
        <v>0</v>
      </c>
      <c r="GU266" s="49">
        <f t="shared" ref="GU266:GV266" si="60">SUM(GU14)</f>
        <v>0.05</v>
      </c>
      <c r="GV266" s="49">
        <f t="shared" si="60"/>
        <v>0.08</v>
      </c>
      <c r="GZ266" s="57">
        <f>SUM(GZ14)</f>
        <v>0.03</v>
      </c>
      <c r="HA266" s="57">
        <f>SUM(HA14)</f>
        <v>0</v>
      </c>
      <c r="HB266" s="57">
        <f t="shared" ref="HB266:HC266" si="61">SUM(HB14)</f>
        <v>0.05</v>
      </c>
      <c r="HC266" s="57">
        <f t="shared" si="61"/>
        <v>0</v>
      </c>
      <c r="HG266" s="57">
        <f>SUM(HG14)</f>
        <v>0</v>
      </c>
      <c r="HH266" s="57">
        <f>SUM(HH14)</f>
        <v>0</v>
      </c>
      <c r="HI266" s="57">
        <f t="shared" ref="HI266:HJ266" si="62">SUM(HI14)</f>
        <v>0</v>
      </c>
      <c r="HJ266" s="57">
        <f t="shared" si="62"/>
        <v>0</v>
      </c>
    </row>
    <row r="267" spans="1:218" x14ac:dyDescent="0.25">
      <c r="A267" s="34" t="s">
        <v>259</v>
      </c>
      <c r="B267" s="34">
        <f t="shared" ref="B267:E267" si="63">SUM(B15)</f>
        <v>0.43</v>
      </c>
      <c r="C267" s="34">
        <f t="shared" si="63"/>
        <v>0.65</v>
      </c>
      <c r="D267" s="34">
        <f t="shared" si="63"/>
        <v>0.5</v>
      </c>
      <c r="E267" s="34">
        <f t="shared" si="63"/>
        <v>0</v>
      </c>
      <c r="H267" s="34" t="s">
        <v>259</v>
      </c>
      <c r="I267" s="34">
        <f t="shared" ref="I267:L267" si="64">SUM(I15)</f>
        <v>0.55000000000000004</v>
      </c>
      <c r="J267" s="34">
        <f t="shared" si="64"/>
        <v>0.73</v>
      </c>
      <c r="K267" s="34">
        <f t="shared" si="64"/>
        <v>0.56999999999999995</v>
      </c>
      <c r="L267" s="34">
        <f t="shared" si="64"/>
        <v>0</v>
      </c>
      <c r="O267" s="34" t="s">
        <v>259</v>
      </c>
      <c r="P267" s="34">
        <f t="shared" ref="P267:S267" si="65">SUM(P15)</f>
        <v>0.75</v>
      </c>
      <c r="Q267" s="34">
        <f t="shared" si="65"/>
        <v>2.5099999999999998</v>
      </c>
      <c r="R267" s="34">
        <f t="shared" si="65"/>
        <v>0.52</v>
      </c>
      <c r="S267" s="34">
        <f t="shared" si="65"/>
        <v>0</v>
      </c>
      <c r="V267" s="34" t="s">
        <v>259</v>
      </c>
      <c r="W267" s="34">
        <f t="shared" ref="W267:Z267" si="66">SUM(W15)</f>
        <v>0.61</v>
      </c>
      <c r="X267" s="34">
        <f t="shared" si="66"/>
        <v>2.17</v>
      </c>
      <c r="Y267" s="34">
        <f t="shared" si="66"/>
        <v>0.23</v>
      </c>
      <c r="Z267" s="34">
        <f t="shared" si="66"/>
        <v>0</v>
      </c>
      <c r="AC267" s="34" t="s">
        <v>259</v>
      </c>
      <c r="AD267" s="34">
        <f t="shared" ref="AD267:AG267" si="67">SUM(AD15)</f>
        <v>0.34</v>
      </c>
      <c r="AE267" s="34">
        <f t="shared" si="67"/>
        <v>0.31</v>
      </c>
      <c r="AF267" s="34">
        <f t="shared" si="67"/>
        <v>0.44</v>
      </c>
      <c r="AG267" s="34">
        <f t="shared" si="67"/>
        <v>0</v>
      </c>
      <c r="AJ267" s="34" t="s">
        <v>259</v>
      </c>
      <c r="AK267" s="34">
        <f t="shared" ref="AK267:AN267" si="68">SUM(AK15)</f>
        <v>0.69</v>
      </c>
      <c r="AL267" s="34">
        <f t="shared" si="68"/>
        <v>0.93</v>
      </c>
      <c r="AM267" s="34">
        <f t="shared" si="68"/>
        <v>0.26</v>
      </c>
      <c r="AN267" s="34">
        <f t="shared" si="68"/>
        <v>1.44</v>
      </c>
      <c r="AQ267" s="32" t="s">
        <v>259</v>
      </c>
      <c r="AR267" s="32">
        <f t="shared" ref="AR267:AU267" si="69">SUM(AR15)</f>
        <v>0.95</v>
      </c>
      <c r="AS267" s="32">
        <f t="shared" si="69"/>
        <v>0.06</v>
      </c>
      <c r="AT267" s="32">
        <f t="shared" si="69"/>
        <v>0.28000000000000003</v>
      </c>
      <c r="AU267" s="32">
        <f t="shared" si="69"/>
        <v>3.14</v>
      </c>
      <c r="AX267" s="32" t="s">
        <v>259</v>
      </c>
      <c r="AY267" s="32">
        <f t="shared" ref="AY267:BB267" si="70">SUM(AY15)</f>
        <v>0.45</v>
      </c>
      <c r="AZ267" s="32">
        <f t="shared" si="70"/>
        <v>1.31</v>
      </c>
      <c r="BA267" s="32">
        <f t="shared" si="70"/>
        <v>0.31</v>
      </c>
      <c r="BB267" s="32">
        <f t="shared" si="70"/>
        <v>0.06</v>
      </c>
      <c r="BE267" s="32" t="s">
        <v>259</v>
      </c>
      <c r="BF267" s="32">
        <f t="shared" ref="BF267:BI267" si="71">SUM(BF15)</f>
        <v>0.53</v>
      </c>
      <c r="BG267" s="32">
        <f t="shared" si="71"/>
        <v>0.49</v>
      </c>
      <c r="BH267" s="32">
        <f t="shared" si="71"/>
        <v>0.51</v>
      </c>
      <c r="BI267" s="32">
        <f t="shared" si="71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72">SUM(BP15)</f>
        <v>0.22</v>
      </c>
      <c r="BQ267" s="32">
        <f t="shared" si="72"/>
        <v>0.22</v>
      </c>
      <c r="BR267" s="32">
        <f t="shared" si="72"/>
        <v>0.22</v>
      </c>
      <c r="BS267" s="32">
        <f t="shared" si="72"/>
        <v>0</v>
      </c>
      <c r="BV267" s="2" t="s">
        <v>259</v>
      </c>
      <c r="BW267" s="2">
        <f t="shared" ref="BW267:BZ267" si="73">SUM(BW15)</f>
        <v>0.3</v>
      </c>
      <c r="BX267" s="2">
        <f t="shared" si="73"/>
        <v>0.17</v>
      </c>
      <c r="BY267" s="2">
        <f t="shared" si="73"/>
        <v>0.17</v>
      </c>
      <c r="BZ267" s="2">
        <f t="shared" si="73"/>
        <v>0.1</v>
      </c>
      <c r="CC267" s="2" t="s">
        <v>259</v>
      </c>
      <c r="CD267" s="2">
        <f t="shared" ref="CD267:CG272" si="74">SUM(CD15)</f>
        <v>0.35</v>
      </c>
      <c r="CE267" s="2">
        <f t="shared" si="74"/>
        <v>0.45</v>
      </c>
      <c r="CF267" s="2">
        <f t="shared" si="74"/>
        <v>0.36</v>
      </c>
      <c r="CG267" s="2">
        <f t="shared" si="74"/>
        <v>0</v>
      </c>
      <c r="CJ267" s="34" t="s">
        <v>259</v>
      </c>
      <c r="CK267" s="34">
        <f t="shared" ref="CK267:CN267" si="75">SUM(CK15)</f>
        <v>0.4</v>
      </c>
      <c r="CL267" s="34">
        <f t="shared" si="75"/>
        <v>2.2000000000000002</v>
      </c>
      <c r="CM267" s="34">
        <f t="shared" si="75"/>
        <v>0.05</v>
      </c>
      <c r="CN267" s="34">
        <f t="shared" si="75"/>
        <v>0.04</v>
      </c>
      <c r="CQ267" s="34" t="s">
        <v>259</v>
      </c>
      <c r="CR267" s="34">
        <f t="shared" ref="CR267:CU267" si="76">SUM(CR15)</f>
        <v>0.22</v>
      </c>
      <c r="CS267" s="34">
        <f t="shared" si="76"/>
        <v>0.62</v>
      </c>
      <c r="CT267" s="34">
        <f t="shared" si="76"/>
        <v>0.15</v>
      </c>
      <c r="CU267" s="34">
        <f t="shared" si="76"/>
        <v>0</v>
      </c>
      <c r="CX267" s="34" t="s">
        <v>259</v>
      </c>
      <c r="CY267" s="34">
        <f t="shared" ref="CY267:DB267" si="77">SUM(CY15)</f>
        <v>0.28999999999999998</v>
      </c>
      <c r="CZ267" s="34">
        <f t="shared" si="77"/>
        <v>0.23</v>
      </c>
      <c r="DA267" s="34">
        <f t="shared" si="77"/>
        <v>0.15</v>
      </c>
      <c r="DB267" s="34">
        <f t="shared" si="77"/>
        <v>0.71</v>
      </c>
      <c r="DE267" s="34" t="s">
        <v>259</v>
      </c>
      <c r="DF267" s="34">
        <f t="shared" ref="DF267:DI267" si="78">SUM(DF15)</f>
        <v>0.19</v>
      </c>
      <c r="DG267" s="34">
        <f t="shared" si="78"/>
        <v>0.25</v>
      </c>
      <c r="DH267" s="34">
        <f t="shared" si="78"/>
        <v>0.06</v>
      </c>
      <c r="DI267" s="34">
        <f t="shared" si="78"/>
        <v>0.4</v>
      </c>
      <c r="DL267" s="34" t="s">
        <v>259</v>
      </c>
      <c r="DM267" s="34">
        <f t="shared" ref="DM267:DP267" si="79">SUM(DM15)</f>
        <v>0.41</v>
      </c>
      <c r="DN267" s="34">
        <f t="shared" si="79"/>
        <v>0</v>
      </c>
      <c r="DO267" s="34">
        <f t="shared" si="79"/>
        <v>0.22</v>
      </c>
      <c r="DP267" s="34">
        <f t="shared" si="79"/>
        <v>1.1499999999999999</v>
      </c>
      <c r="DS267" s="34" t="s">
        <v>259</v>
      </c>
      <c r="DT267" s="34">
        <f t="shared" ref="DT267:DW267" si="80">SUM(DT15)</f>
        <v>0.48</v>
      </c>
      <c r="DU267" s="34">
        <f t="shared" si="80"/>
        <v>0.35</v>
      </c>
      <c r="DV267" s="34">
        <f t="shared" si="80"/>
        <v>0.17</v>
      </c>
      <c r="DW267" s="34">
        <f t="shared" si="80"/>
        <v>1.51</v>
      </c>
      <c r="DZ267" s="34" t="s">
        <v>259</v>
      </c>
      <c r="EA267" s="34">
        <f t="shared" ref="EA267:ED267" si="81">SUM(EA15)</f>
        <v>0.41</v>
      </c>
      <c r="EB267" s="34">
        <f t="shared" si="81"/>
        <v>0.34</v>
      </c>
      <c r="EC267" s="34">
        <f t="shared" si="81"/>
        <v>0.25</v>
      </c>
      <c r="ED267" s="34">
        <f t="shared" si="81"/>
        <v>0.14000000000000001</v>
      </c>
      <c r="EG267" s="34" t="s">
        <v>259</v>
      </c>
      <c r="EH267" s="34">
        <f t="shared" ref="EH267:EK267" si="82">SUM(EH15)</f>
        <v>0.27</v>
      </c>
      <c r="EI267" s="34">
        <f t="shared" si="82"/>
        <v>0.2</v>
      </c>
      <c r="EJ267" s="34">
        <f t="shared" si="82"/>
        <v>0.13</v>
      </c>
      <c r="EK267" s="34">
        <f t="shared" si="82"/>
        <v>0.33</v>
      </c>
      <c r="EN267" s="34" t="s">
        <v>259</v>
      </c>
      <c r="EO267" s="34">
        <f t="shared" ref="EO267:ER267" si="83">SUM(EO15)</f>
        <v>0.41</v>
      </c>
      <c r="EP267" s="34">
        <f t="shared" si="83"/>
        <v>0</v>
      </c>
      <c r="EQ267" s="34">
        <f t="shared" si="83"/>
        <v>0.33</v>
      </c>
      <c r="ER267" s="34">
        <f t="shared" si="83"/>
        <v>0.12</v>
      </c>
      <c r="EU267" s="34" t="s">
        <v>259</v>
      </c>
      <c r="EV267" s="34">
        <f t="shared" ref="EV267:EY267" si="84">SUM(EV15)</f>
        <v>0.37</v>
      </c>
      <c r="EW267" s="34">
        <f t="shared" si="84"/>
        <v>0.11</v>
      </c>
      <c r="EX267" s="34">
        <f t="shared" si="84"/>
        <v>0.32</v>
      </c>
      <c r="EY267" s="34">
        <f t="shared" si="84"/>
        <v>0</v>
      </c>
      <c r="FC267" s="34">
        <f t="shared" ref="FC267:FF267" si="85">SUM(FC15)</f>
        <v>0.79</v>
      </c>
      <c r="FD267" s="34">
        <f t="shared" si="85"/>
        <v>0.11</v>
      </c>
      <c r="FE267" s="34">
        <f t="shared" si="85"/>
        <v>0.25</v>
      </c>
      <c r="FF267" s="34">
        <f t="shared" si="85"/>
        <v>0.24</v>
      </c>
      <c r="FG267" s="34"/>
      <c r="FJ267" s="34">
        <f t="shared" ref="FJ267:FM267" si="86">SUM(FJ15)</f>
        <v>0.49</v>
      </c>
      <c r="FK267" s="34">
        <f t="shared" si="86"/>
        <v>0.28999999999999998</v>
      </c>
      <c r="FL267" s="34">
        <f t="shared" si="86"/>
        <v>0.27</v>
      </c>
      <c r="FM267" s="34">
        <f t="shared" si="86"/>
        <v>0</v>
      </c>
      <c r="FQ267" s="34">
        <f t="shared" ref="FQ267:FT267" si="87">SUM(FQ15)</f>
        <v>0.47</v>
      </c>
      <c r="FR267" s="34">
        <f t="shared" si="87"/>
        <v>0.36</v>
      </c>
      <c r="FS267" s="34">
        <f t="shared" si="87"/>
        <v>0.14000000000000001</v>
      </c>
      <c r="FT267" s="34">
        <f t="shared" si="87"/>
        <v>0.22</v>
      </c>
      <c r="FX267" s="34">
        <f t="shared" ref="FX267:GA267" si="88">SUM(FX15)</f>
        <v>0.32</v>
      </c>
      <c r="FY267" s="34">
        <f t="shared" si="88"/>
        <v>0.18</v>
      </c>
      <c r="FZ267" s="34">
        <f t="shared" si="88"/>
        <v>0.22</v>
      </c>
      <c r="GA267" s="34">
        <f t="shared" si="88"/>
        <v>0</v>
      </c>
      <c r="GE267" s="34">
        <f t="shared" ref="GE267:GH267" si="89">SUM(GE15)</f>
        <v>0.46</v>
      </c>
      <c r="GF267" s="34">
        <f t="shared" si="89"/>
        <v>0</v>
      </c>
      <c r="GG267" s="34">
        <f t="shared" si="89"/>
        <v>0.3</v>
      </c>
      <c r="GH267" s="34">
        <f t="shared" si="89"/>
        <v>0</v>
      </c>
      <c r="GL267" s="34">
        <f t="shared" ref="GL267:GO267" si="90">SUM(GL15)</f>
        <v>0.53</v>
      </c>
      <c r="GM267" s="34">
        <f t="shared" si="90"/>
        <v>0.22</v>
      </c>
      <c r="GN267" s="34">
        <f t="shared" si="90"/>
        <v>0.21</v>
      </c>
      <c r="GO267" s="34">
        <f t="shared" si="90"/>
        <v>0</v>
      </c>
      <c r="GS267" s="49">
        <f t="shared" ref="GS267:GV267" si="91">SUM(GS15)</f>
        <v>0.54</v>
      </c>
      <c r="GT267" s="49">
        <f t="shared" si="91"/>
        <v>1.69</v>
      </c>
      <c r="GU267" s="49">
        <f t="shared" si="91"/>
        <v>0.24</v>
      </c>
      <c r="GV267" s="49">
        <f t="shared" si="91"/>
        <v>0.11</v>
      </c>
      <c r="GZ267" s="57">
        <f t="shared" ref="GZ267:HC267" si="92">SUM(GZ15)</f>
        <v>0.41</v>
      </c>
      <c r="HA267" s="57">
        <f t="shared" si="92"/>
        <v>0</v>
      </c>
      <c r="HB267" s="57">
        <f t="shared" si="92"/>
        <v>0.25</v>
      </c>
      <c r="HC267" s="57">
        <f t="shared" si="92"/>
        <v>0.19</v>
      </c>
      <c r="HG267" s="57">
        <f t="shared" ref="HG267:HJ267" si="93">SUM(HG15)</f>
        <v>0.48</v>
      </c>
      <c r="HH267" s="57">
        <f t="shared" si="93"/>
        <v>0</v>
      </c>
      <c r="HI267" s="57">
        <f t="shared" si="93"/>
        <v>0.37</v>
      </c>
      <c r="HJ267" s="57">
        <f t="shared" si="93"/>
        <v>0.06</v>
      </c>
    </row>
    <row r="268" spans="1:218" x14ac:dyDescent="0.25">
      <c r="A268" s="34" t="s">
        <v>260</v>
      </c>
      <c r="B268" s="34">
        <f t="shared" ref="B268:E268" si="94">SUM(B16)</f>
        <v>1.79</v>
      </c>
      <c r="C268" s="34">
        <f t="shared" si="94"/>
        <v>1.82</v>
      </c>
      <c r="D268" s="34">
        <f t="shared" si="94"/>
        <v>1.55</v>
      </c>
      <c r="E268" s="34">
        <f t="shared" si="94"/>
        <v>0.45</v>
      </c>
      <c r="H268" s="34" t="s">
        <v>260</v>
      </c>
      <c r="I268" s="34">
        <f t="shared" ref="I268:L268" si="95">SUM(I16)</f>
        <v>1.58</v>
      </c>
      <c r="J268" s="34">
        <f t="shared" si="95"/>
        <v>2.4300000000000002</v>
      </c>
      <c r="K268" s="34">
        <f t="shared" si="95"/>
        <v>1.4</v>
      </c>
      <c r="L268" s="34">
        <f t="shared" si="95"/>
        <v>0</v>
      </c>
      <c r="O268" s="34" t="s">
        <v>260</v>
      </c>
      <c r="P268" s="34">
        <f t="shared" ref="P268:S268" si="96">SUM(P16)</f>
        <v>1.19</v>
      </c>
      <c r="Q268" s="34">
        <f t="shared" si="96"/>
        <v>1.1399999999999999</v>
      </c>
      <c r="R268" s="34">
        <f t="shared" si="96"/>
        <v>1.1000000000000001</v>
      </c>
      <c r="S268" s="34">
        <f t="shared" si="96"/>
        <v>7.0000000000000007E-2</v>
      </c>
      <c r="V268" s="34" t="s">
        <v>260</v>
      </c>
      <c r="W268" s="34">
        <f t="shared" ref="W268:Z268" si="97">SUM(W16)</f>
        <v>1.06</v>
      </c>
      <c r="X268" s="34">
        <f t="shared" si="97"/>
        <v>0.78</v>
      </c>
      <c r="Y268" s="34">
        <f t="shared" si="97"/>
        <v>0.91</v>
      </c>
      <c r="Z268" s="34">
        <f t="shared" si="97"/>
        <v>0.4</v>
      </c>
      <c r="AC268" s="34" t="s">
        <v>260</v>
      </c>
      <c r="AD268" s="34">
        <f t="shared" ref="AD268:AG268" si="98">SUM(AD16)</f>
        <v>1.1599999999999999</v>
      </c>
      <c r="AE268" s="34">
        <f t="shared" si="98"/>
        <v>1.1599999999999999</v>
      </c>
      <c r="AF268" s="34">
        <f t="shared" si="98"/>
        <v>0.81</v>
      </c>
      <c r="AG268" s="34">
        <f t="shared" si="98"/>
        <v>0.53</v>
      </c>
      <c r="AJ268" s="34" t="s">
        <v>260</v>
      </c>
      <c r="AK268" s="34">
        <f t="shared" ref="AK268:AN268" si="99">SUM(AK16)</f>
        <v>1.27</v>
      </c>
      <c r="AL268" s="34">
        <f t="shared" si="99"/>
        <v>2.73</v>
      </c>
      <c r="AM268" s="34">
        <f t="shared" si="99"/>
        <v>0.88</v>
      </c>
      <c r="AN268" s="34">
        <f t="shared" si="99"/>
        <v>0.67</v>
      </c>
      <c r="AQ268" s="32" t="s">
        <v>260</v>
      </c>
      <c r="AR268" s="32">
        <f t="shared" ref="AR268:AU268" si="100">SUM(AR16)</f>
        <v>1.79</v>
      </c>
      <c r="AS268" s="32">
        <f t="shared" si="100"/>
        <v>2.2400000000000002</v>
      </c>
      <c r="AT268" s="32">
        <f t="shared" si="100"/>
        <v>1.1100000000000001</v>
      </c>
      <c r="AU268" s="32">
        <f t="shared" si="100"/>
        <v>2.89</v>
      </c>
      <c r="AX268" s="32" t="s">
        <v>260</v>
      </c>
      <c r="AY268" s="32">
        <f t="shared" ref="AY268:BB268" si="101">SUM(AY16)</f>
        <v>1.35</v>
      </c>
      <c r="AZ268" s="32">
        <f t="shared" si="101"/>
        <v>1.94</v>
      </c>
      <c r="BA268" s="32">
        <f t="shared" si="101"/>
        <v>1.08</v>
      </c>
      <c r="BB268" s="32">
        <f t="shared" si="101"/>
        <v>1.1000000000000001</v>
      </c>
      <c r="BE268" s="32" t="s">
        <v>260</v>
      </c>
      <c r="BF268" s="32">
        <f t="shared" ref="BF268:BI268" si="102">SUM(BF16)</f>
        <v>1.73</v>
      </c>
      <c r="BG268" s="32">
        <f t="shared" si="102"/>
        <v>3.48</v>
      </c>
      <c r="BH268" s="32">
        <f t="shared" si="102"/>
        <v>1.18</v>
      </c>
      <c r="BI268" s="32">
        <f t="shared" si="102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103">SUM(BP16)</f>
        <v>1.81</v>
      </c>
      <c r="BQ268" s="32">
        <f t="shared" si="103"/>
        <v>5.46</v>
      </c>
      <c r="BR268" s="32">
        <f t="shared" si="103"/>
        <v>1.2</v>
      </c>
      <c r="BS268" s="32">
        <f t="shared" si="103"/>
        <v>0.42</v>
      </c>
      <c r="BV268" s="2" t="s">
        <v>260</v>
      </c>
      <c r="BW268" s="1">
        <f t="shared" ref="BW268:BZ268" si="104">SUM(BW16)</f>
        <v>1.65</v>
      </c>
      <c r="BX268" s="2">
        <f t="shared" si="104"/>
        <v>3.83</v>
      </c>
      <c r="BY268" s="2">
        <f t="shared" si="104"/>
        <v>1.06</v>
      </c>
      <c r="BZ268" s="2">
        <f t="shared" si="104"/>
        <v>1.44</v>
      </c>
      <c r="CC268" s="2" t="s">
        <v>260</v>
      </c>
      <c r="CD268" s="2">
        <f t="shared" si="74"/>
        <v>1.82</v>
      </c>
      <c r="CE268" s="2">
        <f t="shared" si="74"/>
        <v>4.83</v>
      </c>
      <c r="CF268" s="2">
        <f t="shared" si="74"/>
        <v>1.21</v>
      </c>
      <c r="CG268" s="2">
        <f t="shared" si="74"/>
        <v>0.52</v>
      </c>
      <c r="CJ268" s="34" t="s">
        <v>260</v>
      </c>
      <c r="CK268" s="34">
        <f t="shared" ref="CK268:CN268" si="105">SUM(CK16)</f>
        <v>1.95</v>
      </c>
      <c r="CL268" s="34">
        <f t="shared" si="105"/>
        <v>5.38</v>
      </c>
      <c r="CM268" s="34">
        <f t="shared" si="105"/>
        <v>1.31</v>
      </c>
      <c r="CN268" s="34">
        <f t="shared" si="105"/>
        <v>0.27</v>
      </c>
      <c r="CQ268" s="34" t="s">
        <v>260</v>
      </c>
      <c r="CR268" s="34">
        <f t="shared" ref="CR268:CU268" si="106">SUM(CR16)</f>
        <v>1.99</v>
      </c>
      <c r="CS268" s="34">
        <f t="shared" si="106"/>
        <v>5.2</v>
      </c>
      <c r="CT268" s="34">
        <f t="shared" si="106"/>
        <v>1.31</v>
      </c>
      <c r="CU268" s="34">
        <f t="shared" si="106"/>
        <v>0.96</v>
      </c>
      <c r="CX268" s="34" t="s">
        <v>260</v>
      </c>
      <c r="CY268" s="34">
        <f t="shared" ref="CY268:DB268" si="107">SUM(CY16)</f>
        <v>1.95</v>
      </c>
      <c r="CZ268" s="34">
        <f t="shared" si="107"/>
        <v>6.73</v>
      </c>
      <c r="DA268" s="34">
        <f t="shared" si="107"/>
        <v>1.1299999999999999</v>
      </c>
      <c r="DB268" s="34">
        <f t="shared" si="107"/>
        <v>0.7</v>
      </c>
      <c r="DE268" s="34" t="s">
        <v>260</v>
      </c>
      <c r="DF268" s="34">
        <f t="shared" ref="DF268:DI268" si="108">SUM(DF16)</f>
        <v>2.31</v>
      </c>
      <c r="DG268" s="34">
        <f t="shared" si="108"/>
        <v>7.12</v>
      </c>
      <c r="DH268" s="34">
        <f t="shared" si="108"/>
        <v>1.1000000000000001</v>
      </c>
      <c r="DI268" s="34">
        <f t="shared" si="108"/>
        <v>0.6</v>
      </c>
      <c r="DL268" s="34" t="s">
        <v>260</v>
      </c>
      <c r="DM268" s="34">
        <f t="shared" ref="DM268:DP268" si="109">SUM(DM16)</f>
        <v>1.67</v>
      </c>
      <c r="DN268" s="34">
        <f t="shared" si="109"/>
        <v>4.0199999999999996</v>
      </c>
      <c r="DO268" s="34">
        <f t="shared" si="109"/>
        <v>1</v>
      </c>
      <c r="DP268" s="34">
        <f t="shared" si="109"/>
        <v>0.94</v>
      </c>
      <c r="DS268" s="34" t="s">
        <v>260</v>
      </c>
      <c r="DT268" s="34">
        <f t="shared" ref="DT268:DW268" si="110">SUM(DT16)</f>
        <v>1.85</v>
      </c>
      <c r="DU268" s="34">
        <f t="shared" si="110"/>
        <v>3.07</v>
      </c>
      <c r="DV268" s="34">
        <f t="shared" si="110"/>
        <v>1.61</v>
      </c>
      <c r="DW268" s="34">
        <f t="shared" si="110"/>
        <v>0.72</v>
      </c>
      <c r="DZ268" s="34" t="s">
        <v>260</v>
      </c>
      <c r="EA268" s="34">
        <f t="shared" ref="EA268:ED268" si="111">SUM(EA16)</f>
        <v>1.77</v>
      </c>
      <c r="EB268" s="34">
        <f t="shared" si="111"/>
        <v>3.43</v>
      </c>
      <c r="EC268" s="34">
        <f t="shared" si="111"/>
        <v>1.17</v>
      </c>
      <c r="ED268" s="34">
        <f t="shared" si="111"/>
        <v>0.59</v>
      </c>
      <c r="EG268" s="34" t="s">
        <v>260</v>
      </c>
      <c r="EH268" s="34">
        <f t="shared" ref="EH268:EK268" si="112">SUM(EH16)</f>
        <v>2.16</v>
      </c>
      <c r="EI268" s="34">
        <f t="shared" si="112"/>
        <v>2.04</v>
      </c>
      <c r="EJ268" s="34">
        <f t="shared" si="112"/>
        <v>2.23</v>
      </c>
      <c r="EK268" s="34">
        <f t="shared" si="112"/>
        <v>0.52</v>
      </c>
      <c r="EN268" s="34" t="s">
        <v>260</v>
      </c>
      <c r="EO268" s="34">
        <f t="shared" ref="EO268:ER268" si="113">SUM(EO16)</f>
        <v>2.42</v>
      </c>
      <c r="EP268" s="34">
        <f t="shared" si="113"/>
        <v>3.84</v>
      </c>
      <c r="EQ268" s="34">
        <f t="shared" si="113"/>
        <v>2.21</v>
      </c>
      <c r="ER268" s="34">
        <f t="shared" si="113"/>
        <v>0.74</v>
      </c>
      <c r="EU268" s="34" t="s">
        <v>260</v>
      </c>
      <c r="EV268" s="34">
        <f t="shared" ref="EV268:EY268" si="114">SUM(EV16)</f>
        <v>1.67</v>
      </c>
      <c r="EW268" s="34">
        <f t="shared" si="114"/>
        <v>3.05</v>
      </c>
      <c r="EX268" s="34">
        <f t="shared" si="114"/>
        <v>1.45</v>
      </c>
      <c r="EY268" s="34">
        <f t="shared" si="114"/>
        <v>0.6</v>
      </c>
      <c r="FC268" s="34">
        <f t="shared" ref="FC268:FF268" si="115">SUM(FC16)</f>
        <v>2.2799999999999998</v>
      </c>
      <c r="FD268" s="34">
        <f t="shared" si="115"/>
        <v>7.44</v>
      </c>
      <c r="FE268" s="34">
        <f t="shared" si="115"/>
        <v>1.43</v>
      </c>
      <c r="FF268" s="34">
        <f t="shared" si="115"/>
        <v>0.11</v>
      </c>
      <c r="FG268" s="34"/>
      <c r="FJ268" s="34">
        <f t="shared" ref="FJ268:FM268" si="116">SUM(FJ16)</f>
        <v>2.0299999999999998</v>
      </c>
      <c r="FK268" s="34">
        <f t="shared" si="116"/>
        <v>4.42</v>
      </c>
      <c r="FL268" s="34">
        <f t="shared" si="116"/>
        <v>1.95</v>
      </c>
      <c r="FM268" s="34">
        <f t="shared" si="116"/>
        <v>0.26</v>
      </c>
      <c r="FQ268" s="34">
        <f t="shared" ref="FQ268:FT268" si="117">SUM(FQ16)</f>
        <v>2.4500000000000002</v>
      </c>
      <c r="FR268" s="34">
        <f t="shared" si="117"/>
        <v>6.24</v>
      </c>
      <c r="FS268" s="34">
        <f t="shared" si="117"/>
        <v>1.95</v>
      </c>
      <c r="FT268" s="34">
        <f t="shared" si="117"/>
        <v>0.62</v>
      </c>
      <c r="FX268" s="34">
        <f t="shared" ref="FX268:GA268" si="118">SUM(FX16)</f>
        <v>2.93</v>
      </c>
      <c r="FY268" s="34">
        <f t="shared" si="118"/>
        <v>9.01</v>
      </c>
      <c r="FZ268" s="34">
        <f t="shared" si="118"/>
        <v>1.67</v>
      </c>
      <c r="GA268" s="34">
        <f t="shared" si="118"/>
        <v>1.19</v>
      </c>
      <c r="GE268" s="34">
        <f t="shared" ref="GE268:GH268" si="119">SUM(GE16)</f>
        <v>3.27</v>
      </c>
      <c r="GF268" s="34">
        <f t="shared" si="119"/>
        <v>8.32</v>
      </c>
      <c r="GG268" s="34">
        <f t="shared" si="119"/>
        <v>2.38</v>
      </c>
      <c r="GH268" s="34">
        <f t="shared" si="119"/>
        <v>0.87</v>
      </c>
      <c r="GL268" s="34">
        <f t="shared" ref="GL268:GO268" si="120">SUM(GL16)</f>
        <v>1.95</v>
      </c>
      <c r="GM268" s="34">
        <f t="shared" si="120"/>
        <v>5.79</v>
      </c>
      <c r="GN268" s="34">
        <f t="shared" si="120"/>
        <v>0.97</v>
      </c>
      <c r="GO268" s="34">
        <f t="shared" si="120"/>
        <v>1.31</v>
      </c>
      <c r="GS268" s="49">
        <f t="shared" ref="GS268:GV268" si="121">SUM(GS16)</f>
        <v>1.7</v>
      </c>
      <c r="GT268" s="49">
        <f t="shared" si="121"/>
        <v>5.55</v>
      </c>
      <c r="GU268" s="49">
        <f t="shared" si="121"/>
        <v>0.9</v>
      </c>
      <c r="GV268" s="49">
        <f t="shared" si="121"/>
        <v>0.41</v>
      </c>
      <c r="GZ268" s="57">
        <f t="shared" ref="GZ268:HC268" si="122">SUM(GZ16)</f>
        <v>1.85</v>
      </c>
      <c r="HA268" s="57">
        <f t="shared" si="122"/>
        <v>5.44</v>
      </c>
      <c r="HB268" s="57">
        <f t="shared" si="122"/>
        <v>1.3</v>
      </c>
      <c r="HC268" s="57">
        <f t="shared" si="122"/>
        <v>0.56000000000000005</v>
      </c>
      <c r="HG268" s="57">
        <f t="shared" ref="HG268:HJ268" si="123">SUM(HG16)</f>
        <v>1.87</v>
      </c>
      <c r="HH268" s="57">
        <f t="shared" si="123"/>
        <v>5</v>
      </c>
      <c r="HI268" s="57">
        <f t="shared" si="123"/>
        <v>1.27</v>
      </c>
      <c r="HJ268" s="57">
        <f t="shared" si="123"/>
        <v>0.15</v>
      </c>
    </row>
    <row r="269" spans="1:218" x14ac:dyDescent="0.25">
      <c r="A269" s="34" t="s">
        <v>261</v>
      </c>
      <c r="B269" s="34">
        <f t="shared" ref="B269:E269" si="124">SUM(B17)</f>
        <v>23.52</v>
      </c>
      <c r="C269" s="34">
        <f t="shared" si="124"/>
        <v>16.649999999999999</v>
      </c>
      <c r="D269" s="34">
        <f t="shared" si="124"/>
        <v>29.54</v>
      </c>
      <c r="E269" s="34">
        <f t="shared" si="124"/>
        <v>12.05</v>
      </c>
      <c r="H269" s="34" t="s">
        <v>261</v>
      </c>
      <c r="I269" s="34">
        <f t="shared" ref="I269:L269" si="125">SUM(I17)</f>
        <v>21.18</v>
      </c>
      <c r="J269" s="34">
        <f t="shared" si="125"/>
        <v>12.69</v>
      </c>
      <c r="K269" s="34">
        <f t="shared" si="125"/>
        <v>26.99</v>
      </c>
      <c r="L269" s="34">
        <f t="shared" si="125"/>
        <v>11.66</v>
      </c>
      <c r="O269" s="34" t="s">
        <v>261</v>
      </c>
      <c r="P269" s="34">
        <f t="shared" ref="P269:S269" si="126">SUM(P17)</f>
        <v>26.81</v>
      </c>
      <c r="Q269" s="34">
        <f t="shared" si="126"/>
        <v>16.399999999999999</v>
      </c>
      <c r="R269" s="34">
        <f t="shared" si="126"/>
        <v>28.75</v>
      </c>
      <c r="S269" s="34">
        <f t="shared" si="126"/>
        <v>32.25</v>
      </c>
      <c r="V269" s="34" t="s">
        <v>261</v>
      </c>
      <c r="W269" s="34">
        <f t="shared" ref="W269:Z269" si="127">SUM(W17)</f>
        <v>26.48</v>
      </c>
      <c r="X269" s="34">
        <f t="shared" si="127"/>
        <v>15.37</v>
      </c>
      <c r="Y269" s="34">
        <f t="shared" si="127"/>
        <v>29.46</v>
      </c>
      <c r="Z269" s="34">
        <f t="shared" si="127"/>
        <v>30.85</v>
      </c>
      <c r="AC269" s="34" t="s">
        <v>261</v>
      </c>
      <c r="AD269" s="34">
        <f t="shared" ref="AD269:AG269" si="128">SUM(AD17)</f>
        <v>27.24</v>
      </c>
      <c r="AE269" s="34">
        <f t="shared" si="128"/>
        <v>18.309999999999999</v>
      </c>
      <c r="AF269" s="34">
        <f t="shared" si="128"/>
        <v>29.84</v>
      </c>
      <c r="AG269" s="34">
        <f t="shared" si="128"/>
        <v>29.89</v>
      </c>
      <c r="AJ269" s="34" t="s">
        <v>261</v>
      </c>
      <c r="AK269" s="34">
        <f t="shared" ref="AK269:AN269" si="129">SUM(AK17)</f>
        <v>38.85</v>
      </c>
      <c r="AL269" s="34">
        <f t="shared" si="129"/>
        <v>17.54</v>
      </c>
      <c r="AM269" s="34">
        <f t="shared" si="129"/>
        <v>40.33</v>
      </c>
      <c r="AN269" s="34">
        <f t="shared" si="129"/>
        <v>54.2</v>
      </c>
      <c r="AQ269" s="32" t="s">
        <v>261</v>
      </c>
      <c r="AR269" s="32">
        <f t="shared" ref="AR269:AU269" si="130">SUM(AR17)</f>
        <v>38.520000000000003</v>
      </c>
      <c r="AS269" s="32">
        <f t="shared" si="130"/>
        <v>21.07</v>
      </c>
      <c r="AT269" s="32">
        <f t="shared" si="130"/>
        <v>41.62</v>
      </c>
      <c r="AU269" s="32">
        <f t="shared" si="130"/>
        <v>51.61</v>
      </c>
      <c r="AX269" s="32" t="s">
        <v>261</v>
      </c>
      <c r="AY269" s="32">
        <f t="shared" ref="AY269:BB269" si="131">SUM(AY17)</f>
        <v>37.53</v>
      </c>
      <c r="AZ269" s="32">
        <f t="shared" si="131"/>
        <v>36.61</v>
      </c>
      <c r="BA269" s="32">
        <f t="shared" si="131"/>
        <v>40.840000000000003</v>
      </c>
      <c r="BB269" s="32">
        <f t="shared" si="131"/>
        <v>33.31</v>
      </c>
      <c r="BE269" s="32" t="s">
        <v>261</v>
      </c>
      <c r="BF269" s="32">
        <f t="shared" ref="BF269:BI269" si="132">SUM(BF17)</f>
        <v>38.32</v>
      </c>
      <c r="BG269" s="32">
        <f t="shared" si="132"/>
        <v>31.64</v>
      </c>
      <c r="BH269" s="32">
        <f t="shared" si="132"/>
        <v>43.36</v>
      </c>
      <c r="BI269" s="32">
        <f t="shared" si="132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33">SUM(BP17)</f>
        <v>40.06</v>
      </c>
      <c r="BQ269" s="32">
        <f t="shared" si="133"/>
        <v>34.31</v>
      </c>
      <c r="BR269" s="32">
        <f t="shared" si="133"/>
        <v>46.09</v>
      </c>
      <c r="BS269" s="32">
        <f t="shared" si="133"/>
        <v>30.53</v>
      </c>
      <c r="BV269" s="2" t="s">
        <v>261</v>
      </c>
      <c r="BW269" s="2">
        <f>SUM(BW17)</f>
        <v>38.340000000000003</v>
      </c>
      <c r="BX269" s="2">
        <f t="shared" ref="BX269:BZ269" si="134">SUM(BX17)</f>
        <v>36</v>
      </c>
      <c r="BY269" s="2">
        <f t="shared" si="134"/>
        <v>43.88</v>
      </c>
      <c r="BZ269" s="2">
        <f t="shared" si="134"/>
        <v>28.86</v>
      </c>
      <c r="CC269" s="2" t="s">
        <v>261</v>
      </c>
      <c r="CD269" s="2">
        <f t="shared" si="74"/>
        <v>37.57</v>
      </c>
      <c r="CE269" s="2">
        <f t="shared" si="74"/>
        <v>33.1</v>
      </c>
      <c r="CF269" s="2">
        <f t="shared" si="74"/>
        <v>42.37</v>
      </c>
      <c r="CG269" s="2">
        <f t="shared" si="74"/>
        <v>31.22</v>
      </c>
      <c r="CJ269" s="34" t="s">
        <v>261</v>
      </c>
      <c r="CK269" s="34">
        <f t="shared" ref="CK269:CN269" si="135">SUM(CK17)</f>
        <v>37.659999999999997</v>
      </c>
      <c r="CL269" s="34">
        <f t="shared" si="135"/>
        <v>29.74</v>
      </c>
      <c r="CM269" s="34">
        <f t="shared" si="135"/>
        <v>43.48</v>
      </c>
      <c r="CN269" s="34">
        <f t="shared" si="135"/>
        <v>32.78</v>
      </c>
      <c r="CQ269" s="34" t="s">
        <v>261</v>
      </c>
      <c r="CR269" s="34">
        <f t="shared" ref="CR269:CU269" si="136">SUM(CR17)</f>
        <v>38.11</v>
      </c>
      <c r="CS269" s="34">
        <f t="shared" si="136"/>
        <v>36.119999999999997</v>
      </c>
      <c r="CT269" s="34">
        <f t="shared" si="136"/>
        <v>42.19</v>
      </c>
      <c r="CU269" s="34">
        <f t="shared" si="136"/>
        <v>33.33</v>
      </c>
      <c r="CX269" s="34" t="s">
        <v>261</v>
      </c>
      <c r="CY269" s="34">
        <f t="shared" ref="CY269:DB269" si="137">SUM(CY17)</f>
        <v>38.15</v>
      </c>
      <c r="CZ269" s="34">
        <f t="shared" si="137"/>
        <v>27.23</v>
      </c>
      <c r="DA269" s="34">
        <f t="shared" si="137"/>
        <v>44.17</v>
      </c>
      <c r="DB269" s="34">
        <f t="shared" si="137"/>
        <v>33.97</v>
      </c>
      <c r="DE269" s="34" t="s">
        <v>261</v>
      </c>
      <c r="DF269" s="34">
        <f t="shared" ref="DF269:DI269" si="138">SUM(DF17)</f>
        <v>36.54</v>
      </c>
      <c r="DG269" s="34">
        <f t="shared" si="138"/>
        <v>29.34</v>
      </c>
      <c r="DH269" s="34">
        <f t="shared" si="138"/>
        <v>42.68</v>
      </c>
      <c r="DI269" s="34">
        <f t="shared" si="138"/>
        <v>28.68</v>
      </c>
      <c r="DL269" s="34" t="s">
        <v>261</v>
      </c>
      <c r="DM269" s="34">
        <f t="shared" ref="DM269:DP269" si="139">SUM(DM17)</f>
        <v>38.07</v>
      </c>
      <c r="DN269" s="34">
        <f t="shared" si="139"/>
        <v>30.55</v>
      </c>
      <c r="DO269" s="34">
        <f t="shared" si="139"/>
        <v>45.04</v>
      </c>
      <c r="DP269" s="34">
        <f t="shared" si="139"/>
        <v>27.73</v>
      </c>
      <c r="DS269" s="34" t="s">
        <v>261</v>
      </c>
      <c r="DT269" s="34">
        <f t="shared" ref="DT269:DW269" si="140">SUM(DT17)</f>
        <v>38.18</v>
      </c>
      <c r="DU269" s="34">
        <f t="shared" si="140"/>
        <v>31.78</v>
      </c>
      <c r="DV269" s="34">
        <f t="shared" si="140"/>
        <v>44.97</v>
      </c>
      <c r="DW269" s="34">
        <f t="shared" si="140"/>
        <v>28.43</v>
      </c>
      <c r="DZ269" s="34" t="s">
        <v>261</v>
      </c>
      <c r="EA269" s="34">
        <f t="shared" ref="EA269:ED269" si="141">SUM(EA17)</f>
        <v>38.479999999999997</v>
      </c>
      <c r="EB269" s="34">
        <f t="shared" si="141"/>
        <v>34.57</v>
      </c>
      <c r="EC269" s="34">
        <f t="shared" si="141"/>
        <v>43.92</v>
      </c>
      <c r="ED269" s="34">
        <f t="shared" si="141"/>
        <v>31.8</v>
      </c>
      <c r="EG269" s="34" t="s">
        <v>261</v>
      </c>
      <c r="EH269" s="34">
        <f t="shared" ref="EH269:EK269" si="142">SUM(EH17)</f>
        <v>39.450000000000003</v>
      </c>
      <c r="EI269" s="34">
        <f t="shared" si="142"/>
        <v>33.33</v>
      </c>
      <c r="EJ269" s="34">
        <f t="shared" si="142"/>
        <v>45.25</v>
      </c>
      <c r="EK269" s="34">
        <f t="shared" si="142"/>
        <v>32.83</v>
      </c>
      <c r="EN269" s="34" t="s">
        <v>261</v>
      </c>
      <c r="EO269" s="34">
        <f t="shared" ref="EO269:ER269" si="143">SUM(EO17)</f>
        <v>39.090000000000003</v>
      </c>
      <c r="EP269" s="34">
        <f t="shared" si="143"/>
        <v>28.96</v>
      </c>
      <c r="EQ269" s="34">
        <f t="shared" si="143"/>
        <v>45.81</v>
      </c>
      <c r="ER269" s="34">
        <f t="shared" si="143"/>
        <v>31.05</v>
      </c>
      <c r="EU269" s="34" t="s">
        <v>261</v>
      </c>
      <c r="EV269" s="34">
        <f t="shared" ref="EV269:EY269" si="144">SUM(EV17)</f>
        <v>38.46</v>
      </c>
      <c r="EW269" s="34">
        <f t="shared" si="144"/>
        <v>29.88</v>
      </c>
      <c r="EX269" s="34">
        <f t="shared" si="144"/>
        <v>45.47</v>
      </c>
      <c r="EY269" s="34">
        <f t="shared" si="144"/>
        <v>28.87</v>
      </c>
      <c r="FC269" s="34">
        <f t="shared" ref="FC269:FF269" si="145">SUM(FC17)</f>
        <v>36.94</v>
      </c>
      <c r="FD269" s="34">
        <f t="shared" si="145"/>
        <v>26.96</v>
      </c>
      <c r="FE269" s="34">
        <f t="shared" si="145"/>
        <v>44.44</v>
      </c>
      <c r="FF269" s="34">
        <f t="shared" si="145"/>
        <v>26.72</v>
      </c>
      <c r="FG269" s="34"/>
      <c r="FJ269" s="34">
        <f t="shared" ref="FJ269:FM269" si="146">SUM(FJ17)</f>
        <v>38.119999999999997</v>
      </c>
      <c r="FK269" s="34">
        <f t="shared" si="146"/>
        <v>28.81</v>
      </c>
      <c r="FL269" s="34">
        <f t="shared" si="146"/>
        <v>44.17</v>
      </c>
      <c r="FM269" s="34">
        <f t="shared" si="146"/>
        <v>31.87</v>
      </c>
      <c r="FQ269" s="34">
        <f t="shared" ref="FQ269:FT269" si="147">SUM(FQ17)</f>
        <v>36.42</v>
      </c>
      <c r="FR269" s="34">
        <f t="shared" si="147"/>
        <v>24.51</v>
      </c>
      <c r="FS269" s="34">
        <f t="shared" si="147"/>
        <v>44.07</v>
      </c>
      <c r="FT269" s="34">
        <f t="shared" si="147"/>
        <v>27.68</v>
      </c>
      <c r="FX269" s="34">
        <f t="shared" ref="FX269:GA269" si="148">SUM(FX17)</f>
        <v>37.65</v>
      </c>
      <c r="FY269" s="34">
        <f t="shared" si="148"/>
        <v>24.83</v>
      </c>
      <c r="FZ269" s="34">
        <f t="shared" si="148"/>
        <v>44.4</v>
      </c>
      <c r="GA269" s="34">
        <f t="shared" si="148"/>
        <v>31.16</v>
      </c>
      <c r="GE269" s="34">
        <f t="shared" ref="GE269:GH269" si="149">SUM(GE17)</f>
        <v>36.33</v>
      </c>
      <c r="GF269" s="34">
        <f t="shared" si="149"/>
        <v>26.03</v>
      </c>
      <c r="GG269" s="34">
        <f t="shared" si="149"/>
        <v>42.84</v>
      </c>
      <c r="GH269" s="34">
        <f t="shared" si="149"/>
        <v>28.67</v>
      </c>
      <c r="GL269" s="34">
        <f t="shared" ref="GL269:GO269" si="150">SUM(GL17)</f>
        <v>37.950000000000003</v>
      </c>
      <c r="GM269" s="34">
        <f t="shared" si="150"/>
        <v>26.37</v>
      </c>
      <c r="GN269" s="34">
        <f t="shared" si="150"/>
        <v>44.95</v>
      </c>
      <c r="GO269" s="34">
        <f t="shared" si="150"/>
        <v>31.5</v>
      </c>
      <c r="GS269" s="49">
        <f t="shared" ref="GS269:GV269" si="151">SUM(GS17)</f>
        <v>39.46</v>
      </c>
      <c r="GT269" s="49">
        <f t="shared" si="151"/>
        <v>22.7</v>
      </c>
      <c r="GU269" s="49">
        <f t="shared" si="151"/>
        <v>46.96</v>
      </c>
      <c r="GV269" s="49">
        <f t="shared" si="151"/>
        <v>35.479999999999997</v>
      </c>
      <c r="GZ269" s="57">
        <f t="shared" ref="GZ269:HC269" si="152">SUM(GZ17)</f>
        <v>38.07</v>
      </c>
      <c r="HA269" s="57">
        <f t="shared" si="152"/>
        <v>26.88</v>
      </c>
      <c r="HB269" s="57">
        <f t="shared" si="152"/>
        <v>44.43</v>
      </c>
      <c r="HC269" s="57">
        <f t="shared" si="152"/>
        <v>32.369999999999997</v>
      </c>
      <c r="HG269" s="57">
        <f t="shared" ref="HG269:HJ269" si="153">SUM(HG17)</f>
        <v>41.41</v>
      </c>
      <c r="HH269" s="57">
        <f t="shared" si="153"/>
        <v>27.91</v>
      </c>
      <c r="HI269" s="57">
        <f t="shared" si="153"/>
        <v>45.02</v>
      </c>
      <c r="HJ269" s="57">
        <f t="shared" si="153"/>
        <v>47.96</v>
      </c>
    </row>
    <row r="270" spans="1:218" x14ac:dyDescent="0.25">
      <c r="A270" s="34" t="s">
        <v>262</v>
      </c>
      <c r="B270" s="34">
        <f t="shared" ref="B270:E270" si="154">SUM(B18)</f>
        <v>24.25</v>
      </c>
      <c r="C270" s="34">
        <f t="shared" si="154"/>
        <v>21.23</v>
      </c>
      <c r="D270" s="34">
        <f t="shared" si="154"/>
        <v>18.63</v>
      </c>
      <c r="E270" s="34">
        <f t="shared" si="154"/>
        <v>49.67</v>
      </c>
      <c r="H270" s="34" t="s">
        <v>262</v>
      </c>
      <c r="I270" s="34">
        <f t="shared" ref="I270:L270" si="155">SUM(I18)</f>
        <v>26.24</v>
      </c>
      <c r="J270" s="34">
        <f t="shared" si="155"/>
        <v>23.42</v>
      </c>
      <c r="K270" s="34">
        <f t="shared" si="155"/>
        <v>20.190000000000001</v>
      </c>
      <c r="L270" s="34">
        <f t="shared" si="155"/>
        <v>54.74</v>
      </c>
      <c r="O270" s="34" t="s">
        <v>262</v>
      </c>
      <c r="P270" s="34">
        <f t="shared" ref="P270:S270" si="156">SUM(P18)</f>
        <v>21.54</v>
      </c>
      <c r="Q270" s="34">
        <f t="shared" si="156"/>
        <v>19.920000000000002</v>
      </c>
      <c r="R270" s="34">
        <f t="shared" si="156"/>
        <v>19.52</v>
      </c>
      <c r="S270" s="34">
        <f t="shared" si="156"/>
        <v>32.369999999999997</v>
      </c>
      <c r="V270" s="34" t="s">
        <v>262</v>
      </c>
      <c r="W270" s="34">
        <f t="shared" ref="W270:Z270" si="157">SUM(W18)</f>
        <v>21.37</v>
      </c>
      <c r="X270" s="34">
        <f t="shared" si="157"/>
        <v>22.81</v>
      </c>
      <c r="Y270" s="34">
        <f t="shared" si="157"/>
        <v>19.54</v>
      </c>
      <c r="Z270" s="34">
        <f t="shared" si="157"/>
        <v>29.94</v>
      </c>
      <c r="AC270" s="34" t="s">
        <v>262</v>
      </c>
      <c r="AD270" s="34">
        <f t="shared" ref="AD270:AG270" si="158">SUM(AD18)</f>
        <v>20.47</v>
      </c>
      <c r="AE270" s="34">
        <f t="shared" si="158"/>
        <v>16.78</v>
      </c>
      <c r="AF270" s="34">
        <f t="shared" si="158"/>
        <v>19.21</v>
      </c>
      <c r="AG270" s="34">
        <f t="shared" si="158"/>
        <v>31.07</v>
      </c>
      <c r="AJ270" s="34" t="s">
        <v>262</v>
      </c>
      <c r="AK270" s="34">
        <f t="shared" ref="AK270:AN270" si="159">SUM(AK18)</f>
        <v>10.84</v>
      </c>
      <c r="AL270" s="34">
        <f t="shared" si="159"/>
        <v>23.1</v>
      </c>
      <c r="AM270" s="34">
        <f t="shared" si="159"/>
        <v>9.74</v>
      </c>
      <c r="AN270" s="34">
        <f t="shared" si="159"/>
        <v>5.68</v>
      </c>
      <c r="AQ270" s="32" t="s">
        <v>262</v>
      </c>
      <c r="AR270" s="32">
        <f t="shared" ref="AR270:AU270" si="160">SUM(AR18)</f>
        <v>8.4499999999999993</v>
      </c>
      <c r="AS270" s="32">
        <f t="shared" si="160"/>
        <v>19.23</v>
      </c>
      <c r="AT270" s="32">
        <f t="shared" si="160"/>
        <v>6.24</v>
      </c>
      <c r="AU270" s="32">
        <f t="shared" si="160"/>
        <v>6.66</v>
      </c>
      <c r="AX270" s="32" t="s">
        <v>262</v>
      </c>
      <c r="AY270" s="32">
        <f t="shared" ref="AY270:BB270" si="161">SUM(AY18)</f>
        <v>12.24</v>
      </c>
      <c r="AZ270" s="32">
        <f t="shared" si="161"/>
        <v>8.25</v>
      </c>
      <c r="BA270" s="32">
        <f t="shared" si="161"/>
        <v>8.2100000000000009</v>
      </c>
      <c r="BB270" s="32">
        <f t="shared" si="161"/>
        <v>28.52</v>
      </c>
      <c r="BE270" s="32" t="s">
        <v>262</v>
      </c>
      <c r="BF270" s="32">
        <f t="shared" ref="BF270:BI270" si="162">SUM(BF18)</f>
        <v>11.04</v>
      </c>
      <c r="BG270" s="32">
        <f t="shared" si="162"/>
        <v>8.92</v>
      </c>
      <c r="BH270" s="32">
        <f t="shared" si="162"/>
        <v>6.39</v>
      </c>
      <c r="BI270" s="32">
        <f t="shared" si="16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63">SUM(BP18)</f>
        <v>11.21</v>
      </c>
      <c r="BQ270" s="32">
        <f t="shared" si="163"/>
        <v>5.74</v>
      </c>
      <c r="BR270" s="32">
        <f t="shared" si="163"/>
        <v>6.63</v>
      </c>
      <c r="BS270" s="32">
        <f t="shared" si="163"/>
        <v>32.479999999999997</v>
      </c>
      <c r="BV270" s="2" t="s">
        <v>262</v>
      </c>
      <c r="BW270" s="2">
        <f t="shared" ref="BW270:BZ270" si="164">SUM(BW18)</f>
        <v>11.63</v>
      </c>
      <c r="BX270" s="2">
        <f t="shared" si="164"/>
        <v>4.8099999999999996</v>
      </c>
      <c r="BY270" s="2">
        <f t="shared" si="164"/>
        <v>7.41</v>
      </c>
      <c r="BZ270" s="2">
        <f t="shared" si="164"/>
        <v>31.66</v>
      </c>
      <c r="CC270" s="2" t="s">
        <v>262</v>
      </c>
      <c r="CD270" s="2">
        <f t="shared" si="74"/>
        <v>9.8000000000000007</v>
      </c>
      <c r="CE270" s="2">
        <f t="shared" si="74"/>
        <v>2.76</v>
      </c>
      <c r="CF270" s="2">
        <f t="shared" si="74"/>
        <v>6.17</v>
      </c>
      <c r="CG270" s="2">
        <f t="shared" si="74"/>
        <v>26.48</v>
      </c>
      <c r="CJ270" s="34" t="s">
        <v>262</v>
      </c>
      <c r="CK270" s="34">
        <f t="shared" ref="CK270:CN270" si="165">SUM(CK18)</f>
        <v>9.18</v>
      </c>
      <c r="CL270" s="34">
        <f t="shared" si="165"/>
        <v>2.33</v>
      </c>
      <c r="CM270" s="34">
        <f t="shared" si="165"/>
        <v>5.46</v>
      </c>
      <c r="CN270" s="34">
        <f t="shared" si="165"/>
        <v>26.09</v>
      </c>
      <c r="CQ270" s="34" t="s">
        <v>262</v>
      </c>
      <c r="CR270" s="34">
        <f t="shared" ref="CR270:CU270" si="166">SUM(CR18)</f>
        <v>10.39</v>
      </c>
      <c r="CS270" s="34">
        <f t="shared" si="166"/>
        <v>4.43</v>
      </c>
      <c r="CT270" s="34">
        <f t="shared" si="166"/>
        <v>6.93</v>
      </c>
      <c r="CU270" s="34">
        <f t="shared" si="166"/>
        <v>26.15</v>
      </c>
      <c r="CX270" s="34" t="s">
        <v>262</v>
      </c>
      <c r="CY270" s="34">
        <f t="shared" ref="CY270:DB270" si="167">SUM(CY18)</f>
        <v>9.34</v>
      </c>
      <c r="CZ270" s="34">
        <f t="shared" si="167"/>
        <v>3.87</v>
      </c>
      <c r="DA270" s="34">
        <f t="shared" si="167"/>
        <v>5.82</v>
      </c>
      <c r="DB270" s="34">
        <f t="shared" si="167"/>
        <v>25.43</v>
      </c>
      <c r="DE270" s="34" t="s">
        <v>262</v>
      </c>
      <c r="DF270" s="34">
        <f t="shared" ref="DF270:DI270" si="168">SUM(DF18)</f>
        <v>10.54</v>
      </c>
      <c r="DG270" s="34">
        <f t="shared" si="168"/>
        <v>3.75</v>
      </c>
      <c r="DH270" s="34">
        <f t="shared" si="168"/>
        <v>7.26</v>
      </c>
      <c r="DI270" s="34">
        <f t="shared" si="168"/>
        <v>26.31</v>
      </c>
      <c r="DL270" s="34" t="s">
        <v>262</v>
      </c>
      <c r="DM270" s="34">
        <f t="shared" ref="DM270:DP270" si="169">SUM(DM18)</f>
        <v>10.07</v>
      </c>
      <c r="DN270" s="34">
        <f t="shared" si="169"/>
        <v>4.7</v>
      </c>
      <c r="DO270" s="34">
        <f t="shared" si="169"/>
        <v>5.47</v>
      </c>
      <c r="DP270" s="34">
        <f t="shared" si="169"/>
        <v>28.52</v>
      </c>
      <c r="DS270" s="34" t="s">
        <v>262</v>
      </c>
      <c r="DT270" s="34">
        <f t="shared" ref="DT270:DW270" si="170">SUM(DT18)</f>
        <v>10.029999999999999</v>
      </c>
      <c r="DU270" s="34">
        <f t="shared" si="170"/>
        <v>7.17</v>
      </c>
      <c r="DV270" s="34">
        <f t="shared" si="170"/>
        <v>4.62</v>
      </c>
      <c r="DW270" s="34">
        <f t="shared" si="170"/>
        <v>27.86</v>
      </c>
      <c r="DZ270" s="34" t="s">
        <v>262</v>
      </c>
      <c r="EA270" s="34">
        <f t="shared" ref="EA270:ED270" si="171">SUM(EA18)</f>
        <v>9.36</v>
      </c>
      <c r="EB270" s="34">
        <f t="shared" si="171"/>
        <v>4.01</v>
      </c>
      <c r="EC270" s="34">
        <f t="shared" si="171"/>
        <v>6.16</v>
      </c>
      <c r="ED270" s="34">
        <f t="shared" si="171"/>
        <v>24.25</v>
      </c>
      <c r="EG270" s="34" t="s">
        <v>262</v>
      </c>
      <c r="EH270" s="34">
        <f t="shared" ref="EH270:EK270" si="172">SUM(EH18)</f>
        <v>8.24</v>
      </c>
      <c r="EI270" s="34">
        <f t="shared" si="172"/>
        <v>3.74</v>
      </c>
      <c r="EJ270" s="34">
        <f t="shared" si="172"/>
        <v>3.45</v>
      </c>
      <c r="EK270" s="34">
        <f t="shared" si="172"/>
        <v>24.69</v>
      </c>
      <c r="EN270" s="34" t="s">
        <v>262</v>
      </c>
      <c r="EO270" s="34">
        <f t="shared" ref="EO270:ER270" si="173">SUM(EO18)</f>
        <v>7.84</v>
      </c>
      <c r="EP270" s="34">
        <f t="shared" si="173"/>
        <v>6.14</v>
      </c>
      <c r="EQ270" s="34">
        <f t="shared" si="173"/>
        <v>4</v>
      </c>
      <c r="ER270" s="34">
        <f t="shared" si="173"/>
        <v>23.25</v>
      </c>
      <c r="EU270" s="34" t="s">
        <v>262</v>
      </c>
      <c r="EV270" s="34">
        <f t="shared" ref="EV270:EY270" si="174">SUM(EV18)</f>
        <v>7.67</v>
      </c>
      <c r="EW270" s="34">
        <f t="shared" si="174"/>
        <v>5.81</v>
      </c>
      <c r="EX270" s="34">
        <f t="shared" si="174"/>
        <v>3.3</v>
      </c>
      <c r="EY270" s="34">
        <f t="shared" si="174"/>
        <v>23.27</v>
      </c>
      <c r="FC270" s="34">
        <f t="shared" ref="FC270:FF270" si="175">SUM(FC18)</f>
        <v>7.52</v>
      </c>
      <c r="FD270" s="34">
        <f t="shared" si="175"/>
        <v>3.52</v>
      </c>
      <c r="FE270" s="34">
        <f t="shared" si="175"/>
        <v>4.03</v>
      </c>
      <c r="FF270" s="34">
        <f t="shared" si="175"/>
        <v>23.3</v>
      </c>
      <c r="FG270" s="34"/>
      <c r="FJ270" s="34">
        <f t="shared" ref="FJ270:FM270" si="176">SUM(FJ18)</f>
        <v>6.97</v>
      </c>
      <c r="FK270" s="34">
        <f t="shared" si="176"/>
        <v>4.05</v>
      </c>
      <c r="FL270" s="34">
        <f t="shared" si="176"/>
        <v>3.21</v>
      </c>
      <c r="FM270" s="34">
        <f t="shared" si="176"/>
        <v>21.68</v>
      </c>
      <c r="FQ270" s="34">
        <f t="shared" ref="FQ270:FT270" si="177">SUM(FQ18)</f>
        <v>7.18</v>
      </c>
      <c r="FR270" s="34">
        <f t="shared" si="177"/>
        <v>4.12</v>
      </c>
      <c r="FS270" s="34">
        <f t="shared" si="177"/>
        <v>3.46</v>
      </c>
      <c r="FT270" s="34">
        <f t="shared" si="177"/>
        <v>22.93</v>
      </c>
      <c r="FX270" s="34">
        <f t="shared" ref="FX270:GA270" si="178">SUM(FX18)</f>
        <v>7.8</v>
      </c>
      <c r="FY270" s="34">
        <f t="shared" si="178"/>
        <v>6.91</v>
      </c>
      <c r="FZ270" s="34">
        <f t="shared" si="178"/>
        <v>4.1399999999999997</v>
      </c>
      <c r="GA270" s="34">
        <f t="shared" si="178"/>
        <v>22.66</v>
      </c>
      <c r="GE270" s="34">
        <f t="shared" ref="GE270:GH270" si="179">SUM(GE18)</f>
        <v>7.61</v>
      </c>
      <c r="GF270" s="34">
        <f t="shared" si="179"/>
        <v>8.36</v>
      </c>
      <c r="GG270" s="34">
        <f t="shared" si="179"/>
        <v>3.8</v>
      </c>
      <c r="GH270" s="34">
        <f t="shared" si="179"/>
        <v>21.96</v>
      </c>
      <c r="GL270" s="34">
        <f t="shared" ref="GL270:GO270" si="180">SUM(GL18)</f>
        <v>6.93</v>
      </c>
      <c r="GM270" s="34">
        <f t="shared" si="180"/>
        <v>7.09</v>
      </c>
      <c r="GN270" s="34">
        <f t="shared" si="180"/>
        <v>3.76</v>
      </c>
      <c r="GO270" s="34">
        <f t="shared" si="180"/>
        <v>16.68</v>
      </c>
      <c r="GS270" s="49">
        <f t="shared" ref="GS270:GV270" si="181">SUM(GS18)</f>
        <v>6.49</v>
      </c>
      <c r="GT270" s="49">
        <f t="shared" si="181"/>
        <v>4.47</v>
      </c>
      <c r="GU270" s="49">
        <f t="shared" si="181"/>
        <v>3.34</v>
      </c>
      <c r="GV270" s="49">
        <f t="shared" si="181"/>
        <v>17.260000000000002</v>
      </c>
      <c r="GZ270" s="57">
        <f t="shared" ref="GZ270:HC270" si="182">SUM(GZ18)</f>
        <v>7.04</v>
      </c>
      <c r="HA270" s="57">
        <f t="shared" si="182"/>
        <v>1.76</v>
      </c>
      <c r="HB270" s="57">
        <f t="shared" si="182"/>
        <v>4.34</v>
      </c>
      <c r="HC270" s="57">
        <f t="shared" si="182"/>
        <v>21.27</v>
      </c>
      <c r="HG270" s="57">
        <f t="shared" ref="HG270:HJ270" si="183">SUM(HG18)</f>
        <v>4.28</v>
      </c>
      <c r="HH270" s="57">
        <f t="shared" si="183"/>
        <v>3.51</v>
      </c>
      <c r="HI270" s="57">
        <f t="shared" si="183"/>
        <v>4.07</v>
      </c>
      <c r="HJ270" s="57">
        <f t="shared" si="183"/>
        <v>6.18</v>
      </c>
    </row>
    <row r="271" spans="1:218" x14ac:dyDescent="0.25">
      <c r="A271" s="34" t="s">
        <v>263</v>
      </c>
      <c r="B271" s="34">
        <f t="shared" ref="B271:E271" si="184">SUM(B19)</f>
        <v>4.8499999999999996</v>
      </c>
      <c r="C271" s="34">
        <f t="shared" si="184"/>
        <v>5.85</v>
      </c>
      <c r="D271" s="34">
        <f t="shared" si="184"/>
        <v>4.93</v>
      </c>
      <c r="E271" s="34">
        <f t="shared" si="184"/>
        <v>2.61</v>
      </c>
      <c r="H271" s="34" t="s">
        <v>263</v>
      </c>
      <c r="I271" s="34">
        <f t="shared" ref="I271:L271" si="185">SUM(I19)</f>
        <v>4.4000000000000004</v>
      </c>
      <c r="J271" s="34">
        <f t="shared" si="185"/>
        <v>7.51</v>
      </c>
      <c r="K271" s="34">
        <f t="shared" si="185"/>
        <v>4.32</v>
      </c>
      <c r="L271" s="34">
        <f t="shared" si="185"/>
        <v>1.63</v>
      </c>
      <c r="O271" s="34" t="s">
        <v>263</v>
      </c>
      <c r="P271" s="34">
        <f t="shared" ref="P271:S271" si="186">SUM(P19)</f>
        <v>4.34</v>
      </c>
      <c r="Q271" s="34">
        <f t="shared" si="186"/>
        <v>6.16</v>
      </c>
      <c r="R271" s="34">
        <f t="shared" si="186"/>
        <v>3.78</v>
      </c>
      <c r="S271" s="34">
        <f t="shared" si="186"/>
        <v>1.88</v>
      </c>
      <c r="V271" s="34" t="s">
        <v>263</v>
      </c>
      <c r="W271" s="34">
        <f t="shared" ref="W271:Z271" si="187">SUM(W19)</f>
        <v>5.94</v>
      </c>
      <c r="X271" s="34">
        <f t="shared" si="187"/>
        <v>9.81</v>
      </c>
      <c r="Y271" s="34">
        <f t="shared" si="187"/>
        <v>5.58</v>
      </c>
      <c r="Z271" s="34">
        <f t="shared" si="187"/>
        <v>3.03</v>
      </c>
      <c r="AC271" s="34" t="s">
        <v>263</v>
      </c>
      <c r="AD271" s="34">
        <f t="shared" ref="AD271:AG271" si="188">SUM(AD19)</f>
        <v>5.84</v>
      </c>
      <c r="AE271" s="34">
        <f t="shared" si="188"/>
        <v>10.83</v>
      </c>
      <c r="AF271" s="34">
        <f t="shared" si="188"/>
        <v>5.36</v>
      </c>
      <c r="AG271" s="34">
        <f t="shared" si="188"/>
        <v>2.0299999999999998</v>
      </c>
      <c r="AJ271" s="34" t="s">
        <v>263</v>
      </c>
      <c r="AK271" s="34">
        <f t="shared" ref="AK271:AN271" si="189">SUM(AK19)</f>
        <v>5.17</v>
      </c>
      <c r="AL271" s="34">
        <f t="shared" si="189"/>
        <v>6.5</v>
      </c>
      <c r="AM271" s="34">
        <f t="shared" si="189"/>
        <v>4.91</v>
      </c>
      <c r="AN271" s="34">
        <f t="shared" si="189"/>
        <v>3.29</v>
      </c>
      <c r="AQ271" s="32" t="s">
        <v>263</v>
      </c>
      <c r="AR271" s="32">
        <f t="shared" ref="AR271:AU271" si="190">SUM(AR19)</f>
        <v>5.44</v>
      </c>
      <c r="AS271" s="32">
        <f t="shared" si="190"/>
        <v>10</v>
      </c>
      <c r="AT271" s="32">
        <f t="shared" si="190"/>
        <v>5.0999999999999996</v>
      </c>
      <c r="AU271" s="32">
        <f t="shared" si="190"/>
        <v>1.07</v>
      </c>
      <c r="AX271" s="32" t="s">
        <v>263</v>
      </c>
      <c r="AY271" s="32">
        <f t="shared" ref="AY271:BB271" si="191">SUM(AY19)</f>
        <v>5.67</v>
      </c>
      <c r="AZ271" s="32">
        <f t="shared" si="191"/>
        <v>9.59</v>
      </c>
      <c r="BA271" s="32">
        <f t="shared" si="191"/>
        <v>5.37</v>
      </c>
      <c r="BB271" s="32">
        <f t="shared" si="191"/>
        <v>1.98</v>
      </c>
      <c r="BE271" s="32" t="s">
        <v>263</v>
      </c>
      <c r="BF271" s="32">
        <f t="shared" ref="BF271:BI271" si="192">SUM(BF19)</f>
        <v>3.93</v>
      </c>
      <c r="BG271" s="32">
        <f t="shared" si="192"/>
        <v>5.38</v>
      </c>
      <c r="BH271" s="32">
        <f t="shared" si="192"/>
        <v>4.04</v>
      </c>
      <c r="BI271" s="32">
        <f t="shared" si="192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93">SUM(BP19)</f>
        <v>4.17</v>
      </c>
      <c r="BQ271" s="32">
        <f t="shared" si="193"/>
        <v>6.55</v>
      </c>
      <c r="BR271" s="32">
        <f t="shared" si="193"/>
        <v>4.21</v>
      </c>
      <c r="BS271" s="32">
        <f t="shared" si="193"/>
        <v>1.35</v>
      </c>
      <c r="BV271" s="2" t="s">
        <v>263</v>
      </c>
      <c r="BW271" s="2">
        <f t="shared" ref="BW271:BZ271" si="194">SUM(BW19)</f>
        <v>3.95</v>
      </c>
      <c r="BX271" s="2">
        <f t="shared" si="194"/>
        <v>5.49</v>
      </c>
      <c r="BY271" s="2">
        <f t="shared" si="194"/>
        <v>4.0599999999999996</v>
      </c>
      <c r="BZ271" s="2">
        <f t="shared" si="194"/>
        <v>1.2</v>
      </c>
      <c r="CC271" s="2" t="s">
        <v>263</v>
      </c>
      <c r="CD271" s="2">
        <f t="shared" si="74"/>
        <v>4.5999999999999996</v>
      </c>
      <c r="CE271" s="2">
        <f t="shared" si="74"/>
        <v>6.09</v>
      </c>
      <c r="CF271" s="2">
        <f t="shared" si="74"/>
        <v>5.15</v>
      </c>
      <c r="CG271" s="2">
        <f t="shared" si="74"/>
        <v>0.91</v>
      </c>
      <c r="CJ271" s="34" t="s">
        <v>263</v>
      </c>
      <c r="CK271" s="34">
        <f t="shared" ref="CK271:CN271" si="195">SUM(CK19)</f>
        <v>4.3600000000000003</v>
      </c>
      <c r="CL271" s="34">
        <f t="shared" si="195"/>
        <v>8.99</v>
      </c>
      <c r="CM271" s="34">
        <f t="shared" si="195"/>
        <v>3.81</v>
      </c>
      <c r="CN271" s="34">
        <f t="shared" si="195"/>
        <v>1.38</v>
      </c>
      <c r="CQ271" s="34" t="s">
        <v>263</v>
      </c>
      <c r="CR271" s="34">
        <f t="shared" ref="CR271:CU271" si="196">SUM(CR19)</f>
        <v>4.2300000000000004</v>
      </c>
      <c r="CS271" s="34">
        <f t="shared" si="196"/>
        <v>8.18</v>
      </c>
      <c r="CT271" s="34">
        <f t="shared" si="196"/>
        <v>3.85</v>
      </c>
      <c r="CU271" s="34">
        <f t="shared" si="196"/>
        <v>1.04</v>
      </c>
      <c r="CX271" s="34" t="s">
        <v>263</v>
      </c>
      <c r="CY271" s="34">
        <f t="shared" ref="CY271:DB271" si="197">SUM(CY19)</f>
        <v>3.69</v>
      </c>
      <c r="CZ271" s="34">
        <f t="shared" si="197"/>
        <v>5.46</v>
      </c>
      <c r="DA271" s="34">
        <f t="shared" si="197"/>
        <v>3.82</v>
      </c>
      <c r="DB271" s="34">
        <f t="shared" si="197"/>
        <v>1.47</v>
      </c>
      <c r="DE271" s="34" t="s">
        <v>263</v>
      </c>
      <c r="DF271" s="34">
        <f t="shared" ref="DF271:DI271" si="198">SUM(DF19)</f>
        <v>3.22</v>
      </c>
      <c r="DG271" s="34">
        <f t="shared" si="198"/>
        <v>7.85</v>
      </c>
      <c r="DH271" s="34">
        <f t="shared" si="198"/>
        <v>2.15</v>
      </c>
      <c r="DI271" s="34">
        <f t="shared" si="198"/>
        <v>1.33</v>
      </c>
      <c r="DL271" s="34" t="s">
        <v>263</v>
      </c>
      <c r="DM271" s="34">
        <f t="shared" ref="DM271:DP271" si="199">SUM(DM19)</f>
        <v>3.67</v>
      </c>
      <c r="DN271" s="34">
        <f t="shared" si="199"/>
        <v>9.74</v>
      </c>
      <c r="DO271" s="34">
        <f t="shared" si="199"/>
        <v>2.71</v>
      </c>
      <c r="DP271" s="34">
        <f t="shared" si="199"/>
        <v>1.33</v>
      </c>
      <c r="DS271" s="34" t="s">
        <v>263</v>
      </c>
      <c r="DT271" s="34">
        <f t="shared" ref="DT271:DW271" si="200">SUM(DT19)</f>
        <v>2.5499999999999998</v>
      </c>
      <c r="DU271" s="34">
        <f t="shared" si="200"/>
        <v>7.15</v>
      </c>
      <c r="DV271" s="34">
        <f t="shared" si="200"/>
        <v>1.57</v>
      </c>
      <c r="DW271" s="34">
        <f t="shared" si="200"/>
        <v>1.43</v>
      </c>
      <c r="DZ271" s="34" t="s">
        <v>263</v>
      </c>
      <c r="EA271" s="34">
        <f t="shared" ref="EA271:ED271" si="201">SUM(EA19)</f>
        <v>3.44</v>
      </c>
      <c r="EB271" s="34">
        <f t="shared" si="201"/>
        <v>7.57</v>
      </c>
      <c r="EC271" s="34">
        <f t="shared" si="201"/>
        <v>2.36</v>
      </c>
      <c r="ED271" s="34">
        <f t="shared" si="201"/>
        <v>0.91</v>
      </c>
      <c r="EG271" s="34" t="s">
        <v>263</v>
      </c>
      <c r="EH271" s="34">
        <f t="shared" ref="EH271:EK271" si="202">SUM(EH19)</f>
        <v>4.58</v>
      </c>
      <c r="EI271" s="34">
        <f t="shared" si="202"/>
        <v>8.56</v>
      </c>
      <c r="EJ271" s="34">
        <f t="shared" si="202"/>
        <v>4.09</v>
      </c>
      <c r="EK271" s="34">
        <f t="shared" si="202"/>
        <v>1.03</v>
      </c>
      <c r="EN271" s="34" t="s">
        <v>263</v>
      </c>
      <c r="EO271" s="34">
        <f t="shared" ref="EO271:ER271" si="203">SUM(EO19)</f>
        <v>4.3499999999999996</v>
      </c>
      <c r="EP271" s="34">
        <f t="shared" si="203"/>
        <v>9.81</v>
      </c>
      <c r="EQ271" s="34">
        <f t="shared" si="203"/>
        <v>3.67</v>
      </c>
      <c r="ER271" s="34">
        <f t="shared" si="203"/>
        <v>0.79</v>
      </c>
      <c r="EU271" s="34" t="s">
        <v>263</v>
      </c>
      <c r="EV271" s="34">
        <f t="shared" ref="EV271:EY271" si="204">SUM(EV19)</f>
        <v>3.48</v>
      </c>
      <c r="EW271" s="34">
        <f t="shared" si="204"/>
        <v>7.19</v>
      </c>
      <c r="EX271" s="34">
        <f t="shared" si="204"/>
        <v>3.27</v>
      </c>
      <c r="EY271" s="34">
        <f t="shared" si="204"/>
        <v>0.64</v>
      </c>
      <c r="FC271" s="34">
        <f t="shared" ref="FC271:FF271" si="205">SUM(FC19)</f>
        <v>3.99</v>
      </c>
      <c r="FD271" s="34">
        <f t="shared" si="205"/>
        <v>9.3800000000000008</v>
      </c>
      <c r="FE271" s="34">
        <f t="shared" si="205"/>
        <v>3.18</v>
      </c>
      <c r="FF271" s="34">
        <f t="shared" si="205"/>
        <v>1.17</v>
      </c>
      <c r="FG271" s="34"/>
      <c r="FJ271" s="34">
        <f t="shared" ref="FJ271:FM271" si="206">SUM(FJ19)</f>
        <v>4.34</v>
      </c>
      <c r="FK271" s="34">
        <f t="shared" si="206"/>
        <v>10.71</v>
      </c>
      <c r="FL271" s="34">
        <f t="shared" si="206"/>
        <v>3.63</v>
      </c>
      <c r="FM271" s="34">
        <f t="shared" si="206"/>
        <v>1.76</v>
      </c>
      <c r="FQ271" s="34">
        <f t="shared" ref="FQ271:FT271" si="207">SUM(FQ19)</f>
        <v>4.5199999999999996</v>
      </c>
      <c r="FR271" s="34">
        <f t="shared" si="207"/>
        <v>7.73</v>
      </c>
      <c r="FS271" s="34">
        <f t="shared" si="207"/>
        <v>3.84</v>
      </c>
      <c r="FT271" s="34">
        <f t="shared" si="207"/>
        <v>2.36</v>
      </c>
      <c r="FX271" s="34">
        <f t="shared" ref="FX271:GA271" si="208">SUM(FX19)</f>
        <v>4.8</v>
      </c>
      <c r="FY271" s="34">
        <f t="shared" si="208"/>
        <v>6.67</v>
      </c>
      <c r="FZ271" s="34">
        <f t="shared" si="208"/>
        <v>4.87</v>
      </c>
      <c r="GA271" s="34">
        <f t="shared" si="208"/>
        <v>1.68</v>
      </c>
      <c r="GE271" s="34">
        <f t="shared" ref="GE271:GH271" si="209">SUM(GE19)</f>
        <v>4.7300000000000004</v>
      </c>
      <c r="GF271" s="34">
        <f t="shared" si="209"/>
        <v>6.03</v>
      </c>
      <c r="GG271" s="34">
        <f t="shared" si="209"/>
        <v>4.82</v>
      </c>
      <c r="GH271" s="34">
        <f t="shared" si="209"/>
        <v>1.93</v>
      </c>
      <c r="GL271" s="34">
        <f t="shared" ref="GL271:GO271" si="210">SUM(GL19)</f>
        <v>3.92</v>
      </c>
      <c r="GM271" s="34">
        <f t="shared" si="210"/>
        <v>8.01</v>
      </c>
      <c r="GN271" s="34">
        <f t="shared" si="210"/>
        <v>3.1</v>
      </c>
      <c r="GO271" s="34">
        <f t="shared" si="210"/>
        <v>2.16</v>
      </c>
      <c r="GS271" s="49">
        <f t="shared" ref="GS271:GV271" si="211">SUM(GS19)</f>
        <v>3.45</v>
      </c>
      <c r="GT271" s="49">
        <f t="shared" si="211"/>
        <v>5.94</v>
      </c>
      <c r="GU271" s="49">
        <f t="shared" si="211"/>
        <v>2.97</v>
      </c>
      <c r="GV271" s="49">
        <f t="shared" si="211"/>
        <v>1.47</v>
      </c>
      <c r="GZ271" s="57">
        <f t="shared" ref="GZ271:HC271" si="212">SUM(GZ19)</f>
        <v>2.98</v>
      </c>
      <c r="HA271" s="57">
        <f t="shared" si="212"/>
        <v>7.45</v>
      </c>
      <c r="HB271" s="57">
        <f t="shared" si="212"/>
        <v>2</v>
      </c>
      <c r="HC271" s="57">
        <f t="shared" si="212"/>
        <v>1.18</v>
      </c>
      <c r="HG271" s="57">
        <f t="shared" ref="HG271:HJ271" si="213">SUM(HG19)</f>
        <v>3.89</v>
      </c>
      <c r="HH271" s="57">
        <f t="shared" si="213"/>
        <v>8.27</v>
      </c>
      <c r="HI271" s="57">
        <f t="shared" si="213"/>
        <v>3.21</v>
      </c>
      <c r="HJ271" s="57">
        <f t="shared" si="213"/>
        <v>1</v>
      </c>
    </row>
    <row r="272" spans="1:218" x14ac:dyDescent="0.25">
      <c r="A272" s="34" t="s">
        <v>264</v>
      </c>
      <c r="B272" s="34">
        <f>SUM(B20)</f>
        <v>9.2100000000000009</v>
      </c>
      <c r="C272" s="34">
        <f t="shared" ref="C272:E272" si="214">SUM(C20)</f>
        <v>13.27</v>
      </c>
      <c r="D272" s="34">
        <f t="shared" si="214"/>
        <v>9.83</v>
      </c>
      <c r="E272" s="34">
        <f t="shared" si="214"/>
        <v>4.58</v>
      </c>
      <c r="H272" s="34" t="s">
        <v>264</v>
      </c>
      <c r="I272" s="34">
        <f>SUM(I20)</f>
        <v>8.66</v>
      </c>
      <c r="J272" s="34">
        <f t="shared" ref="J272:L272" si="215">SUM(J20)</f>
        <v>10.89</v>
      </c>
      <c r="K272" s="34">
        <f t="shared" si="215"/>
        <v>9.31</v>
      </c>
      <c r="L272" s="34">
        <f t="shared" si="215"/>
        <v>4.58</v>
      </c>
      <c r="O272" s="34" t="s">
        <v>264</v>
      </c>
      <c r="P272" s="34">
        <f>SUM(P20)</f>
        <v>7.86</v>
      </c>
      <c r="Q272" s="34">
        <f t="shared" ref="Q272:S272" si="216">SUM(Q20)</f>
        <v>8.4</v>
      </c>
      <c r="R272" s="34">
        <f t="shared" si="216"/>
        <v>9.1300000000000008</v>
      </c>
      <c r="S272" s="34">
        <f t="shared" si="216"/>
        <v>4.1399999999999997</v>
      </c>
      <c r="V272" s="34" t="s">
        <v>264</v>
      </c>
      <c r="W272" s="34">
        <f>SUM(W20)</f>
        <v>7.47</v>
      </c>
      <c r="X272" s="34">
        <f t="shared" ref="X272:Z272" si="217">SUM(X20)</f>
        <v>4.9400000000000004</v>
      </c>
      <c r="Y272" s="34">
        <f t="shared" si="217"/>
        <v>9.51</v>
      </c>
      <c r="Z272" s="34">
        <f t="shared" si="217"/>
        <v>3.97</v>
      </c>
      <c r="AC272" s="34" t="s">
        <v>264</v>
      </c>
      <c r="AD272" s="34">
        <f>SUM(AD20)</f>
        <v>6.75</v>
      </c>
      <c r="AE272" s="34">
        <f t="shared" ref="AE272:AG272" si="218">SUM(AE20)</f>
        <v>7.43</v>
      </c>
      <c r="AF272" s="34">
        <f t="shared" si="218"/>
        <v>7.74</v>
      </c>
      <c r="AG272" s="34">
        <f t="shared" si="218"/>
        <v>4</v>
      </c>
      <c r="AJ272" s="34" t="s">
        <v>264</v>
      </c>
      <c r="AK272" s="34">
        <f>SUM(AK20)</f>
        <v>7.38</v>
      </c>
      <c r="AL272" s="34">
        <f t="shared" ref="AL272:AN272" si="219">SUM(AL20)</f>
        <v>6.2</v>
      </c>
      <c r="AM272" s="34">
        <f t="shared" si="219"/>
        <v>9.14</v>
      </c>
      <c r="AN272" s="34">
        <f t="shared" si="219"/>
        <v>3.44</v>
      </c>
      <c r="AQ272" s="32" t="s">
        <v>264</v>
      </c>
      <c r="AR272" s="32">
        <f>SUM(AR20)</f>
        <v>7.35</v>
      </c>
      <c r="AS272" s="32">
        <f t="shared" ref="AS272:AU272" si="220">SUM(AS20)</f>
        <v>8.36</v>
      </c>
      <c r="AT272" s="32">
        <f t="shared" si="220"/>
        <v>8.74</v>
      </c>
      <c r="AU272" s="32">
        <f t="shared" si="220"/>
        <v>3.29</v>
      </c>
      <c r="AX272" s="32" t="s">
        <v>264</v>
      </c>
      <c r="AY272" s="32">
        <f>SUM(AY20)</f>
        <v>6.12</v>
      </c>
      <c r="AZ272" s="32">
        <f t="shared" ref="AZ272:BB272" si="221">SUM(AZ20)</f>
        <v>2.85</v>
      </c>
      <c r="BA272" s="32">
        <f t="shared" si="221"/>
        <v>7.82</v>
      </c>
      <c r="BB272" s="32">
        <f t="shared" si="221"/>
        <v>3.78</v>
      </c>
      <c r="BE272" s="32" t="s">
        <v>264</v>
      </c>
      <c r="BF272" s="32">
        <f>SUM(BF20)</f>
        <v>6.34</v>
      </c>
      <c r="BG272" s="32">
        <f t="shared" ref="BG272:BI272" si="222">SUM(BG20)</f>
        <v>4.5</v>
      </c>
      <c r="BH272" s="32">
        <f t="shared" si="222"/>
        <v>8.02</v>
      </c>
      <c r="BI272" s="32">
        <f t="shared" si="222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223">SUM(BQ20)</f>
        <v>3.73</v>
      </c>
      <c r="BR272" s="32">
        <f t="shared" si="223"/>
        <v>7.57</v>
      </c>
      <c r="BS272" s="32">
        <f t="shared" si="223"/>
        <v>3.84</v>
      </c>
      <c r="BV272" s="2" t="s">
        <v>264</v>
      </c>
      <c r="BW272" s="2">
        <f>SUM(BW20)</f>
        <v>6.31</v>
      </c>
      <c r="BX272" s="2">
        <f t="shared" ref="BX272:BZ272" si="224">SUM(BX20)</f>
        <v>3.86</v>
      </c>
      <c r="BY272" s="2">
        <f t="shared" si="224"/>
        <v>7.6</v>
      </c>
      <c r="BZ272" s="2">
        <f t="shared" si="224"/>
        <v>3.18</v>
      </c>
      <c r="CC272" s="2" t="s">
        <v>264</v>
      </c>
      <c r="CD272" s="2">
        <f>SUM(CD20)</f>
        <v>6.55</v>
      </c>
      <c r="CE272" s="2">
        <f t="shared" si="74"/>
        <v>4.29</v>
      </c>
      <c r="CF272" s="2">
        <f t="shared" si="74"/>
        <v>7.98</v>
      </c>
      <c r="CG272" s="2">
        <f t="shared" si="74"/>
        <v>4.26</v>
      </c>
      <c r="CJ272" s="34" t="s">
        <v>264</v>
      </c>
      <c r="CK272" s="34">
        <f>SUM(CK20)</f>
        <v>7.62</v>
      </c>
      <c r="CL272" s="34">
        <f t="shared" ref="CL272:CN272" si="225">SUM(CL20)</f>
        <v>4.67</v>
      </c>
      <c r="CM272" s="34">
        <f t="shared" si="225"/>
        <v>9.6</v>
      </c>
      <c r="CN272" s="34">
        <f t="shared" si="225"/>
        <v>3.77</v>
      </c>
      <c r="CQ272" s="34" t="s">
        <v>264</v>
      </c>
      <c r="CR272" s="34">
        <f>SUM(CR20)</f>
        <v>7.36</v>
      </c>
      <c r="CS272" s="34">
        <f t="shared" ref="CS272:CU272" si="226">SUM(CS20)</f>
        <v>4.74</v>
      </c>
      <c r="CT272" s="34">
        <f t="shared" si="226"/>
        <v>9.23</v>
      </c>
      <c r="CU272" s="34">
        <f t="shared" si="226"/>
        <v>3.76</v>
      </c>
      <c r="CX272" s="34" t="s">
        <v>264</v>
      </c>
      <c r="CY272" s="34">
        <f>SUM(CY20)</f>
        <v>6.77</v>
      </c>
      <c r="CZ272" s="34">
        <f t="shared" ref="CZ272:DB272" si="227">SUM(CZ20)</f>
        <v>4.74</v>
      </c>
      <c r="DA272" s="34">
        <f t="shared" si="227"/>
        <v>8.4700000000000006</v>
      </c>
      <c r="DB272" s="34">
        <f t="shared" si="227"/>
        <v>3.85</v>
      </c>
      <c r="DE272" s="34" t="s">
        <v>264</v>
      </c>
      <c r="DF272" s="34">
        <f>SUM(DF20)</f>
        <v>7.02</v>
      </c>
      <c r="DG272" s="34">
        <f t="shared" ref="DG272:DI272" si="228">SUM(DG20)</f>
        <v>3.38</v>
      </c>
      <c r="DH272" s="34">
        <f t="shared" si="228"/>
        <v>8.82</v>
      </c>
      <c r="DI272" s="34">
        <f t="shared" si="228"/>
        <v>5.07</v>
      </c>
      <c r="DL272" s="34" t="s">
        <v>264</v>
      </c>
      <c r="DM272" s="34">
        <f>SUM(DM20)</f>
        <v>6.6</v>
      </c>
      <c r="DN272" s="34">
        <f t="shared" ref="DN272:DP272" si="229">SUM(DN20)</f>
        <v>3.26</v>
      </c>
      <c r="DO272" s="34">
        <f t="shared" si="229"/>
        <v>8.32</v>
      </c>
      <c r="DP272" s="34">
        <f t="shared" si="229"/>
        <v>3.9</v>
      </c>
      <c r="DS272" s="34" t="s">
        <v>264</v>
      </c>
      <c r="DT272" s="34">
        <f>SUM(DT20)</f>
        <v>6.94</v>
      </c>
      <c r="DU272" s="34">
        <f t="shared" ref="DU272:DW272" si="230">SUM(DU20)</f>
        <v>5.42</v>
      </c>
      <c r="DV272" s="34">
        <f t="shared" si="230"/>
        <v>8.4</v>
      </c>
      <c r="DW272" s="34">
        <f t="shared" si="230"/>
        <v>4.43</v>
      </c>
      <c r="DZ272" s="34" t="s">
        <v>264</v>
      </c>
      <c r="EA272" s="34">
        <f>SUM(EA20)</f>
        <v>6.95</v>
      </c>
      <c r="EB272" s="34">
        <f t="shared" ref="EB272:ED272" si="231">SUM(EB20)</f>
        <v>4.25</v>
      </c>
      <c r="EC272" s="34">
        <f t="shared" si="231"/>
        <v>8.74</v>
      </c>
      <c r="ED272" s="34">
        <f t="shared" si="231"/>
        <v>3.78</v>
      </c>
      <c r="EG272" s="34" t="s">
        <v>264</v>
      </c>
      <c r="EH272" s="34">
        <f>SUM(EH20)</f>
        <v>6.42</v>
      </c>
      <c r="EI272" s="34">
        <f t="shared" ref="EI272:EK272" si="232">SUM(EI20)</f>
        <v>3.63</v>
      </c>
      <c r="EJ272" s="34">
        <f t="shared" si="232"/>
        <v>8.24</v>
      </c>
      <c r="EK272" s="34">
        <f t="shared" si="232"/>
        <v>3.32</v>
      </c>
      <c r="EN272" s="34" t="s">
        <v>264</v>
      </c>
      <c r="EO272" s="34">
        <f>SUM(EO20)</f>
        <v>6.56</v>
      </c>
      <c r="EP272" s="34">
        <f t="shared" ref="EP272:ER272" si="233">SUM(EP20)</f>
        <v>4.62</v>
      </c>
      <c r="EQ272" s="34">
        <f t="shared" si="233"/>
        <v>8.42</v>
      </c>
      <c r="ER272" s="34">
        <f t="shared" si="233"/>
        <v>2.63</v>
      </c>
      <c r="EU272" s="34" t="s">
        <v>264</v>
      </c>
      <c r="EV272" s="34">
        <f>SUM(EV20)</f>
        <v>6.78</v>
      </c>
      <c r="EW272" s="34">
        <f t="shared" ref="EW272:EY272" si="234">SUM(EW20)</f>
        <v>4.0199999999999996</v>
      </c>
      <c r="EX272" s="34">
        <f t="shared" si="234"/>
        <v>8.4700000000000006</v>
      </c>
      <c r="EY272" s="34">
        <f t="shared" si="234"/>
        <v>3.73</v>
      </c>
      <c r="FC272" s="34">
        <f>SUM(FC20)</f>
        <v>7.3</v>
      </c>
      <c r="FD272" s="34">
        <f t="shared" ref="FD272:FF272" si="235">SUM(FD20)</f>
        <v>6.5</v>
      </c>
      <c r="FE272" s="34">
        <f t="shared" si="235"/>
        <v>8.8800000000000008</v>
      </c>
      <c r="FF272" s="34">
        <f t="shared" si="235"/>
        <v>3.71</v>
      </c>
      <c r="FG272" s="34"/>
      <c r="FJ272" s="34">
        <f>SUM(FJ20)</f>
        <v>6.71</v>
      </c>
      <c r="FK272" s="34">
        <f t="shared" ref="FK272:FM272" si="236">SUM(FK20)</f>
        <v>3.84</v>
      </c>
      <c r="FL272" s="34">
        <f t="shared" si="236"/>
        <v>8.76</v>
      </c>
      <c r="FM272" s="34">
        <f t="shared" si="236"/>
        <v>3.37</v>
      </c>
      <c r="FQ272" s="34">
        <f>SUM(FQ20)</f>
        <v>7.41</v>
      </c>
      <c r="FR272" s="34">
        <f t="shared" ref="FR272:FT272" si="237">SUM(FR20)</f>
        <v>6.58</v>
      </c>
      <c r="FS272" s="34">
        <f t="shared" si="237"/>
        <v>8.1199999999999992</v>
      </c>
      <c r="FT272" s="34">
        <f t="shared" si="237"/>
        <v>5.1100000000000003</v>
      </c>
      <c r="FX272" s="34">
        <f>SUM(FX20)</f>
        <v>5.78</v>
      </c>
      <c r="FY272" s="34">
        <f t="shared" ref="FY272:GA272" si="238">SUM(FY20)</f>
        <v>4.93</v>
      </c>
      <c r="FZ272" s="34">
        <f t="shared" si="238"/>
        <v>6.83</v>
      </c>
      <c r="GA272" s="34">
        <f t="shared" si="238"/>
        <v>2.2400000000000002</v>
      </c>
      <c r="GE272" s="34">
        <f>SUM(GE20)</f>
        <v>6.25</v>
      </c>
      <c r="GF272" s="34">
        <f t="shared" ref="GF272:GH272" si="239">SUM(GF20)</f>
        <v>2.5499999999999998</v>
      </c>
      <c r="GG272" s="34">
        <f t="shared" si="239"/>
        <v>7.81</v>
      </c>
      <c r="GH272" s="34">
        <f t="shared" si="239"/>
        <v>4.33</v>
      </c>
      <c r="GL272" s="34">
        <f>SUM(GL20)</f>
        <v>6.15</v>
      </c>
      <c r="GM272" s="34">
        <f t="shared" ref="GM272:GO272" si="240">SUM(GM20)</f>
        <v>5.61</v>
      </c>
      <c r="GN272" s="34">
        <f t="shared" si="240"/>
        <v>6.75</v>
      </c>
      <c r="GO272" s="34">
        <f t="shared" si="240"/>
        <v>4.42</v>
      </c>
      <c r="GS272" s="49">
        <f>SUM(GS20)</f>
        <v>7.73</v>
      </c>
      <c r="GT272" s="49">
        <f t="shared" ref="GT272:GV272" si="241">SUM(GT20)</f>
        <v>6.55</v>
      </c>
      <c r="GU272" s="49">
        <f t="shared" si="241"/>
        <v>8.2899999999999991</v>
      </c>
      <c r="GV272" s="49">
        <f t="shared" si="241"/>
        <v>5.91</v>
      </c>
      <c r="GZ272" s="57">
        <f>SUM(GZ20)</f>
        <v>8.2799999999999994</v>
      </c>
      <c r="HA272" s="57">
        <f t="shared" ref="HA272:HC272" si="242">SUM(HA20)</f>
        <v>9.2799999999999994</v>
      </c>
      <c r="HB272" s="57">
        <f t="shared" si="242"/>
        <v>9.2100000000000009</v>
      </c>
      <c r="HC272" s="57">
        <f t="shared" si="242"/>
        <v>4.2300000000000004</v>
      </c>
      <c r="HG272" s="57">
        <f>SUM(HG20)</f>
        <v>7.23</v>
      </c>
      <c r="HH272" s="57">
        <f t="shared" ref="HH272:HJ272" si="243">SUM(HH20)</f>
        <v>4.8600000000000003</v>
      </c>
      <c r="HI272" s="57">
        <f t="shared" si="243"/>
        <v>8.94</v>
      </c>
      <c r="HJ272" s="57">
        <f t="shared" si="243"/>
        <v>2.81</v>
      </c>
    </row>
    <row r="273" spans="1:218" x14ac:dyDescent="0.25">
      <c r="A273" s="34" t="s">
        <v>265</v>
      </c>
      <c r="B273" s="34">
        <f t="shared" ref="B273:E273" si="244">SUM(B21)</f>
        <v>14.39</v>
      </c>
      <c r="C273" s="34">
        <f t="shared" si="244"/>
        <v>14.07</v>
      </c>
      <c r="D273" s="34">
        <f t="shared" si="244"/>
        <v>12.77</v>
      </c>
      <c r="E273" s="34">
        <f t="shared" si="244"/>
        <v>20.64</v>
      </c>
      <c r="H273" s="34" t="s">
        <v>265</v>
      </c>
      <c r="I273" s="34">
        <f t="shared" ref="I273:L273" si="245">SUM(I21)</f>
        <v>14.89</v>
      </c>
      <c r="J273" s="34">
        <f t="shared" si="245"/>
        <v>18.3</v>
      </c>
      <c r="K273" s="34">
        <f t="shared" si="245"/>
        <v>13.66</v>
      </c>
      <c r="L273" s="34">
        <f t="shared" si="245"/>
        <v>17.420000000000002</v>
      </c>
      <c r="O273" s="34" t="s">
        <v>265</v>
      </c>
      <c r="P273" s="34">
        <f t="shared" ref="P273:S273" si="246">SUM(P21)</f>
        <v>16.21</v>
      </c>
      <c r="Q273" s="34">
        <f t="shared" si="246"/>
        <v>17.22</v>
      </c>
      <c r="R273" s="34">
        <f t="shared" si="246"/>
        <v>15.6</v>
      </c>
      <c r="S273" s="34">
        <f t="shared" si="246"/>
        <v>18.100000000000001</v>
      </c>
      <c r="V273" s="34" t="s">
        <v>265</v>
      </c>
      <c r="W273" s="34">
        <f t="shared" ref="W273:Z273" si="247">SUM(W21)</f>
        <v>15.86</v>
      </c>
      <c r="X273" s="34">
        <f t="shared" si="247"/>
        <v>14.69</v>
      </c>
      <c r="Y273" s="34">
        <f t="shared" si="247"/>
        <v>14</v>
      </c>
      <c r="Z273" s="34">
        <f t="shared" si="247"/>
        <v>22.8</v>
      </c>
      <c r="AC273" s="34" t="s">
        <v>265</v>
      </c>
      <c r="AD273" s="34">
        <f t="shared" ref="AD273:AG273" si="248">SUM(AD21)</f>
        <v>15.42</v>
      </c>
      <c r="AE273" s="34">
        <f t="shared" si="248"/>
        <v>13.74</v>
      </c>
      <c r="AF273" s="34">
        <f t="shared" si="248"/>
        <v>14.05</v>
      </c>
      <c r="AG273" s="34">
        <f t="shared" si="248"/>
        <v>22.63</v>
      </c>
      <c r="AJ273" s="34" t="s">
        <v>265</v>
      </c>
      <c r="AK273" s="34">
        <f t="shared" ref="AK273:AN273" si="249">SUM(AK21)</f>
        <v>15.75</v>
      </c>
      <c r="AL273" s="34">
        <f t="shared" si="249"/>
        <v>14.5</v>
      </c>
      <c r="AM273" s="34">
        <f t="shared" si="249"/>
        <v>14.42</v>
      </c>
      <c r="AN273" s="34">
        <f t="shared" si="249"/>
        <v>20.25</v>
      </c>
      <c r="AQ273" s="32" t="s">
        <v>265</v>
      </c>
      <c r="AR273" s="32">
        <f t="shared" ref="AR273:AU273" si="250">SUM(AR21)</f>
        <v>14.69</v>
      </c>
      <c r="AS273" s="32">
        <f t="shared" si="250"/>
        <v>10.58</v>
      </c>
      <c r="AT273" s="32">
        <f t="shared" si="250"/>
        <v>14.03</v>
      </c>
      <c r="AU273" s="32">
        <f t="shared" si="250"/>
        <v>20.66</v>
      </c>
      <c r="AX273" s="32" t="s">
        <v>265</v>
      </c>
      <c r="AY273" s="32">
        <f t="shared" ref="AY273:BB273" si="251">SUM(AY21)</f>
        <v>14.88</v>
      </c>
      <c r="AZ273" s="32">
        <f t="shared" si="251"/>
        <v>13.72</v>
      </c>
      <c r="BA273" s="32">
        <f t="shared" si="251"/>
        <v>13.97</v>
      </c>
      <c r="BB273" s="32">
        <f t="shared" si="251"/>
        <v>20.32</v>
      </c>
      <c r="BE273" s="32" t="s">
        <v>265</v>
      </c>
      <c r="BF273" s="32">
        <f t="shared" ref="BF273:BI273" si="252">SUM(BF21)</f>
        <v>16.72</v>
      </c>
      <c r="BG273" s="32">
        <f t="shared" si="252"/>
        <v>16.420000000000002</v>
      </c>
      <c r="BH273" s="32">
        <f t="shared" si="252"/>
        <v>15.56</v>
      </c>
      <c r="BI273" s="32">
        <f t="shared" si="252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253">SUM(BP21)</f>
        <v>15.78</v>
      </c>
      <c r="BQ273" s="32">
        <f t="shared" si="253"/>
        <v>14.86</v>
      </c>
      <c r="BR273" s="32">
        <f t="shared" si="253"/>
        <v>14.83</v>
      </c>
      <c r="BS273" s="32">
        <f t="shared" si="253"/>
        <v>20.95</v>
      </c>
      <c r="BV273" s="2" t="s">
        <v>265</v>
      </c>
      <c r="BW273" s="2">
        <f t="shared" ref="BW273:BZ273" si="254">SUM(BW21)</f>
        <v>17.07</v>
      </c>
      <c r="BX273" s="2">
        <f t="shared" si="254"/>
        <v>16.97</v>
      </c>
      <c r="BY273" s="2">
        <f t="shared" si="254"/>
        <v>15.15</v>
      </c>
      <c r="BZ273" s="2">
        <f t="shared" si="254"/>
        <v>24.71</v>
      </c>
      <c r="CC273" s="2" t="s">
        <v>265</v>
      </c>
      <c r="CD273" s="2">
        <f t="shared" ref="CD273:CG286" si="255">SUM(CD21)</f>
        <v>16.329999999999998</v>
      </c>
      <c r="CE273" s="2">
        <f t="shared" si="255"/>
        <v>14.55</v>
      </c>
      <c r="CF273" s="2">
        <f t="shared" si="255"/>
        <v>14.17</v>
      </c>
      <c r="CG273" s="2">
        <f t="shared" si="255"/>
        <v>24.97</v>
      </c>
      <c r="CJ273" s="34" t="s">
        <v>265</v>
      </c>
      <c r="CK273" s="34">
        <f t="shared" ref="CK273:CN273" si="256">SUM(CK21)</f>
        <v>16.55</v>
      </c>
      <c r="CL273" s="34">
        <f t="shared" si="256"/>
        <v>17.5</v>
      </c>
      <c r="CM273" s="34">
        <f t="shared" si="256"/>
        <v>13.48</v>
      </c>
      <c r="CN273" s="34">
        <f t="shared" si="256"/>
        <v>28.03</v>
      </c>
      <c r="CQ273" s="34" t="s">
        <v>265</v>
      </c>
      <c r="CR273" s="34">
        <f t="shared" ref="CR273:CU273" si="257">SUM(CR21)</f>
        <v>15.33</v>
      </c>
      <c r="CS273" s="34">
        <f t="shared" si="257"/>
        <v>15.43</v>
      </c>
      <c r="CT273" s="34">
        <f t="shared" si="257"/>
        <v>12.37</v>
      </c>
      <c r="CU273" s="34">
        <f t="shared" si="257"/>
        <v>26.27</v>
      </c>
      <c r="CX273" s="34" t="s">
        <v>265</v>
      </c>
      <c r="CY273" s="34">
        <f t="shared" ref="CY273:DB273" si="258">SUM(CY21)</f>
        <v>18.53</v>
      </c>
      <c r="CZ273" s="34">
        <f t="shared" si="258"/>
        <v>21.87</v>
      </c>
      <c r="DA273" s="34">
        <f t="shared" si="258"/>
        <v>15.37</v>
      </c>
      <c r="DB273" s="34">
        <f t="shared" si="258"/>
        <v>25.96</v>
      </c>
      <c r="DE273" s="34" t="s">
        <v>265</v>
      </c>
      <c r="DF273" s="34">
        <f t="shared" ref="DF273:DI273" si="259">SUM(DF21)</f>
        <v>17.96</v>
      </c>
      <c r="DG273" s="34">
        <f t="shared" si="259"/>
        <v>17.350000000000001</v>
      </c>
      <c r="DH273" s="34">
        <f t="shared" si="259"/>
        <v>15.42</v>
      </c>
      <c r="DI273" s="34">
        <f t="shared" si="259"/>
        <v>28.31</v>
      </c>
      <c r="DL273" s="34" t="s">
        <v>265</v>
      </c>
      <c r="DM273" s="34">
        <f t="shared" ref="DM273:DP273" si="260">SUM(DM21)</f>
        <v>17.22</v>
      </c>
      <c r="DN273" s="34">
        <f t="shared" si="260"/>
        <v>19.28</v>
      </c>
      <c r="DO273" s="34">
        <f t="shared" si="260"/>
        <v>13.51</v>
      </c>
      <c r="DP273" s="34">
        <f t="shared" si="260"/>
        <v>28.42</v>
      </c>
      <c r="DS273" s="34" t="s">
        <v>265</v>
      </c>
      <c r="DT273" s="34">
        <f t="shared" ref="DT273:DW273" si="261">SUM(DT21)</f>
        <v>16.82</v>
      </c>
      <c r="DU273" s="34">
        <f t="shared" si="261"/>
        <v>18.54</v>
      </c>
      <c r="DV273" s="34">
        <f t="shared" si="261"/>
        <v>12.88</v>
      </c>
      <c r="DW273" s="34">
        <f t="shared" si="261"/>
        <v>29</v>
      </c>
      <c r="DZ273" s="34" t="s">
        <v>265</v>
      </c>
      <c r="EA273" s="34">
        <f t="shared" ref="EA273:ED273" si="262">SUM(EA21)</f>
        <v>18.18</v>
      </c>
      <c r="EB273" s="34">
        <f t="shared" si="262"/>
        <v>19.13</v>
      </c>
      <c r="EC273" s="34">
        <f t="shared" si="262"/>
        <v>15.1</v>
      </c>
      <c r="ED273" s="34">
        <f t="shared" si="262"/>
        <v>29.61</v>
      </c>
      <c r="EG273" s="34" t="s">
        <v>265</v>
      </c>
      <c r="EH273" s="34">
        <f t="shared" ref="EH273:EK273" si="263">SUM(EH21)</f>
        <v>17.760000000000002</v>
      </c>
      <c r="EI273" s="34">
        <f t="shared" si="263"/>
        <v>19.25</v>
      </c>
      <c r="EJ273" s="34">
        <f t="shared" si="263"/>
        <v>14.46</v>
      </c>
      <c r="EK273" s="34">
        <f t="shared" si="263"/>
        <v>28.68</v>
      </c>
      <c r="EN273" s="34" t="s">
        <v>265</v>
      </c>
      <c r="EO273" s="34">
        <f t="shared" ref="EO273:ER273" si="264">SUM(EO21)</f>
        <v>16.14</v>
      </c>
      <c r="EP273" s="34">
        <f t="shared" si="264"/>
        <v>18.170000000000002</v>
      </c>
      <c r="EQ273" s="34">
        <f t="shared" si="264"/>
        <v>12.02</v>
      </c>
      <c r="ER273" s="34">
        <f t="shared" si="264"/>
        <v>30.08</v>
      </c>
      <c r="EU273" s="34" t="s">
        <v>265</v>
      </c>
      <c r="EV273" s="34">
        <f t="shared" ref="EV273:EY273" si="265">SUM(EV21)</f>
        <v>18.05</v>
      </c>
      <c r="EW273" s="34">
        <f t="shared" si="265"/>
        <v>17.3</v>
      </c>
      <c r="EX273" s="34">
        <f t="shared" si="265"/>
        <v>14.75</v>
      </c>
      <c r="EY273" s="34">
        <f t="shared" si="265"/>
        <v>30.96</v>
      </c>
      <c r="FC273" s="34">
        <f t="shared" ref="FC273:FF273" si="266">SUM(FC21)</f>
        <v>18.29</v>
      </c>
      <c r="FD273" s="34">
        <f t="shared" si="266"/>
        <v>18.600000000000001</v>
      </c>
      <c r="FE273" s="34">
        <f t="shared" si="266"/>
        <v>14.66</v>
      </c>
      <c r="FF273" s="34">
        <f t="shared" si="266"/>
        <v>31.84</v>
      </c>
      <c r="FG273" s="34"/>
      <c r="FJ273" s="34">
        <f t="shared" ref="FJ273:FM273" si="267">SUM(FJ21)</f>
        <v>16.39</v>
      </c>
      <c r="FK273" s="34">
        <f t="shared" si="267"/>
        <v>16.5</v>
      </c>
      <c r="FL273" s="34">
        <f t="shared" si="267"/>
        <v>13.58</v>
      </c>
      <c r="FM273" s="34">
        <f t="shared" si="267"/>
        <v>26.16</v>
      </c>
      <c r="FQ273" s="34">
        <f t="shared" ref="FQ273:FT273" si="268">SUM(FQ21)</f>
        <v>16.64</v>
      </c>
      <c r="FR273" s="34">
        <f t="shared" si="268"/>
        <v>17.850000000000001</v>
      </c>
      <c r="FS273" s="34">
        <f t="shared" si="268"/>
        <v>13.36</v>
      </c>
      <c r="FT273" s="34">
        <f t="shared" si="268"/>
        <v>28.1</v>
      </c>
      <c r="FX273" s="34">
        <f t="shared" ref="FX273:GA273" si="269">SUM(FX21)</f>
        <v>16.11</v>
      </c>
      <c r="FY273" s="34">
        <f t="shared" si="269"/>
        <v>14.27</v>
      </c>
      <c r="FZ273" s="34">
        <f t="shared" si="269"/>
        <v>13.37</v>
      </c>
      <c r="GA273" s="34">
        <f t="shared" si="269"/>
        <v>30.19</v>
      </c>
      <c r="GE273" s="34">
        <f t="shared" ref="GE273:GH273" si="270">SUM(GE21)</f>
        <v>17.63</v>
      </c>
      <c r="GF273" s="34">
        <f t="shared" si="270"/>
        <v>17.14</v>
      </c>
      <c r="GG273" s="34">
        <f t="shared" si="270"/>
        <v>13.83</v>
      </c>
      <c r="GH273" s="34">
        <f t="shared" si="270"/>
        <v>33.159999999999997</v>
      </c>
      <c r="GL273" s="34">
        <f t="shared" ref="GL273:GO273" si="271">SUM(GL21)</f>
        <v>16.940000000000001</v>
      </c>
      <c r="GM273" s="34">
        <f t="shared" si="271"/>
        <v>15.36</v>
      </c>
      <c r="GN273" s="34">
        <f t="shared" si="271"/>
        <v>13.63</v>
      </c>
      <c r="GO273" s="34">
        <f t="shared" si="271"/>
        <v>32.590000000000003</v>
      </c>
      <c r="GS273" s="49">
        <f t="shared" ref="GS273:GV273" si="272">SUM(GS21)</f>
        <v>17.52</v>
      </c>
      <c r="GT273" s="49">
        <f t="shared" si="272"/>
        <v>18.5</v>
      </c>
      <c r="GU273" s="49">
        <f t="shared" si="272"/>
        <v>14.13</v>
      </c>
      <c r="GV273" s="49">
        <f t="shared" si="272"/>
        <v>29.96</v>
      </c>
      <c r="GZ273" s="57">
        <f t="shared" ref="GZ273:HC273" si="273">SUM(GZ21)</f>
        <v>17.02</v>
      </c>
      <c r="HA273" s="57">
        <f t="shared" si="273"/>
        <v>16.329999999999998</v>
      </c>
      <c r="HB273" s="57">
        <f t="shared" si="273"/>
        <v>13.81</v>
      </c>
      <c r="HC273" s="57">
        <f t="shared" si="273"/>
        <v>29.52</v>
      </c>
      <c r="HG273" s="57">
        <f t="shared" ref="HG273:HJ273" si="274">SUM(HG21)</f>
        <v>15.68</v>
      </c>
      <c r="HH273" s="57">
        <f t="shared" si="274"/>
        <v>17</v>
      </c>
      <c r="HI273" s="57">
        <f t="shared" si="274"/>
        <v>11.9</v>
      </c>
      <c r="HJ273" s="57">
        <f t="shared" si="274"/>
        <v>30.17</v>
      </c>
    </row>
    <row r="274" spans="1:218" x14ac:dyDescent="0.25">
      <c r="A274" s="34" t="s">
        <v>266</v>
      </c>
      <c r="B274" s="34">
        <f t="shared" ref="B274:E274" si="275">SUM(B22)</f>
        <v>5.97</v>
      </c>
      <c r="C274" s="34">
        <f t="shared" si="275"/>
        <v>4.08</v>
      </c>
      <c r="D274" s="34">
        <f t="shared" si="275"/>
        <v>6.74</v>
      </c>
      <c r="E274" s="34">
        <f t="shared" si="275"/>
        <v>4.16</v>
      </c>
      <c r="H274" s="34" t="s">
        <v>266</v>
      </c>
      <c r="I274" s="34">
        <f t="shared" ref="I274:L274" si="276">SUM(I22)</f>
        <v>6.17</v>
      </c>
      <c r="J274" s="34">
        <f t="shared" si="276"/>
        <v>2.73</v>
      </c>
      <c r="K274" s="34">
        <f t="shared" si="276"/>
        <v>7.32</v>
      </c>
      <c r="L274" s="34">
        <f t="shared" si="276"/>
        <v>3.6</v>
      </c>
      <c r="O274" s="34" t="s">
        <v>266</v>
      </c>
      <c r="P274" s="34">
        <f t="shared" ref="P274:S274" si="277">SUM(P22)</f>
        <v>6.45</v>
      </c>
      <c r="Q274" s="34">
        <f t="shared" si="277"/>
        <v>4.3499999999999996</v>
      </c>
      <c r="R274" s="34">
        <f t="shared" si="277"/>
        <v>7</v>
      </c>
      <c r="S274" s="34">
        <f t="shared" si="277"/>
        <v>5.13</v>
      </c>
      <c r="V274" s="34" t="s">
        <v>266</v>
      </c>
      <c r="W274" s="34">
        <f t="shared" ref="W274:Z274" si="278">SUM(W22)</f>
        <v>8.2899999999999991</v>
      </c>
      <c r="X274" s="34">
        <f t="shared" si="278"/>
        <v>7.69</v>
      </c>
      <c r="Y274" s="34">
        <f t="shared" si="278"/>
        <v>9.31</v>
      </c>
      <c r="Z274" s="34">
        <f t="shared" si="278"/>
        <v>3.94</v>
      </c>
      <c r="AC274" s="34" t="s">
        <v>266</v>
      </c>
      <c r="AD274" s="34">
        <f t="shared" ref="AD274:AG274" si="279">SUM(AD22)</f>
        <v>9.3800000000000008</v>
      </c>
      <c r="AE274" s="34">
        <f t="shared" si="279"/>
        <v>8.82</v>
      </c>
      <c r="AF274" s="34">
        <f t="shared" si="279"/>
        <v>10.72</v>
      </c>
      <c r="AG274" s="34">
        <f t="shared" si="279"/>
        <v>3.29</v>
      </c>
      <c r="AJ274" s="34" t="s">
        <v>266</v>
      </c>
      <c r="AK274" s="34">
        <f t="shared" ref="AK274:AN274" si="280">SUM(AK22)</f>
        <v>6.45</v>
      </c>
      <c r="AL274" s="34">
        <f t="shared" si="280"/>
        <v>3.9</v>
      </c>
      <c r="AM274" s="34">
        <f t="shared" si="280"/>
        <v>7.23</v>
      </c>
      <c r="AN274" s="34">
        <f t="shared" si="280"/>
        <v>4.8</v>
      </c>
      <c r="AQ274" s="32" t="s">
        <v>266</v>
      </c>
      <c r="AR274" s="32">
        <f t="shared" ref="AR274:AU274" si="281">SUM(AR22)</f>
        <v>6.72</v>
      </c>
      <c r="AS274" s="32">
        <f t="shared" si="281"/>
        <v>3.83</v>
      </c>
      <c r="AT274" s="32">
        <f t="shared" si="281"/>
        <v>8.09</v>
      </c>
      <c r="AU274" s="32">
        <f t="shared" si="281"/>
        <v>2.82</v>
      </c>
      <c r="AX274" s="32" t="s">
        <v>266</v>
      </c>
      <c r="AY274" s="32">
        <f t="shared" ref="AY274:BB274" si="282">SUM(AY22)</f>
        <v>7.47</v>
      </c>
      <c r="AZ274" s="32">
        <f t="shared" si="282"/>
        <v>3.41</v>
      </c>
      <c r="BA274" s="32">
        <f t="shared" si="282"/>
        <v>8.18</v>
      </c>
      <c r="BB274" s="32">
        <f t="shared" si="282"/>
        <v>5.4</v>
      </c>
      <c r="BE274" s="32" t="s">
        <v>266</v>
      </c>
      <c r="BF274" s="32">
        <f t="shared" ref="BF274:BI274" si="283">SUM(BF22)</f>
        <v>8.08</v>
      </c>
      <c r="BG274" s="32">
        <f t="shared" si="283"/>
        <v>9.09</v>
      </c>
      <c r="BH274" s="32">
        <f t="shared" si="283"/>
        <v>8.1999999999999993</v>
      </c>
      <c r="BI274" s="32">
        <f t="shared" si="283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84">SUM(BP22)</f>
        <v>7.07</v>
      </c>
      <c r="BQ274" s="32">
        <f t="shared" si="284"/>
        <v>7.18</v>
      </c>
      <c r="BR274" s="32">
        <f t="shared" si="284"/>
        <v>7.79</v>
      </c>
      <c r="BS274" s="32">
        <f t="shared" si="284"/>
        <v>3.32</v>
      </c>
      <c r="BV274" s="2" t="s">
        <v>266</v>
      </c>
      <c r="BW274" s="2">
        <f t="shared" ref="BW274:BZ274" si="285">SUM(BW22)</f>
        <v>6.92</v>
      </c>
      <c r="BX274" s="2">
        <f t="shared" si="285"/>
        <v>6.46</v>
      </c>
      <c r="BY274" s="2">
        <f t="shared" si="285"/>
        <v>7.61</v>
      </c>
      <c r="BZ274" s="2">
        <f t="shared" si="285"/>
        <v>4.2300000000000004</v>
      </c>
      <c r="CC274" s="2" t="s">
        <v>266</v>
      </c>
      <c r="CD274" s="2">
        <f t="shared" si="255"/>
        <v>8.59</v>
      </c>
      <c r="CE274" s="2">
        <f t="shared" si="255"/>
        <v>9.58</v>
      </c>
      <c r="CF274" s="2">
        <f t="shared" si="255"/>
        <v>9.5299999999999994</v>
      </c>
      <c r="CG274" s="2">
        <f t="shared" si="255"/>
        <v>3.99</v>
      </c>
      <c r="CJ274" s="34" t="s">
        <v>266</v>
      </c>
      <c r="CK274" s="34">
        <f t="shared" ref="CK274:CN274" si="286">SUM(CK22)</f>
        <v>7.25</v>
      </c>
      <c r="CL274" s="34">
        <f t="shared" si="286"/>
        <v>5.05</v>
      </c>
      <c r="CM274" s="34">
        <f t="shared" si="286"/>
        <v>8.64</v>
      </c>
      <c r="CN274" s="34">
        <f t="shared" si="286"/>
        <v>3.47</v>
      </c>
      <c r="CQ274" s="34" t="s">
        <v>266</v>
      </c>
      <c r="CR274" s="34">
        <f t="shared" ref="CR274:CU274" si="287">SUM(CR22)</f>
        <v>7.5</v>
      </c>
      <c r="CS274" s="34">
        <f t="shared" si="287"/>
        <v>4.0199999999999996</v>
      </c>
      <c r="CT274" s="34">
        <f t="shared" si="287"/>
        <v>8.86</v>
      </c>
      <c r="CU274" s="34">
        <f t="shared" si="287"/>
        <v>3.25</v>
      </c>
      <c r="CX274" s="34" t="s">
        <v>266</v>
      </c>
      <c r="CY274" s="34">
        <f t="shared" ref="CY274:DB274" si="288">SUM(CY22)</f>
        <v>7.86</v>
      </c>
      <c r="CZ274" s="34">
        <f t="shared" si="288"/>
        <v>7.17</v>
      </c>
      <c r="DA274" s="34">
        <f t="shared" si="288"/>
        <v>8.5399999999999991</v>
      </c>
      <c r="DB274" s="34">
        <f t="shared" si="288"/>
        <v>3.51</v>
      </c>
      <c r="DE274" s="34" t="s">
        <v>266</v>
      </c>
      <c r="DF274" s="34">
        <f t="shared" ref="DF274:DI274" si="289">SUM(DF22)</f>
        <v>8.2100000000000009</v>
      </c>
      <c r="DG274" s="34">
        <f t="shared" si="289"/>
        <v>9.5500000000000007</v>
      </c>
      <c r="DH274" s="34">
        <f t="shared" si="289"/>
        <v>8.75</v>
      </c>
      <c r="DI274" s="34">
        <f t="shared" si="289"/>
        <v>4.16</v>
      </c>
      <c r="DL274" s="34" t="s">
        <v>266</v>
      </c>
      <c r="DM274" s="34">
        <f t="shared" ref="DM274:DP274" si="290">SUM(DM22)</f>
        <v>7.37</v>
      </c>
      <c r="DN274" s="34">
        <f t="shared" si="290"/>
        <v>7.31</v>
      </c>
      <c r="DO274" s="34">
        <f t="shared" si="290"/>
        <v>8.68</v>
      </c>
      <c r="DP274" s="34">
        <f t="shared" si="290"/>
        <v>2.37</v>
      </c>
      <c r="DS274" s="34" t="s">
        <v>266</v>
      </c>
      <c r="DT274" s="34">
        <f t="shared" ref="DT274:DW274" si="291">SUM(DT22)</f>
        <v>7.53</v>
      </c>
      <c r="DU274" s="34">
        <f t="shared" si="291"/>
        <v>4.32</v>
      </c>
      <c r="DV274" s="34">
        <f t="shared" si="291"/>
        <v>10.01</v>
      </c>
      <c r="DW274" s="34">
        <f t="shared" si="291"/>
        <v>2.38</v>
      </c>
      <c r="DZ274" s="34" t="s">
        <v>266</v>
      </c>
      <c r="EA274" s="34">
        <f t="shared" ref="EA274:ED274" si="292">SUM(EA22)</f>
        <v>6.09</v>
      </c>
      <c r="EB274" s="34">
        <f t="shared" si="292"/>
        <v>3.45</v>
      </c>
      <c r="EC274" s="34">
        <f t="shared" si="292"/>
        <v>7.83</v>
      </c>
      <c r="ED274" s="34">
        <f t="shared" si="292"/>
        <v>2.13</v>
      </c>
      <c r="EG274" s="34" t="s">
        <v>266</v>
      </c>
      <c r="EH274" s="34">
        <f t="shared" ref="EH274:EK274" si="293">SUM(EH22)</f>
        <v>5.53</v>
      </c>
      <c r="EI274" s="34">
        <f t="shared" si="293"/>
        <v>3.58</v>
      </c>
      <c r="EJ274" s="34">
        <f t="shared" si="293"/>
        <v>7.02</v>
      </c>
      <c r="EK274" s="34">
        <f t="shared" si="293"/>
        <v>2.12</v>
      </c>
      <c r="EN274" s="34" t="s">
        <v>266</v>
      </c>
      <c r="EO274" s="34">
        <f t="shared" ref="EO274:ER274" si="294">SUM(EO22)</f>
        <v>6.18</v>
      </c>
      <c r="EP274" s="34">
        <f t="shared" si="294"/>
        <v>4.93</v>
      </c>
      <c r="EQ274" s="34">
        <f t="shared" si="294"/>
        <v>7.26</v>
      </c>
      <c r="ER274" s="34">
        <f t="shared" si="294"/>
        <v>2.5</v>
      </c>
      <c r="EU274" s="34" t="s">
        <v>266</v>
      </c>
      <c r="EV274" s="34">
        <f t="shared" ref="EV274:EY274" si="295">SUM(EV22)</f>
        <v>6.76</v>
      </c>
      <c r="EW274" s="34">
        <f t="shared" si="295"/>
        <v>4.88</v>
      </c>
      <c r="EX274" s="34">
        <f t="shared" si="295"/>
        <v>7.89</v>
      </c>
      <c r="EY274" s="34">
        <f t="shared" si="295"/>
        <v>4.29</v>
      </c>
      <c r="FC274" s="34">
        <f t="shared" ref="FC274:FF274" si="296">SUM(FC22)</f>
        <v>6.47</v>
      </c>
      <c r="FD274" s="34">
        <f t="shared" si="296"/>
        <v>5.92</v>
      </c>
      <c r="FE274" s="34">
        <f t="shared" si="296"/>
        <v>7.15</v>
      </c>
      <c r="FF274" s="34">
        <f t="shared" si="296"/>
        <v>4.93</v>
      </c>
      <c r="FG274" s="34"/>
      <c r="FJ274" s="34">
        <f t="shared" ref="FJ274:FM274" si="297">SUM(FJ22)</f>
        <v>7.29</v>
      </c>
      <c r="FK274" s="34">
        <f t="shared" si="297"/>
        <v>5.62</v>
      </c>
      <c r="FL274" s="34">
        <f t="shared" si="297"/>
        <v>8.32</v>
      </c>
      <c r="FM274" s="34">
        <f t="shared" si="297"/>
        <v>4.8899999999999997</v>
      </c>
      <c r="FQ274" s="34">
        <f t="shared" ref="FQ274:FT274" si="298">SUM(FQ22)</f>
        <v>6.98</v>
      </c>
      <c r="FR274" s="34">
        <f t="shared" si="298"/>
        <v>5.86</v>
      </c>
      <c r="FS274" s="34">
        <f t="shared" si="298"/>
        <v>8.2100000000000009</v>
      </c>
      <c r="FT274" s="34">
        <f t="shared" si="298"/>
        <v>4.29</v>
      </c>
      <c r="FX274" s="34">
        <f t="shared" ref="FX274:GA274" si="299">SUM(FX22)</f>
        <v>6.59</v>
      </c>
      <c r="FY274" s="34">
        <f t="shared" si="299"/>
        <v>5.21</v>
      </c>
      <c r="FZ274" s="34">
        <f t="shared" si="299"/>
        <v>7.73</v>
      </c>
      <c r="GA274" s="34">
        <f t="shared" si="299"/>
        <v>2.71</v>
      </c>
      <c r="GE274" s="34">
        <f t="shared" ref="GE274:GH274" si="300">SUM(GE22)</f>
        <v>6.11</v>
      </c>
      <c r="GF274" s="34">
        <f t="shared" si="300"/>
        <v>4.63</v>
      </c>
      <c r="GG274" s="34">
        <f t="shared" si="300"/>
        <v>7.08</v>
      </c>
      <c r="GH274" s="34">
        <f t="shared" si="300"/>
        <v>3.28</v>
      </c>
      <c r="GL274" s="34">
        <f t="shared" ref="GL274:GO274" si="301">SUM(GL22)</f>
        <v>6.89</v>
      </c>
      <c r="GM274" s="34">
        <f t="shared" si="301"/>
        <v>4.62</v>
      </c>
      <c r="GN274" s="34">
        <f t="shared" si="301"/>
        <v>7.97</v>
      </c>
      <c r="GO274" s="34">
        <f t="shared" si="301"/>
        <v>3.38</v>
      </c>
      <c r="GS274" s="49">
        <f t="shared" ref="GS274:GV274" si="302">SUM(GS22)</f>
        <v>5.37</v>
      </c>
      <c r="GT274" s="49">
        <f t="shared" si="302"/>
        <v>5.37</v>
      </c>
      <c r="GU274" s="49">
        <f t="shared" si="302"/>
        <v>5.59</v>
      </c>
      <c r="GV274" s="49">
        <f t="shared" si="302"/>
        <v>3.32</v>
      </c>
      <c r="GZ274" s="57">
        <f t="shared" ref="GZ274:HC274" si="303">SUM(GZ22)</f>
        <v>6.53</v>
      </c>
      <c r="HA274" s="57">
        <f t="shared" si="303"/>
        <v>5.34</v>
      </c>
      <c r="HB274" s="57">
        <f t="shared" si="303"/>
        <v>6.6</v>
      </c>
      <c r="HC274" s="57">
        <f t="shared" si="303"/>
        <v>4.34</v>
      </c>
      <c r="HG274" s="57">
        <f t="shared" ref="HG274:HJ274" si="304">SUM(HG22)</f>
        <v>6.86</v>
      </c>
      <c r="HH274" s="57">
        <f t="shared" si="304"/>
        <v>5.31</v>
      </c>
      <c r="HI274" s="57">
        <f t="shared" si="304"/>
        <v>7.01</v>
      </c>
      <c r="HJ274" s="57">
        <f t="shared" si="304"/>
        <v>5.4</v>
      </c>
    </row>
    <row r="275" spans="1:218" x14ac:dyDescent="0.25">
      <c r="A275" s="34" t="s">
        <v>267</v>
      </c>
      <c r="B275" s="34">
        <f t="shared" ref="B275:E275" si="305">SUM(B23)</f>
        <v>7.41</v>
      </c>
      <c r="C275" s="34">
        <f t="shared" si="305"/>
        <v>8.3800000000000008</v>
      </c>
      <c r="D275" s="34">
        <f t="shared" si="305"/>
        <v>8.32</v>
      </c>
      <c r="E275" s="34">
        <f t="shared" si="305"/>
        <v>2.2799999999999998</v>
      </c>
      <c r="H275" s="34" t="s">
        <v>267</v>
      </c>
      <c r="I275" s="34">
        <f t="shared" ref="I275:L275" si="306">SUM(I23)</f>
        <v>7.99</v>
      </c>
      <c r="J275" s="34">
        <f t="shared" si="306"/>
        <v>9.11</v>
      </c>
      <c r="K275" s="34">
        <f t="shared" si="306"/>
        <v>8.61</v>
      </c>
      <c r="L275" s="34">
        <f t="shared" si="306"/>
        <v>2.67</v>
      </c>
      <c r="O275" s="34" t="s">
        <v>267</v>
      </c>
      <c r="P275" s="34">
        <f t="shared" ref="P275:S275" si="307">SUM(P23)</f>
        <v>6.28</v>
      </c>
      <c r="Q275" s="34">
        <f t="shared" si="307"/>
        <v>7.82</v>
      </c>
      <c r="R275" s="34">
        <f t="shared" si="307"/>
        <v>6.81</v>
      </c>
      <c r="S275" s="34">
        <f t="shared" si="307"/>
        <v>1.96</v>
      </c>
      <c r="V275" s="34" t="s">
        <v>267</v>
      </c>
      <c r="W275" s="34">
        <f t="shared" ref="W275:Z275" si="308">SUM(W23)</f>
        <v>5.0199999999999996</v>
      </c>
      <c r="X275" s="34">
        <f t="shared" si="308"/>
        <v>9.1</v>
      </c>
      <c r="Y275" s="34">
        <f t="shared" si="308"/>
        <v>4.47</v>
      </c>
      <c r="Z275" s="34">
        <f t="shared" si="308"/>
        <v>2.13</v>
      </c>
      <c r="AC275" s="34" t="s">
        <v>267</v>
      </c>
      <c r="AD275" s="34">
        <f t="shared" ref="AD275:AG275" si="309">SUM(AD23)</f>
        <v>4.9400000000000004</v>
      </c>
      <c r="AE275" s="34">
        <f t="shared" si="309"/>
        <v>6.75</v>
      </c>
      <c r="AF275" s="34">
        <f t="shared" si="309"/>
        <v>4.66</v>
      </c>
      <c r="AG275" s="34">
        <f t="shared" si="309"/>
        <v>2.78</v>
      </c>
      <c r="AJ275" s="34" t="s">
        <v>267</v>
      </c>
      <c r="AK275" s="34">
        <f t="shared" ref="AK275:AN275" si="310">SUM(AK23)</f>
        <v>6.05</v>
      </c>
      <c r="AL275" s="34">
        <f t="shared" si="310"/>
        <v>8.6999999999999993</v>
      </c>
      <c r="AM275" s="34">
        <f t="shared" si="310"/>
        <v>6.2</v>
      </c>
      <c r="AN275" s="34">
        <f t="shared" si="310"/>
        <v>3.47</v>
      </c>
      <c r="AQ275" s="32" t="s">
        <v>267</v>
      </c>
      <c r="AR275" s="32">
        <f t="shared" ref="AR275:AU275" si="311">SUM(AR23)</f>
        <v>7.68</v>
      </c>
      <c r="AS275" s="32">
        <f t="shared" si="311"/>
        <v>10.65</v>
      </c>
      <c r="AT275" s="32">
        <f t="shared" si="311"/>
        <v>7.98</v>
      </c>
      <c r="AU275" s="32">
        <f t="shared" si="311"/>
        <v>4.76</v>
      </c>
      <c r="AX275" s="32" t="s">
        <v>267</v>
      </c>
      <c r="AY275" s="32">
        <f t="shared" ref="AY275:BB275" si="312">SUM(AY23)</f>
        <v>6.84</v>
      </c>
      <c r="AZ275" s="32">
        <f t="shared" si="312"/>
        <v>8.58</v>
      </c>
      <c r="BA275" s="32">
        <f t="shared" si="312"/>
        <v>7.68</v>
      </c>
      <c r="BB275" s="32">
        <f t="shared" si="312"/>
        <v>3.3</v>
      </c>
      <c r="BE275" s="32" t="s">
        <v>267</v>
      </c>
      <c r="BF275" s="32">
        <f t="shared" ref="BF275:BI275" si="313">SUM(BF23)</f>
        <v>6.09</v>
      </c>
      <c r="BG275" s="32">
        <f t="shared" si="313"/>
        <v>6.77</v>
      </c>
      <c r="BH275" s="32">
        <f t="shared" si="313"/>
        <v>6.8</v>
      </c>
      <c r="BI275" s="32">
        <f t="shared" si="31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314">SUM(BP23)</f>
        <v>6.48</v>
      </c>
      <c r="BQ275" s="32">
        <f t="shared" si="314"/>
        <v>8.39</v>
      </c>
      <c r="BR275" s="32">
        <f t="shared" si="314"/>
        <v>6.26</v>
      </c>
      <c r="BS275" s="32">
        <f t="shared" si="314"/>
        <v>4.29</v>
      </c>
      <c r="BV275" s="2" t="s">
        <v>267</v>
      </c>
      <c r="BW275" s="2">
        <f t="shared" ref="BW275:BZ275" si="315">SUM(BW23)</f>
        <v>6.11</v>
      </c>
      <c r="BX275" s="2">
        <f t="shared" si="315"/>
        <v>7.65</v>
      </c>
      <c r="BY275" s="2">
        <f t="shared" si="315"/>
        <v>6.91</v>
      </c>
      <c r="BZ275" s="2">
        <f t="shared" si="315"/>
        <v>1.58</v>
      </c>
      <c r="CC275" s="2" t="s">
        <v>267</v>
      </c>
      <c r="CD275" s="2">
        <f t="shared" si="255"/>
        <v>5.46</v>
      </c>
      <c r="CE275" s="2">
        <f t="shared" si="255"/>
        <v>6.71</v>
      </c>
      <c r="CF275" s="2">
        <f t="shared" si="255"/>
        <v>5.61</v>
      </c>
      <c r="CG275" s="2">
        <f t="shared" si="255"/>
        <v>3.86</v>
      </c>
      <c r="CJ275" s="34" t="s">
        <v>267</v>
      </c>
      <c r="CK275" s="34">
        <f t="shared" ref="CK275:CN275" si="316">SUM(CK23)</f>
        <v>5.88</v>
      </c>
      <c r="CL275" s="34">
        <f t="shared" si="316"/>
        <v>7.74</v>
      </c>
      <c r="CM275" s="34">
        <f t="shared" si="316"/>
        <v>6.52</v>
      </c>
      <c r="CN275" s="34">
        <f t="shared" si="316"/>
        <v>1.74</v>
      </c>
      <c r="CQ275" s="34" t="s">
        <v>267</v>
      </c>
      <c r="CR275" s="34">
        <f t="shared" ref="CR275:CU275" si="317">SUM(CR23)</f>
        <v>6.09</v>
      </c>
      <c r="CS275" s="34">
        <f t="shared" si="317"/>
        <v>6.62</v>
      </c>
      <c r="CT275" s="34">
        <f t="shared" si="317"/>
        <v>7.08</v>
      </c>
      <c r="CU275" s="34">
        <f t="shared" si="317"/>
        <v>2.36</v>
      </c>
      <c r="CX275" s="34" t="s">
        <v>267</v>
      </c>
      <c r="CY275" s="34">
        <f t="shared" ref="CY275:DB275" si="318">SUM(CY23)</f>
        <v>4.6900000000000004</v>
      </c>
      <c r="CZ275" s="34">
        <f t="shared" si="318"/>
        <v>5.45</v>
      </c>
      <c r="DA275" s="34">
        <f t="shared" si="318"/>
        <v>5.17</v>
      </c>
      <c r="DB275" s="34">
        <f t="shared" si="318"/>
        <v>1.79</v>
      </c>
      <c r="DE275" s="34" t="s">
        <v>267</v>
      </c>
      <c r="DF275" s="34">
        <f t="shared" ref="DF275:DI275" si="319">SUM(DF23)</f>
        <v>5.47</v>
      </c>
      <c r="DG275" s="34">
        <f t="shared" si="319"/>
        <v>6.83</v>
      </c>
      <c r="DH275" s="34">
        <f t="shared" si="319"/>
        <v>6.35</v>
      </c>
      <c r="DI275" s="34">
        <f t="shared" si="319"/>
        <v>1.46</v>
      </c>
      <c r="DL275" s="34" t="s">
        <v>267</v>
      </c>
      <c r="DM275" s="34">
        <f t="shared" ref="DM275:DP275" si="320">SUM(DM23)</f>
        <v>5.54</v>
      </c>
      <c r="DN275" s="34">
        <f t="shared" si="320"/>
        <v>7.66</v>
      </c>
      <c r="DO275" s="34">
        <f t="shared" si="320"/>
        <v>5.82</v>
      </c>
      <c r="DP275" s="34">
        <f t="shared" si="320"/>
        <v>2</v>
      </c>
      <c r="DS275" s="34" t="s">
        <v>267</v>
      </c>
      <c r="DT275" s="34">
        <f t="shared" ref="DT275:DW275" si="321">SUM(DT23)</f>
        <v>7.21</v>
      </c>
      <c r="DU275" s="34">
        <f t="shared" si="321"/>
        <v>8.35</v>
      </c>
      <c r="DV275" s="34">
        <f t="shared" si="321"/>
        <v>8.0399999999999991</v>
      </c>
      <c r="DW275" s="34">
        <f t="shared" si="321"/>
        <v>1.81</v>
      </c>
      <c r="DZ275" s="34" t="s">
        <v>267</v>
      </c>
      <c r="EA275" s="34">
        <f t="shared" ref="EA275:ED275" si="322">SUM(EA23)</f>
        <v>7.02</v>
      </c>
      <c r="EB275" s="34">
        <f t="shared" si="322"/>
        <v>9.42</v>
      </c>
      <c r="EC275" s="34">
        <f t="shared" si="322"/>
        <v>7.75</v>
      </c>
      <c r="ED275" s="34">
        <f t="shared" si="322"/>
        <v>2.5299999999999998</v>
      </c>
      <c r="EG275" s="34" t="s">
        <v>267</v>
      </c>
      <c r="EH275" s="34">
        <f t="shared" ref="EH275:EK275" si="323">SUM(EH23)</f>
        <v>7.38</v>
      </c>
      <c r="EI275" s="34">
        <f t="shared" si="323"/>
        <v>11.06</v>
      </c>
      <c r="EJ275" s="34">
        <f t="shared" si="323"/>
        <v>7.6</v>
      </c>
      <c r="EK275" s="34">
        <f t="shared" si="323"/>
        <v>3.35</v>
      </c>
      <c r="EN275" s="34" t="s">
        <v>267</v>
      </c>
      <c r="EO275" s="34">
        <f t="shared" ref="EO275:ER275" si="324">SUM(EO23)</f>
        <v>8.0399999999999991</v>
      </c>
      <c r="EP275" s="34">
        <f t="shared" si="324"/>
        <v>9.74</v>
      </c>
      <c r="EQ275" s="34">
        <f t="shared" si="324"/>
        <v>8.01</v>
      </c>
      <c r="ER275" s="34">
        <f t="shared" si="324"/>
        <v>5.3</v>
      </c>
      <c r="EU275" s="34" t="s">
        <v>267</v>
      </c>
      <c r="EV275" s="34">
        <f t="shared" ref="EV275:EY275" si="325">SUM(EV23)</f>
        <v>7.64</v>
      </c>
      <c r="EW275" s="34">
        <f t="shared" si="325"/>
        <v>10.64</v>
      </c>
      <c r="EX275" s="34">
        <f t="shared" si="325"/>
        <v>7.41</v>
      </c>
      <c r="EY275" s="34">
        <f t="shared" si="325"/>
        <v>3.67</v>
      </c>
      <c r="FC275" s="34">
        <f t="shared" ref="FC275:FF275" si="326">SUM(FC23)</f>
        <v>8.06</v>
      </c>
      <c r="FD275" s="34">
        <f t="shared" si="326"/>
        <v>8.99</v>
      </c>
      <c r="FE275" s="34">
        <f t="shared" si="326"/>
        <v>8.1999999999999993</v>
      </c>
      <c r="FF275" s="34">
        <f t="shared" si="326"/>
        <v>4.4800000000000004</v>
      </c>
      <c r="FG275" s="34"/>
      <c r="FJ275" s="34">
        <f t="shared" ref="FJ275:FM275" si="327">SUM(FJ23)</f>
        <v>7.3</v>
      </c>
      <c r="FK275" s="34">
        <f t="shared" si="327"/>
        <v>6.19</v>
      </c>
      <c r="FL275" s="34">
        <f t="shared" si="327"/>
        <v>7.18</v>
      </c>
      <c r="FM275" s="34">
        <f t="shared" si="327"/>
        <v>5.91</v>
      </c>
      <c r="FQ275" s="34">
        <f t="shared" ref="FQ275:FT275" si="328">SUM(FQ23)</f>
        <v>7.1</v>
      </c>
      <c r="FR275" s="34">
        <f t="shared" si="328"/>
        <v>8.15</v>
      </c>
      <c r="FS275" s="34">
        <f t="shared" si="328"/>
        <v>6.95</v>
      </c>
      <c r="FT275" s="34">
        <f t="shared" si="328"/>
        <v>5.08</v>
      </c>
      <c r="FX275" s="34">
        <f t="shared" ref="FX275:GA275" si="329">SUM(FX23)</f>
        <v>7.8</v>
      </c>
      <c r="FY275" s="34">
        <f t="shared" si="329"/>
        <v>8.85</v>
      </c>
      <c r="FZ275" s="34">
        <f t="shared" si="329"/>
        <v>7.43</v>
      </c>
      <c r="GA275" s="34">
        <f t="shared" si="329"/>
        <v>5.2</v>
      </c>
      <c r="GE275" s="34">
        <f t="shared" ref="GE275:GH275" si="330">SUM(GE23)</f>
        <v>6.97</v>
      </c>
      <c r="GF275" s="34">
        <f t="shared" si="330"/>
        <v>6.88</v>
      </c>
      <c r="GG275" s="34">
        <f t="shared" si="330"/>
        <v>7.5</v>
      </c>
      <c r="GH275" s="34">
        <f t="shared" si="330"/>
        <v>2.94</v>
      </c>
      <c r="GL275" s="34">
        <f t="shared" ref="GL275:GO275" si="331">SUM(GL23)</f>
        <v>8.74</v>
      </c>
      <c r="GM275" s="34">
        <f t="shared" si="331"/>
        <v>13.03</v>
      </c>
      <c r="GN275" s="34">
        <f t="shared" si="331"/>
        <v>8.7100000000000009</v>
      </c>
      <c r="GO275" s="34">
        <f t="shared" si="331"/>
        <v>3.99</v>
      </c>
      <c r="GS275" s="49">
        <f t="shared" ref="GS275:GV275" si="332">SUM(GS23)</f>
        <v>7.18</v>
      </c>
      <c r="GT275" s="49">
        <f t="shared" si="332"/>
        <v>9.4600000000000009</v>
      </c>
      <c r="GU275" s="49">
        <f t="shared" si="332"/>
        <v>7.62</v>
      </c>
      <c r="GV275" s="49">
        <f t="shared" si="332"/>
        <v>3.31</v>
      </c>
      <c r="GZ275" s="57">
        <f t="shared" ref="GZ275:HC275" si="333">SUM(GZ23)</f>
        <v>7.44</v>
      </c>
      <c r="HA275" s="57">
        <f t="shared" si="333"/>
        <v>9.81</v>
      </c>
      <c r="HB275" s="57">
        <f t="shared" si="333"/>
        <v>8.1</v>
      </c>
      <c r="HC275" s="57">
        <f t="shared" si="333"/>
        <v>3.06</v>
      </c>
      <c r="HG275" s="57">
        <f t="shared" ref="HG275:HJ275" si="334">SUM(HG23)</f>
        <v>7.86</v>
      </c>
      <c r="HH275" s="57">
        <f t="shared" si="334"/>
        <v>9.7899999999999991</v>
      </c>
      <c r="HI275" s="57">
        <f t="shared" si="334"/>
        <v>8.1199999999999992</v>
      </c>
      <c r="HJ275" s="57">
        <f t="shared" si="334"/>
        <v>3.59</v>
      </c>
    </row>
    <row r="276" spans="1:218" x14ac:dyDescent="0.25">
      <c r="A276" s="34" t="s">
        <v>268</v>
      </c>
      <c r="B276" s="34">
        <f t="shared" ref="B276:E276" si="335">SUM(B24)</f>
        <v>0.7</v>
      </c>
      <c r="C276" s="34">
        <f t="shared" si="335"/>
        <v>0.56999999999999995</v>
      </c>
      <c r="D276" s="34">
        <f t="shared" si="335"/>
        <v>0.39</v>
      </c>
      <c r="E276" s="34">
        <f t="shared" si="335"/>
        <v>1.59</v>
      </c>
      <c r="H276" s="34" t="s">
        <v>268</v>
      </c>
      <c r="I276" s="34">
        <f t="shared" ref="I276:L276" si="336">SUM(I24)</f>
        <v>0.63</v>
      </c>
      <c r="J276" s="34">
        <f t="shared" si="336"/>
        <v>0.59</v>
      </c>
      <c r="K276" s="34">
        <f t="shared" si="336"/>
        <v>0.41</v>
      </c>
      <c r="L276" s="34">
        <f t="shared" si="336"/>
        <v>0.94</v>
      </c>
      <c r="O276" s="34" t="s">
        <v>268</v>
      </c>
      <c r="P276" s="34">
        <f t="shared" ref="P276:S276" si="337">SUM(P24)</f>
        <v>0.42</v>
      </c>
      <c r="Q276" s="34">
        <f t="shared" si="337"/>
        <v>0.24</v>
      </c>
      <c r="R276" s="34">
        <f t="shared" si="337"/>
        <v>0.5</v>
      </c>
      <c r="S276" s="34">
        <f t="shared" si="337"/>
        <v>0.28999999999999998</v>
      </c>
      <c r="V276" s="34" t="s">
        <v>268</v>
      </c>
      <c r="W276" s="34">
        <f t="shared" ref="W276:Z276" si="338">SUM(W24)</f>
        <v>0.42</v>
      </c>
      <c r="X276" s="34">
        <f t="shared" si="338"/>
        <v>0.33</v>
      </c>
      <c r="Y276" s="34">
        <f t="shared" si="338"/>
        <v>0.4</v>
      </c>
      <c r="Z276" s="34">
        <f t="shared" si="338"/>
        <v>0.14000000000000001</v>
      </c>
      <c r="AC276" s="34" t="s">
        <v>268</v>
      </c>
      <c r="AD276" s="34">
        <f t="shared" ref="AD276:AG276" si="339">SUM(AD24)</f>
        <v>0.79</v>
      </c>
      <c r="AE276" s="34">
        <f t="shared" si="339"/>
        <v>1.05</v>
      </c>
      <c r="AF276" s="34">
        <f t="shared" si="339"/>
        <v>0.88</v>
      </c>
      <c r="AG276" s="34">
        <f t="shared" si="339"/>
        <v>0.23</v>
      </c>
      <c r="AJ276" s="34" t="s">
        <v>268</v>
      </c>
      <c r="AK276" s="34">
        <f t="shared" ref="AK276:AN276" si="340">SUM(AK24)</f>
        <v>0.56999999999999995</v>
      </c>
      <c r="AL276" s="34">
        <f t="shared" si="340"/>
        <v>0.91</v>
      </c>
      <c r="AM276" s="34">
        <f t="shared" si="340"/>
        <v>0.62</v>
      </c>
      <c r="AN276" s="34">
        <f t="shared" si="340"/>
        <v>0</v>
      </c>
      <c r="AQ276" s="32" t="s">
        <v>268</v>
      </c>
      <c r="AR276" s="32">
        <f t="shared" ref="AR276:AU276" si="341">SUM(AR24)</f>
        <v>0.83</v>
      </c>
      <c r="AS276" s="32">
        <f t="shared" si="341"/>
        <v>0.65</v>
      </c>
      <c r="AT276" s="32">
        <f t="shared" si="341"/>
        <v>0.7</v>
      </c>
      <c r="AU276" s="32">
        <f t="shared" si="341"/>
        <v>0.34</v>
      </c>
      <c r="AX276" s="32" t="s">
        <v>268</v>
      </c>
      <c r="AY276" s="32">
        <f t="shared" ref="AY276:BB276" si="342">SUM(AY24)</f>
        <v>0.96</v>
      </c>
      <c r="AZ276" s="32">
        <f t="shared" si="342"/>
        <v>0.83</v>
      </c>
      <c r="BA276" s="32">
        <f t="shared" si="342"/>
        <v>1.2</v>
      </c>
      <c r="BB276" s="32">
        <f t="shared" si="342"/>
        <v>0.15</v>
      </c>
      <c r="BE276" s="32" t="s">
        <v>268</v>
      </c>
      <c r="BF276" s="32">
        <f t="shared" ref="BF276:BI276" si="343">SUM(BF24)</f>
        <v>0.66</v>
      </c>
      <c r="BG276" s="32">
        <f t="shared" si="343"/>
        <v>0.11</v>
      </c>
      <c r="BH276" s="32">
        <f t="shared" si="343"/>
        <v>0.76</v>
      </c>
      <c r="BI276" s="32">
        <f t="shared" si="343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344">SUM(BP24)</f>
        <v>0.71</v>
      </c>
      <c r="BQ276" s="32">
        <f t="shared" si="344"/>
        <v>0.92</v>
      </c>
      <c r="BR276" s="32">
        <f t="shared" si="344"/>
        <v>0.54</v>
      </c>
      <c r="BS276" s="32">
        <f t="shared" si="344"/>
        <v>0.72</v>
      </c>
      <c r="BV276" s="2" t="s">
        <v>268</v>
      </c>
      <c r="BW276" s="2">
        <f t="shared" ref="BW276:BZ276" si="345">SUM(BW24)</f>
        <v>1.0900000000000001</v>
      </c>
      <c r="BX276" s="2">
        <f t="shared" si="345"/>
        <v>2.73</v>
      </c>
      <c r="BY276" s="2">
        <f t="shared" si="345"/>
        <v>0.85</v>
      </c>
      <c r="BZ276" s="2">
        <f t="shared" si="345"/>
        <v>0.39</v>
      </c>
      <c r="CC276" s="2" t="s">
        <v>268</v>
      </c>
      <c r="CD276" s="2">
        <f t="shared" si="255"/>
        <v>0.99</v>
      </c>
      <c r="CE276" s="2">
        <f t="shared" si="255"/>
        <v>1.83</v>
      </c>
      <c r="CF276" s="2">
        <f t="shared" si="255"/>
        <v>0.48</v>
      </c>
      <c r="CG276" s="2">
        <f t="shared" si="255"/>
        <v>1.65</v>
      </c>
      <c r="CJ276" s="34" t="s">
        <v>268</v>
      </c>
      <c r="CK276" s="34">
        <f t="shared" ref="CK276:CN276" si="346">SUM(CK24)</f>
        <v>1.1100000000000001</v>
      </c>
      <c r="CL276" s="34">
        <f t="shared" si="346"/>
        <v>2.56</v>
      </c>
      <c r="CM276" s="34">
        <f t="shared" si="346"/>
        <v>1.08</v>
      </c>
      <c r="CN276" s="34">
        <f t="shared" si="346"/>
        <v>0.18</v>
      </c>
      <c r="CQ276" s="34" t="s">
        <v>268</v>
      </c>
      <c r="CR276" s="34">
        <f t="shared" ref="CR276:CU276" si="347">SUM(CR24)</f>
        <v>0.84</v>
      </c>
      <c r="CS276" s="34">
        <f t="shared" si="347"/>
        <v>1.47</v>
      </c>
      <c r="CT276" s="34">
        <f t="shared" si="347"/>
        <v>0.69</v>
      </c>
      <c r="CU276" s="34">
        <f t="shared" si="347"/>
        <v>0.52</v>
      </c>
      <c r="CX276" s="34" t="s">
        <v>268</v>
      </c>
      <c r="CY276" s="34">
        <f t="shared" ref="CY276:DB276" si="348">SUM(CY24)</f>
        <v>1.19</v>
      </c>
      <c r="CZ276" s="34">
        <f t="shared" si="348"/>
        <v>3.28</v>
      </c>
      <c r="DA276" s="34">
        <f t="shared" si="348"/>
        <v>0.92</v>
      </c>
      <c r="DB276" s="34">
        <f t="shared" si="348"/>
        <v>0.76</v>
      </c>
      <c r="DE276" s="34" t="s">
        <v>268</v>
      </c>
      <c r="DF276" s="34">
        <f t="shared" ref="DF276:DI276" si="349">SUM(DF24)</f>
        <v>0.95</v>
      </c>
      <c r="DG276" s="34">
        <f t="shared" si="349"/>
        <v>0.51</v>
      </c>
      <c r="DH276" s="34">
        <f t="shared" si="349"/>
        <v>1.23</v>
      </c>
      <c r="DI276" s="34">
        <f t="shared" si="349"/>
        <v>0.38</v>
      </c>
      <c r="DL276" s="34" t="s">
        <v>268</v>
      </c>
      <c r="DM276" s="34">
        <f t="shared" ref="DM276:DP276" si="350">SUM(DM24)</f>
        <v>1.19</v>
      </c>
      <c r="DN276" s="34">
        <f t="shared" si="350"/>
        <v>1.18</v>
      </c>
      <c r="DO276" s="34">
        <f t="shared" si="350"/>
        <v>1</v>
      </c>
      <c r="DP276" s="34">
        <f t="shared" si="350"/>
        <v>1.95</v>
      </c>
      <c r="DS276" s="34" t="s">
        <v>268</v>
      </c>
      <c r="DT276" s="34">
        <f t="shared" ref="DT276:DW276" si="351">SUM(DT24)</f>
        <v>1.42</v>
      </c>
      <c r="DU276" s="34">
        <f t="shared" si="351"/>
        <v>1.61</v>
      </c>
      <c r="DV276" s="34">
        <f t="shared" si="351"/>
        <v>1.56</v>
      </c>
      <c r="DW276" s="34">
        <f t="shared" si="351"/>
        <v>0.7</v>
      </c>
      <c r="DZ276" s="34" t="s">
        <v>268</v>
      </c>
      <c r="EA276" s="34">
        <f t="shared" ref="EA276:ED276" si="352">SUM(EA24)</f>
        <v>1.54</v>
      </c>
      <c r="EB276" s="34">
        <f t="shared" si="352"/>
        <v>3.19</v>
      </c>
      <c r="EC276" s="34">
        <f t="shared" si="352"/>
        <v>1.1200000000000001</v>
      </c>
      <c r="ED276" s="34">
        <f t="shared" si="352"/>
        <v>1.54</v>
      </c>
      <c r="EG276" s="34" t="s">
        <v>268</v>
      </c>
      <c r="EH276" s="34">
        <f t="shared" ref="EH276:EK276" si="353">SUM(EH24)</f>
        <v>1.56</v>
      </c>
      <c r="EI276" s="34">
        <f t="shared" si="353"/>
        <v>1.24</v>
      </c>
      <c r="EJ276" s="34">
        <f t="shared" si="353"/>
        <v>1.79</v>
      </c>
      <c r="EK276" s="34">
        <f t="shared" si="353"/>
        <v>1.47</v>
      </c>
      <c r="EN276" s="34" t="s">
        <v>268</v>
      </c>
      <c r="EO276" s="34">
        <f t="shared" ref="EO276:ER276" si="354">SUM(EO24)</f>
        <v>1.8</v>
      </c>
      <c r="EP276" s="34">
        <f t="shared" si="354"/>
        <v>1.51</v>
      </c>
      <c r="EQ276" s="34">
        <f t="shared" si="354"/>
        <v>1.9</v>
      </c>
      <c r="ER276" s="34">
        <f t="shared" si="354"/>
        <v>0.66</v>
      </c>
      <c r="EU276" s="34" t="s">
        <v>268</v>
      </c>
      <c r="EV276" s="34">
        <f t="shared" ref="EV276:EY276" si="355">SUM(EV24)</f>
        <v>1.56</v>
      </c>
      <c r="EW276" s="34">
        <f t="shared" si="355"/>
        <v>2.23</v>
      </c>
      <c r="EX276" s="34">
        <f t="shared" si="355"/>
        <v>1.53</v>
      </c>
      <c r="EY276" s="34">
        <f t="shared" si="355"/>
        <v>1.25</v>
      </c>
      <c r="FC276" s="34">
        <f t="shared" ref="FC276:FF276" si="356">SUM(FC24)</f>
        <v>1.8</v>
      </c>
      <c r="FD276" s="34">
        <f t="shared" si="356"/>
        <v>1.83</v>
      </c>
      <c r="FE276" s="34">
        <f t="shared" si="356"/>
        <v>2.06</v>
      </c>
      <c r="FF276" s="34">
        <f t="shared" si="356"/>
        <v>0.96</v>
      </c>
      <c r="FG276" s="34"/>
      <c r="FJ276" s="34">
        <f t="shared" ref="FJ276:FM276" si="357">SUM(FJ24)</f>
        <v>2.2599999999999998</v>
      </c>
      <c r="FK276" s="34">
        <f t="shared" si="357"/>
        <v>2.0099999999999998</v>
      </c>
      <c r="FL276" s="34">
        <f t="shared" si="357"/>
        <v>2.4</v>
      </c>
      <c r="FM276" s="34">
        <f t="shared" si="357"/>
        <v>2.0699999999999998</v>
      </c>
      <c r="FQ276" s="34">
        <f t="shared" ref="FQ276:FT276" si="358">SUM(FQ24)</f>
        <v>1.97</v>
      </c>
      <c r="FR276" s="34">
        <f t="shared" si="358"/>
        <v>2.71</v>
      </c>
      <c r="FS276" s="34">
        <f t="shared" si="358"/>
        <v>2.1</v>
      </c>
      <c r="FT276" s="34">
        <f t="shared" si="358"/>
        <v>0.56000000000000005</v>
      </c>
      <c r="FX276" s="34">
        <f t="shared" ref="FX276:GA276" si="359">SUM(FX24)</f>
        <v>1.71</v>
      </c>
      <c r="FY276" s="34">
        <f t="shared" si="359"/>
        <v>2.21</v>
      </c>
      <c r="FZ276" s="34">
        <f t="shared" si="359"/>
        <v>1.7</v>
      </c>
      <c r="GA276" s="34">
        <f t="shared" si="359"/>
        <v>0.99</v>
      </c>
      <c r="GE276" s="34">
        <f t="shared" ref="GE276:GH276" si="360">SUM(GE24)</f>
        <v>2.41</v>
      </c>
      <c r="GF276" s="34">
        <f t="shared" si="360"/>
        <v>4.37</v>
      </c>
      <c r="GG276" s="34">
        <f t="shared" si="360"/>
        <v>2.15</v>
      </c>
      <c r="GH276" s="34">
        <f t="shared" si="360"/>
        <v>1.42</v>
      </c>
      <c r="GL276" s="34">
        <f t="shared" ref="GL276:GO276" si="361">SUM(GL24)</f>
        <v>1.56</v>
      </c>
      <c r="GM276" s="34">
        <f t="shared" si="361"/>
        <v>1.99</v>
      </c>
      <c r="GN276" s="34">
        <f t="shared" si="361"/>
        <v>1.41</v>
      </c>
      <c r="GO276" s="34">
        <f t="shared" si="361"/>
        <v>1.56</v>
      </c>
      <c r="GS276" s="49">
        <f t="shared" ref="GS276:GV276" si="362">SUM(GS24)</f>
        <v>1.89</v>
      </c>
      <c r="GT276" s="49">
        <f t="shared" si="362"/>
        <v>1.8</v>
      </c>
      <c r="GU276" s="49">
        <f t="shared" si="362"/>
        <v>2.12</v>
      </c>
      <c r="GV276" s="49">
        <f t="shared" si="362"/>
        <v>1.55</v>
      </c>
      <c r="GZ276" s="57">
        <f t="shared" ref="GZ276:HC276" si="363">SUM(GZ24)</f>
        <v>2.79</v>
      </c>
      <c r="HA276" s="57">
        <f t="shared" si="363"/>
        <v>3.18</v>
      </c>
      <c r="HB276" s="57">
        <f t="shared" si="363"/>
        <v>3.27</v>
      </c>
      <c r="HC276" s="57">
        <f t="shared" si="363"/>
        <v>1.43</v>
      </c>
      <c r="HG276" s="57">
        <f t="shared" ref="HG276:HJ276" si="364">SUM(HG24)</f>
        <v>1.91</v>
      </c>
      <c r="HH276" s="57">
        <f t="shared" si="364"/>
        <v>2.38</v>
      </c>
      <c r="HI276" s="57">
        <f t="shared" si="364"/>
        <v>2.17</v>
      </c>
      <c r="HJ276" s="57">
        <f t="shared" si="364"/>
        <v>0.84</v>
      </c>
    </row>
    <row r="277" spans="1:218" x14ac:dyDescent="0.25">
      <c r="A277" s="34" t="s">
        <v>269</v>
      </c>
      <c r="B277" s="34">
        <f t="shared" ref="B277:E277" si="365">SUM(B25)</f>
        <v>0.74</v>
      </c>
      <c r="C277" s="34">
        <f t="shared" si="365"/>
        <v>1.29</v>
      </c>
      <c r="D277" s="34">
        <f t="shared" si="365"/>
        <v>0.35</v>
      </c>
      <c r="E277" s="34">
        <f t="shared" si="365"/>
        <v>0.33</v>
      </c>
      <c r="H277" s="34" t="s">
        <v>269</v>
      </c>
      <c r="I277" s="34">
        <f t="shared" ref="I277:L277" si="366">SUM(I25)</f>
        <v>0.91</v>
      </c>
      <c r="J277" s="34">
        <f t="shared" si="366"/>
        <v>1.1499999999999999</v>
      </c>
      <c r="K277" s="34">
        <f t="shared" si="366"/>
        <v>0.7</v>
      </c>
      <c r="L277" s="34">
        <f t="shared" si="366"/>
        <v>0.59</v>
      </c>
      <c r="O277" s="34" t="s">
        <v>269</v>
      </c>
      <c r="P277" s="34">
        <f t="shared" ref="P277:S277" si="367">SUM(P25)</f>
        <v>1.18</v>
      </c>
      <c r="Q277" s="34">
        <f t="shared" si="367"/>
        <v>2.78</v>
      </c>
      <c r="R277" s="34">
        <f t="shared" si="367"/>
        <v>1.03</v>
      </c>
      <c r="S277" s="34">
        <f t="shared" si="367"/>
        <v>0.38</v>
      </c>
      <c r="V277" s="34" t="s">
        <v>269</v>
      </c>
      <c r="W277" s="34">
        <f t="shared" ref="W277:Z277" si="368">SUM(W25)</f>
        <v>0.86</v>
      </c>
      <c r="X277" s="34">
        <f t="shared" si="368"/>
        <v>1.3</v>
      </c>
      <c r="Y277" s="34">
        <f t="shared" si="368"/>
        <v>0.6</v>
      </c>
      <c r="Z277" s="34">
        <f t="shared" si="368"/>
        <v>0.75</v>
      </c>
      <c r="AC277" s="34" t="s">
        <v>269</v>
      </c>
      <c r="AD277" s="34">
        <f t="shared" ref="AD277:AG277" si="369">SUM(AD25)</f>
        <v>1.17</v>
      </c>
      <c r="AE277" s="34">
        <f t="shared" si="369"/>
        <v>3.16</v>
      </c>
      <c r="AF277" s="34">
        <f t="shared" si="369"/>
        <v>0.63</v>
      </c>
      <c r="AG277" s="34">
        <f t="shared" si="369"/>
        <v>0.78</v>
      </c>
      <c r="AJ277" s="34" t="s">
        <v>269</v>
      </c>
      <c r="AK277" s="34">
        <f t="shared" ref="AK277:AN277" si="370">SUM(AK25)</f>
        <v>0.85</v>
      </c>
      <c r="AL277" s="34">
        <f t="shared" si="370"/>
        <v>1.52</v>
      </c>
      <c r="AM277" s="34">
        <f t="shared" si="370"/>
        <v>0.69</v>
      </c>
      <c r="AN277" s="34">
        <f t="shared" si="370"/>
        <v>0.45</v>
      </c>
      <c r="AQ277" s="32" t="s">
        <v>269</v>
      </c>
      <c r="AR277" s="32">
        <f t="shared" ref="AR277:AU277" si="371">SUM(AR25)</f>
        <v>1.3</v>
      </c>
      <c r="AS277" s="32">
        <f t="shared" si="371"/>
        <v>1.41</v>
      </c>
      <c r="AT277" s="32">
        <f t="shared" si="371"/>
        <v>1.03</v>
      </c>
      <c r="AU277" s="32">
        <f t="shared" si="371"/>
        <v>0.65</v>
      </c>
      <c r="AX277" s="32" t="s">
        <v>269</v>
      </c>
      <c r="AY277" s="32">
        <f t="shared" ref="AY277:BB277" si="372">SUM(AY25)</f>
        <v>1.1000000000000001</v>
      </c>
      <c r="AZ277" s="32">
        <f t="shared" si="372"/>
        <v>2.5</v>
      </c>
      <c r="BA277" s="32">
        <f t="shared" si="372"/>
        <v>0.64</v>
      </c>
      <c r="BB277" s="32">
        <f t="shared" si="372"/>
        <v>0.79</v>
      </c>
      <c r="BE277" s="32" t="s">
        <v>269</v>
      </c>
      <c r="BF277" s="32">
        <f t="shared" ref="BF277:BI277" si="373">SUM(BF25)</f>
        <v>0.87</v>
      </c>
      <c r="BG277" s="32">
        <f t="shared" si="373"/>
        <v>1.92</v>
      </c>
      <c r="BH277" s="32">
        <f t="shared" si="373"/>
        <v>0.63</v>
      </c>
      <c r="BI277" s="32">
        <f t="shared" si="373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374">SUM(BP25)</f>
        <v>0.91</v>
      </c>
      <c r="BQ277" s="32">
        <f t="shared" si="374"/>
        <v>2.11</v>
      </c>
      <c r="BR277" s="32">
        <f t="shared" si="374"/>
        <v>0.57999999999999996</v>
      </c>
      <c r="BS277" s="32">
        <f t="shared" si="374"/>
        <v>0.35</v>
      </c>
      <c r="BV277" s="2" t="s">
        <v>269</v>
      </c>
      <c r="BW277" s="2">
        <f t="shared" ref="BW277:BZ277" si="375">SUM(BW25)</f>
        <v>1.45</v>
      </c>
      <c r="BX277" s="2">
        <f t="shared" si="375"/>
        <v>2.74</v>
      </c>
      <c r="BY277" s="2">
        <f t="shared" si="375"/>
        <v>0.94</v>
      </c>
      <c r="BZ277" s="2">
        <f t="shared" si="375"/>
        <v>0.56999999999999995</v>
      </c>
      <c r="CC277" s="2" t="s">
        <v>269</v>
      </c>
      <c r="CD277" s="2">
        <f t="shared" si="255"/>
        <v>1.78</v>
      </c>
      <c r="CE277" s="2">
        <f t="shared" si="255"/>
        <v>5.23</v>
      </c>
      <c r="CF277" s="2">
        <f t="shared" si="255"/>
        <v>1.41</v>
      </c>
      <c r="CG277" s="2">
        <f t="shared" si="255"/>
        <v>0.18</v>
      </c>
      <c r="CJ277" s="34" t="s">
        <v>269</v>
      </c>
      <c r="CK277" s="34">
        <f t="shared" ref="CK277:CN277" si="376">SUM(CK25)</f>
        <v>1.39</v>
      </c>
      <c r="CL277" s="34">
        <f t="shared" si="376"/>
        <v>3.35</v>
      </c>
      <c r="CM277" s="34">
        <f t="shared" si="376"/>
        <v>1.17</v>
      </c>
      <c r="CN277" s="34">
        <f t="shared" si="376"/>
        <v>0.31</v>
      </c>
      <c r="CQ277" s="34" t="s">
        <v>269</v>
      </c>
      <c r="CR277" s="34">
        <f t="shared" ref="CR277:CU277" si="377">SUM(CR25)</f>
        <v>1.28</v>
      </c>
      <c r="CS277" s="34">
        <f t="shared" si="377"/>
        <v>2.8</v>
      </c>
      <c r="CT277" s="34">
        <f t="shared" si="377"/>
        <v>0.87</v>
      </c>
      <c r="CU277" s="34">
        <f t="shared" si="377"/>
        <v>0.8</v>
      </c>
      <c r="CX277" s="34" t="s">
        <v>269</v>
      </c>
      <c r="CY277" s="34">
        <f t="shared" ref="CY277:DB277" si="378">SUM(CY25)</f>
        <v>0.91</v>
      </c>
      <c r="CZ277" s="34">
        <f t="shared" si="378"/>
        <v>2.2599999999999998</v>
      </c>
      <c r="DA277" s="34">
        <f t="shared" si="378"/>
        <v>0.75</v>
      </c>
      <c r="DB277" s="34">
        <f t="shared" si="378"/>
        <v>0.36</v>
      </c>
      <c r="DE277" s="34" t="s">
        <v>269</v>
      </c>
      <c r="DF277" s="34">
        <f t="shared" ref="DF277:DI277" si="379">SUM(DF25)</f>
        <v>0.48</v>
      </c>
      <c r="DG277" s="34">
        <f t="shared" si="379"/>
        <v>1.19</v>
      </c>
      <c r="DH277" s="34">
        <f t="shared" si="379"/>
        <v>0.37</v>
      </c>
      <c r="DI277" s="34">
        <f t="shared" si="379"/>
        <v>0</v>
      </c>
      <c r="DL277" s="34" t="s">
        <v>269</v>
      </c>
      <c r="DM277" s="34">
        <f t="shared" ref="DM277:DP277" si="380">SUM(DM25)</f>
        <v>1.1599999999999999</v>
      </c>
      <c r="DN277" s="34">
        <f t="shared" si="380"/>
        <v>2</v>
      </c>
      <c r="DO277" s="34">
        <f t="shared" si="380"/>
        <v>1.22</v>
      </c>
      <c r="DP277" s="34">
        <f t="shared" si="380"/>
        <v>0.12</v>
      </c>
      <c r="DS277" s="34" t="s">
        <v>269</v>
      </c>
      <c r="DT277" s="34">
        <f t="shared" ref="DT277:DW277" si="381">SUM(DT25)</f>
        <v>0.9</v>
      </c>
      <c r="DU277" s="34">
        <f t="shared" si="381"/>
        <v>2.5099999999999998</v>
      </c>
      <c r="DV277" s="34">
        <f t="shared" si="381"/>
        <v>0.69</v>
      </c>
      <c r="DW277" s="34">
        <f t="shared" si="381"/>
        <v>0.08</v>
      </c>
      <c r="DZ277" s="34" t="s">
        <v>269</v>
      </c>
      <c r="EA277" s="34">
        <f t="shared" ref="EA277:ED277" si="382">SUM(EA25)</f>
        <v>0.93</v>
      </c>
      <c r="EB277" s="34">
        <f t="shared" si="382"/>
        <v>2.44</v>
      </c>
      <c r="EC277" s="34">
        <f t="shared" si="382"/>
        <v>0.59</v>
      </c>
      <c r="ED277" s="34">
        <f t="shared" si="382"/>
        <v>0.12</v>
      </c>
      <c r="EG277" s="34" t="s">
        <v>269</v>
      </c>
      <c r="EH277" s="34">
        <f t="shared" ref="EH277:EK277" si="383">SUM(EH25)</f>
        <v>1.1000000000000001</v>
      </c>
      <c r="EI277" s="34">
        <f t="shared" si="383"/>
        <v>2.54</v>
      </c>
      <c r="EJ277" s="34">
        <f t="shared" si="383"/>
        <v>0.97</v>
      </c>
      <c r="EK277" s="34">
        <f t="shared" si="383"/>
        <v>0.14000000000000001</v>
      </c>
      <c r="EN277" s="34" t="s">
        <v>269</v>
      </c>
      <c r="EO277" s="34">
        <f t="shared" ref="EO277:ER277" si="384">SUM(EO25)</f>
        <v>1.42</v>
      </c>
      <c r="EP277" s="34">
        <f t="shared" si="384"/>
        <v>2.72</v>
      </c>
      <c r="EQ277" s="34">
        <f t="shared" si="384"/>
        <v>1.2</v>
      </c>
      <c r="ER277" s="34">
        <f t="shared" si="384"/>
        <v>0.04</v>
      </c>
      <c r="EU277" s="34" t="s">
        <v>269</v>
      </c>
      <c r="EV277" s="34">
        <f t="shared" ref="EV277:EY277" si="385">SUM(EV25)</f>
        <v>1.64</v>
      </c>
      <c r="EW277" s="34">
        <f t="shared" si="385"/>
        <v>4.3099999999999996</v>
      </c>
      <c r="EX277" s="34">
        <f t="shared" si="385"/>
        <v>1.44</v>
      </c>
      <c r="EY277" s="34">
        <f t="shared" si="385"/>
        <v>0.15</v>
      </c>
      <c r="FC277" s="34">
        <f t="shared" ref="FC277:FF277" si="386">SUM(FC25)</f>
        <v>1.46</v>
      </c>
      <c r="FD277" s="34">
        <f t="shared" si="386"/>
        <v>3.15</v>
      </c>
      <c r="FE277" s="34">
        <f t="shared" si="386"/>
        <v>1.22</v>
      </c>
      <c r="FF277" s="34">
        <f t="shared" si="386"/>
        <v>0.27</v>
      </c>
      <c r="FG277" s="34"/>
      <c r="FJ277" s="34">
        <f t="shared" ref="FJ277:FM277" si="387">SUM(FJ25)</f>
        <v>1.37</v>
      </c>
      <c r="FK277" s="34">
        <f t="shared" si="387"/>
        <v>4.03</v>
      </c>
      <c r="FL277" s="34">
        <f t="shared" si="387"/>
        <v>1.03</v>
      </c>
      <c r="FM277" s="34">
        <f t="shared" si="387"/>
        <v>0.06</v>
      </c>
      <c r="FQ277" s="34">
        <f t="shared" ref="FQ277:FT277" si="388">SUM(FQ25)</f>
        <v>1.7</v>
      </c>
      <c r="FR277" s="34">
        <f t="shared" si="388"/>
        <v>4.5999999999999996</v>
      </c>
      <c r="FS277" s="34">
        <f t="shared" si="388"/>
        <v>1.31</v>
      </c>
      <c r="FT277" s="34">
        <f t="shared" si="388"/>
        <v>0.34</v>
      </c>
      <c r="FX277" s="34">
        <f t="shared" ref="FX277:GA277" si="389">SUM(FX25)</f>
        <v>1.79</v>
      </c>
      <c r="FY277" s="34">
        <f t="shared" si="389"/>
        <v>3.98</v>
      </c>
      <c r="FZ277" s="34">
        <f t="shared" si="389"/>
        <v>1.65</v>
      </c>
      <c r="GA277" s="34">
        <f t="shared" si="389"/>
        <v>0.11</v>
      </c>
      <c r="GE277" s="34">
        <f t="shared" ref="GE277:GH277" si="390">SUM(GE25)</f>
        <v>1.53</v>
      </c>
      <c r="GF277" s="34">
        <f t="shared" si="390"/>
        <v>5.03</v>
      </c>
      <c r="GG277" s="34">
        <f t="shared" si="390"/>
        <v>0.95</v>
      </c>
      <c r="GH277" s="34">
        <f t="shared" si="390"/>
        <v>7.0000000000000007E-2</v>
      </c>
      <c r="GL277" s="34">
        <f t="shared" ref="GL277:GO277" si="391">SUM(GL25)</f>
        <v>0.85</v>
      </c>
      <c r="GM277" s="34">
        <f t="shared" si="391"/>
        <v>1.91</v>
      </c>
      <c r="GN277" s="34">
        <f t="shared" si="391"/>
        <v>0.78</v>
      </c>
      <c r="GO277" s="34">
        <f t="shared" si="391"/>
        <v>0.28999999999999998</v>
      </c>
      <c r="GS277" s="49">
        <f t="shared" ref="GS277:GV277" si="392">SUM(GS25)</f>
        <v>1.72</v>
      </c>
      <c r="GT277" s="49">
        <f t="shared" si="392"/>
        <v>5.57</v>
      </c>
      <c r="GU277" s="49">
        <f t="shared" si="392"/>
        <v>1.18</v>
      </c>
      <c r="GV277" s="49">
        <f t="shared" si="392"/>
        <v>0.33</v>
      </c>
      <c r="GZ277" s="57">
        <f t="shared" ref="GZ277:HC277" si="393">SUM(GZ25)</f>
        <v>1.0900000000000001</v>
      </c>
      <c r="HA277" s="57">
        <f t="shared" si="393"/>
        <v>3.7</v>
      </c>
      <c r="HB277" s="57">
        <f t="shared" si="393"/>
        <v>0.46</v>
      </c>
      <c r="HC277" s="57">
        <f t="shared" si="393"/>
        <v>7.0000000000000007E-2</v>
      </c>
      <c r="HG277" s="57">
        <f t="shared" ref="HG277:HJ277" si="394">SUM(HG25)</f>
        <v>1.59</v>
      </c>
      <c r="HH277" s="57">
        <f t="shared" si="394"/>
        <v>4.7300000000000004</v>
      </c>
      <c r="HI277" s="57">
        <f t="shared" si="394"/>
        <v>1.21</v>
      </c>
      <c r="HJ277" s="57">
        <f t="shared" si="394"/>
        <v>0</v>
      </c>
    </row>
    <row r="278" spans="1:218" x14ac:dyDescent="0.25">
      <c r="A278" s="34" t="s">
        <v>270</v>
      </c>
      <c r="B278" s="34">
        <f t="shared" ref="B278:E278" si="395">SUM(B26)</f>
        <v>0.92</v>
      </c>
      <c r="C278" s="34">
        <f t="shared" si="395"/>
        <v>1.1299999999999999</v>
      </c>
      <c r="D278" s="34">
        <f t="shared" si="395"/>
        <v>1</v>
      </c>
      <c r="E278" s="34">
        <f t="shared" si="395"/>
        <v>0.09</v>
      </c>
      <c r="H278" s="34" t="s">
        <v>270</v>
      </c>
      <c r="I278" s="34">
        <f t="shared" ref="I278:L278" si="396">SUM(I26)</f>
        <v>0.47</v>
      </c>
      <c r="J278" s="34">
        <f t="shared" si="396"/>
        <v>0.69</v>
      </c>
      <c r="K278" s="34">
        <f t="shared" si="396"/>
        <v>0.35</v>
      </c>
      <c r="L278" s="34">
        <f t="shared" si="396"/>
        <v>0</v>
      </c>
      <c r="O278" s="34" t="s">
        <v>270</v>
      </c>
      <c r="P278" s="34">
        <f t="shared" ref="P278:S278" si="397">SUM(P26)</f>
        <v>0.78</v>
      </c>
      <c r="Q278" s="34">
        <f t="shared" si="397"/>
        <v>0.62</v>
      </c>
      <c r="R278" s="34">
        <f t="shared" si="397"/>
        <v>0.54</v>
      </c>
      <c r="S278" s="34">
        <f t="shared" si="397"/>
        <v>0.86</v>
      </c>
      <c r="V278" s="34" t="s">
        <v>270</v>
      </c>
      <c r="W278" s="34">
        <f t="shared" ref="W278:Z278" si="398">SUM(W26)</f>
        <v>0.43</v>
      </c>
      <c r="X278" s="34">
        <f t="shared" si="398"/>
        <v>1</v>
      </c>
      <c r="Y278" s="34">
        <f t="shared" si="398"/>
        <v>0.37</v>
      </c>
      <c r="Z278" s="34">
        <f t="shared" si="398"/>
        <v>7.0000000000000007E-2</v>
      </c>
      <c r="AC278" s="34" t="s">
        <v>270</v>
      </c>
      <c r="AD278" s="34">
        <f t="shared" ref="AD278:AG278" si="399">SUM(AD26)</f>
        <v>0.66</v>
      </c>
      <c r="AE278" s="34">
        <f t="shared" si="399"/>
        <v>1.9</v>
      </c>
      <c r="AF278" s="34">
        <f t="shared" si="399"/>
        <v>0.37</v>
      </c>
      <c r="AG278" s="34">
        <f t="shared" si="399"/>
        <v>0</v>
      </c>
      <c r="AJ278" s="34" t="s">
        <v>270</v>
      </c>
      <c r="AK278" s="34">
        <f t="shared" ref="AK278:AN278" si="400">SUM(AK26)</f>
        <v>0.91</v>
      </c>
      <c r="AL278" s="34">
        <f t="shared" si="400"/>
        <v>1.79</v>
      </c>
      <c r="AM278" s="34">
        <f t="shared" si="400"/>
        <v>0.79</v>
      </c>
      <c r="AN278" s="34">
        <f t="shared" si="400"/>
        <v>0.48</v>
      </c>
      <c r="AQ278" s="32" t="s">
        <v>270</v>
      </c>
      <c r="AR278" s="32">
        <f t="shared" ref="AR278:AU278" si="401">SUM(AR26)</f>
        <v>0.67</v>
      </c>
      <c r="AS278" s="32">
        <f t="shared" si="401"/>
        <v>0.93</v>
      </c>
      <c r="AT278" s="32">
        <f t="shared" si="401"/>
        <v>0.36</v>
      </c>
      <c r="AU278" s="32">
        <f t="shared" si="401"/>
        <v>0.75</v>
      </c>
      <c r="AX278" s="32" t="s">
        <v>270</v>
      </c>
      <c r="AY278" s="32">
        <f t="shared" ref="AY278:BB278" si="402">SUM(AY26)</f>
        <v>0.66</v>
      </c>
      <c r="AZ278" s="32">
        <f t="shared" si="402"/>
        <v>1.24</v>
      </c>
      <c r="BA278" s="32">
        <f t="shared" si="402"/>
        <v>0.34</v>
      </c>
      <c r="BB278" s="32">
        <f t="shared" si="402"/>
        <v>0.06</v>
      </c>
      <c r="BE278" s="32" t="s">
        <v>270</v>
      </c>
      <c r="BF278" s="32">
        <f t="shared" ref="BF278:BI278" si="403">SUM(BF26)</f>
        <v>0.71</v>
      </c>
      <c r="BG278" s="32">
        <f t="shared" si="403"/>
        <v>1.47</v>
      </c>
      <c r="BH278" s="32">
        <f t="shared" si="403"/>
        <v>0.45</v>
      </c>
      <c r="BI278" s="32">
        <f t="shared" si="403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404">SUM(BP26)</f>
        <v>0.95</v>
      </c>
      <c r="BQ278" s="32">
        <f t="shared" si="404"/>
        <v>1.65</v>
      </c>
      <c r="BR278" s="32">
        <f t="shared" si="404"/>
        <v>0.64</v>
      </c>
      <c r="BS278" s="32">
        <f t="shared" si="404"/>
        <v>0</v>
      </c>
      <c r="BV278" s="2" t="s">
        <v>270</v>
      </c>
      <c r="BW278" s="2">
        <f t="shared" ref="BW278:BZ278" si="405">SUM(BW26)</f>
        <v>0.52</v>
      </c>
      <c r="BX278" s="2">
        <f t="shared" si="405"/>
        <v>0.48</v>
      </c>
      <c r="BY278" s="2">
        <f t="shared" si="405"/>
        <v>0.53</v>
      </c>
      <c r="BZ278" s="2">
        <f t="shared" si="405"/>
        <v>0.54</v>
      </c>
      <c r="CC278" s="2" t="s">
        <v>270</v>
      </c>
      <c r="CD278" s="2">
        <f t="shared" si="255"/>
        <v>0.39</v>
      </c>
      <c r="CE278" s="2">
        <f t="shared" si="255"/>
        <v>0.3</v>
      </c>
      <c r="CF278" s="2">
        <f t="shared" si="255"/>
        <v>0.3</v>
      </c>
      <c r="CG278" s="2">
        <f t="shared" si="255"/>
        <v>0.21</v>
      </c>
      <c r="CJ278" s="34" t="s">
        <v>270</v>
      </c>
      <c r="CK278" s="34">
        <f t="shared" ref="CK278:CN278" si="406">SUM(CK26)</f>
        <v>0.64</v>
      </c>
      <c r="CL278" s="34">
        <f t="shared" si="406"/>
        <v>0.92</v>
      </c>
      <c r="CM278" s="34">
        <f t="shared" si="406"/>
        <v>0.43</v>
      </c>
      <c r="CN278" s="34">
        <f t="shared" si="406"/>
        <v>0</v>
      </c>
      <c r="CQ278" s="34" t="s">
        <v>270</v>
      </c>
      <c r="CR278" s="34">
        <f t="shared" ref="CR278:CU278" si="407">SUM(CR26)</f>
        <v>1.24</v>
      </c>
      <c r="CS278" s="34">
        <f t="shared" si="407"/>
        <v>1.73</v>
      </c>
      <c r="CT278" s="34">
        <f t="shared" si="407"/>
        <v>1.26</v>
      </c>
      <c r="CU278" s="34">
        <f t="shared" si="407"/>
        <v>0.41</v>
      </c>
      <c r="CX278" s="34" t="s">
        <v>270</v>
      </c>
      <c r="CY278" s="34">
        <f t="shared" ref="CY278:DB278" si="408">SUM(CY26)</f>
        <v>0.59</v>
      </c>
      <c r="CZ278" s="34">
        <f t="shared" si="408"/>
        <v>0.9</v>
      </c>
      <c r="DA278" s="34">
        <f t="shared" si="408"/>
        <v>0.38</v>
      </c>
      <c r="DB278" s="34">
        <f t="shared" si="408"/>
        <v>0</v>
      </c>
      <c r="DE278" s="34" t="s">
        <v>270</v>
      </c>
      <c r="DF278" s="34">
        <f t="shared" ref="DF278:DI278" si="409">SUM(DF26)</f>
        <v>0.95</v>
      </c>
      <c r="DG278" s="34">
        <f t="shared" si="409"/>
        <v>1.64</v>
      </c>
      <c r="DH278" s="34">
        <f t="shared" si="409"/>
        <v>0.79</v>
      </c>
      <c r="DI278" s="34">
        <f t="shared" si="409"/>
        <v>0.78</v>
      </c>
      <c r="DL278" s="34" t="s">
        <v>270</v>
      </c>
      <c r="DM278" s="34">
        <f t="shared" ref="DM278:DP278" si="410">SUM(DM26)</f>
        <v>1.61</v>
      </c>
      <c r="DN278" s="34">
        <f t="shared" si="410"/>
        <v>1.93</v>
      </c>
      <c r="DO278" s="34">
        <f t="shared" si="410"/>
        <v>1.86</v>
      </c>
      <c r="DP278" s="34">
        <f t="shared" si="410"/>
        <v>0.21</v>
      </c>
      <c r="DS278" s="34" t="s">
        <v>270</v>
      </c>
      <c r="DT278" s="34">
        <f t="shared" ref="DT278:DW278" si="411">SUM(DT26)</f>
        <v>1.1000000000000001</v>
      </c>
      <c r="DU278" s="34">
        <f t="shared" si="411"/>
        <v>2.19</v>
      </c>
      <c r="DV278" s="34">
        <f t="shared" si="411"/>
        <v>0.99</v>
      </c>
      <c r="DW278" s="34">
        <f t="shared" si="411"/>
        <v>0</v>
      </c>
      <c r="DZ278" s="34" t="s">
        <v>270</v>
      </c>
      <c r="EA278" s="34">
        <f t="shared" ref="EA278:ED278" si="412">SUM(EA26)</f>
        <v>1.47</v>
      </c>
      <c r="EB278" s="34">
        <f t="shared" si="412"/>
        <v>1.54</v>
      </c>
      <c r="EC278" s="34">
        <f t="shared" si="412"/>
        <v>1.55</v>
      </c>
      <c r="ED278" s="34">
        <f t="shared" si="412"/>
        <v>0.2</v>
      </c>
      <c r="EG278" s="34" t="s">
        <v>270</v>
      </c>
      <c r="EH278" s="34">
        <f t="shared" ref="EH278:EK278" si="413">SUM(EH26)</f>
        <v>0.78</v>
      </c>
      <c r="EI278" s="34">
        <f t="shared" si="413"/>
        <v>1.1599999999999999</v>
      </c>
      <c r="EJ278" s="34">
        <f t="shared" si="413"/>
        <v>0.84</v>
      </c>
      <c r="EK278" s="34">
        <f t="shared" si="413"/>
        <v>0.03</v>
      </c>
      <c r="EN278" s="34" t="s">
        <v>270</v>
      </c>
      <c r="EO278" s="34">
        <f t="shared" ref="EO278:ER278" si="414">SUM(EO26)</f>
        <v>0.59</v>
      </c>
      <c r="EP278" s="34">
        <f t="shared" si="414"/>
        <v>0.51</v>
      </c>
      <c r="EQ278" s="34">
        <f t="shared" si="414"/>
        <v>0.67</v>
      </c>
      <c r="ER278" s="34">
        <f t="shared" si="414"/>
        <v>0.22</v>
      </c>
      <c r="EU278" s="34" t="s">
        <v>270</v>
      </c>
      <c r="EV278" s="34">
        <f t="shared" ref="EV278:EY278" si="415">SUM(EV26)</f>
        <v>0.99</v>
      </c>
      <c r="EW278" s="34">
        <f t="shared" si="415"/>
        <v>1.31</v>
      </c>
      <c r="EX278" s="34">
        <f t="shared" si="415"/>
        <v>0.95</v>
      </c>
      <c r="EY278" s="34">
        <f t="shared" si="415"/>
        <v>0.13</v>
      </c>
      <c r="FC278" s="34">
        <f t="shared" ref="FC278:FF278" si="416">SUM(FC26)</f>
        <v>0.71</v>
      </c>
      <c r="FD278" s="34">
        <f t="shared" si="416"/>
        <v>0.6</v>
      </c>
      <c r="FE278" s="34">
        <f t="shared" si="416"/>
        <v>0.7</v>
      </c>
      <c r="FF278" s="34">
        <f t="shared" si="416"/>
        <v>0.03</v>
      </c>
      <c r="FG278" s="34"/>
      <c r="FJ278" s="34">
        <f t="shared" ref="FJ278:FM278" si="417">SUM(FJ26)</f>
        <v>0.94</v>
      </c>
      <c r="FK278" s="34">
        <f t="shared" si="417"/>
        <v>1.91</v>
      </c>
      <c r="FL278" s="34">
        <f t="shared" si="417"/>
        <v>0.68</v>
      </c>
      <c r="FM278" s="34">
        <f t="shared" si="417"/>
        <v>0.08</v>
      </c>
      <c r="FQ278" s="34">
        <f t="shared" ref="FQ278:FT278" si="418">SUM(FQ26)</f>
        <v>0.77</v>
      </c>
      <c r="FR278" s="34">
        <f t="shared" si="418"/>
        <v>1.44</v>
      </c>
      <c r="FS278" s="34">
        <f t="shared" si="418"/>
        <v>0.63</v>
      </c>
      <c r="FT278" s="34">
        <f t="shared" si="418"/>
        <v>0</v>
      </c>
      <c r="FX278" s="34">
        <f t="shared" ref="FX278:GA278" si="419">SUM(FX26)</f>
        <v>0.31</v>
      </c>
      <c r="FY278" s="34">
        <f t="shared" si="419"/>
        <v>0.51</v>
      </c>
      <c r="FZ278" s="34">
        <f t="shared" si="419"/>
        <v>0.24</v>
      </c>
      <c r="GA278" s="34">
        <f t="shared" si="419"/>
        <v>0.12</v>
      </c>
      <c r="GE278" s="34">
        <f t="shared" ref="GE278:GH278" si="420">SUM(GE26)</f>
        <v>0.77</v>
      </c>
      <c r="GF278" s="34">
        <f t="shared" si="420"/>
        <v>0.65</v>
      </c>
      <c r="GG278" s="34">
        <f t="shared" si="420"/>
        <v>0.63</v>
      </c>
      <c r="GH278" s="34">
        <f t="shared" si="420"/>
        <v>0.11</v>
      </c>
      <c r="GL278" s="34">
        <f t="shared" ref="GL278:GO278" si="421">SUM(GL26)</f>
        <v>0.59</v>
      </c>
      <c r="GM278" s="34">
        <f t="shared" si="421"/>
        <v>1.02</v>
      </c>
      <c r="GN278" s="34">
        <f t="shared" si="421"/>
        <v>0.49</v>
      </c>
      <c r="GO278" s="34">
        <f t="shared" si="421"/>
        <v>0.35</v>
      </c>
      <c r="GS278" s="49">
        <f t="shared" ref="GS278:GV278" si="422">SUM(GS26)</f>
        <v>0.64</v>
      </c>
      <c r="GT278" s="49">
        <f t="shared" si="422"/>
        <v>1.35</v>
      </c>
      <c r="GU278" s="49">
        <f t="shared" si="422"/>
        <v>0.56000000000000005</v>
      </c>
      <c r="GV278" s="49">
        <f t="shared" si="422"/>
        <v>0</v>
      </c>
      <c r="GZ278" s="57">
        <f t="shared" ref="GZ278:HC278" si="423">SUM(GZ26)</f>
        <v>0.82</v>
      </c>
      <c r="HA278" s="57">
        <f t="shared" si="423"/>
        <v>0.99</v>
      </c>
      <c r="HB278" s="57">
        <f t="shared" si="423"/>
        <v>0.78</v>
      </c>
      <c r="HC278" s="57">
        <f t="shared" si="423"/>
        <v>0.37</v>
      </c>
      <c r="HG278" s="57">
        <f t="shared" ref="HG278:HJ278" si="424">SUM(HG26)</f>
        <v>0.52</v>
      </c>
      <c r="HH278" s="57">
        <f t="shared" si="424"/>
        <v>0.36</v>
      </c>
      <c r="HI278" s="57">
        <f t="shared" si="424"/>
        <v>0.53</v>
      </c>
      <c r="HJ278" s="57">
        <f t="shared" si="424"/>
        <v>0.14000000000000001</v>
      </c>
    </row>
    <row r="279" spans="1:218" x14ac:dyDescent="0.25">
      <c r="A279" s="34" t="s">
        <v>271</v>
      </c>
      <c r="B279" s="34">
        <f t="shared" ref="B279:E279" si="425">SUM(B27)</f>
        <v>0.49</v>
      </c>
      <c r="C279" s="34">
        <f t="shared" si="425"/>
        <v>1.02</v>
      </c>
      <c r="D279" s="34">
        <f t="shared" si="425"/>
        <v>0.39</v>
      </c>
      <c r="E279" s="34">
        <f t="shared" si="425"/>
        <v>0.12</v>
      </c>
      <c r="H279" s="34" t="s">
        <v>271</v>
      </c>
      <c r="I279" s="34">
        <f t="shared" ref="I279:L279" si="426">SUM(I27)</f>
        <v>0.24</v>
      </c>
      <c r="J279" s="34">
        <f t="shared" si="426"/>
        <v>0.26</v>
      </c>
      <c r="K279" s="34">
        <f t="shared" si="426"/>
        <v>0.17</v>
      </c>
      <c r="L279" s="34">
        <f t="shared" si="426"/>
        <v>0</v>
      </c>
      <c r="O279" s="34" t="s">
        <v>271</v>
      </c>
      <c r="P279" s="34">
        <f t="shared" ref="P279:S279" si="427">SUM(P27)</f>
        <v>0.23</v>
      </c>
      <c r="Q279" s="34">
        <f t="shared" si="427"/>
        <v>0.33</v>
      </c>
      <c r="R279" s="34">
        <f t="shared" si="427"/>
        <v>0.18</v>
      </c>
      <c r="S279" s="34">
        <f t="shared" si="427"/>
        <v>0.12</v>
      </c>
      <c r="V279" s="34" t="s">
        <v>271</v>
      </c>
      <c r="W279" s="34">
        <f t="shared" ref="W279:Z279" si="428">SUM(W27)</f>
        <v>0.47</v>
      </c>
      <c r="X279" s="34">
        <f t="shared" si="428"/>
        <v>0.28000000000000003</v>
      </c>
      <c r="Y279" s="34">
        <f t="shared" si="428"/>
        <v>0.33</v>
      </c>
      <c r="Z279" s="34">
        <f t="shared" si="428"/>
        <v>0</v>
      </c>
      <c r="AC279" s="34" t="s">
        <v>271</v>
      </c>
      <c r="AD279" s="34">
        <f t="shared" ref="AD279:AG279" si="429">SUM(AD27)</f>
        <v>0.38</v>
      </c>
      <c r="AE279" s="34">
        <f t="shared" si="429"/>
        <v>0.91</v>
      </c>
      <c r="AF279" s="34">
        <f t="shared" si="429"/>
        <v>0.27</v>
      </c>
      <c r="AG279" s="34">
        <f t="shared" si="429"/>
        <v>0</v>
      </c>
      <c r="AJ279" s="34" t="s">
        <v>271</v>
      </c>
      <c r="AK279" s="34">
        <f t="shared" ref="AK279:AN279" si="430">SUM(AK27)</f>
        <v>0.34</v>
      </c>
      <c r="AL279" s="34">
        <f t="shared" si="430"/>
        <v>0.52</v>
      </c>
      <c r="AM279" s="34">
        <f t="shared" si="430"/>
        <v>0.35</v>
      </c>
      <c r="AN279" s="34">
        <f t="shared" si="430"/>
        <v>0.08</v>
      </c>
      <c r="AQ279" s="32" t="s">
        <v>271</v>
      </c>
      <c r="AR279" s="32">
        <f t="shared" ref="AR279:AU279" si="431">SUM(AR27)</f>
        <v>0.25</v>
      </c>
      <c r="AS279" s="32">
        <f t="shared" si="431"/>
        <v>0.75</v>
      </c>
      <c r="AT279" s="32">
        <f t="shared" si="431"/>
        <v>0.1</v>
      </c>
      <c r="AU279" s="32">
        <f t="shared" si="431"/>
        <v>0.11</v>
      </c>
      <c r="AX279" s="32" t="s">
        <v>271</v>
      </c>
      <c r="AY279" s="32">
        <f t="shared" ref="AY279:BB279" si="432">SUM(AY27)</f>
        <v>0.28000000000000003</v>
      </c>
      <c r="AZ279" s="32">
        <f t="shared" si="432"/>
        <v>0.66</v>
      </c>
      <c r="BA279" s="32">
        <f t="shared" si="432"/>
        <v>0.04</v>
      </c>
      <c r="BB279" s="32">
        <f t="shared" si="432"/>
        <v>0.12</v>
      </c>
      <c r="BE279" s="32" t="s">
        <v>271</v>
      </c>
      <c r="BF279" s="32">
        <f t="shared" ref="BF279:BI279" si="433">SUM(BF27)</f>
        <v>0.6</v>
      </c>
      <c r="BG279" s="32">
        <f t="shared" si="433"/>
        <v>2.0099999999999998</v>
      </c>
      <c r="BH279" s="32">
        <f t="shared" si="433"/>
        <v>0.24</v>
      </c>
      <c r="BI279" s="32">
        <f t="shared" si="433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434">SUM(BP27)</f>
        <v>0.24</v>
      </c>
      <c r="BQ279" s="32">
        <f t="shared" si="434"/>
        <v>0.24</v>
      </c>
      <c r="BR279" s="32">
        <f t="shared" si="434"/>
        <v>0.16</v>
      </c>
      <c r="BS279" s="32">
        <f t="shared" si="434"/>
        <v>0.18</v>
      </c>
      <c r="BV279" s="2" t="s">
        <v>271</v>
      </c>
      <c r="BW279" s="2">
        <f t="shared" ref="BW279:BZ279" si="435">SUM(BW27)</f>
        <v>0.56000000000000005</v>
      </c>
      <c r="BX279" s="2">
        <f t="shared" si="435"/>
        <v>0.6</v>
      </c>
      <c r="BY279" s="2">
        <f t="shared" si="435"/>
        <v>0.39</v>
      </c>
      <c r="BZ279" s="2">
        <f t="shared" si="435"/>
        <v>0.59</v>
      </c>
      <c r="CC279" s="2" t="s">
        <v>271</v>
      </c>
      <c r="CD279" s="2">
        <f t="shared" si="255"/>
        <v>0.6</v>
      </c>
      <c r="CE279" s="2">
        <f t="shared" si="255"/>
        <v>0.15</v>
      </c>
      <c r="CF279" s="2">
        <f t="shared" si="255"/>
        <v>0.61</v>
      </c>
      <c r="CG279" s="2">
        <f t="shared" si="255"/>
        <v>0.54</v>
      </c>
      <c r="CJ279" s="34" t="s">
        <v>271</v>
      </c>
      <c r="CK279" s="34">
        <f t="shared" ref="CK279:CN279" si="436">SUM(CK27)</f>
        <v>0.56000000000000005</v>
      </c>
      <c r="CL279" s="34">
        <f t="shared" si="436"/>
        <v>1.18</v>
      </c>
      <c r="CM279" s="34">
        <f t="shared" si="436"/>
        <v>0.19</v>
      </c>
      <c r="CN279" s="34">
        <f t="shared" si="436"/>
        <v>0.36</v>
      </c>
      <c r="CQ279" s="34" t="s">
        <v>271</v>
      </c>
      <c r="CR279" s="34">
        <f t="shared" ref="CR279:CU279" si="437">SUM(CR27)</f>
        <v>0.55000000000000004</v>
      </c>
      <c r="CS279" s="34">
        <f t="shared" si="437"/>
        <v>0.41</v>
      </c>
      <c r="CT279" s="34">
        <f t="shared" si="437"/>
        <v>0.24</v>
      </c>
      <c r="CU279" s="34">
        <f t="shared" si="437"/>
        <v>0.36</v>
      </c>
      <c r="CX279" s="34" t="s">
        <v>271</v>
      </c>
      <c r="CY279" s="34">
        <f t="shared" ref="CY279:DB279" si="438">SUM(CY27)</f>
        <v>1.1100000000000001</v>
      </c>
      <c r="CZ279" s="34">
        <f t="shared" si="438"/>
        <v>1.61</v>
      </c>
      <c r="DA279" s="34">
        <f t="shared" si="438"/>
        <v>1.1499999999999999</v>
      </c>
      <c r="DB279" s="34">
        <f t="shared" si="438"/>
        <v>0.43</v>
      </c>
      <c r="DE279" s="34" t="s">
        <v>271</v>
      </c>
      <c r="DF279" s="34">
        <f t="shared" ref="DF279:DI279" si="439">SUM(DF27)</f>
        <v>0.68</v>
      </c>
      <c r="DG279" s="34">
        <f t="shared" si="439"/>
        <v>0.52</v>
      </c>
      <c r="DH279" s="34">
        <f t="shared" si="439"/>
        <v>0.63</v>
      </c>
      <c r="DI279" s="34">
        <f t="shared" si="439"/>
        <v>0.42</v>
      </c>
      <c r="DL279" s="34" t="s">
        <v>271</v>
      </c>
      <c r="DM279" s="34">
        <f t="shared" ref="DM279:DP279" si="440">SUM(DM27)</f>
        <v>0.39</v>
      </c>
      <c r="DN279" s="34">
        <f t="shared" si="440"/>
        <v>0.21</v>
      </c>
      <c r="DO279" s="34">
        <f t="shared" si="440"/>
        <v>0.2</v>
      </c>
      <c r="DP279" s="34">
        <f t="shared" si="440"/>
        <v>0.25</v>
      </c>
      <c r="DS279" s="34" t="s">
        <v>271</v>
      </c>
      <c r="DT279" s="34">
        <f t="shared" ref="DT279:DW279" si="441">SUM(DT27)</f>
        <v>0.73</v>
      </c>
      <c r="DU279" s="34">
        <f t="shared" si="441"/>
        <v>0.78</v>
      </c>
      <c r="DV279" s="34">
        <f t="shared" si="441"/>
        <v>0.5</v>
      </c>
      <c r="DW279" s="34">
        <f t="shared" si="441"/>
        <v>0.34</v>
      </c>
      <c r="DZ279" s="34" t="s">
        <v>271</v>
      </c>
      <c r="EA279" s="34">
        <f t="shared" ref="EA279:ED279" si="442">SUM(EA27)</f>
        <v>0.61</v>
      </c>
      <c r="EB279" s="34">
        <f t="shared" si="442"/>
        <v>1.1200000000000001</v>
      </c>
      <c r="EC279" s="34">
        <f t="shared" si="442"/>
        <v>0.13</v>
      </c>
      <c r="ED279" s="34">
        <f t="shared" si="442"/>
        <v>0.84</v>
      </c>
      <c r="EG279" s="34" t="s">
        <v>271</v>
      </c>
      <c r="EH279" s="34">
        <f t="shared" ref="EH279:EK279" si="443">SUM(EH27)</f>
        <v>0.99</v>
      </c>
      <c r="EI279" s="34">
        <f t="shared" si="443"/>
        <v>2.99</v>
      </c>
      <c r="EJ279" s="34">
        <f t="shared" si="443"/>
        <v>0.49</v>
      </c>
      <c r="EK279" s="34">
        <f t="shared" si="443"/>
        <v>0.48</v>
      </c>
      <c r="EN279" s="34" t="s">
        <v>271</v>
      </c>
      <c r="EO279" s="34">
        <f t="shared" ref="EO279:ER279" si="444">SUM(EO27)</f>
        <v>0.76</v>
      </c>
      <c r="EP279" s="34">
        <f t="shared" si="444"/>
        <v>2.1</v>
      </c>
      <c r="EQ279" s="34">
        <f t="shared" si="444"/>
        <v>0.37</v>
      </c>
      <c r="ER279" s="34">
        <f t="shared" si="444"/>
        <v>0.56999999999999995</v>
      </c>
      <c r="EU279" s="34" t="s">
        <v>271</v>
      </c>
      <c r="EV279" s="34">
        <f t="shared" ref="EV279:EY279" si="445">SUM(EV27)</f>
        <v>0.77</v>
      </c>
      <c r="EW279" s="34">
        <f t="shared" si="445"/>
        <v>1.55</v>
      </c>
      <c r="EX279" s="34">
        <f t="shared" si="445"/>
        <v>0.26</v>
      </c>
      <c r="EY279" s="34">
        <f t="shared" si="445"/>
        <v>1.29</v>
      </c>
      <c r="FC279" s="34">
        <f t="shared" ref="FC279:FF279" si="446">SUM(FC27)</f>
        <v>0.89</v>
      </c>
      <c r="FD279" s="34">
        <f t="shared" si="446"/>
        <v>1.75</v>
      </c>
      <c r="FE279" s="34">
        <f t="shared" si="446"/>
        <v>0.55000000000000004</v>
      </c>
      <c r="FF279" s="34">
        <f t="shared" si="446"/>
        <v>1.05</v>
      </c>
      <c r="FG279" s="34"/>
      <c r="FJ279" s="34">
        <f t="shared" ref="FJ279:FM279" si="447">SUM(FJ27)</f>
        <v>1.17</v>
      </c>
      <c r="FK279" s="34">
        <f t="shared" si="447"/>
        <v>2.5</v>
      </c>
      <c r="FL279" s="34">
        <f t="shared" si="447"/>
        <v>0.6</v>
      </c>
      <c r="FM279" s="34">
        <f t="shared" si="447"/>
        <v>0.61</v>
      </c>
      <c r="FQ279" s="34">
        <f t="shared" ref="FQ279:FT279" si="448">SUM(FQ27)</f>
        <v>1.1200000000000001</v>
      </c>
      <c r="FR279" s="34">
        <f t="shared" si="448"/>
        <v>2.67</v>
      </c>
      <c r="FS279" s="34">
        <f t="shared" si="448"/>
        <v>0.41</v>
      </c>
      <c r="FT279" s="34">
        <f t="shared" si="448"/>
        <v>1.36</v>
      </c>
      <c r="FX279" s="34">
        <f t="shared" ref="FX279:GA279" si="449">SUM(FX27)</f>
        <v>0.88</v>
      </c>
      <c r="FY279" s="34">
        <f t="shared" si="449"/>
        <v>1.44</v>
      </c>
      <c r="FZ279" s="34">
        <f t="shared" si="449"/>
        <v>0.59</v>
      </c>
      <c r="GA279" s="34">
        <f t="shared" si="449"/>
        <v>0.98</v>
      </c>
      <c r="GE279" s="34">
        <f t="shared" ref="GE279:GH279" si="450">SUM(GE27)</f>
        <v>0.74</v>
      </c>
      <c r="GF279" s="34">
        <f t="shared" si="450"/>
        <v>2.06</v>
      </c>
      <c r="GG279" s="34">
        <f t="shared" si="450"/>
        <v>0.46</v>
      </c>
      <c r="GH279" s="34">
        <f t="shared" si="450"/>
        <v>0.54</v>
      </c>
      <c r="GL279" s="34">
        <f t="shared" ref="GL279:GO279" si="451">SUM(GL27)</f>
        <v>0.78</v>
      </c>
      <c r="GM279" s="34">
        <f t="shared" si="451"/>
        <v>1.98</v>
      </c>
      <c r="GN279" s="34">
        <f t="shared" si="451"/>
        <v>0.39</v>
      </c>
      <c r="GO279" s="34">
        <f t="shared" si="451"/>
        <v>1</v>
      </c>
      <c r="GS279" s="49">
        <f t="shared" ref="GS279:GV279" si="452">SUM(GS27)</f>
        <v>0.46</v>
      </c>
      <c r="GT279" s="49">
        <f t="shared" si="452"/>
        <v>0.84</v>
      </c>
      <c r="GU279" s="49">
        <f t="shared" si="452"/>
        <v>0.26</v>
      </c>
      <c r="GV279" s="49">
        <f t="shared" si="452"/>
        <v>0.72</v>
      </c>
      <c r="GZ279" s="57">
        <f t="shared" ref="GZ279:HC279" si="453">SUM(GZ27)</f>
        <v>0.74</v>
      </c>
      <c r="HA279" s="57">
        <f t="shared" si="453"/>
        <v>2.0499999999999998</v>
      </c>
      <c r="HB279" s="57">
        <f t="shared" si="453"/>
        <v>0.39</v>
      </c>
      <c r="HC279" s="57">
        <f t="shared" si="453"/>
        <v>0.61</v>
      </c>
      <c r="HG279" s="57">
        <f t="shared" ref="HG279:HJ279" si="454">SUM(HG27)</f>
        <v>1.05</v>
      </c>
      <c r="HH279" s="57">
        <f t="shared" si="454"/>
        <v>2.46</v>
      </c>
      <c r="HI279" s="57">
        <f t="shared" si="454"/>
        <v>0.7</v>
      </c>
      <c r="HJ279" s="57">
        <f t="shared" si="454"/>
        <v>1.18</v>
      </c>
    </row>
    <row r="280" spans="1:218" x14ac:dyDescent="0.25">
      <c r="A280" s="34" t="s">
        <v>272</v>
      </c>
      <c r="B280" s="34">
        <f t="shared" ref="B280:E280" si="455">SUM(B28)</f>
        <v>0.32</v>
      </c>
      <c r="C280" s="34">
        <f t="shared" si="455"/>
        <v>1.81</v>
      </c>
      <c r="D280" s="34">
        <f t="shared" si="455"/>
        <v>0.1</v>
      </c>
      <c r="E280" s="34">
        <f t="shared" si="455"/>
        <v>0</v>
      </c>
      <c r="H280" s="34" t="s">
        <v>272</v>
      </c>
      <c r="I280" s="34">
        <f t="shared" ref="I280:L280" si="456">SUM(I28)</f>
        <v>0.27</v>
      </c>
      <c r="J280" s="34">
        <f t="shared" si="456"/>
        <v>0.26</v>
      </c>
      <c r="K280" s="34">
        <f t="shared" si="456"/>
        <v>0.35</v>
      </c>
      <c r="L280" s="34">
        <f t="shared" si="456"/>
        <v>0</v>
      </c>
      <c r="O280" s="34" t="s">
        <v>272</v>
      </c>
      <c r="P280" s="34">
        <f t="shared" ref="P280:S280" si="457">SUM(P28)</f>
        <v>0.14000000000000001</v>
      </c>
      <c r="Q280" s="34">
        <f t="shared" si="457"/>
        <v>0.21</v>
      </c>
      <c r="R280" s="34">
        <f t="shared" si="457"/>
        <v>0.12</v>
      </c>
      <c r="S280" s="34">
        <f t="shared" si="457"/>
        <v>0.08</v>
      </c>
      <c r="V280" s="34" t="s">
        <v>272</v>
      </c>
      <c r="W280" s="34">
        <f t="shared" ref="W280:Z280" si="458">SUM(W28)</f>
        <v>0.25</v>
      </c>
      <c r="X280" s="34">
        <f t="shared" si="458"/>
        <v>0.42</v>
      </c>
      <c r="Y280" s="34">
        <f t="shared" si="458"/>
        <v>0.25</v>
      </c>
      <c r="Z280" s="34">
        <f t="shared" si="458"/>
        <v>0</v>
      </c>
      <c r="AC280" s="34" t="s">
        <v>272</v>
      </c>
      <c r="AD280" s="34">
        <f t="shared" ref="AD280:AG280" si="459">SUM(AD28)</f>
        <v>0.33</v>
      </c>
      <c r="AE280" s="34">
        <f t="shared" si="459"/>
        <v>0.28000000000000003</v>
      </c>
      <c r="AF280" s="34">
        <f t="shared" si="459"/>
        <v>0.44</v>
      </c>
      <c r="AG280" s="34">
        <f t="shared" si="459"/>
        <v>0</v>
      </c>
      <c r="AJ280" s="34" t="s">
        <v>272</v>
      </c>
      <c r="AK280" s="34">
        <f t="shared" ref="AK280:AN280" si="460">SUM(AK28)</f>
        <v>0.7</v>
      </c>
      <c r="AL280" s="34">
        <f t="shared" si="460"/>
        <v>3.39</v>
      </c>
      <c r="AM280" s="34">
        <f t="shared" si="460"/>
        <v>0.23</v>
      </c>
      <c r="AN280" s="34">
        <f t="shared" si="460"/>
        <v>0.12</v>
      </c>
      <c r="AQ280" s="32" t="s">
        <v>272</v>
      </c>
      <c r="AR280" s="32">
        <f t="shared" ref="AR280:AU280" si="461">SUM(AR28)</f>
        <v>0.66</v>
      </c>
      <c r="AS280" s="32">
        <f t="shared" si="461"/>
        <v>2.46</v>
      </c>
      <c r="AT280" s="32">
        <f t="shared" si="461"/>
        <v>0.26</v>
      </c>
      <c r="AU280" s="32">
        <f t="shared" si="461"/>
        <v>0.28999999999999998</v>
      </c>
      <c r="AX280" s="32" t="s">
        <v>272</v>
      </c>
      <c r="AY280" s="32">
        <f t="shared" ref="AY280:BB280" si="462">SUM(AY28)</f>
        <v>0.38</v>
      </c>
      <c r="AZ280" s="32">
        <f t="shared" si="462"/>
        <v>1.3</v>
      </c>
      <c r="BA280" s="32">
        <f t="shared" si="462"/>
        <v>0.25</v>
      </c>
      <c r="BB280" s="32">
        <f t="shared" si="462"/>
        <v>0</v>
      </c>
      <c r="BE280" s="32" t="s">
        <v>272</v>
      </c>
      <c r="BF280" s="32">
        <f t="shared" ref="BF280:BI280" si="463">SUM(BF28)</f>
        <v>0.18</v>
      </c>
      <c r="BG280" s="32">
        <f t="shared" si="463"/>
        <v>0.54</v>
      </c>
      <c r="BH280" s="32">
        <f t="shared" si="463"/>
        <v>0.16</v>
      </c>
      <c r="BI280" s="32">
        <f t="shared" si="46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464">SUM(BP28)</f>
        <v>0.28000000000000003</v>
      </c>
      <c r="BQ280" s="32">
        <f t="shared" si="464"/>
        <v>0.83</v>
      </c>
      <c r="BR280" s="32">
        <f t="shared" si="464"/>
        <v>0.04</v>
      </c>
      <c r="BS280" s="32">
        <f t="shared" si="464"/>
        <v>0</v>
      </c>
      <c r="BV280" s="2" t="s">
        <v>272</v>
      </c>
      <c r="BW280" s="2">
        <f t="shared" ref="BW280:BZ280" si="465">SUM(BW28)</f>
        <v>0.36</v>
      </c>
      <c r="BX280" s="2">
        <f t="shared" si="465"/>
        <v>0.26</v>
      </c>
      <c r="BY280" s="2">
        <f t="shared" si="465"/>
        <v>0.35</v>
      </c>
      <c r="BZ280" s="2">
        <f t="shared" si="465"/>
        <v>0.05</v>
      </c>
      <c r="CC280" s="2" t="s">
        <v>272</v>
      </c>
      <c r="CD280" s="2">
        <f t="shared" si="255"/>
        <v>0.4</v>
      </c>
      <c r="CE280" s="2">
        <f t="shared" si="255"/>
        <v>1.04</v>
      </c>
      <c r="CF280" s="2">
        <f t="shared" si="255"/>
        <v>0.28000000000000003</v>
      </c>
      <c r="CG280" s="2">
        <f t="shared" si="255"/>
        <v>0.05</v>
      </c>
      <c r="CJ280" s="34" t="s">
        <v>272</v>
      </c>
      <c r="CK280" s="34">
        <f t="shared" ref="CK280:CN280" si="466">SUM(CK28)</f>
        <v>0.84</v>
      </c>
      <c r="CL280" s="34">
        <f t="shared" si="466"/>
        <v>1.05</v>
      </c>
      <c r="CM280" s="34">
        <f t="shared" si="466"/>
        <v>0.65</v>
      </c>
      <c r="CN280" s="34">
        <f t="shared" si="466"/>
        <v>0.33</v>
      </c>
      <c r="CQ280" s="34" t="s">
        <v>272</v>
      </c>
      <c r="CR280" s="34">
        <f t="shared" ref="CR280:CU280" si="467">SUM(CR28)</f>
        <v>0.42</v>
      </c>
      <c r="CS280" s="34">
        <f t="shared" si="467"/>
        <v>1.37</v>
      </c>
      <c r="CT280" s="34">
        <f t="shared" si="467"/>
        <v>0.23</v>
      </c>
      <c r="CU280" s="34">
        <f t="shared" si="467"/>
        <v>0</v>
      </c>
      <c r="CX280" s="34" t="s">
        <v>272</v>
      </c>
      <c r="CY280" s="34">
        <f t="shared" ref="CY280:DB280" si="468">SUM(CY28)</f>
        <v>0.49</v>
      </c>
      <c r="CZ280" s="34">
        <f t="shared" si="468"/>
        <v>1.1200000000000001</v>
      </c>
      <c r="DA280" s="34">
        <f t="shared" si="468"/>
        <v>0.28000000000000003</v>
      </c>
      <c r="DB280" s="34">
        <f t="shared" si="468"/>
        <v>0</v>
      </c>
      <c r="DE280" s="34" t="s">
        <v>272</v>
      </c>
      <c r="DF280" s="34">
        <f t="shared" ref="DF280:DI280" si="469">SUM(DF28)</f>
        <v>0.77</v>
      </c>
      <c r="DG280" s="34">
        <f t="shared" si="469"/>
        <v>2.78</v>
      </c>
      <c r="DH280" s="34">
        <f t="shared" si="469"/>
        <v>0.3</v>
      </c>
      <c r="DI280" s="34">
        <f t="shared" si="469"/>
        <v>0</v>
      </c>
      <c r="DL280" s="34" t="s">
        <v>272</v>
      </c>
      <c r="DM280" s="34">
        <f t="shared" ref="DM280:DP280" si="470">SUM(DM28)</f>
        <v>0.46</v>
      </c>
      <c r="DN280" s="34">
        <f t="shared" si="470"/>
        <v>0.9</v>
      </c>
      <c r="DO280" s="34">
        <f t="shared" si="470"/>
        <v>0.5</v>
      </c>
      <c r="DP280" s="34">
        <f t="shared" si="470"/>
        <v>0</v>
      </c>
      <c r="DS280" s="34" t="s">
        <v>272</v>
      </c>
      <c r="DT280" s="34">
        <f t="shared" ref="DT280:DW280" si="471">SUM(DT28)</f>
        <v>0.71</v>
      </c>
      <c r="DU280" s="34">
        <f t="shared" si="471"/>
        <v>3.23</v>
      </c>
      <c r="DV280" s="34">
        <f t="shared" si="471"/>
        <v>0.28000000000000003</v>
      </c>
      <c r="DW280" s="34">
        <f t="shared" si="471"/>
        <v>0</v>
      </c>
      <c r="DZ280" s="34" t="s">
        <v>272</v>
      </c>
      <c r="EA280" s="34">
        <f t="shared" ref="EA280:ED280" si="472">SUM(EA28)</f>
        <v>0.25</v>
      </c>
      <c r="EB280" s="34">
        <f t="shared" si="472"/>
        <v>1.21</v>
      </c>
      <c r="EC280" s="34">
        <f t="shared" si="472"/>
        <v>0.03</v>
      </c>
      <c r="ED280" s="34">
        <f t="shared" si="472"/>
        <v>0</v>
      </c>
      <c r="EG280" s="34" t="s">
        <v>272</v>
      </c>
      <c r="EH280" s="34">
        <f t="shared" ref="EH280:EK280" si="473">SUM(EH28)</f>
        <v>0.41</v>
      </c>
      <c r="EI280" s="34">
        <f t="shared" si="473"/>
        <v>0.56000000000000005</v>
      </c>
      <c r="EJ280" s="34">
        <f t="shared" si="473"/>
        <v>0.3</v>
      </c>
      <c r="EK280" s="34">
        <f t="shared" si="473"/>
        <v>0.09</v>
      </c>
      <c r="EN280" s="34" t="s">
        <v>272</v>
      </c>
      <c r="EO280" s="34">
        <f t="shared" ref="EO280:ER280" si="474">SUM(EO28)</f>
        <v>0.34</v>
      </c>
      <c r="EP280" s="34">
        <f t="shared" si="474"/>
        <v>0.24</v>
      </c>
      <c r="EQ280" s="34">
        <f t="shared" si="474"/>
        <v>0.2</v>
      </c>
      <c r="ER280" s="34">
        <f t="shared" si="474"/>
        <v>0</v>
      </c>
      <c r="EU280" s="34" t="s">
        <v>272</v>
      </c>
      <c r="EV280" s="34">
        <f t="shared" ref="EV280:EY280" si="475">SUM(EV28)</f>
        <v>0.75</v>
      </c>
      <c r="EW280" s="34">
        <f t="shared" si="475"/>
        <v>1.54</v>
      </c>
      <c r="EX280" s="34">
        <f t="shared" si="475"/>
        <v>0.71</v>
      </c>
      <c r="EY280" s="34">
        <f t="shared" si="475"/>
        <v>0</v>
      </c>
      <c r="FC280" s="34">
        <f t="shared" ref="FC280:FF280" si="476">SUM(FC28)</f>
        <v>0.79</v>
      </c>
      <c r="FD280" s="34">
        <f t="shared" si="476"/>
        <v>1.56</v>
      </c>
      <c r="FE280" s="34">
        <f t="shared" si="476"/>
        <v>0.82</v>
      </c>
      <c r="FF280" s="34">
        <f t="shared" si="476"/>
        <v>0</v>
      </c>
      <c r="FG280" s="34"/>
      <c r="FJ280" s="34">
        <f t="shared" ref="FJ280:FM280" si="477">SUM(FJ28)</f>
        <v>1.02</v>
      </c>
      <c r="FK280" s="34">
        <f t="shared" si="477"/>
        <v>2.58</v>
      </c>
      <c r="FL280" s="34">
        <f t="shared" si="477"/>
        <v>0.97</v>
      </c>
      <c r="FM280" s="34">
        <f t="shared" si="477"/>
        <v>0.04</v>
      </c>
      <c r="FQ280" s="34">
        <f t="shared" ref="FQ280:FT280" si="478">SUM(FQ28)</f>
        <v>1.52</v>
      </c>
      <c r="FR280" s="34">
        <f t="shared" si="478"/>
        <v>2.34</v>
      </c>
      <c r="FS280" s="34">
        <f t="shared" si="478"/>
        <v>1.65</v>
      </c>
      <c r="FT280" s="34">
        <f t="shared" si="478"/>
        <v>0.28000000000000003</v>
      </c>
      <c r="FX280" s="34">
        <f t="shared" ref="FX280:GA280" si="479">SUM(FX28)</f>
        <v>1.35</v>
      </c>
      <c r="FY280" s="34">
        <f t="shared" si="479"/>
        <v>2.54</v>
      </c>
      <c r="FZ280" s="34">
        <f t="shared" si="479"/>
        <v>1.4</v>
      </c>
      <c r="GA280" s="34">
        <f t="shared" si="479"/>
        <v>0.19</v>
      </c>
      <c r="GE280" s="34">
        <f t="shared" ref="GE280:GH280" si="480">SUM(GE28)</f>
        <v>1.71</v>
      </c>
      <c r="GF280" s="34">
        <f t="shared" si="480"/>
        <v>2.27</v>
      </c>
      <c r="GG280" s="34">
        <f t="shared" si="480"/>
        <v>2.1</v>
      </c>
      <c r="GH280" s="34">
        <f t="shared" si="480"/>
        <v>0.18</v>
      </c>
      <c r="GL280" s="34">
        <f t="shared" ref="GL280:GO280" si="481">SUM(GL28)</f>
        <v>2.42</v>
      </c>
      <c r="GM280" s="34">
        <f t="shared" si="481"/>
        <v>2.72</v>
      </c>
      <c r="GN280" s="34">
        <f t="shared" si="481"/>
        <v>3</v>
      </c>
      <c r="GO280" s="34">
        <f t="shared" si="481"/>
        <v>0.06</v>
      </c>
      <c r="GS280" s="49">
        <f t="shared" ref="GS280:GV280" si="482">SUM(GS28)</f>
        <v>2.16</v>
      </c>
      <c r="GT280" s="49">
        <f t="shared" si="482"/>
        <v>2.4</v>
      </c>
      <c r="GU280" s="49">
        <f t="shared" si="482"/>
        <v>2.69</v>
      </c>
      <c r="GV280" s="49">
        <f t="shared" si="482"/>
        <v>7.0000000000000007E-2</v>
      </c>
      <c r="GZ280" s="57">
        <f t="shared" ref="GZ280:HC280" si="483">SUM(GZ28)</f>
        <v>1.56</v>
      </c>
      <c r="HA280" s="57">
        <f t="shared" si="483"/>
        <v>1.43</v>
      </c>
      <c r="HB280" s="57">
        <f t="shared" si="483"/>
        <v>1.93</v>
      </c>
      <c r="HC280" s="57">
        <f t="shared" si="483"/>
        <v>0.27</v>
      </c>
      <c r="HG280" s="57">
        <f t="shared" ref="HG280:HJ280" si="484">SUM(HG28)</f>
        <v>1.74</v>
      </c>
      <c r="HH280" s="57">
        <f t="shared" si="484"/>
        <v>2.25</v>
      </c>
      <c r="HI280" s="57">
        <f t="shared" si="484"/>
        <v>1.88</v>
      </c>
      <c r="HJ280" s="57">
        <f t="shared" si="484"/>
        <v>0.17</v>
      </c>
    </row>
    <row r="281" spans="1:218" x14ac:dyDescent="0.25">
      <c r="A281" s="34" t="s">
        <v>273</v>
      </c>
      <c r="B281" s="34">
        <f t="shared" ref="B281:E281" si="485">SUM(B29)</f>
        <v>0.56999999999999995</v>
      </c>
      <c r="C281" s="34">
        <f t="shared" si="485"/>
        <v>1.1499999999999999</v>
      </c>
      <c r="D281" s="34">
        <f t="shared" si="485"/>
        <v>0.57999999999999996</v>
      </c>
      <c r="E281" s="34">
        <f t="shared" si="485"/>
        <v>0</v>
      </c>
      <c r="H281" s="34" t="s">
        <v>273</v>
      </c>
      <c r="I281" s="34">
        <f t="shared" ref="I281:L281" si="486">SUM(I29)</f>
        <v>1.03</v>
      </c>
      <c r="J281" s="34">
        <f t="shared" si="486"/>
        <v>1.95</v>
      </c>
      <c r="K281" s="34">
        <f t="shared" si="486"/>
        <v>1.07</v>
      </c>
      <c r="L281" s="34">
        <f t="shared" si="486"/>
        <v>0.24</v>
      </c>
      <c r="O281" s="34" t="s">
        <v>273</v>
      </c>
      <c r="P281" s="34">
        <f t="shared" ref="P281:S281" si="487">SUM(P29)</f>
        <v>1.07</v>
      </c>
      <c r="Q281" s="34">
        <f t="shared" si="487"/>
        <v>3.86</v>
      </c>
      <c r="R281" s="34">
        <f t="shared" si="487"/>
        <v>0.67</v>
      </c>
      <c r="S281" s="34">
        <f t="shared" si="487"/>
        <v>0.21</v>
      </c>
      <c r="V281" s="34" t="s">
        <v>273</v>
      </c>
      <c r="W281" s="34">
        <f t="shared" ref="W281:Z281" si="488">SUM(W29)</f>
        <v>0.73</v>
      </c>
      <c r="X281" s="34">
        <f t="shared" si="488"/>
        <v>1.9</v>
      </c>
      <c r="Y281" s="34">
        <f t="shared" si="488"/>
        <v>0.59</v>
      </c>
      <c r="Z281" s="34">
        <f t="shared" si="488"/>
        <v>0.16</v>
      </c>
      <c r="AC281" s="34" t="s">
        <v>273</v>
      </c>
      <c r="AD281" s="34">
        <f t="shared" ref="AD281:AG281" si="489">SUM(AD29)</f>
        <v>0.42</v>
      </c>
      <c r="AE281" s="34">
        <f t="shared" si="489"/>
        <v>1.1499999999999999</v>
      </c>
      <c r="AF281" s="34">
        <f t="shared" si="489"/>
        <v>0.38</v>
      </c>
      <c r="AG281" s="34">
        <f t="shared" si="489"/>
        <v>0</v>
      </c>
      <c r="AJ281" s="34" t="s">
        <v>273</v>
      </c>
      <c r="AK281" s="34">
        <f t="shared" ref="AK281:AN281" si="490">SUM(AK29)</f>
        <v>0.51</v>
      </c>
      <c r="AL281" s="34">
        <f t="shared" si="490"/>
        <v>1.27</v>
      </c>
      <c r="AM281" s="34">
        <f t="shared" si="490"/>
        <v>0.5</v>
      </c>
      <c r="AN281" s="34">
        <f t="shared" si="490"/>
        <v>0</v>
      </c>
      <c r="AQ281" s="32" t="s">
        <v>273</v>
      </c>
      <c r="AR281" s="32">
        <f t="shared" ref="AR281:AU281" si="491">SUM(AR29)</f>
        <v>0.81</v>
      </c>
      <c r="AS281" s="32">
        <f t="shared" si="491"/>
        <v>1.58</v>
      </c>
      <c r="AT281" s="32">
        <f t="shared" si="491"/>
        <v>0.72</v>
      </c>
      <c r="AU281" s="32">
        <f t="shared" si="491"/>
        <v>7.0000000000000007E-2</v>
      </c>
      <c r="AX281" s="32" t="s">
        <v>273</v>
      </c>
      <c r="AY281" s="32">
        <f t="shared" ref="AY281:BB281" si="492">SUM(AY29)</f>
        <v>0.37</v>
      </c>
      <c r="AZ281" s="32">
        <f t="shared" si="492"/>
        <v>0.97</v>
      </c>
      <c r="BA281" s="32">
        <f t="shared" si="492"/>
        <v>0.38</v>
      </c>
      <c r="BB281" s="32">
        <f t="shared" si="492"/>
        <v>0</v>
      </c>
      <c r="BE281" s="32" t="s">
        <v>273</v>
      </c>
      <c r="BF281" s="32">
        <f t="shared" ref="BF281:BI281" si="493">SUM(BF29)</f>
        <v>0.63</v>
      </c>
      <c r="BG281" s="32">
        <f t="shared" si="493"/>
        <v>1.32</v>
      </c>
      <c r="BH281" s="32">
        <f t="shared" si="493"/>
        <v>0.53</v>
      </c>
      <c r="BI281" s="32">
        <f t="shared" si="493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494">SUM(BP29)</f>
        <v>0.59</v>
      </c>
      <c r="BQ281" s="32">
        <f t="shared" si="494"/>
        <v>2.0299999999999998</v>
      </c>
      <c r="BR281" s="32">
        <f t="shared" si="494"/>
        <v>0.43</v>
      </c>
      <c r="BS281" s="32">
        <f t="shared" si="494"/>
        <v>0.06</v>
      </c>
      <c r="BV281" s="2" t="s">
        <v>273</v>
      </c>
      <c r="BW281" s="2">
        <f t="shared" ref="BW281:BZ281" si="495">SUM(BW29)</f>
        <v>0.51</v>
      </c>
      <c r="BX281" s="2">
        <f t="shared" si="495"/>
        <v>2.2599999999999998</v>
      </c>
      <c r="BY281" s="2">
        <f t="shared" si="495"/>
        <v>0.3</v>
      </c>
      <c r="BZ281" s="2">
        <f t="shared" si="495"/>
        <v>0</v>
      </c>
      <c r="CC281" s="2" t="s">
        <v>273</v>
      </c>
      <c r="CD281" s="2">
        <f t="shared" si="255"/>
        <v>0.72</v>
      </c>
      <c r="CE281" s="2">
        <f t="shared" si="255"/>
        <v>2.09</v>
      </c>
      <c r="CF281" s="2">
        <f t="shared" si="255"/>
        <v>0.67</v>
      </c>
      <c r="CG281" s="2">
        <f t="shared" si="255"/>
        <v>0.05</v>
      </c>
      <c r="CJ281" s="34" t="s">
        <v>273</v>
      </c>
      <c r="CK281" s="34">
        <f t="shared" ref="CK281:CN281" si="496">SUM(CK29)</f>
        <v>0.41</v>
      </c>
      <c r="CL281" s="34">
        <f t="shared" si="496"/>
        <v>0.67</v>
      </c>
      <c r="CM281" s="34">
        <f t="shared" si="496"/>
        <v>0.28000000000000003</v>
      </c>
      <c r="CN281" s="34">
        <f t="shared" si="496"/>
        <v>0.1</v>
      </c>
      <c r="CQ281" s="34" t="s">
        <v>273</v>
      </c>
      <c r="CR281" s="34">
        <f t="shared" ref="CR281:CU281" si="497">SUM(CR29)</f>
        <v>0.38</v>
      </c>
      <c r="CS281" s="34">
        <f t="shared" si="497"/>
        <v>0.83</v>
      </c>
      <c r="CT281" s="34">
        <f t="shared" si="497"/>
        <v>0.42</v>
      </c>
      <c r="CU281" s="34">
        <f t="shared" si="497"/>
        <v>0</v>
      </c>
      <c r="CX281" s="34" t="s">
        <v>273</v>
      </c>
      <c r="CY281" s="34">
        <f t="shared" ref="CY281:DB281" si="498">SUM(CY29)</f>
        <v>0.37</v>
      </c>
      <c r="CZ281" s="34">
        <f t="shared" si="498"/>
        <v>1.05</v>
      </c>
      <c r="DA281" s="34">
        <f t="shared" si="498"/>
        <v>0.35</v>
      </c>
      <c r="DB281" s="34">
        <f t="shared" si="498"/>
        <v>0</v>
      </c>
      <c r="DE281" s="34" t="s">
        <v>273</v>
      </c>
      <c r="DF281" s="34">
        <f t="shared" ref="DF281:DI281" si="499">SUM(DF29)</f>
        <v>0.39</v>
      </c>
      <c r="DG281" s="34">
        <f t="shared" si="499"/>
        <v>0.61</v>
      </c>
      <c r="DH281" s="34">
        <f t="shared" si="499"/>
        <v>0.38</v>
      </c>
      <c r="DI281" s="34">
        <f t="shared" si="499"/>
        <v>0.14000000000000001</v>
      </c>
      <c r="DL281" s="34" t="s">
        <v>273</v>
      </c>
      <c r="DM281" s="34">
        <f t="shared" ref="DM281:DP281" si="500">SUM(DM29)</f>
        <v>0.53</v>
      </c>
      <c r="DN281" s="34">
        <f t="shared" si="500"/>
        <v>0.88</v>
      </c>
      <c r="DO281" s="34">
        <f t="shared" si="500"/>
        <v>0.62</v>
      </c>
      <c r="DP281" s="34">
        <f t="shared" si="500"/>
        <v>0</v>
      </c>
      <c r="DS281" s="34" t="s">
        <v>273</v>
      </c>
      <c r="DT281" s="34">
        <f t="shared" ref="DT281:DW281" si="501">SUM(DT29)</f>
        <v>0.37</v>
      </c>
      <c r="DU281" s="34">
        <f t="shared" si="501"/>
        <v>0.13</v>
      </c>
      <c r="DV281" s="34">
        <f t="shared" si="501"/>
        <v>0.56999999999999995</v>
      </c>
      <c r="DW281" s="34">
        <f t="shared" si="501"/>
        <v>0</v>
      </c>
      <c r="DZ281" s="34" t="s">
        <v>273</v>
      </c>
      <c r="EA281" s="34">
        <f t="shared" ref="EA281:ED281" si="502">SUM(EA29)</f>
        <v>0.48</v>
      </c>
      <c r="EB281" s="34">
        <f t="shared" si="502"/>
        <v>0.2</v>
      </c>
      <c r="EC281" s="34">
        <f t="shared" si="502"/>
        <v>0.72</v>
      </c>
      <c r="ED281" s="34">
        <f t="shared" si="502"/>
        <v>0.09</v>
      </c>
      <c r="EG281" s="34" t="s">
        <v>273</v>
      </c>
      <c r="EH281" s="34">
        <f t="shared" ref="EH281:EK281" si="503">SUM(EH29)</f>
        <v>0.55000000000000004</v>
      </c>
      <c r="EI281" s="34">
        <f t="shared" si="503"/>
        <v>0.89</v>
      </c>
      <c r="EJ281" s="34">
        <f t="shared" si="503"/>
        <v>0.59</v>
      </c>
      <c r="EK281" s="34">
        <f t="shared" si="503"/>
        <v>0.18</v>
      </c>
      <c r="EN281" s="34" t="s">
        <v>273</v>
      </c>
      <c r="EO281" s="34">
        <f t="shared" ref="EO281:ER281" si="504">SUM(EO29)</f>
        <v>0.74</v>
      </c>
      <c r="EP281" s="34">
        <f t="shared" si="504"/>
        <v>1.73</v>
      </c>
      <c r="EQ281" s="34">
        <f t="shared" si="504"/>
        <v>0.78</v>
      </c>
      <c r="ER281" s="34">
        <f t="shared" si="504"/>
        <v>0</v>
      </c>
      <c r="EU281" s="34" t="s">
        <v>273</v>
      </c>
      <c r="EV281" s="34">
        <f t="shared" ref="EV281:EY281" si="505">SUM(EV29)</f>
        <v>0.55000000000000004</v>
      </c>
      <c r="EW281" s="34">
        <f t="shared" si="505"/>
        <v>1.56</v>
      </c>
      <c r="EX281" s="34">
        <f t="shared" si="505"/>
        <v>0.42</v>
      </c>
      <c r="EY281" s="34">
        <f t="shared" si="505"/>
        <v>0.32</v>
      </c>
      <c r="FC281" s="34">
        <f t="shared" ref="FC281:FF281" si="506">SUM(FC29)</f>
        <v>0.22</v>
      </c>
      <c r="FD281" s="34">
        <f t="shared" si="506"/>
        <v>0.48</v>
      </c>
      <c r="FE281" s="34">
        <f t="shared" si="506"/>
        <v>0.23</v>
      </c>
      <c r="FF281" s="34">
        <f t="shared" si="506"/>
        <v>0.04</v>
      </c>
      <c r="FG281" s="34"/>
      <c r="FJ281" s="34">
        <f t="shared" ref="FJ281:FM281" si="507">SUM(FJ29)</f>
        <v>0.19</v>
      </c>
      <c r="FK281" s="34">
        <f t="shared" si="507"/>
        <v>0.06</v>
      </c>
      <c r="FL281" s="34">
        <f t="shared" si="507"/>
        <v>0.23</v>
      </c>
      <c r="FM281" s="34">
        <f t="shared" si="507"/>
        <v>0.2</v>
      </c>
      <c r="FQ281" s="34">
        <f t="shared" ref="FQ281:FT281" si="508">SUM(FQ29)</f>
        <v>0.51</v>
      </c>
      <c r="FR281" s="34">
        <f t="shared" si="508"/>
        <v>0.55000000000000004</v>
      </c>
      <c r="FS281" s="34">
        <f t="shared" si="508"/>
        <v>0.6</v>
      </c>
      <c r="FT281" s="34">
        <f t="shared" si="508"/>
        <v>0.36</v>
      </c>
      <c r="FX281" s="34">
        <f t="shared" ref="FX281:GA281" si="509">SUM(FX29)</f>
        <v>0.4</v>
      </c>
      <c r="FY281" s="34">
        <f t="shared" si="509"/>
        <v>0.67</v>
      </c>
      <c r="FZ281" s="34">
        <f t="shared" si="509"/>
        <v>0.42</v>
      </c>
      <c r="GA281" s="34">
        <f t="shared" si="509"/>
        <v>0.09</v>
      </c>
      <c r="GE281" s="34">
        <f t="shared" ref="GE281:GH281" si="510">SUM(GE29)</f>
        <v>0.32</v>
      </c>
      <c r="GF281" s="34">
        <f t="shared" si="510"/>
        <v>0.4</v>
      </c>
      <c r="GG281" s="34">
        <f t="shared" si="510"/>
        <v>0.39</v>
      </c>
      <c r="GH281" s="34">
        <f t="shared" si="510"/>
        <v>0</v>
      </c>
      <c r="GL281" s="34">
        <f t="shared" ref="GL281:GO281" si="511">SUM(GL29)</f>
        <v>0.48</v>
      </c>
      <c r="GM281" s="34">
        <f t="shared" si="511"/>
        <v>0.62</v>
      </c>
      <c r="GN281" s="34">
        <f t="shared" si="511"/>
        <v>0.61</v>
      </c>
      <c r="GO281" s="34">
        <f t="shared" si="511"/>
        <v>0</v>
      </c>
      <c r="GS281" s="49">
        <f t="shared" ref="GS281:GV281" si="512">SUM(GS29)</f>
        <v>0.39</v>
      </c>
      <c r="GT281" s="49">
        <f t="shared" si="512"/>
        <v>0.66</v>
      </c>
      <c r="GU281" s="49">
        <f t="shared" si="512"/>
        <v>0.39</v>
      </c>
      <c r="GV281" s="49">
        <f t="shared" si="512"/>
        <v>0</v>
      </c>
      <c r="GZ281" s="57">
        <f t="shared" ref="GZ281:HC281" si="513">SUM(GZ29)</f>
        <v>0.54</v>
      </c>
      <c r="HA281" s="57">
        <f t="shared" si="513"/>
        <v>0.82</v>
      </c>
      <c r="HB281" s="57">
        <f t="shared" si="513"/>
        <v>0.55000000000000004</v>
      </c>
      <c r="HC281" s="57">
        <f t="shared" si="513"/>
        <v>0.46</v>
      </c>
      <c r="HG281" s="57">
        <f t="shared" ref="HG281:HJ281" si="514">SUM(HG29)</f>
        <v>0.78</v>
      </c>
      <c r="HH281" s="57">
        <f t="shared" si="514"/>
        <v>1.01</v>
      </c>
      <c r="HI281" s="57">
        <f t="shared" si="514"/>
        <v>0.99</v>
      </c>
      <c r="HJ281" s="57">
        <f t="shared" si="514"/>
        <v>0</v>
      </c>
    </row>
    <row r="282" spans="1:218" x14ac:dyDescent="0.25">
      <c r="A282" s="34" t="s">
        <v>274</v>
      </c>
      <c r="B282" s="34">
        <f t="shared" ref="B282:E282" si="515">SUM(B30)</f>
        <v>0.33</v>
      </c>
      <c r="C282" s="34">
        <f t="shared" si="515"/>
        <v>0.82</v>
      </c>
      <c r="D282" s="34">
        <f t="shared" si="515"/>
        <v>0.17</v>
      </c>
      <c r="E282" s="34">
        <f t="shared" si="515"/>
        <v>0.4</v>
      </c>
      <c r="H282" s="34" t="s">
        <v>274</v>
      </c>
      <c r="I282" s="34">
        <f t="shared" ref="I282:L282" si="516">SUM(I30)</f>
        <v>0.56000000000000005</v>
      </c>
      <c r="J282" s="34">
        <f t="shared" si="516"/>
        <v>1.58</v>
      </c>
      <c r="K282" s="34">
        <f t="shared" si="516"/>
        <v>0.23</v>
      </c>
      <c r="L282" s="34">
        <f t="shared" si="516"/>
        <v>0.72</v>
      </c>
      <c r="O282" s="34" t="s">
        <v>274</v>
      </c>
      <c r="P282" s="34">
        <f t="shared" ref="P282:S282" si="517">SUM(P30)</f>
        <v>0.38</v>
      </c>
      <c r="Q282" s="34">
        <f t="shared" si="517"/>
        <v>0.95</v>
      </c>
      <c r="R282" s="34">
        <f t="shared" si="517"/>
        <v>0.09</v>
      </c>
      <c r="S282" s="34">
        <f t="shared" si="517"/>
        <v>0.87</v>
      </c>
      <c r="V282" s="34" t="s">
        <v>274</v>
      </c>
      <c r="W282" s="34">
        <f t="shared" ref="W282:Z282" si="518">SUM(W30)</f>
        <v>1.03</v>
      </c>
      <c r="X282" s="34">
        <f t="shared" si="518"/>
        <v>1.02</v>
      </c>
      <c r="Y282" s="34">
        <f t="shared" si="518"/>
        <v>0.94</v>
      </c>
      <c r="Z282" s="34">
        <f t="shared" si="518"/>
        <v>1.25</v>
      </c>
      <c r="AC282" s="34" t="s">
        <v>274</v>
      </c>
      <c r="AD282" s="34">
        <f t="shared" ref="AD282:AG282" si="519">SUM(AD30)</f>
        <v>0.93</v>
      </c>
      <c r="AE282" s="34">
        <f t="shared" si="519"/>
        <v>0.83</v>
      </c>
      <c r="AF282" s="34">
        <f t="shared" si="519"/>
        <v>0.66</v>
      </c>
      <c r="AG282" s="34">
        <f t="shared" si="519"/>
        <v>1.52</v>
      </c>
      <c r="AJ282" s="34" t="s">
        <v>274</v>
      </c>
      <c r="AK282" s="34">
        <f t="shared" ref="AK282:AN282" si="520">SUM(AK30)</f>
        <v>0.65</v>
      </c>
      <c r="AL282" s="34">
        <f t="shared" si="520"/>
        <v>0.91</v>
      </c>
      <c r="AM282" s="34">
        <f t="shared" si="520"/>
        <v>0.6</v>
      </c>
      <c r="AN282" s="34">
        <f t="shared" si="520"/>
        <v>0.69</v>
      </c>
      <c r="AQ282" s="32" t="s">
        <v>274</v>
      </c>
      <c r="AR282" s="32">
        <f t="shared" ref="AR282:AU282" si="521">SUM(AR30)</f>
        <v>1.03</v>
      </c>
      <c r="AS282" s="32">
        <f t="shared" si="521"/>
        <v>1.51</v>
      </c>
      <c r="AT282" s="32">
        <f t="shared" si="521"/>
        <v>1.05</v>
      </c>
      <c r="AU282" s="32">
        <f t="shared" si="521"/>
        <v>0.56999999999999995</v>
      </c>
      <c r="AX282" s="32" t="s">
        <v>274</v>
      </c>
      <c r="AY282" s="32">
        <f t="shared" ref="AY282:BB282" si="522">SUM(AY30)</f>
        <v>0.43</v>
      </c>
      <c r="AZ282" s="32">
        <f t="shared" si="522"/>
        <v>0.25</v>
      </c>
      <c r="BA282" s="32">
        <f t="shared" si="522"/>
        <v>0.49</v>
      </c>
      <c r="BB282" s="32">
        <f t="shared" si="522"/>
        <v>0.28000000000000003</v>
      </c>
      <c r="BE282" s="32" t="s">
        <v>274</v>
      </c>
      <c r="BF282" s="32">
        <f t="shared" ref="BF282:BI282" si="523">SUM(BF30)</f>
        <v>0.76</v>
      </c>
      <c r="BG282" s="32">
        <f t="shared" si="523"/>
        <v>1.1599999999999999</v>
      </c>
      <c r="BH282" s="32">
        <f t="shared" si="523"/>
        <v>0.55000000000000004</v>
      </c>
      <c r="BI282" s="32">
        <f t="shared" si="523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524">SUM(BP30)</f>
        <v>0.47</v>
      </c>
      <c r="BQ282" s="32">
        <f t="shared" si="524"/>
        <v>0.56999999999999995</v>
      </c>
      <c r="BR282" s="32">
        <f t="shared" si="524"/>
        <v>0.28999999999999998</v>
      </c>
      <c r="BS282" s="32">
        <f t="shared" si="524"/>
        <v>0.65</v>
      </c>
      <c r="BV282" s="2" t="s">
        <v>274</v>
      </c>
      <c r="BW282" s="2">
        <f t="shared" ref="BW282:BZ282" si="525">SUM(BW30)</f>
        <v>0.35</v>
      </c>
      <c r="BX282" s="2">
        <f t="shared" si="525"/>
        <v>0.78</v>
      </c>
      <c r="BY282" s="2">
        <f t="shared" si="525"/>
        <v>0.17</v>
      </c>
      <c r="BZ282" s="2">
        <f t="shared" si="525"/>
        <v>0.51</v>
      </c>
      <c r="CC282" s="2" t="s">
        <v>274</v>
      </c>
      <c r="CD282" s="2">
        <f t="shared" si="255"/>
        <v>0.46</v>
      </c>
      <c r="CE282" s="2">
        <f t="shared" si="255"/>
        <v>1.25</v>
      </c>
      <c r="CF282" s="2">
        <f t="shared" si="255"/>
        <v>0.28999999999999998</v>
      </c>
      <c r="CG282" s="2">
        <f t="shared" si="255"/>
        <v>0.54</v>
      </c>
      <c r="CJ282" s="34" t="s">
        <v>274</v>
      </c>
      <c r="CK282" s="34">
        <f t="shared" ref="CK282:CN282" si="526">SUM(CK30)</f>
        <v>0.49</v>
      </c>
      <c r="CL282" s="34">
        <f t="shared" si="526"/>
        <v>0.75</v>
      </c>
      <c r="CM282" s="34">
        <f t="shared" si="526"/>
        <v>0.38</v>
      </c>
      <c r="CN282" s="34">
        <f t="shared" si="526"/>
        <v>0.3</v>
      </c>
      <c r="CQ282" s="34" t="s">
        <v>274</v>
      </c>
      <c r="CR282" s="34">
        <f t="shared" ref="CR282:CU282" si="527">SUM(CR30)</f>
        <v>0.48</v>
      </c>
      <c r="CS282" s="34">
        <f t="shared" si="527"/>
        <v>0.37</v>
      </c>
      <c r="CT282" s="34">
        <f t="shared" si="527"/>
        <v>0.65</v>
      </c>
      <c r="CU282" s="34">
        <f t="shared" si="527"/>
        <v>0</v>
      </c>
      <c r="CX282" s="34" t="s">
        <v>274</v>
      </c>
      <c r="CY282" s="34">
        <f t="shared" ref="CY282:DB282" si="528">SUM(CY30)</f>
        <v>0.36</v>
      </c>
      <c r="CZ282" s="34">
        <f t="shared" si="528"/>
        <v>0.6</v>
      </c>
      <c r="DA282" s="34">
        <f t="shared" si="528"/>
        <v>0.21</v>
      </c>
      <c r="DB282" s="34">
        <f t="shared" si="528"/>
        <v>0.14000000000000001</v>
      </c>
      <c r="DE282" s="34" t="s">
        <v>274</v>
      </c>
      <c r="DF282" s="34">
        <f t="shared" ref="DF282:DI282" si="529">SUM(DF30)</f>
        <v>0.33</v>
      </c>
      <c r="DG282" s="34">
        <f t="shared" si="529"/>
        <v>0.53</v>
      </c>
      <c r="DH282" s="34">
        <f t="shared" si="529"/>
        <v>0.25</v>
      </c>
      <c r="DI282" s="34">
        <f t="shared" si="529"/>
        <v>0.28999999999999998</v>
      </c>
      <c r="DL282" s="34" t="s">
        <v>274</v>
      </c>
      <c r="DM282" s="34">
        <f t="shared" ref="DM282:DP282" si="530">SUM(DM30)</f>
        <v>0.2</v>
      </c>
      <c r="DN282" s="34">
        <f t="shared" si="530"/>
        <v>0</v>
      </c>
      <c r="DO282" s="34">
        <f t="shared" si="530"/>
        <v>0.28000000000000003</v>
      </c>
      <c r="DP282" s="34">
        <f t="shared" si="530"/>
        <v>0</v>
      </c>
      <c r="DS282" s="34" t="s">
        <v>274</v>
      </c>
      <c r="DT282" s="34">
        <f t="shared" ref="DT282:DW282" si="531">SUM(DT30)</f>
        <v>0.26</v>
      </c>
      <c r="DU282" s="34">
        <f t="shared" si="531"/>
        <v>0.05</v>
      </c>
      <c r="DV282" s="34">
        <f t="shared" si="531"/>
        <v>0.09</v>
      </c>
      <c r="DW282" s="34">
        <f t="shared" si="531"/>
        <v>0.67</v>
      </c>
      <c r="DZ282" s="34" t="s">
        <v>274</v>
      </c>
      <c r="EA282" s="34">
        <f t="shared" ref="EA282:ED282" si="532">SUM(EA30)</f>
        <v>0.09</v>
      </c>
      <c r="EB282" s="34">
        <f t="shared" si="532"/>
        <v>0</v>
      </c>
      <c r="EC282" s="34">
        <f t="shared" si="532"/>
        <v>0.02</v>
      </c>
      <c r="ED282" s="34">
        <f t="shared" si="532"/>
        <v>0.42</v>
      </c>
      <c r="EG282" s="34" t="s">
        <v>274</v>
      </c>
      <c r="EH282" s="34">
        <f t="shared" ref="EH282:EK282" si="533">SUM(EH30)</f>
        <v>0.15</v>
      </c>
      <c r="EI282" s="34">
        <f t="shared" si="533"/>
        <v>0.41</v>
      </c>
      <c r="EJ282" s="34">
        <f t="shared" si="533"/>
        <v>0.02</v>
      </c>
      <c r="EK282" s="34">
        <f t="shared" si="533"/>
        <v>0.35</v>
      </c>
      <c r="EN282" s="34" t="s">
        <v>274</v>
      </c>
      <c r="EO282" s="34">
        <f t="shared" ref="EO282:ER282" si="534">SUM(EO30)</f>
        <v>0.24</v>
      </c>
      <c r="EP282" s="34">
        <f t="shared" si="534"/>
        <v>0</v>
      </c>
      <c r="EQ282" s="34">
        <f t="shared" si="534"/>
        <v>0.39</v>
      </c>
      <c r="ER282" s="34">
        <f t="shared" si="534"/>
        <v>0</v>
      </c>
      <c r="EU282" s="34" t="s">
        <v>274</v>
      </c>
      <c r="EV282" s="34">
        <f t="shared" ref="EV282:EY282" si="535">SUM(EV30)</f>
        <v>0.13</v>
      </c>
      <c r="EW282" s="34">
        <f t="shared" si="535"/>
        <v>7.0000000000000007E-2</v>
      </c>
      <c r="EX282" s="34">
        <f t="shared" si="535"/>
        <v>0.14000000000000001</v>
      </c>
      <c r="EY282" s="34">
        <f t="shared" si="535"/>
        <v>0.17</v>
      </c>
      <c r="FC282" s="34">
        <f t="shared" ref="FC282:FF282" si="536">SUM(FC30)</f>
        <v>0.04</v>
      </c>
      <c r="FD282" s="34">
        <f t="shared" si="536"/>
        <v>0</v>
      </c>
      <c r="FE282" s="34">
        <f t="shared" si="536"/>
        <v>0.01</v>
      </c>
      <c r="FF282" s="34">
        <f t="shared" si="536"/>
        <v>0.18</v>
      </c>
      <c r="FG282" s="34"/>
      <c r="FJ282" s="34">
        <f t="shared" ref="FJ282:FM282" si="537">SUM(FJ30)</f>
        <v>0.13</v>
      </c>
      <c r="FK282" s="34">
        <f t="shared" si="537"/>
        <v>0.56000000000000005</v>
      </c>
      <c r="FL282" s="34">
        <f t="shared" si="537"/>
        <v>0.03</v>
      </c>
      <c r="FM282" s="34">
        <f t="shared" si="537"/>
        <v>0.1</v>
      </c>
      <c r="FQ282" s="34">
        <f t="shared" ref="FQ282:FT282" si="538">SUM(FQ30)</f>
        <v>0.19</v>
      </c>
      <c r="FR282" s="34">
        <f t="shared" si="538"/>
        <v>0.45</v>
      </c>
      <c r="FS282" s="34">
        <f t="shared" si="538"/>
        <v>0.11</v>
      </c>
      <c r="FT282" s="34">
        <f t="shared" si="538"/>
        <v>0.27</v>
      </c>
      <c r="FX282" s="34">
        <f t="shared" ref="FX282:GA282" si="539">SUM(FX30)</f>
        <v>0.56999999999999995</v>
      </c>
      <c r="FY282" s="34">
        <f t="shared" si="539"/>
        <v>0.66</v>
      </c>
      <c r="FZ282" s="34">
        <f t="shared" si="539"/>
        <v>0.71</v>
      </c>
      <c r="GA282" s="34">
        <f t="shared" si="539"/>
        <v>0</v>
      </c>
      <c r="GE282" s="34">
        <f t="shared" ref="GE282:GH282" si="540">SUM(GE30)</f>
        <v>0.26</v>
      </c>
      <c r="GF282" s="34">
        <f t="shared" si="540"/>
        <v>0.17</v>
      </c>
      <c r="GG282" s="34">
        <f t="shared" si="540"/>
        <v>0.35</v>
      </c>
      <c r="GH282" s="34">
        <f t="shared" si="540"/>
        <v>0</v>
      </c>
      <c r="GL282" s="34">
        <f t="shared" ref="GL282:GO282" si="541">SUM(GL30)</f>
        <v>0.54</v>
      </c>
      <c r="GM282" s="34">
        <f t="shared" si="541"/>
        <v>0</v>
      </c>
      <c r="GN282" s="34">
        <f t="shared" si="541"/>
        <v>0.85</v>
      </c>
      <c r="GO282" s="34">
        <f t="shared" si="541"/>
        <v>0.08</v>
      </c>
      <c r="GS282" s="49">
        <f t="shared" ref="GS282:GV282" si="542">SUM(GS30)</f>
        <v>0.18</v>
      </c>
      <c r="GT282" s="49">
        <f t="shared" si="542"/>
        <v>0</v>
      </c>
      <c r="GU282" s="49">
        <f t="shared" si="542"/>
        <v>0.28000000000000003</v>
      </c>
      <c r="GV282" s="49">
        <f t="shared" si="542"/>
        <v>0</v>
      </c>
      <c r="GZ282" s="57">
        <f t="shared" ref="GZ282:HC282" si="543">SUM(GZ30)</f>
        <v>0.12</v>
      </c>
      <c r="HA282" s="57">
        <f t="shared" si="543"/>
        <v>0.09</v>
      </c>
      <c r="HB282" s="57">
        <f t="shared" si="543"/>
        <v>0.1</v>
      </c>
      <c r="HC282" s="57">
        <f t="shared" si="543"/>
        <v>0</v>
      </c>
      <c r="HG282" s="57">
        <f t="shared" ref="HG282:HJ282" si="544">SUM(HG30)</f>
        <v>0.21</v>
      </c>
      <c r="HH282" s="57">
        <f t="shared" si="544"/>
        <v>0.28999999999999998</v>
      </c>
      <c r="HI282" s="57">
        <f t="shared" si="544"/>
        <v>0.25</v>
      </c>
      <c r="HJ282" s="57">
        <f t="shared" si="544"/>
        <v>0</v>
      </c>
    </row>
    <row r="283" spans="1:218" x14ac:dyDescent="0.25">
      <c r="A283" s="34" t="s">
        <v>275</v>
      </c>
      <c r="B283" s="34">
        <f t="shared" ref="B283:E283" si="545">SUM(B31)</f>
        <v>0.89</v>
      </c>
      <c r="C283" s="34">
        <f t="shared" si="545"/>
        <v>0.97</v>
      </c>
      <c r="D283" s="34">
        <f t="shared" si="545"/>
        <v>0.99</v>
      </c>
      <c r="E283" s="34">
        <f t="shared" si="545"/>
        <v>0</v>
      </c>
      <c r="H283" s="34" t="s">
        <v>275</v>
      </c>
      <c r="I283" s="34">
        <f t="shared" ref="I283:L283" si="546">SUM(I31)</f>
        <v>0.76</v>
      </c>
      <c r="J283" s="34">
        <f t="shared" si="546"/>
        <v>0.67</v>
      </c>
      <c r="K283" s="34">
        <f t="shared" si="546"/>
        <v>0.76</v>
      </c>
      <c r="L283" s="34">
        <f t="shared" si="546"/>
        <v>0</v>
      </c>
      <c r="O283" s="34" t="s">
        <v>275</v>
      </c>
      <c r="P283" s="34">
        <f t="shared" ref="P283:S283" si="547">SUM(P31)</f>
        <v>0.67</v>
      </c>
      <c r="Q283" s="34">
        <f t="shared" si="547"/>
        <v>1.51</v>
      </c>
      <c r="R283" s="34">
        <f t="shared" si="547"/>
        <v>0.64</v>
      </c>
      <c r="S283" s="34">
        <f t="shared" si="547"/>
        <v>0</v>
      </c>
      <c r="V283" s="34" t="s">
        <v>275</v>
      </c>
      <c r="W283" s="34">
        <f t="shared" ref="W283:Z283" si="548">SUM(W31)</f>
        <v>0.24</v>
      </c>
      <c r="X283" s="34">
        <f t="shared" si="548"/>
        <v>0.31</v>
      </c>
      <c r="Y283" s="34">
        <f t="shared" si="548"/>
        <v>0.19</v>
      </c>
      <c r="Z283" s="34">
        <f t="shared" si="548"/>
        <v>0</v>
      </c>
      <c r="AC283" s="34" t="s">
        <v>275</v>
      </c>
      <c r="AD283" s="34">
        <f t="shared" ref="AD283:AG283" si="549">SUM(AD31)</f>
        <v>0.6</v>
      </c>
      <c r="AE283" s="34">
        <f t="shared" si="549"/>
        <v>1.21</v>
      </c>
      <c r="AF283" s="34">
        <f t="shared" si="549"/>
        <v>0.6</v>
      </c>
      <c r="AG283" s="34">
        <f t="shared" si="549"/>
        <v>0</v>
      </c>
      <c r="AJ283" s="34" t="s">
        <v>275</v>
      </c>
      <c r="AK283" s="34">
        <f t="shared" ref="AK283:AN283" si="550">SUM(AK31)</f>
        <v>0.28999999999999998</v>
      </c>
      <c r="AL283" s="34">
        <f t="shared" si="550"/>
        <v>0.13</v>
      </c>
      <c r="AM283" s="34">
        <f t="shared" si="550"/>
        <v>0.42</v>
      </c>
      <c r="AN283" s="34">
        <f t="shared" si="550"/>
        <v>0</v>
      </c>
      <c r="AQ283" s="32" t="s">
        <v>275</v>
      </c>
      <c r="AR283" s="32">
        <f t="shared" ref="AR283:AU283" si="551">SUM(AR31)</f>
        <v>0.26</v>
      </c>
      <c r="AS283" s="32">
        <f t="shared" si="551"/>
        <v>0.37</v>
      </c>
      <c r="AT283" s="32">
        <f t="shared" si="551"/>
        <v>0.13</v>
      </c>
      <c r="AU283" s="32">
        <f t="shared" si="551"/>
        <v>0.05</v>
      </c>
      <c r="AX283" s="32" t="s">
        <v>275</v>
      </c>
      <c r="AY283" s="32">
        <f t="shared" ref="AY283:BB283" si="552">SUM(AY31)</f>
        <v>0.51</v>
      </c>
      <c r="AZ283" s="32">
        <f t="shared" si="552"/>
        <v>0.75</v>
      </c>
      <c r="BA283" s="32">
        <f t="shared" si="552"/>
        <v>0.59</v>
      </c>
      <c r="BB283" s="32">
        <f t="shared" si="552"/>
        <v>0</v>
      </c>
      <c r="BE283" s="32" t="s">
        <v>275</v>
      </c>
      <c r="BF283" s="32">
        <f t="shared" ref="BF283:BI283" si="553">SUM(BF31)</f>
        <v>0.3</v>
      </c>
      <c r="BG283" s="32">
        <f t="shared" si="553"/>
        <v>0.12</v>
      </c>
      <c r="BH283" s="32">
        <f t="shared" si="553"/>
        <v>0.24</v>
      </c>
      <c r="BI283" s="32">
        <f t="shared" si="553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554">SUM(BP31)</f>
        <v>0.37</v>
      </c>
      <c r="BQ283" s="32">
        <f t="shared" si="554"/>
        <v>1.1100000000000001</v>
      </c>
      <c r="BR283" s="32">
        <f t="shared" si="554"/>
        <v>0.16</v>
      </c>
      <c r="BS283" s="32">
        <f t="shared" si="554"/>
        <v>0</v>
      </c>
      <c r="BV283" s="2" t="s">
        <v>275</v>
      </c>
      <c r="BW283" s="2">
        <f t="shared" ref="BW283:BZ283" si="555">SUM(BW31)</f>
        <v>0.46</v>
      </c>
      <c r="BX283" s="2">
        <f t="shared" si="555"/>
        <v>0.82</v>
      </c>
      <c r="BY283" s="2">
        <f t="shared" si="555"/>
        <v>0.5</v>
      </c>
      <c r="BZ283" s="2">
        <f t="shared" si="555"/>
        <v>0</v>
      </c>
      <c r="CC283" s="2" t="s">
        <v>275</v>
      </c>
      <c r="CD283" s="2">
        <f t="shared" si="255"/>
        <v>0.74</v>
      </c>
      <c r="CE283" s="2">
        <f t="shared" si="255"/>
        <v>1</v>
      </c>
      <c r="CF283" s="2">
        <f t="shared" si="255"/>
        <v>0.68</v>
      </c>
      <c r="CG283" s="2">
        <f t="shared" si="255"/>
        <v>0.09</v>
      </c>
      <c r="CJ283" s="34" t="s">
        <v>275</v>
      </c>
      <c r="CK283" s="34">
        <f t="shared" ref="CK283:CN283" si="556">SUM(CK31)</f>
        <v>0.66</v>
      </c>
      <c r="CL283" s="34">
        <f t="shared" si="556"/>
        <v>1.03</v>
      </c>
      <c r="CM283" s="34">
        <f t="shared" si="556"/>
        <v>0.53</v>
      </c>
      <c r="CN283" s="34">
        <f t="shared" si="556"/>
        <v>0</v>
      </c>
      <c r="CQ283" s="34" t="s">
        <v>275</v>
      </c>
      <c r="CR283" s="34">
        <f t="shared" ref="CR283:CU283" si="557">SUM(CR31)</f>
        <v>0.71</v>
      </c>
      <c r="CS283" s="34">
        <f t="shared" si="557"/>
        <v>0.64</v>
      </c>
      <c r="CT283" s="34">
        <f t="shared" si="557"/>
        <v>0.85</v>
      </c>
      <c r="CU283" s="34">
        <f t="shared" si="557"/>
        <v>0</v>
      </c>
      <c r="CX283" s="34" t="s">
        <v>275</v>
      </c>
      <c r="CY283" s="34">
        <f t="shared" ref="CY283:DB283" si="558">SUM(CY31)</f>
        <v>0.64</v>
      </c>
      <c r="CZ283" s="34">
        <f t="shared" si="558"/>
        <v>1.68</v>
      </c>
      <c r="DA283" s="34">
        <f t="shared" si="558"/>
        <v>0.45</v>
      </c>
      <c r="DB283" s="34">
        <f t="shared" si="558"/>
        <v>0</v>
      </c>
      <c r="DE283" s="34" t="s">
        <v>275</v>
      </c>
      <c r="DF283" s="34">
        <f t="shared" ref="DF283:DI283" si="559">SUM(DF31)</f>
        <v>0.66</v>
      </c>
      <c r="DG283" s="34">
        <f t="shared" si="559"/>
        <v>1.9</v>
      </c>
      <c r="DH283" s="34">
        <f t="shared" si="559"/>
        <v>0.37</v>
      </c>
      <c r="DI283" s="34">
        <f t="shared" si="559"/>
        <v>0</v>
      </c>
      <c r="DL283" s="34" t="s">
        <v>275</v>
      </c>
      <c r="DM283" s="34">
        <f t="shared" ref="DM283:DP283" si="560">SUM(DM31)</f>
        <v>0.71</v>
      </c>
      <c r="DN283" s="34">
        <f t="shared" si="560"/>
        <v>1.86</v>
      </c>
      <c r="DO283" s="34">
        <f t="shared" si="560"/>
        <v>0.44</v>
      </c>
      <c r="DP283" s="34">
        <f t="shared" si="560"/>
        <v>0</v>
      </c>
      <c r="DS283" s="34" t="s">
        <v>275</v>
      </c>
      <c r="DT283" s="34">
        <f t="shared" ref="DT283:DW283" si="561">SUM(DT31)</f>
        <v>0.76</v>
      </c>
      <c r="DU283" s="34">
        <f t="shared" si="561"/>
        <v>1.06</v>
      </c>
      <c r="DV283" s="34">
        <f t="shared" si="561"/>
        <v>0.75</v>
      </c>
      <c r="DW283" s="34">
        <f t="shared" si="561"/>
        <v>0.04</v>
      </c>
      <c r="DZ283" s="34" t="s">
        <v>275</v>
      </c>
      <c r="EA283" s="34">
        <f t="shared" ref="EA283:ED283" si="562">SUM(EA31)</f>
        <v>0.66</v>
      </c>
      <c r="EB283" s="34">
        <f t="shared" si="562"/>
        <v>1.24</v>
      </c>
      <c r="EC283" s="34">
        <f t="shared" si="562"/>
        <v>0.53</v>
      </c>
      <c r="ED283" s="34">
        <f t="shared" si="562"/>
        <v>0.24</v>
      </c>
      <c r="EG283" s="34" t="s">
        <v>275</v>
      </c>
      <c r="EH283" s="34">
        <f t="shared" ref="EH283:EK283" si="563">SUM(EH31)</f>
        <v>0.65</v>
      </c>
      <c r="EI283" s="34">
        <f t="shared" si="563"/>
        <v>1.77</v>
      </c>
      <c r="EJ283" s="34">
        <f t="shared" si="563"/>
        <v>0.43</v>
      </c>
      <c r="EK283" s="34">
        <f t="shared" si="563"/>
        <v>0.15</v>
      </c>
      <c r="EN283" s="34" t="s">
        <v>275</v>
      </c>
      <c r="EO283" s="34">
        <f t="shared" ref="EO283:ER283" si="564">SUM(EO31)</f>
        <v>0.41</v>
      </c>
      <c r="EP283" s="34">
        <f t="shared" si="564"/>
        <v>0.79</v>
      </c>
      <c r="EQ283" s="34">
        <f t="shared" si="564"/>
        <v>0.23</v>
      </c>
      <c r="ER283" s="34">
        <f t="shared" si="564"/>
        <v>0</v>
      </c>
      <c r="EU283" s="34" t="s">
        <v>275</v>
      </c>
      <c r="EV283" s="34">
        <f t="shared" ref="EV283:EY283" si="565">SUM(EV31)</f>
        <v>1.0900000000000001</v>
      </c>
      <c r="EW283" s="34">
        <f t="shared" si="565"/>
        <v>1.47</v>
      </c>
      <c r="EX283" s="34">
        <f t="shared" si="565"/>
        <v>0.88</v>
      </c>
      <c r="EY283" s="34">
        <f t="shared" si="565"/>
        <v>7.0000000000000007E-2</v>
      </c>
      <c r="FC283" s="34">
        <f t="shared" ref="FC283:FF283" si="566">SUM(FC31)</f>
        <v>0.66</v>
      </c>
      <c r="FD283" s="34">
        <f t="shared" si="566"/>
        <v>0.3</v>
      </c>
      <c r="FE283" s="34">
        <f t="shared" si="566"/>
        <v>0.71</v>
      </c>
      <c r="FF283" s="34">
        <f t="shared" si="566"/>
        <v>0.12</v>
      </c>
      <c r="FG283" s="34"/>
      <c r="FJ283" s="34">
        <f t="shared" ref="FJ283:FM283" si="567">SUM(FJ31)</f>
        <v>0.54</v>
      </c>
      <c r="FK283" s="34">
        <f t="shared" si="567"/>
        <v>0.67</v>
      </c>
      <c r="FL283" s="34">
        <f t="shared" si="567"/>
        <v>0.59</v>
      </c>
      <c r="FM283" s="34">
        <f t="shared" si="567"/>
        <v>0</v>
      </c>
      <c r="FQ283" s="34">
        <f t="shared" ref="FQ283:FT283" si="568">SUM(FQ31)</f>
        <v>0.39</v>
      </c>
      <c r="FR283" s="34">
        <f t="shared" si="568"/>
        <v>0.42</v>
      </c>
      <c r="FS283" s="34">
        <f t="shared" si="568"/>
        <v>0.43</v>
      </c>
      <c r="FT283" s="34">
        <f t="shared" si="568"/>
        <v>0</v>
      </c>
      <c r="FX283" s="34">
        <f t="shared" ref="FX283:GA283" si="569">SUM(FX31)</f>
        <v>0.57999999999999996</v>
      </c>
      <c r="FY283" s="34">
        <f t="shared" si="569"/>
        <v>1.52</v>
      </c>
      <c r="FZ283" s="34">
        <f t="shared" si="569"/>
        <v>0.46</v>
      </c>
      <c r="GA283" s="34">
        <f t="shared" si="569"/>
        <v>0</v>
      </c>
      <c r="GE283" s="34">
        <f t="shared" ref="GE283:GH283" si="570">SUM(GE31)</f>
        <v>0.55000000000000004</v>
      </c>
      <c r="GF283" s="34">
        <f t="shared" si="570"/>
        <v>0.65</v>
      </c>
      <c r="GG283" s="34">
        <f t="shared" si="570"/>
        <v>0.42</v>
      </c>
      <c r="GH283" s="34">
        <f t="shared" si="570"/>
        <v>0.28000000000000003</v>
      </c>
      <c r="GL283" s="34">
        <f t="shared" ref="GL283:GO283" si="571">SUM(GL31)</f>
        <v>0.6</v>
      </c>
      <c r="GM283" s="34">
        <f t="shared" si="571"/>
        <v>0.93</v>
      </c>
      <c r="GN283" s="34">
        <f t="shared" si="571"/>
        <v>0.45</v>
      </c>
      <c r="GO283" s="34">
        <f t="shared" si="571"/>
        <v>0</v>
      </c>
      <c r="GS283" s="49">
        <f t="shared" ref="GS283:GV283" si="572">SUM(GS31)</f>
        <v>0.48</v>
      </c>
      <c r="GT283" s="49">
        <f t="shared" si="572"/>
        <v>0.87</v>
      </c>
      <c r="GU283" s="49">
        <f t="shared" si="572"/>
        <v>0.44</v>
      </c>
      <c r="GV283" s="49">
        <f t="shared" si="572"/>
        <v>0</v>
      </c>
      <c r="GZ283" s="57">
        <f t="shared" ref="GZ283:HC283" si="573">SUM(GZ31)</f>
        <v>0.33</v>
      </c>
      <c r="HA283" s="57">
        <f t="shared" si="573"/>
        <v>0.57999999999999996</v>
      </c>
      <c r="HB283" s="57">
        <f t="shared" si="573"/>
        <v>0.14000000000000001</v>
      </c>
      <c r="HC283" s="57">
        <f t="shared" si="573"/>
        <v>0</v>
      </c>
      <c r="HG283" s="57">
        <f t="shared" ref="HG283:HJ283" si="574">SUM(HG31)</f>
        <v>0.5</v>
      </c>
      <c r="HH283" s="57">
        <f t="shared" si="574"/>
        <v>0.26</v>
      </c>
      <c r="HI283" s="57">
        <f t="shared" si="574"/>
        <v>0.63</v>
      </c>
      <c r="HJ283" s="57">
        <f t="shared" si="574"/>
        <v>0</v>
      </c>
    </row>
    <row r="284" spans="1:218" x14ac:dyDescent="0.25">
      <c r="A284" s="34" t="s">
        <v>276</v>
      </c>
      <c r="B284" s="34">
        <f t="shared" ref="B284:E284" si="575">SUM(B32)</f>
        <v>0.53</v>
      </c>
      <c r="C284" s="34">
        <f t="shared" si="575"/>
        <v>1.02</v>
      </c>
      <c r="D284" s="34">
        <f t="shared" si="575"/>
        <v>0.53</v>
      </c>
      <c r="E284" s="34">
        <f t="shared" si="575"/>
        <v>0</v>
      </c>
      <c r="H284" s="34" t="s">
        <v>276</v>
      </c>
      <c r="I284" s="34">
        <f t="shared" ref="I284:L284" si="576">SUM(I32)</f>
        <v>0.34</v>
      </c>
      <c r="J284" s="34">
        <f t="shared" si="576"/>
        <v>0.33</v>
      </c>
      <c r="K284" s="34">
        <f t="shared" si="576"/>
        <v>0.32</v>
      </c>
      <c r="L284" s="34">
        <f t="shared" si="576"/>
        <v>0</v>
      </c>
      <c r="O284" s="34" t="s">
        <v>276</v>
      </c>
      <c r="P284" s="34">
        <f t="shared" ref="P284:S284" si="577">SUM(P32)</f>
        <v>0.34</v>
      </c>
      <c r="Q284" s="34">
        <f t="shared" si="577"/>
        <v>0.47</v>
      </c>
      <c r="R284" s="34">
        <f t="shared" si="577"/>
        <v>0.41</v>
      </c>
      <c r="S284" s="34">
        <f t="shared" si="577"/>
        <v>0</v>
      </c>
      <c r="V284" s="34" t="s">
        <v>276</v>
      </c>
      <c r="W284" s="34">
        <f t="shared" ref="W284:Z284" si="578">SUM(W32)</f>
        <v>0.44</v>
      </c>
      <c r="X284" s="34">
        <f t="shared" si="578"/>
        <v>0.48</v>
      </c>
      <c r="Y284" s="34">
        <f t="shared" si="578"/>
        <v>0.61</v>
      </c>
      <c r="Z284" s="34">
        <f t="shared" si="578"/>
        <v>0</v>
      </c>
      <c r="AC284" s="34" t="s">
        <v>276</v>
      </c>
      <c r="AD284" s="34">
        <f t="shared" ref="AD284:AG284" si="579">SUM(AD32)</f>
        <v>0.26</v>
      </c>
      <c r="AE284" s="34">
        <f t="shared" si="579"/>
        <v>0.37</v>
      </c>
      <c r="AF284" s="34">
        <f t="shared" si="579"/>
        <v>0.32</v>
      </c>
      <c r="AG284" s="34">
        <f t="shared" si="579"/>
        <v>0.1</v>
      </c>
      <c r="AJ284" s="34" t="s">
        <v>276</v>
      </c>
      <c r="AK284" s="34">
        <f t="shared" ref="AK284:AN284" si="580">SUM(AK32)</f>
        <v>0.25</v>
      </c>
      <c r="AL284" s="34">
        <f t="shared" si="580"/>
        <v>1.0900000000000001</v>
      </c>
      <c r="AM284" s="34">
        <f t="shared" si="580"/>
        <v>0.16</v>
      </c>
      <c r="AN284" s="34">
        <f t="shared" si="580"/>
        <v>0</v>
      </c>
      <c r="AQ284" s="32" t="s">
        <v>276</v>
      </c>
      <c r="AR284" s="32">
        <f t="shared" ref="AR284:AU284" si="581">SUM(AR32)</f>
        <v>0.1</v>
      </c>
      <c r="AS284" s="32">
        <f t="shared" si="581"/>
        <v>0.08</v>
      </c>
      <c r="AT284" s="32">
        <f t="shared" si="581"/>
        <v>0.12</v>
      </c>
      <c r="AU284" s="32">
        <f t="shared" si="581"/>
        <v>0</v>
      </c>
      <c r="AX284" s="32" t="s">
        <v>276</v>
      </c>
      <c r="AY284" s="32">
        <f t="shared" ref="AY284:BB284" si="582">SUM(AY32)</f>
        <v>0.28999999999999998</v>
      </c>
      <c r="AZ284" s="32">
        <f t="shared" si="582"/>
        <v>0.89</v>
      </c>
      <c r="BA284" s="32">
        <f t="shared" si="582"/>
        <v>0.25</v>
      </c>
      <c r="BB284" s="32">
        <f t="shared" si="582"/>
        <v>0.05</v>
      </c>
      <c r="BE284" s="32" t="s">
        <v>276</v>
      </c>
      <c r="BF284" s="32">
        <f t="shared" ref="BF284:BI284" si="583">SUM(BF32)</f>
        <v>0.3</v>
      </c>
      <c r="BG284" s="32">
        <f t="shared" si="583"/>
        <v>0.45</v>
      </c>
      <c r="BH284" s="32">
        <f t="shared" si="583"/>
        <v>0.35</v>
      </c>
      <c r="BI284" s="32">
        <f t="shared" si="583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584">SUM(BP32)</f>
        <v>0.28999999999999998</v>
      </c>
      <c r="BQ284" s="32">
        <f t="shared" si="584"/>
        <v>0.5</v>
      </c>
      <c r="BR284" s="32">
        <f t="shared" si="584"/>
        <v>0.36</v>
      </c>
      <c r="BS284" s="32">
        <f t="shared" si="584"/>
        <v>0</v>
      </c>
      <c r="BV284" s="2" t="s">
        <v>276</v>
      </c>
      <c r="BW284" s="2">
        <f t="shared" ref="BW284:BZ284" si="585">SUM(BW32)</f>
        <v>0.44</v>
      </c>
      <c r="BX284" s="2">
        <f t="shared" si="585"/>
        <v>1.45</v>
      </c>
      <c r="BY284" s="2">
        <f t="shared" si="585"/>
        <v>0.38</v>
      </c>
      <c r="BZ284" s="2">
        <f t="shared" si="585"/>
        <v>0</v>
      </c>
      <c r="CC284" s="2" t="s">
        <v>276</v>
      </c>
      <c r="CD284" s="2">
        <f t="shared" si="255"/>
        <v>0.42</v>
      </c>
      <c r="CE284" s="2">
        <f t="shared" si="255"/>
        <v>1.22</v>
      </c>
      <c r="CF284" s="2">
        <f t="shared" si="255"/>
        <v>0.34</v>
      </c>
      <c r="CG284" s="2">
        <f t="shared" si="255"/>
        <v>0</v>
      </c>
      <c r="CJ284" s="34" t="s">
        <v>276</v>
      </c>
      <c r="CK284" s="34">
        <f t="shared" ref="CK284:CN284" si="586">SUM(CK32)</f>
        <v>0.47</v>
      </c>
      <c r="CL284" s="34">
        <f t="shared" si="586"/>
        <v>1.35</v>
      </c>
      <c r="CM284" s="34">
        <f t="shared" si="586"/>
        <v>0.39</v>
      </c>
      <c r="CN284" s="34">
        <f t="shared" si="586"/>
        <v>0</v>
      </c>
      <c r="CQ284" s="34" t="s">
        <v>276</v>
      </c>
      <c r="CR284" s="34">
        <f t="shared" ref="CR284:CU284" si="587">SUM(CR32)</f>
        <v>0.41</v>
      </c>
      <c r="CS284" s="34">
        <f t="shared" si="587"/>
        <v>1.1100000000000001</v>
      </c>
      <c r="CT284" s="34">
        <f t="shared" si="587"/>
        <v>0.37</v>
      </c>
      <c r="CU284" s="34">
        <f t="shared" si="587"/>
        <v>0</v>
      </c>
      <c r="CX284" s="34" t="s">
        <v>276</v>
      </c>
      <c r="CY284" s="34">
        <f t="shared" ref="CY284:DB284" si="588">SUM(CY32)</f>
        <v>0.49</v>
      </c>
      <c r="CZ284" s="34">
        <f t="shared" si="588"/>
        <v>1.45</v>
      </c>
      <c r="DA284" s="34">
        <f t="shared" si="588"/>
        <v>0.32</v>
      </c>
      <c r="DB284" s="34">
        <f t="shared" si="588"/>
        <v>0</v>
      </c>
      <c r="DE284" s="34" t="s">
        <v>276</v>
      </c>
      <c r="DF284" s="34">
        <f t="shared" ref="DF284:DI284" si="589">SUM(DF32)</f>
        <v>0.33</v>
      </c>
      <c r="DG284" s="34">
        <f t="shared" si="589"/>
        <v>1.1000000000000001</v>
      </c>
      <c r="DH284" s="34">
        <f t="shared" si="589"/>
        <v>0.16</v>
      </c>
      <c r="DI284" s="34">
        <f t="shared" si="589"/>
        <v>0</v>
      </c>
      <c r="DL284" s="34" t="s">
        <v>276</v>
      </c>
      <c r="DM284" s="34">
        <f t="shared" ref="DM284:DP284" si="590">SUM(DM32)</f>
        <v>0.33</v>
      </c>
      <c r="DN284" s="34">
        <f t="shared" si="590"/>
        <v>1.04</v>
      </c>
      <c r="DO284" s="34">
        <f t="shared" si="590"/>
        <v>0.2</v>
      </c>
      <c r="DP284" s="34">
        <f t="shared" si="590"/>
        <v>0</v>
      </c>
      <c r="DS284" s="34" t="s">
        <v>276</v>
      </c>
      <c r="DT284" s="34">
        <f t="shared" ref="DT284:DW284" si="591">SUM(DT32)</f>
        <v>0.16</v>
      </c>
      <c r="DU284" s="34">
        <f t="shared" si="591"/>
        <v>0.23</v>
      </c>
      <c r="DV284" s="34">
        <f t="shared" si="591"/>
        <v>0.17</v>
      </c>
      <c r="DW284" s="34">
        <f t="shared" si="591"/>
        <v>0.04</v>
      </c>
      <c r="DZ284" s="34" t="s">
        <v>276</v>
      </c>
      <c r="EA284" s="34">
        <f t="shared" ref="EA284:ED284" si="592">SUM(EA32)</f>
        <v>0.24</v>
      </c>
      <c r="EB284" s="34">
        <f t="shared" si="592"/>
        <v>0.7</v>
      </c>
      <c r="EC284" s="34">
        <f t="shared" si="592"/>
        <v>0.09</v>
      </c>
      <c r="ED284" s="34">
        <f t="shared" si="592"/>
        <v>0.21</v>
      </c>
      <c r="EG284" s="34" t="s">
        <v>276</v>
      </c>
      <c r="EH284" s="34">
        <f t="shared" ref="EH284:EK284" si="593">SUM(EH32)</f>
        <v>0.27</v>
      </c>
      <c r="EI284" s="34">
        <f t="shared" si="593"/>
        <v>0.79</v>
      </c>
      <c r="EJ284" s="34">
        <f t="shared" si="593"/>
        <v>0.16</v>
      </c>
      <c r="EK284" s="34">
        <f t="shared" si="593"/>
        <v>0</v>
      </c>
      <c r="EN284" s="34" t="s">
        <v>276</v>
      </c>
      <c r="EO284" s="34">
        <f t="shared" ref="EO284:ER284" si="594">SUM(EO32)</f>
        <v>0.28999999999999998</v>
      </c>
      <c r="EP284" s="34">
        <f t="shared" si="594"/>
        <v>1.43</v>
      </c>
      <c r="EQ284" s="34">
        <f t="shared" si="594"/>
        <v>0.13</v>
      </c>
      <c r="ER284" s="34">
        <f t="shared" si="594"/>
        <v>0</v>
      </c>
      <c r="EU284" s="34" t="s">
        <v>276</v>
      </c>
      <c r="EV284" s="34">
        <f t="shared" ref="EV284:EY284" si="595">SUM(EV32)</f>
        <v>0.1</v>
      </c>
      <c r="EW284" s="34">
        <f t="shared" si="595"/>
        <v>0.36</v>
      </c>
      <c r="EX284" s="34">
        <f t="shared" si="595"/>
        <v>0.08</v>
      </c>
      <c r="EY284" s="34">
        <f t="shared" si="595"/>
        <v>0</v>
      </c>
      <c r="FC284" s="34">
        <f t="shared" ref="FC284:FF284" si="596">SUM(FC32)</f>
        <v>0.08</v>
      </c>
      <c r="FD284" s="34">
        <f t="shared" si="596"/>
        <v>0</v>
      </c>
      <c r="FE284" s="34">
        <f t="shared" si="596"/>
        <v>0.09</v>
      </c>
      <c r="FF284" s="34">
        <f t="shared" si="596"/>
        <v>0</v>
      </c>
      <c r="FG284" s="34"/>
      <c r="FJ284" s="34">
        <f t="shared" ref="FJ284:FM284" si="597">SUM(FJ32)</f>
        <v>0.13</v>
      </c>
      <c r="FK284" s="34">
        <f t="shared" si="597"/>
        <v>0.52</v>
      </c>
      <c r="FL284" s="34">
        <f t="shared" si="597"/>
        <v>0.09</v>
      </c>
      <c r="FM284" s="34">
        <f t="shared" si="597"/>
        <v>0</v>
      </c>
      <c r="FQ284" s="34">
        <f t="shared" ref="FQ284:FT284" si="598">SUM(FQ32)</f>
        <v>0.25</v>
      </c>
      <c r="FR284" s="34">
        <f t="shared" si="598"/>
        <v>0.56999999999999995</v>
      </c>
      <c r="FS284" s="34">
        <f t="shared" si="598"/>
        <v>0.27</v>
      </c>
      <c r="FT284" s="34">
        <f t="shared" si="598"/>
        <v>0</v>
      </c>
      <c r="FX284" s="34">
        <f t="shared" ref="FX284:GA284" si="599">SUM(FX32)</f>
        <v>0.87</v>
      </c>
      <c r="FY284" s="34">
        <f t="shared" si="599"/>
        <v>3.33</v>
      </c>
      <c r="FZ284" s="34">
        <f t="shared" si="599"/>
        <v>0.52</v>
      </c>
      <c r="GA284" s="34">
        <f t="shared" si="599"/>
        <v>0</v>
      </c>
      <c r="GE284" s="34">
        <f t="shared" ref="GE284:GH284" si="600">SUM(GE32)</f>
        <v>0.56000000000000005</v>
      </c>
      <c r="GF284" s="34">
        <f t="shared" si="600"/>
        <v>2.02</v>
      </c>
      <c r="GG284" s="34">
        <f t="shared" si="600"/>
        <v>0.32</v>
      </c>
      <c r="GH284" s="34">
        <f t="shared" si="600"/>
        <v>0.19</v>
      </c>
      <c r="GL284" s="34">
        <f t="shared" ref="GL284:GO284" si="601">SUM(GL32)</f>
        <v>0.28999999999999998</v>
      </c>
      <c r="GM284" s="34">
        <f t="shared" si="601"/>
        <v>0.89</v>
      </c>
      <c r="GN284" s="34">
        <f t="shared" si="601"/>
        <v>0.24</v>
      </c>
      <c r="GO284" s="34">
        <f t="shared" si="601"/>
        <v>0</v>
      </c>
      <c r="GS284" s="49">
        <f t="shared" ref="GS284:GV284" si="602">SUM(GS32)</f>
        <v>0.37</v>
      </c>
      <c r="GT284" s="49">
        <f t="shared" si="602"/>
        <v>1.34</v>
      </c>
      <c r="GU284" s="49">
        <f t="shared" si="602"/>
        <v>0.21</v>
      </c>
      <c r="GV284" s="49">
        <f t="shared" si="602"/>
        <v>0</v>
      </c>
      <c r="GZ284" s="57">
        <f t="shared" ref="GZ284:HC284" si="603">SUM(GZ32)</f>
        <v>0.36</v>
      </c>
      <c r="HA284" s="57">
        <f t="shared" si="603"/>
        <v>1.51</v>
      </c>
      <c r="HB284" s="57">
        <f t="shared" si="603"/>
        <v>0.22</v>
      </c>
      <c r="HC284" s="57">
        <f t="shared" si="603"/>
        <v>0</v>
      </c>
      <c r="HG284" s="57">
        <f t="shared" ref="HG284:HJ284" si="604">SUM(HG32)</f>
        <v>0.55000000000000004</v>
      </c>
      <c r="HH284" s="57">
        <f t="shared" si="604"/>
        <v>1.27</v>
      </c>
      <c r="HI284" s="57">
        <f t="shared" si="604"/>
        <v>0.49</v>
      </c>
      <c r="HJ284" s="57">
        <f t="shared" si="604"/>
        <v>0.17</v>
      </c>
    </row>
    <row r="285" spans="1:218" x14ac:dyDescent="0.25">
      <c r="A285" s="34" t="s">
        <v>277</v>
      </c>
      <c r="B285" s="34">
        <f t="shared" ref="B285:E285" si="605">SUM(B33)</f>
        <v>0.91</v>
      </c>
      <c r="C285" s="34">
        <f t="shared" si="605"/>
        <v>0.97</v>
      </c>
      <c r="D285" s="34">
        <f t="shared" si="605"/>
        <v>0.93</v>
      </c>
      <c r="E285" s="34">
        <f t="shared" si="605"/>
        <v>0.68</v>
      </c>
      <c r="H285" s="34" t="s">
        <v>277</v>
      </c>
      <c r="I285" s="34">
        <f t="shared" ref="I285:L285" si="606">SUM(I33)</f>
        <v>1.07</v>
      </c>
      <c r="J285" s="34">
        <f t="shared" si="606"/>
        <v>0.99</v>
      </c>
      <c r="K285" s="34">
        <f t="shared" si="606"/>
        <v>1.3</v>
      </c>
      <c r="L285" s="34">
        <f t="shared" si="606"/>
        <v>0.2</v>
      </c>
      <c r="O285" s="34" t="s">
        <v>277</v>
      </c>
      <c r="P285" s="34">
        <f t="shared" ref="P285:S285" si="607">SUM(P33)</f>
        <v>1.3</v>
      </c>
      <c r="Q285" s="34">
        <f t="shared" si="607"/>
        <v>2.0299999999999998</v>
      </c>
      <c r="R285" s="34">
        <f t="shared" si="607"/>
        <v>1.51</v>
      </c>
      <c r="S285" s="34">
        <f t="shared" si="607"/>
        <v>0.18</v>
      </c>
      <c r="V285" s="34" t="s">
        <v>277</v>
      </c>
      <c r="W285" s="34">
        <f t="shared" ref="W285:Z285" si="608">SUM(W33)</f>
        <v>1.23</v>
      </c>
      <c r="X285" s="34">
        <f t="shared" si="608"/>
        <v>1.37</v>
      </c>
      <c r="Y285" s="34">
        <f t="shared" si="608"/>
        <v>1.22</v>
      </c>
      <c r="Z285" s="34">
        <f t="shared" si="608"/>
        <v>0.16</v>
      </c>
      <c r="AC285" s="34" t="s">
        <v>277</v>
      </c>
      <c r="AD285" s="34">
        <f t="shared" ref="AD285:AG285" si="609">SUM(AD33)</f>
        <v>0.77</v>
      </c>
      <c r="AE285" s="34">
        <f t="shared" si="609"/>
        <v>1.1000000000000001</v>
      </c>
      <c r="AF285" s="34">
        <f t="shared" si="609"/>
        <v>0.8</v>
      </c>
      <c r="AG285" s="34">
        <f t="shared" si="609"/>
        <v>0.27</v>
      </c>
      <c r="AJ285" s="34" t="s">
        <v>277</v>
      </c>
      <c r="AK285" s="34">
        <f t="shared" ref="AK285:AN285" si="610">SUM(AK33)</f>
        <v>0.9</v>
      </c>
      <c r="AL285" s="34">
        <f t="shared" si="610"/>
        <v>0.23</v>
      </c>
      <c r="AM285" s="34">
        <f t="shared" si="610"/>
        <v>1.17</v>
      </c>
      <c r="AN285" s="34">
        <f t="shared" si="610"/>
        <v>0.51</v>
      </c>
      <c r="AQ285" s="32" t="s">
        <v>277</v>
      </c>
      <c r="AR285" s="32">
        <f t="shared" ref="AR285:AU285" si="611">SUM(AR33)</f>
        <v>1.04</v>
      </c>
      <c r="AS285" s="32">
        <f t="shared" si="611"/>
        <v>1.6</v>
      </c>
      <c r="AT285" s="32">
        <f t="shared" si="611"/>
        <v>1</v>
      </c>
      <c r="AU285" s="32">
        <f t="shared" si="611"/>
        <v>0.27</v>
      </c>
      <c r="AX285" s="32" t="s">
        <v>277</v>
      </c>
      <c r="AY285" s="32">
        <f t="shared" ref="AY285:BB285" si="612">SUM(AY33)</f>
        <v>0.77</v>
      </c>
      <c r="AZ285" s="32">
        <f t="shared" si="612"/>
        <v>1.41</v>
      </c>
      <c r="BA285" s="32">
        <f t="shared" si="612"/>
        <v>0.7</v>
      </c>
      <c r="BB285" s="32">
        <f t="shared" si="612"/>
        <v>0.17</v>
      </c>
      <c r="BE285" s="32" t="s">
        <v>277</v>
      </c>
      <c r="BF285" s="32">
        <f t="shared" ref="BF285:BI285" si="613">SUM(BF33)</f>
        <v>0.73</v>
      </c>
      <c r="BG285" s="32">
        <f t="shared" si="613"/>
        <v>1.1599999999999999</v>
      </c>
      <c r="BH285" s="32">
        <f t="shared" si="613"/>
        <v>0.74</v>
      </c>
      <c r="BI285" s="32">
        <f t="shared" si="61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614">SUM(BP33)</f>
        <v>0.83</v>
      </c>
      <c r="BQ285" s="32">
        <f t="shared" si="614"/>
        <v>1.24</v>
      </c>
      <c r="BR285" s="32">
        <f t="shared" si="614"/>
        <v>0.86</v>
      </c>
      <c r="BS285" s="32">
        <f t="shared" si="614"/>
        <v>7.0000000000000007E-2</v>
      </c>
      <c r="BV285" s="2" t="s">
        <v>277</v>
      </c>
      <c r="BW285" s="2">
        <f t="shared" ref="BW285:BZ285" si="615">SUM(BW33)</f>
        <v>0.89</v>
      </c>
      <c r="BX285" s="2">
        <f t="shared" si="615"/>
        <v>1.1200000000000001</v>
      </c>
      <c r="BY285" s="2">
        <f t="shared" si="615"/>
        <v>0.96</v>
      </c>
      <c r="BZ285" s="2">
        <f t="shared" si="615"/>
        <v>0.19</v>
      </c>
      <c r="CC285" s="2" t="s">
        <v>277</v>
      </c>
      <c r="CD285" s="2">
        <f t="shared" si="255"/>
        <v>1.21</v>
      </c>
      <c r="CE285" s="2">
        <f t="shared" si="255"/>
        <v>1.91</v>
      </c>
      <c r="CF285" s="2">
        <f t="shared" si="255"/>
        <v>1.18</v>
      </c>
      <c r="CG285" s="2">
        <f t="shared" si="255"/>
        <v>0.4</v>
      </c>
      <c r="CJ285" s="34" t="s">
        <v>277</v>
      </c>
      <c r="CK285" s="34">
        <f t="shared" ref="CK285:CN285" si="616">SUM(CK33)</f>
        <v>1.1399999999999999</v>
      </c>
      <c r="CL285" s="34">
        <f t="shared" si="616"/>
        <v>1.86</v>
      </c>
      <c r="CM285" s="34">
        <f t="shared" si="616"/>
        <v>1.06</v>
      </c>
      <c r="CN285" s="34">
        <f t="shared" si="616"/>
        <v>0.56000000000000005</v>
      </c>
      <c r="CQ285" s="34" t="s">
        <v>277</v>
      </c>
      <c r="CR285" s="34">
        <f t="shared" ref="CR285:CU285" si="617">SUM(CR33)</f>
        <v>0.95</v>
      </c>
      <c r="CS285" s="34">
        <f t="shared" si="617"/>
        <v>1.61</v>
      </c>
      <c r="CT285" s="34">
        <f t="shared" si="617"/>
        <v>0.87</v>
      </c>
      <c r="CU285" s="34">
        <f t="shared" si="617"/>
        <v>0.47</v>
      </c>
      <c r="CX285" s="34" t="s">
        <v>277</v>
      </c>
      <c r="CY285" s="34">
        <f t="shared" ref="CY285:DB285" si="618">SUM(CY33)</f>
        <v>1.0900000000000001</v>
      </c>
      <c r="CZ285" s="34">
        <f t="shared" si="618"/>
        <v>1.67</v>
      </c>
      <c r="DA285" s="34">
        <f t="shared" si="618"/>
        <v>1.05</v>
      </c>
      <c r="DB285" s="34">
        <f t="shared" si="618"/>
        <v>0.59</v>
      </c>
      <c r="DE285" s="34" t="s">
        <v>277</v>
      </c>
      <c r="DF285" s="34">
        <f t="shared" ref="DF285:DI285" si="619">SUM(DF33)</f>
        <v>1.27</v>
      </c>
      <c r="DG285" s="34">
        <f t="shared" si="619"/>
        <v>1.23</v>
      </c>
      <c r="DH285" s="34">
        <f t="shared" si="619"/>
        <v>1.37</v>
      </c>
      <c r="DI285" s="34">
        <f t="shared" si="619"/>
        <v>0.55000000000000004</v>
      </c>
      <c r="DL285" s="34" t="s">
        <v>277</v>
      </c>
      <c r="DM285" s="34">
        <f t="shared" ref="DM285:DP285" si="620">SUM(DM33)</f>
        <v>1.1299999999999999</v>
      </c>
      <c r="DN285" s="34">
        <f t="shared" si="620"/>
        <v>1.48</v>
      </c>
      <c r="DO285" s="34">
        <f t="shared" si="620"/>
        <v>1.2</v>
      </c>
      <c r="DP285" s="34">
        <f t="shared" si="620"/>
        <v>0.72</v>
      </c>
      <c r="DS285" s="34" t="s">
        <v>277</v>
      </c>
      <c r="DT285" s="34">
        <f t="shared" ref="DT285:DW285" si="621">SUM(DT33)</f>
        <v>0.82</v>
      </c>
      <c r="DU285" s="34">
        <f t="shared" si="621"/>
        <v>0.63</v>
      </c>
      <c r="DV285" s="34">
        <f t="shared" si="621"/>
        <v>1.02</v>
      </c>
      <c r="DW285" s="34">
        <f t="shared" si="621"/>
        <v>0.04</v>
      </c>
      <c r="DZ285" s="34" t="s">
        <v>277</v>
      </c>
      <c r="EA285" s="34">
        <f t="shared" ref="EA285:ED285" si="622">SUM(EA33)</f>
        <v>0.88</v>
      </c>
      <c r="EB285" s="34">
        <f t="shared" si="622"/>
        <v>0.33</v>
      </c>
      <c r="EC285" s="34">
        <f t="shared" si="622"/>
        <v>1.18</v>
      </c>
      <c r="ED285" s="34">
        <f t="shared" si="622"/>
        <v>0.06</v>
      </c>
      <c r="EG285" s="34" t="s">
        <v>277</v>
      </c>
      <c r="EH285" s="34">
        <f t="shared" ref="EH285:EK285" si="623">SUM(EH33)</f>
        <v>0.85</v>
      </c>
      <c r="EI285" s="34">
        <f t="shared" si="623"/>
        <v>0.36</v>
      </c>
      <c r="EJ285" s="34">
        <f t="shared" si="623"/>
        <v>1.24</v>
      </c>
      <c r="EK285" s="34">
        <f t="shared" si="623"/>
        <v>0</v>
      </c>
      <c r="EN285" s="34" t="s">
        <v>277</v>
      </c>
      <c r="EO285" s="34">
        <f t="shared" ref="EO285:ER285" si="624">SUM(EO33)</f>
        <v>0.86</v>
      </c>
      <c r="EP285" s="34">
        <f t="shared" si="624"/>
        <v>1.34</v>
      </c>
      <c r="EQ285" s="34">
        <f t="shared" si="624"/>
        <v>1.02</v>
      </c>
      <c r="ER285" s="34">
        <f t="shared" si="624"/>
        <v>7.0000000000000007E-2</v>
      </c>
      <c r="EU285" s="34" t="s">
        <v>277</v>
      </c>
      <c r="EV285" s="34">
        <f t="shared" ref="EV285:EY285" si="625">SUM(EV33)</f>
        <v>0.59</v>
      </c>
      <c r="EW285" s="34">
        <f t="shared" si="625"/>
        <v>0.7</v>
      </c>
      <c r="EX285" s="34">
        <f t="shared" si="625"/>
        <v>0.6</v>
      </c>
      <c r="EY285" s="34">
        <f t="shared" si="625"/>
        <v>0.13</v>
      </c>
      <c r="FC285" s="34">
        <f t="shared" ref="FC285:FF285" si="626">SUM(FC33)</f>
        <v>0.7</v>
      </c>
      <c r="FD285" s="34">
        <f t="shared" si="626"/>
        <v>1.08</v>
      </c>
      <c r="FE285" s="34">
        <f t="shared" si="626"/>
        <v>0.75</v>
      </c>
      <c r="FF285" s="34">
        <f t="shared" si="626"/>
        <v>0</v>
      </c>
      <c r="FG285" s="34"/>
      <c r="FJ285" s="34">
        <f t="shared" ref="FJ285:FM285" si="627">SUM(FJ33)</f>
        <v>0.94</v>
      </c>
      <c r="FK285" s="34">
        <f t="shared" si="627"/>
        <v>1.28</v>
      </c>
      <c r="FL285" s="34">
        <f t="shared" si="627"/>
        <v>1.08</v>
      </c>
      <c r="FM285" s="34">
        <f t="shared" si="627"/>
        <v>0</v>
      </c>
      <c r="FQ285" s="34">
        <f t="shared" ref="FQ285:FT285" si="628">SUM(FQ33)</f>
        <v>0.79</v>
      </c>
      <c r="FR285" s="34">
        <f t="shared" si="628"/>
        <v>0.43</v>
      </c>
      <c r="FS285" s="34">
        <f t="shared" si="628"/>
        <v>1.01</v>
      </c>
      <c r="FT285" s="34">
        <f t="shared" si="628"/>
        <v>0</v>
      </c>
      <c r="FX285" s="34">
        <f t="shared" ref="FX285:GA285" si="629">SUM(FX33)</f>
        <v>0.66</v>
      </c>
      <c r="FY285" s="34">
        <f t="shared" si="629"/>
        <v>0.4</v>
      </c>
      <c r="FZ285" s="34">
        <f t="shared" si="629"/>
        <v>0.85</v>
      </c>
      <c r="GA285" s="34">
        <f t="shared" si="629"/>
        <v>0.16</v>
      </c>
      <c r="GE285" s="34">
        <f t="shared" ref="GE285:GH285" si="630">SUM(GE33)</f>
        <v>0.55000000000000004</v>
      </c>
      <c r="GF285" s="34">
        <f t="shared" si="630"/>
        <v>0.06</v>
      </c>
      <c r="GG285" s="34">
        <f t="shared" si="630"/>
        <v>0.82</v>
      </c>
      <c r="GH285" s="34">
        <f t="shared" si="630"/>
        <v>0.05</v>
      </c>
      <c r="GL285" s="34">
        <f t="shared" ref="GL285:GO285" si="631">SUM(GL33)</f>
        <v>0.63</v>
      </c>
      <c r="GM285" s="34">
        <f t="shared" si="631"/>
        <v>0.27</v>
      </c>
      <c r="GN285" s="34">
        <f t="shared" si="631"/>
        <v>0.68</v>
      </c>
      <c r="GO285" s="34">
        <f t="shared" si="631"/>
        <v>0.1</v>
      </c>
      <c r="GS285" s="49">
        <f t="shared" ref="GS285:GV285" si="632">SUM(GS33)</f>
        <v>0.56000000000000005</v>
      </c>
      <c r="GT285" s="49">
        <f t="shared" si="632"/>
        <v>0.86</v>
      </c>
      <c r="GU285" s="49">
        <f t="shared" si="632"/>
        <v>0.56999999999999995</v>
      </c>
      <c r="GV285" s="49">
        <f t="shared" si="632"/>
        <v>0</v>
      </c>
      <c r="GZ285" s="57">
        <f t="shared" ref="GZ285:HC285" si="633">SUM(GZ33)</f>
        <v>0.57999999999999996</v>
      </c>
      <c r="HA285" s="57">
        <f t="shared" si="633"/>
        <v>0.21</v>
      </c>
      <c r="HB285" s="57">
        <f t="shared" si="633"/>
        <v>0.73</v>
      </c>
      <c r="HC285" s="57">
        <f t="shared" si="633"/>
        <v>0</v>
      </c>
      <c r="HG285" s="57">
        <f t="shared" ref="HG285:HJ285" si="634">SUM(HG33)</f>
        <v>0.43</v>
      </c>
      <c r="HH285" s="57">
        <f t="shared" si="634"/>
        <v>0</v>
      </c>
      <c r="HI285" s="57">
        <f t="shared" si="634"/>
        <v>0.52</v>
      </c>
      <c r="HJ285" s="57">
        <f t="shared" si="634"/>
        <v>0</v>
      </c>
    </row>
    <row r="286" spans="1:218" x14ac:dyDescent="0.25">
      <c r="A286" s="34" t="s">
        <v>278</v>
      </c>
      <c r="B286" s="34">
        <f t="shared" ref="B286:E286" si="635">SUM(B34)</f>
        <v>7.0000000000000007E-2</v>
      </c>
      <c r="C286" s="34">
        <f t="shared" si="635"/>
        <v>0</v>
      </c>
      <c r="D286" s="34">
        <f t="shared" si="635"/>
        <v>0.06</v>
      </c>
      <c r="E286" s="34">
        <f t="shared" si="635"/>
        <v>0</v>
      </c>
      <c r="H286" s="34" t="s">
        <v>278</v>
      </c>
      <c r="I286" s="34">
        <f t="shared" ref="I286:L286" si="636">SUM(I34)</f>
        <v>0.14000000000000001</v>
      </c>
      <c r="J286" s="34">
        <f t="shared" si="636"/>
        <v>0.33</v>
      </c>
      <c r="K286" s="34">
        <f t="shared" si="636"/>
        <v>0.15</v>
      </c>
      <c r="L286" s="34">
        <f t="shared" si="636"/>
        <v>0</v>
      </c>
      <c r="O286" s="34" t="s">
        <v>278</v>
      </c>
      <c r="P286" s="34">
        <f t="shared" ref="P286:S286" si="637">SUM(P34)</f>
        <v>0.08</v>
      </c>
      <c r="Q286" s="34">
        <f t="shared" si="637"/>
        <v>0</v>
      </c>
      <c r="R286" s="34">
        <f t="shared" si="637"/>
        <v>0.13</v>
      </c>
      <c r="S286" s="34">
        <f t="shared" si="637"/>
        <v>0</v>
      </c>
      <c r="V286" s="34" t="s">
        <v>278</v>
      </c>
      <c r="W286" s="34">
        <f t="shared" ref="W286:Z286" si="638">SUM(W34)</f>
        <v>7.0000000000000007E-2</v>
      </c>
      <c r="X286" s="34">
        <f t="shared" si="638"/>
        <v>7.0000000000000007E-2</v>
      </c>
      <c r="Y286" s="34">
        <f t="shared" si="638"/>
        <v>0.1</v>
      </c>
      <c r="Z286" s="34">
        <f t="shared" si="638"/>
        <v>0</v>
      </c>
      <c r="AC286" s="34" t="s">
        <v>278</v>
      </c>
      <c r="AD286" s="34">
        <f t="shared" ref="AD286:AG286" si="639">SUM(AD34)</f>
        <v>0.09</v>
      </c>
      <c r="AE286" s="34">
        <f t="shared" si="639"/>
        <v>0.25</v>
      </c>
      <c r="AF286" s="34">
        <f t="shared" si="639"/>
        <v>0.04</v>
      </c>
      <c r="AG286" s="34">
        <f t="shared" si="639"/>
        <v>0.14000000000000001</v>
      </c>
      <c r="AJ286" s="34" t="s">
        <v>278</v>
      </c>
      <c r="AK286" s="34">
        <f t="shared" ref="AK286:AN286" si="640">SUM(AK34)</f>
        <v>0.05</v>
      </c>
      <c r="AL286" s="34">
        <f t="shared" si="640"/>
        <v>7.0000000000000007E-2</v>
      </c>
      <c r="AM286" s="34">
        <f t="shared" si="640"/>
        <v>7.0000000000000007E-2</v>
      </c>
      <c r="AN286" s="34">
        <f t="shared" si="640"/>
        <v>0</v>
      </c>
      <c r="AQ286" s="32" t="s">
        <v>278</v>
      </c>
      <c r="AR286" s="32">
        <f t="shared" ref="AR286:AU286" si="641">SUM(AR34)</f>
        <v>0.13</v>
      </c>
      <c r="AS286" s="32">
        <f t="shared" si="641"/>
        <v>0</v>
      </c>
      <c r="AT286" s="32">
        <f t="shared" si="641"/>
        <v>0.2</v>
      </c>
      <c r="AU286" s="32">
        <f t="shared" si="641"/>
        <v>0</v>
      </c>
      <c r="AX286" s="32" t="s">
        <v>278</v>
      </c>
      <c r="AY286" s="32">
        <f t="shared" ref="AY286:BB286" si="642">SUM(AY34)</f>
        <v>0.22</v>
      </c>
      <c r="AZ286" s="32">
        <f t="shared" si="642"/>
        <v>0.11</v>
      </c>
      <c r="BA286" s="32">
        <f t="shared" si="642"/>
        <v>0.32</v>
      </c>
      <c r="BB286" s="32">
        <f t="shared" si="642"/>
        <v>0.06</v>
      </c>
      <c r="BE286" s="32" t="s">
        <v>278</v>
      </c>
      <c r="BF286" s="32">
        <f t="shared" ref="BF286:BI286" si="643">SUM(BF34)</f>
        <v>7.0000000000000007E-2</v>
      </c>
      <c r="BG286" s="32">
        <f t="shared" si="643"/>
        <v>0.19</v>
      </c>
      <c r="BH286" s="32">
        <f t="shared" si="643"/>
        <v>0.04</v>
      </c>
      <c r="BI286" s="32">
        <f t="shared" si="643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644">SUM(BP34)</f>
        <v>0.15</v>
      </c>
      <c r="BQ286" s="32">
        <f t="shared" si="644"/>
        <v>0.36</v>
      </c>
      <c r="BR286" s="32">
        <f t="shared" si="644"/>
        <v>0.16</v>
      </c>
      <c r="BS286" s="32">
        <f t="shared" si="644"/>
        <v>0</v>
      </c>
      <c r="BV286" s="2" t="s">
        <v>278</v>
      </c>
      <c r="BW286" s="2">
        <f t="shared" ref="BW286:BZ286" si="645">SUM(BW34)</f>
        <v>0.18</v>
      </c>
      <c r="BX286" s="2">
        <f t="shared" si="645"/>
        <v>0.45</v>
      </c>
      <c r="BY286" s="2">
        <f t="shared" si="645"/>
        <v>0.11</v>
      </c>
      <c r="BZ286" s="2">
        <f t="shared" si="645"/>
        <v>0</v>
      </c>
      <c r="CC286" s="2" t="s">
        <v>278</v>
      </c>
      <c r="CD286" s="2">
        <f t="shared" si="255"/>
        <v>0.18</v>
      </c>
      <c r="CE286" s="2">
        <f t="shared" si="255"/>
        <v>0</v>
      </c>
      <c r="CF286" s="2">
        <f t="shared" si="255"/>
        <v>0.18</v>
      </c>
      <c r="CG286" s="2">
        <f t="shared" si="255"/>
        <v>0</v>
      </c>
      <c r="CJ286" s="34" t="s">
        <v>278</v>
      </c>
      <c r="CK286" s="34">
        <f t="shared" ref="CK286:CN286" si="646">SUM(CK34)</f>
        <v>0.13</v>
      </c>
      <c r="CL286" s="34">
        <f t="shared" si="646"/>
        <v>0.12</v>
      </c>
      <c r="CM286" s="34">
        <f t="shared" si="646"/>
        <v>0.17</v>
      </c>
      <c r="CN286" s="34">
        <f t="shared" si="646"/>
        <v>0.03</v>
      </c>
      <c r="CQ286" s="34" t="s">
        <v>278</v>
      </c>
      <c r="CR286" s="34">
        <f t="shared" ref="CR286:CU286" si="647">SUM(CR34)</f>
        <v>0.32</v>
      </c>
      <c r="CS286" s="34">
        <f t="shared" si="647"/>
        <v>0.08</v>
      </c>
      <c r="CT286" s="34">
        <f t="shared" si="647"/>
        <v>0.49</v>
      </c>
      <c r="CU286" s="34">
        <f t="shared" si="647"/>
        <v>0</v>
      </c>
      <c r="CX286" s="34" t="s">
        <v>278</v>
      </c>
      <c r="CY286" s="34">
        <f t="shared" ref="CY286:DB286" si="648">SUM(CY34)</f>
        <v>0.22</v>
      </c>
      <c r="CZ286" s="34">
        <f t="shared" si="648"/>
        <v>0.3</v>
      </c>
      <c r="DA286" s="34">
        <f t="shared" si="648"/>
        <v>0.23</v>
      </c>
      <c r="DB286" s="34">
        <f t="shared" si="648"/>
        <v>0.04</v>
      </c>
      <c r="DE286" s="34" t="s">
        <v>278</v>
      </c>
      <c r="DF286" s="34">
        <f t="shared" ref="DF286:DI286" si="649">SUM(DF34)</f>
        <v>0.22</v>
      </c>
      <c r="DG286" s="34">
        <f t="shared" si="649"/>
        <v>0.53</v>
      </c>
      <c r="DH286" s="34">
        <f t="shared" si="649"/>
        <v>0.21</v>
      </c>
      <c r="DI286" s="34">
        <f t="shared" si="649"/>
        <v>0</v>
      </c>
      <c r="DL286" s="34" t="s">
        <v>278</v>
      </c>
      <c r="DM286" s="34">
        <f t="shared" ref="DM286:DP286" si="650">SUM(DM34)</f>
        <v>0.23</v>
      </c>
      <c r="DN286" s="34">
        <f t="shared" si="650"/>
        <v>0.3</v>
      </c>
      <c r="DO286" s="34">
        <f t="shared" si="650"/>
        <v>0.2</v>
      </c>
      <c r="DP286" s="34">
        <f t="shared" si="650"/>
        <v>0</v>
      </c>
      <c r="DS286" s="34" t="s">
        <v>278</v>
      </c>
      <c r="DT286" s="34">
        <f t="shared" ref="DT286:DW286" si="651">SUM(DT34)</f>
        <v>0.09</v>
      </c>
      <c r="DU286" s="34">
        <f t="shared" si="651"/>
        <v>0.19</v>
      </c>
      <c r="DV286" s="34">
        <f t="shared" si="651"/>
        <v>0.03</v>
      </c>
      <c r="DW286" s="34">
        <f t="shared" si="651"/>
        <v>0.06</v>
      </c>
      <c r="DZ286" s="34" t="s">
        <v>278</v>
      </c>
      <c r="EA286" s="34">
        <f t="shared" ref="EA286:ED286" si="652">SUM(EA34)</f>
        <v>0.21</v>
      </c>
      <c r="EB286" s="34">
        <f t="shared" si="652"/>
        <v>0.19</v>
      </c>
      <c r="EC286" s="34">
        <f t="shared" si="652"/>
        <v>0.03</v>
      </c>
      <c r="ED286" s="34">
        <f t="shared" si="652"/>
        <v>0.43</v>
      </c>
      <c r="EG286" s="34" t="s">
        <v>278</v>
      </c>
      <c r="EH286" s="34">
        <f t="shared" ref="EH286:EK286" si="653">SUM(EH34)</f>
        <v>0.09</v>
      </c>
      <c r="EI286" s="34">
        <f t="shared" si="653"/>
        <v>0.28999999999999998</v>
      </c>
      <c r="EJ286" s="34">
        <f t="shared" si="653"/>
        <v>0.03</v>
      </c>
      <c r="EK286" s="34">
        <f t="shared" si="653"/>
        <v>0.05</v>
      </c>
      <c r="EN286" s="34" t="s">
        <v>278</v>
      </c>
      <c r="EO286" s="34">
        <f t="shared" ref="EO286:ER286" si="654">SUM(EO34)</f>
        <v>0.04</v>
      </c>
      <c r="EP286" s="34">
        <f t="shared" si="654"/>
        <v>0.18</v>
      </c>
      <c r="EQ286" s="34">
        <f t="shared" si="654"/>
        <v>0</v>
      </c>
      <c r="ER286" s="34">
        <f t="shared" si="654"/>
        <v>0</v>
      </c>
      <c r="EU286" s="34" t="s">
        <v>278</v>
      </c>
      <c r="EV286" s="34">
        <f t="shared" ref="EV286:EY286" si="655">SUM(EV34)</f>
        <v>0.09</v>
      </c>
      <c r="EW286" s="34">
        <f t="shared" si="655"/>
        <v>0.52</v>
      </c>
      <c r="EX286" s="34">
        <f t="shared" si="655"/>
        <v>0.01</v>
      </c>
      <c r="EY286" s="34">
        <f t="shared" si="655"/>
        <v>0</v>
      </c>
      <c r="FC286" s="34">
        <f t="shared" ref="FC286:FF286" si="656">SUM(FC34)</f>
        <v>0.05</v>
      </c>
      <c r="FD286" s="34">
        <f t="shared" si="656"/>
        <v>0.24</v>
      </c>
      <c r="FE286" s="34">
        <f t="shared" si="656"/>
        <v>0.02</v>
      </c>
      <c r="FF286" s="34">
        <f t="shared" si="656"/>
        <v>0</v>
      </c>
      <c r="FG286" s="34"/>
      <c r="FJ286" s="34">
        <f t="shared" ref="FJ286:FM286" si="657">SUM(FJ34)</f>
        <v>0.16</v>
      </c>
      <c r="FK286" s="34">
        <f t="shared" si="657"/>
        <v>0.75</v>
      </c>
      <c r="FL286" s="34">
        <f t="shared" si="657"/>
        <v>0.06</v>
      </c>
      <c r="FM286" s="34">
        <f t="shared" si="657"/>
        <v>0</v>
      </c>
      <c r="FQ286" s="34">
        <f t="shared" ref="FQ286:FT286" si="658">SUM(FQ34)</f>
        <v>0.04</v>
      </c>
      <c r="FR286" s="34">
        <f t="shared" si="658"/>
        <v>0.2</v>
      </c>
      <c r="FS286" s="34">
        <f t="shared" si="658"/>
        <v>0.02</v>
      </c>
      <c r="FT286" s="34">
        <f t="shared" si="658"/>
        <v>0</v>
      </c>
      <c r="FX286" s="34">
        <f t="shared" ref="FX286:GA286" si="659">SUM(FX34)</f>
        <v>0.09</v>
      </c>
      <c r="FY286" s="34">
        <f t="shared" si="659"/>
        <v>0.08</v>
      </c>
      <c r="FZ286" s="34">
        <f t="shared" si="659"/>
        <v>7.0000000000000007E-2</v>
      </c>
      <c r="GA286" s="34">
        <f t="shared" si="659"/>
        <v>0.11</v>
      </c>
      <c r="GE286" s="34">
        <f t="shared" ref="GE286:GH286" si="660">SUM(GE34)</f>
        <v>0.19</v>
      </c>
      <c r="GF286" s="34">
        <f t="shared" si="660"/>
        <v>0.76</v>
      </c>
      <c r="GG286" s="34">
        <f t="shared" si="660"/>
        <v>0</v>
      </c>
      <c r="GH286" s="34">
        <f t="shared" si="660"/>
        <v>0</v>
      </c>
      <c r="GL286" s="34">
        <f t="shared" ref="GL286:GO286" si="661">SUM(GL34)</f>
        <v>0.11</v>
      </c>
      <c r="GM286" s="34">
        <f t="shared" si="661"/>
        <v>0.44</v>
      </c>
      <c r="GN286" s="34">
        <f t="shared" si="661"/>
        <v>0</v>
      </c>
      <c r="GO286" s="34">
        <f t="shared" si="661"/>
        <v>0.12</v>
      </c>
      <c r="GS286" s="49">
        <f t="shared" ref="GS286:GV286" si="662">SUM(GS34)</f>
        <v>0.18</v>
      </c>
      <c r="GT286" s="49">
        <f t="shared" si="662"/>
        <v>0.92</v>
      </c>
      <c r="GU286" s="49">
        <f t="shared" si="662"/>
        <v>0</v>
      </c>
      <c r="GV286" s="49">
        <f t="shared" si="662"/>
        <v>0</v>
      </c>
      <c r="GZ286" s="57">
        <f t="shared" ref="GZ286:HC286" si="663">SUM(GZ34)</f>
        <v>0.26</v>
      </c>
      <c r="HA286" s="57">
        <f t="shared" si="663"/>
        <v>0.93</v>
      </c>
      <c r="HB286" s="57">
        <f t="shared" si="663"/>
        <v>0.18</v>
      </c>
      <c r="HC286" s="57">
        <f t="shared" si="663"/>
        <v>0</v>
      </c>
      <c r="HG286" s="57">
        <f t="shared" ref="HG286:HJ286" si="664">SUM(HG34)</f>
        <v>0.28000000000000003</v>
      </c>
      <c r="HH286" s="57">
        <f t="shared" si="664"/>
        <v>1.1200000000000001</v>
      </c>
      <c r="HI286" s="57">
        <f t="shared" si="664"/>
        <v>0.09</v>
      </c>
      <c r="HJ286" s="57">
        <f t="shared" si="664"/>
        <v>0</v>
      </c>
    </row>
    <row r="287" spans="1:218" x14ac:dyDescent="0.25">
      <c r="A287" s="34" t="s">
        <v>279</v>
      </c>
      <c r="B287" s="34">
        <f>SUM(B35:B258)</f>
        <v>1.3600000000000003</v>
      </c>
      <c r="C287" s="34">
        <f t="shared" ref="C287:E287" si="665">SUM(C35:C258)</f>
        <v>2.41</v>
      </c>
      <c r="D287" s="34">
        <f t="shared" si="665"/>
        <v>1.37</v>
      </c>
      <c r="E287" s="34">
        <f t="shared" si="665"/>
        <v>0.08</v>
      </c>
      <c r="H287" s="34" t="s">
        <v>279</v>
      </c>
      <c r="I287" s="34">
        <f>SUM(I35:I258)</f>
        <v>1.36</v>
      </c>
      <c r="J287" s="34">
        <f t="shared" ref="J287:L287" si="666">SUM(J35:J258)</f>
        <v>2.1399999999999997</v>
      </c>
      <c r="K287" s="34">
        <f t="shared" si="666"/>
        <v>1.3000000000000003</v>
      </c>
      <c r="L287" s="34">
        <f t="shared" si="666"/>
        <v>0.64</v>
      </c>
      <c r="O287" s="34" t="s">
        <v>279</v>
      </c>
      <c r="P287" s="34">
        <f>SUM(P35:P258)</f>
        <v>1.7500000000000004</v>
      </c>
      <c r="Q287" s="34">
        <f t="shared" ref="Q287:S287" si="667">SUM(Q35:Q258)</f>
        <v>2.73</v>
      </c>
      <c r="R287" s="34">
        <f t="shared" si="667"/>
        <v>1.8300000000000005</v>
      </c>
      <c r="S287" s="34">
        <f t="shared" si="667"/>
        <v>0.64</v>
      </c>
      <c r="V287" s="34" t="s">
        <v>279</v>
      </c>
      <c r="W287" s="34">
        <f>SUM(W35:W258)</f>
        <v>1.49</v>
      </c>
      <c r="X287" s="34">
        <f t="shared" ref="X287:Z287" si="668">SUM(X35:X258)</f>
        <v>3.71</v>
      </c>
      <c r="Y287" s="34">
        <f t="shared" si="668"/>
        <v>1.3</v>
      </c>
      <c r="Z287" s="34">
        <f t="shared" si="668"/>
        <v>0.15</v>
      </c>
      <c r="AC287" s="34" t="s">
        <v>279</v>
      </c>
      <c r="AD287" s="34">
        <f>SUM(AD35:AD258)</f>
        <v>1.5900000000000003</v>
      </c>
      <c r="AE287" s="34">
        <f t="shared" ref="AE287:AG287" si="669">SUM(AE35:AE258)</f>
        <v>3.0399999999999996</v>
      </c>
      <c r="AF287" s="34">
        <f t="shared" si="669"/>
        <v>1.4800000000000002</v>
      </c>
      <c r="AG287" s="34">
        <f t="shared" si="669"/>
        <v>0.22</v>
      </c>
      <c r="AJ287" s="34" t="s">
        <v>279</v>
      </c>
      <c r="AK287" s="34">
        <f>SUM(AK35:AK258)</f>
        <v>1.1300000000000001</v>
      </c>
      <c r="AL287" s="34">
        <f t="shared" ref="AL287:AN287" si="670">SUM(AL35:AL258)</f>
        <v>3.5500000000000003</v>
      </c>
      <c r="AM287" s="34">
        <f t="shared" si="670"/>
        <v>0.82000000000000006</v>
      </c>
      <c r="AN287" s="34">
        <f t="shared" si="670"/>
        <v>0</v>
      </c>
      <c r="AQ287" s="32" t="s">
        <v>279</v>
      </c>
      <c r="AR287" s="32">
        <f>SUM(AR35:AR258)</f>
        <v>1.1600000000000001</v>
      </c>
      <c r="AS287" s="32">
        <f t="shared" ref="AS287:AU287" si="671">SUM(AS35:AS258)</f>
        <v>2.41</v>
      </c>
      <c r="AT287" s="32">
        <f t="shared" si="671"/>
        <v>0.94000000000000017</v>
      </c>
      <c r="AU287" s="32">
        <f t="shared" si="671"/>
        <v>0</v>
      </c>
      <c r="AX287" s="32" t="s">
        <v>279</v>
      </c>
      <c r="AY287" s="32">
        <f>SUM(AY35:AY258)</f>
        <v>0.88000000000000012</v>
      </c>
      <c r="AZ287" s="32">
        <f t="shared" ref="AZ287:BB287" si="672">SUM(AZ35:AZ258)</f>
        <v>1.3800000000000001</v>
      </c>
      <c r="BA287" s="32">
        <f t="shared" si="672"/>
        <v>0.94000000000000006</v>
      </c>
      <c r="BB287" s="32">
        <f t="shared" si="672"/>
        <v>0</v>
      </c>
      <c r="BE287" s="32" t="s">
        <v>279</v>
      </c>
      <c r="BF287" s="32">
        <f>SUM(BF35:BF258)</f>
        <v>0.99000000000000021</v>
      </c>
      <c r="BG287" s="32">
        <f t="shared" ref="BG287:BI287" si="673">SUM(BG35:BG258)</f>
        <v>2.2400000000000002</v>
      </c>
      <c r="BH287" s="32">
        <f t="shared" si="673"/>
        <v>0.82000000000000006</v>
      </c>
      <c r="BI287" s="32">
        <f t="shared" si="673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674">SUM(BQ35:BQ258)</f>
        <v>1.57</v>
      </c>
      <c r="BR287" s="32">
        <f t="shared" si="674"/>
        <v>0.75000000000000022</v>
      </c>
      <c r="BS287" s="32">
        <f t="shared" si="674"/>
        <v>0.38</v>
      </c>
      <c r="BV287" s="2" t="s">
        <v>279</v>
      </c>
      <c r="BW287" s="2">
        <f>SUM(BW35:BW258)</f>
        <v>0.65000000000000013</v>
      </c>
      <c r="BX287" s="2">
        <f t="shared" ref="BX287:BZ287" si="675">SUM(BX35:BX258)</f>
        <v>0.85999999999999988</v>
      </c>
      <c r="BY287" s="2">
        <f t="shared" si="675"/>
        <v>0.54999999999999993</v>
      </c>
      <c r="BZ287" s="2">
        <f t="shared" si="675"/>
        <v>0</v>
      </c>
      <c r="CC287" s="2" t="s">
        <v>279</v>
      </c>
      <c r="CD287" s="2">
        <f>SUM(CD35:CD258)</f>
        <v>0.8</v>
      </c>
      <c r="CE287" s="2">
        <f t="shared" ref="CE287:CG287" si="676">SUM(CE35:CE258)</f>
        <v>1.1600000000000001</v>
      </c>
      <c r="CF287" s="2">
        <f t="shared" si="676"/>
        <v>0.78000000000000025</v>
      </c>
      <c r="CG287" s="2">
        <f t="shared" si="676"/>
        <v>0</v>
      </c>
      <c r="CJ287" s="34" t="s">
        <v>279</v>
      </c>
      <c r="CK287" s="34">
        <f>SUM(CK35:CK258)</f>
        <v>0.65000000000000013</v>
      </c>
      <c r="CL287" s="34">
        <f t="shared" ref="CL287:CN287" si="677">SUM(CL35:CL258)</f>
        <v>0.69</v>
      </c>
      <c r="CM287" s="34">
        <f t="shared" si="677"/>
        <v>0.69000000000000017</v>
      </c>
      <c r="CN287" s="34">
        <f t="shared" si="677"/>
        <v>0</v>
      </c>
      <c r="CQ287" s="34" t="s">
        <v>279</v>
      </c>
      <c r="CR287" s="34">
        <f>SUM(CR35:CR258)</f>
        <v>1.0100000000000002</v>
      </c>
      <c r="CS287" s="34">
        <f t="shared" ref="CS287:CU287" si="678">SUM(CS35:CS258)</f>
        <v>1.9100000000000001</v>
      </c>
      <c r="CT287" s="34">
        <f t="shared" si="678"/>
        <v>0.93000000000000027</v>
      </c>
      <c r="CU287" s="34">
        <f t="shared" si="678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679">SUM(CZ35:CZ258)</f>
        <v>1.23</v>
      </c>
      <c r="DA287" s="34">
        <f t="shared" si="679"/>
        <v>0.99</v>
      </c>
      <c r="DB287" s="34">
        <f t="shared" si="679"/>
        <v>0.30000000000000004</v>
      </c>
      <c r="DE287" s="34" t="s">
        <v>279</v>
      </c>
      <c r="DF287" s="34">
        <f>SUM(DF35:DF258)</f>
        <v>1.06</v>
      </c>
      <c r="DG287" s="34">
        <f t="shared" ref="DG287:DI287" si="680">SUM(DG35:DG258)</f>
        <v>0.72000000000000008</v>
      </c>
      <c r="DH287" s="34">
        <f t="shared" si="680"/>
        <v>1.1600000000000001</v>
      </c>
      <c r="DI287" s="34">
        <f t="shared" si="680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681">SUM(DN35:DN258)</f>
        <v>1.0599999999999998</v>
      </c>
      <c r="DO287" s="34">
        <f t="shared" si="681"/>
        <v>1.4400000000000002</v>
      </c>
      <c r="DP287" s="34">
        <f t="shared" si="681"/>
        <v>0.35</v>
      </c>
      <c r="DS287" s="34" t="s">
        <v>279</v>
      </c>
      <c r="DT287" s="34">
        <f>SUM(DT35:DT258)</f>
        <v>0.9800000000000002</v>
      </c>
      <c r="DU287" s="34">
        <f t="shared" ref="DU287:DW287" si="682">SUM(DU35:DU258)</f>
        <v>0.79</v>
      </c>
      <c r="DV287" s="34">
        <f t="shared" si="682"/>
        <v>1.02</v>
      </c>
      <c r="DW287" s="34">
        <f t="shared" si="682"/>
        <v>0.43</v>
      </c>
      <c r="DZ287" s="34" t="s">
        <v>279</v>
      </c>
      <c r="EA287" s="34">
        <f>SUM(EA35:EA258)</f>
        <v>0.78000000000000014</v>
      </c>
      <c r="EB287" s="34">
        <f t="shared" ref="EB287:ED287" si="683">SUM(EB35:EB258)</f>
        <v>1.1500000000000001</v>
      </c>
      <c r="EC287" s="34">
        <f t="shared" si="683"/>
        <v>0.64</v>
      </c>
      <c r="ED287" s="34">
        <f t="shared" si="683"/>
        <v>0.11</v>
      </c>
      <c r="EG287" s="34" t="s">
        <v>279</v>
      </c>
      <c r="EH287" s="34">
        <f>SUM(EH35:EH258)</f>
        <v>0.65000000000000013</v>
      </c>
      <c r="EI287" s="34">
        <f t="shared" ref="EI287:EK287" si="684">SUM(EI35:EI258)</f>
        <v>1.42</v>
      </c>
      <c r="EJ287" s="34">
        <f t="shared" si="684"/>
        <v>0.55000000000000004</v>
      </c>
      <c r="EK287" s="34">
        <f t="shared" si="684"/>
        <v>0</v>
      </c>
      <c r="EN287" s="34" t="s">
        <v>279</v>
      </c>
      <c r="EO287" s="34">
        <f>SUM(EO35:EO258)</f>
        <v>0.65000000000000013</v>
      </c>
      <c r="EP287" s="34">
        <f t="shared" ref="EP287:ER287" si="685">SUM(EP35:EP258)</f>
        <v>0.53</v>
      </c>
      <c r="EQ287" s="34">
        <f t="shared" si="685"/>
        <v>0.67</v>
      </c>
      <c r="ER287" s="34">
        <f t="shared" si="685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686">SUM(EW35:EW258)</f>
        <v>1.23</v>
      </c>
      <c r="EX287" s="34">
        <f t="shared" si="686"/>
        <v>0.55000000000000004</v>
      </c>
      <c r="EY287" s="34">
        <f t="shared" si="686"/>
        <v>0.22</v>
      </c>
      <c r="FC287" s="34">
        <f>SUM(FC35:FC258)</f>
        <v>0.70000000000000018</v>
      </c>
      <c r="FD287" s="34">
        <f t="shared" ref="FD287:FF287" si="687">SUM(FD35:FD258)</f>
        <v>1.2</v>
      </c>
      <c r="FE287" s="34">
        <f t="shared" si="687"/>
        <v>0.5</v>
      </c>
      <c r="FF287" s="34">
        <f t="shared" si="687"/>
        <v>0.44</v>
      </c>
      <c r="FG287" s="34"/>
      <c r="FJ287" s="34">
        <f>SUM(FJ35:FJ258)</f>
        <v>1.0900000000000001</v>
      </c>
      <c r="FK287" s="34">
        <f t="shared" ref="FK287:FM287" si="688">SUM(FK35:FK258)</f>
        <v>2.35</v>
      </c>
      <c r="FL287" s="34">
        <f t="shared" si="688"/>
        <v>0.85000000000000009</v>
      </c>
      <c r="FM287" s="34">
        <f t="shared" si="688"/>
        <v>0.26</v>
      </c>
      <c r="FQ287" s="34">
        <f>SUM(FQ35:FQ258)</f>
        <v>1.1600000000000001</v>
      </c>
      <c r="FR287" s="34">
        <f t="shared" ref="FR287:FT287" si="689">SUM(FR35:FR258)</f>
        <v>1.99</v>
      </c>
      <c r="FS287" s="34">
        <f t="shared" si="689"/>
        <v>0.83000000000000007</v>
      </c>
      <c r="FT287" s="34">
        <f t="shared" si="689"/>
        <v>0.27</v>
      </c>
      <c r="FX287" s="34">
        <f>SUM(FX35:FX258)</f>
        <v>0.79000000000000015</v>
      </c>
      <c r="FY287" s="34">
        <f t="shared" ref="FY287:GA287" si="690">SUM(FY35:FY258)</f>
        <v>1.26</v>
      </c>
      <c r="FZ287" s="34">
        <f t="shared" si="690"/>
        <v>0.60000000000000009</v>
      </c>
      <c r="GA287" s="34">
        <f t="shared" si="690"/>
        <v>0.09</v>
      </c>
      <c r="GE287" s="34">
        <f>SUM(GE35:GE258)</f>
        <v>0.78</v>
      </c>
      <c r="GF287" s="34">
        <f t="shared" ref="GF287:GH287" si="691">SUM(GF35:GF258)</f>
        <v>0.66999999999999993</v>
      </c>
      <c r="GG287" s="34">
        <f t="shared" si="691"/>
        <v>0.8600000000000001</v>
      </c>
      <c r="GH287" s="34">
        <f t="shared" si="691"/>
        <v>0</v>
      </c>
      <c r="GL287" s="34">
        <f>SUM(GL35:GL258)</f>
        <v>0.8600000000000001</v>
      </c>
      <c r="GM287" s="34">
        <f t="shared" ref="GM287:GO287" si="692">SUM(GM35:GM258)</f>
        <v>0.65</v>
      </c>
      <c r="GN287" s="34">
        <f t="shared" si="692"/>
        <v>0.82000000000000017</v>
      </c>
      <c r="GO287" s="34">
        <f t="shared" si="692"/>
        <v>0.19</v>
      </c>
      <c r="GS287" s="49">
        <f>SUM(GS35:GS258)</f>
        <v>1.2800000000000002</v>
      </c>
      <c r="GT287" s="49">
        <f t="shared" ref="GT287:GV287" si="693">SUM(GT35:GT258)</f>
        <v>2.6799999999999997</v>
      </c>
      <c r="GU287" s="49">
        <f t="shared" si="693"/>
        <v>1.0399999999999998</v>
      </c>
      <c r="GV287" s="49">
        <f t="shared" si="693"/>
        <v>0</v>
      </c>
      <c r="GZ287" s="57">
        <f>SUM(GZ35:GZ258)</f>
        <v>1.1100000000000003</v>
      </c>
      <c r="HA287" s="57">
        <f t="shared" ref="HA287:HC287" si="694">SUM(HA35:HA258)</f>
        <v>2.1100000000000003</v>
      </c>
      <c r="HB287" s="57">
        <f t="shared" si="694"/>
        <v>1.1200000000000003</v>
      </c>
      <c r="HC287" s="57">
        <f t="shared" si="694"/>
        <v>0</v>
      </c>
      <c r="HG287" s="57">
        <f>SUM(HG35:HG258)</f>
        <v>0.77000000000000013</v>
      </c>
      <c r="HH287" s="57">
        <f t="shared" ref="HH287:HJ287" si="695">SUM(HH35:HH258)</f>
        <v>2.06</v>
      </c>
      <c r="HI287" s="57">
        <f t="shared" si="695"/>
        <v>0.52</v>
      </c>
      <c r="HJ287" s="57">
        <f t="shared" si="695"/>
        <v>0</v>
      </c>
    </row>
    <row r="288" spans="1:218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  <c r="FQ288" s="34"/>
      <c r="FR288" s="34"/>
      <c r="FS288" s="34"/>
      <c r="FT288" s="34"/>
      <c r="FX288" s="34"/>
      <c r="FY288" s="34"/>
      <c r="FZ288" s="34"/>
      <c r="GA288" s="34"/>
      <c r="GS288" s="49"/>
      <c r="GT288" s="49"/>
      <c r="GU288" s="49"/>
      <c r="GV288" s="49"/>
      <c r="GZ288" s="57"/>
      <c r="HA288" s="57"/>
      <c r="HB288" s="57"/>
      <c r="HC288" s="57"/>
    </row>
    <row r="289" spans="2:218" x14ac:dyDescent="0.25">
      <c r="B289" s="1">
        <f>+SUM(B265:B287)</f>
        <v>100.00999999999996</v>
      </c>
      <c r="C289" s="1">
        <f t="shared" ref="C289:E289" si="696">+SUM(C265:C287)</f>
        <v>100.00999999999999</v>
      </c>
      <c r="D289" s="1">
        <f t="shared" si="696"/>
        <v>99.969999999999985</v>
      </c>
      <c r="E289" s="1">
        <f t="shared" si="696"/>
        <v>100.00000000000003</v>
      </c>
      <c r="I289" s="1">
        <f>+SUM(I265:I287)</f>
        <v>99.999999999999986</v>
      </c>
      <c r="J289" s="1">
        <f t="shared" ref="J289:L289" si="697">+SUM(J265:J287)</f>
        <v>99.980000000000018</v>
      </c>
      <c r="K289" s="1">
        <f t="shared" si="697"/>
        <v>99.96</v>
      </c>
      <c r="L289" s="1">
        <f t="shared" si="697"/>
        <v>99.97999999999999</v>
      </c>
      <c r="P289" s="1">
        <f>+SUM(P265:P287)</f>
        <v>99.99</v>
      </c>
      <c r="Q289" s="1">
        <f t="shared" ref="Q289:S289" si="698">+SUM(Q265:Q287)</f>
        <v>100.02</v>
      </c>
      <c r="R289" s="1">
        <f t="shared" si="698"/>
        <v>99.980000000000032</v>
      </c>
      <c r="S289" s="1">
        <f t="shared" si="698"/>
        <v>100</v>
      </c>
      <c r="W289" s="1">
        <f>+SUM(W265:W287)</f>
        <v>99.99</v>
      </c>
      <c r="X289" s="1">
        <f t="shared" ref="X289:Z289" si="699">+SUM(X265:X287)</f>
        <v>99.999999999999986</v>
      </c>
      <c r="Y289" s="1">
        <f t="shared" si="699"/>
        <v>100.00999999999999</v>
      </c>
      <c r="Z289" s="1">
        <f t="shared" si="699"/>
        <v>99.989999999999981</v>
      </c>
      <c r="AD289" s="1">
        <f>+SUM(AD265:AD287)</f>
        <v>99.990000000000009</v>
      </c>
      <c r="AE289" s="1">
        <f t="shared" ref="AE289:AG289" si="700">+SUM(AE265:AE287)</f>
        <v>99.990000000000009</v>
      </c>
      <c r="AF289" s="1">
        <f t="shared" si="700"/>
        <v>100.00999999999998</v>
      </c>
      <c r="AG289" s="1">
        <f t="shared" si="700"/>
        <v>100</v>
      </c>
      <c r="AK289" s="1">
        <f>+SUM(AK265:AK287)</f>
        <v>100.02000000000001</v>
      </c>
      <c r="AL289" s="1">
        <f t="shared" ref="AL289:AN289" si="701">+SUM(AL265:AL287)</f>
        <v>100</v>
      </c>
      <c r="AM289" s="1">
        <f t="shared" si="701"/>
        <v>99.97</v>
      </c>
      <c r="AN289" s="1">
        <f t="shared" si="701"/>
        <v>100.01</v>
      </c>
      <c r="AR289" s="1">
        <f>+SUM(AR265:AR287)</f>
        <v>100.00000000000001</v>
      </c>
      <c r="AS289" s="1">
        <f t="shared" ref="AS289:AU289" si="702">+SUM(AS265:AS287)</f>
        <v>100.02000000000001</v>
      </c>
      <c r="AT289" s="1">
        <f t="shared" si="702"/>
        <v>99.990000000000009</v>
      </c>
      <c r="AU289" s="1">
        <f t="shared" si="702"/>
        <v>99.999999999999986</v>
      </c>
      <c r="AY289" s="1">
        <f>+SUM(AY265:AY287)</f>
        <v>100.00999999999999</v>
      </c>
      <c r="AZ289" s="1">
        <f t="shared" ref="AZ289:BB289" si="703">+SUM(AZ265:AZ287)</f>
        <v>99.999999999999986</v>
      </c>
      <c r="BA289" s="1">
        <f t="shared" si="703"/>
        <v>100.00000000000001</v>
      </c>
      <c r="BB289" s="1">
        <f t="shared" si="703"/>
        <v>99.990000000000038</v>
      </c>
      <c r="BF289" s="1">
        <f>+SUM(BF265:BF287)</f>
        <v>99.969999999999985</v>
      </c>
      <c r="BG289" s="1">
        <f t="shared" ref="BG289:BI289" si="704">+SUM(BG265:BG287)</f>
        <v>99.99</v>
      </c>
      <c r="BH289" s="1">
        <f t="shared" si="704"/>
        <v>100.00999999999998</v>
      </c>
      <c r="BI289" s="1">
        <f t="shared" si="704"/>
        <v>99.99</v>
      </c>
      <c r="BP289" s="1">
        <f>+SUM(BP265:BP287)</f>
        <v>99.98</v>
      </c>
      <c r="BQ289" s="1">
        <f t="shared" ref="BQ289:BS289" si="705">+SUM(BQ265:BQ287)</f>
        <v>100.01999999999998</v>
      </c>
      <c r="BR289" s="1">
        <f t="shared" si="705"/>
        <v>99.990000000000038</v>
      </c>
      <c r="BS289" s="1">
        <f t="shared" si="705"/>
        <v>100.00999999999999</v>
      </c>
      <c r="BW289" s="1">
        <f>+SUM(BW265:BW287)</f>
        <v>100.00000000000003</v>
      </c>
      <c r="BX289" s="1">
        <f t="shared" ref="BX289:BZ289" si="706">+SUM(BX265:BX287)</f>
        <v>100.01</v>
      </c>
      <c r="BY289" s="1">
        <f t="shared" si="706"/>
        <v>99.989999999999981</v>
      </c>
      <c r="BZ289" s="1">
        <f t="shared" si="706"/>
        <v>100</v>
      </c>
      <c r="CD289" s="1">
        <f>+SUM(CD265:CD287)</f>
        <v>100.00999999999999</v>
      </c>
      <c r="CE289" s="1">
        <f t="shared" ref="CE289:CG289" si="707">+SUM(CE265:CE287)</f>
        <v>100</v>
      </c>
      <c r="CF289" s="1">
        <f t="shared" si="707"/>
        <v>99.990000000000038</v>
      </c>
      <c r="CG289" s="1">
        <f t="shared" si="707"/>
        <v>99.98</v>
      </c>
      <c r="CK289" s="1">
        <f>+SUM(CK265:CK287)</f>
        <v>99.989999999999981</v>
      </c>
      <c r="CL289" s="1">
        <f t="shared" ref="CL289:CN289" si="708">+SUM(CL265:CL287)</f>
        <v>99.99</v>
      </c>
      <c r="CM289" s="1">
        <f t="shared" si="708"/>
        <v>99.990000000000009</v>
      </c>
      <c r="CN289" s="1">
        <f t="shared" si="708"/>
        <v>99.98</v>
      </c>
      <c r="CR289" s="1">
        <f>+SUM(CR265:CR287)</f>
        <v>100.00999999999999</v>
      </c>
      <c r="CS289" s="1">
        <f t="shared" ref="CS289:CU289" si="709">+SUM(CS265:CS287)</f>
        <v>99.97999999999999</v>
      </c>
      <c r="CT289" s="1">
        <f t="shared" si="709"/>
        <v>100.01000000000002</v>
      </c>
      <c r="CU289" s="1">
        <f t="shared" si="709"/>
        <v>99.989999999999981</v>
      </c>
      <c r="CY289" s="1">
        <f>+SUM(CY265:CY287)</f>
        <v>99.99</v>
      </c>
      <c r="CZ289" s="1">
        <f t="shared" ref="CZ289:DB289" si="710">+SUM(CZ265:CZ287)</f>
        <v>99.970000000000027</v>
      </c>
      <c r="DA289" s="1">
        <f t="shared" si="710"/>
        <v>99.99</v>
      </c>
      <c r="DB289" s="1">
        <f t="shared" si="710"/>
        <v>100.01000000000003</v>
      </c>
      <c r="DF289" s="1">
        <f>+SUM(DF265:DF287)</f>
        <v>99.990000000000009</v>
      </c>
      <c r="DG289" s="1">
        <f t="shared" ref="DG289:DI289" si="711">+SUM(DG265:DG287)</f>
        <v>100.00000000000001</v>
      </c>
      <c r="DH289" s="1">
        <f t="shared" si="711"/>
        <v>100.00999999999999</v>
      </c>
      <c r="DI289" s="1">
        <f t="shared" si="711"/>
        <v>99.999999999999986</v>
      </c>
      <c r="DM289" s="1">
        <f>+SUM(DM265:DM287)</f>
        <v>99.98</v>
      </c>
      <c r="DN289" s="1">
        <f t="shared" ref="DN289:DP289" si="712">+SUM(DN265:DN287)</f>
        <v>99.980000000000018</v>
      </c>
      <c r="DO289" s="1">
        <f t="shared" si="712"/>
        <v>100.00000000000001</v>
      </c>
      <c r="DP289" s="1">
        <f t="shared" si="712"/>
        <v>100</v>
      </c>
      <c r="DT289" s="1">
        <f>+SUM(DT265:DT287)</f>
        <v>100.01</v>
      </c>
      <c r="DU289" s="1">
        <f t="shared" ref="DU289:DW289" si="713">+SUM(DU265:DU287)</f>
        <v>99.97999999999999</v>
      </c>
      <c r="DV289" s="1">
        <f t="shared" si="713"/>
        <v>100.00999999999999</v>
      </c>
      <c r="DW289" s="1">
        <f t="shared" si="713"/>
        <v>100.00000000000003</v>
      </c>
      <c r="EA289" s="1">
        <f>+SUM(EA265:EA287)</f>
        <v>100.00999999999999</v>
      </c>
      <c r="EB289" s="1">
        <f t="shared" ref="EB289:ED289" si="714">+SUM(EB265:EB287)</f>
        <v>100.01</v>
      </c>
      <c r="EC289" s="1">
        <f t="shared" si="714"/>
        <v>100.01000000000002</v>
      </c>
      <c r="ED289" s="1">
        <f t="shared" si="714"/>
        <v>100.00000000000001</v>
      </c>
      <c r="EH289" s="1">
        <f>+SUM(EH265:EH287)</f>
        <v>100</v>
      </c>
      <c r="EI289" s="1">
        <f t="shared" ref="EI289:EK289" si="715">+SUM(EI265:EI287)</f>
        <v>100.01</v>
      </c>
      <c r="EJ289" s="1">
        <f t="shared" si="715"/>
        <v>100.00999999999999</v>
      </c>
      <c r="EK289" s="1">
        <f t="shared" si="715"/>
        <v>100.00000000000001</v>
      </c>
      <c r="EO289" s="1">
        <f>+SUM(EO265:EO287)</f>
        <v>99.990000000000009</v>
      </c>
      <c r="EP289" s="1">
        <f t="shared" ref="EP289:ER289" si="716">+SUM(EP265:EP287)</f>
        <v>99.990000000000038</v>
      </c>
      <c r="EQ289" s="1">
        <f t="shared" si="716"/>
        <v>100.00000000000003</v>
      </c>
      <c r="ER289" s="1">
        <f t="shared" si="716"/>
        <v>99.999999999999986</v>
      </c>
      <c r="EV289" s="1">
        <f>+SUM(EV265:EV287)</f>
        <v>99.99</v>
      </c>
      <c r="EW289" s="1">
        <f t="shared" ref="EW289:EY289" si="717">+SUM(EW265:EW287)</f>
        <v>100</v>
      </c>
      <c r="EX289" s="1">
        <f t="shared" si="717"/>
        <v>99.99</v>
      </c>
      <c r="EY289" s="1">
        <f t="shared" si="717"/>
        <v>100.00999999999999</v>
      </c>
      <c r="FC289" s="1">
        <f>+SUM(FC265:FC287)</f>
        <v>99.969999999999985</v>
      </c>
      <c r="FD289" s="1">
        <f t="shared" ref="FD289:FF289" si="718">+SUM(FD265:FD287)</f>
        <v>100.03</v>
      </c>
      <c r="FE289" s="1">
        <f t="shared" si="718"/>
        <v>100.01</v>
      </c>
      <c r="FF289" s="1">
        <f t="shared" si="718"/>
        <v>100.01</v>
      </c>
      <c r="FG289" s="34"/>
      <c r="FJ289" s="1">
        <f>+SUM(FJ265:FJ287)</f>
        <v>99.97999999999999</v>
      </c>
      <c r="FK289" s="1">
        <f t="shared" ref="FK289:FM289" si="719">+SUM(FK265:FK287)</f>
        <v>100</v>
      </c>
      <c r="FL289" s="1">
        <f t="shared" si="719"/>
        <v>100.01000000000002</v>
      </c>
      <c r="FM289" s="1">
        <f t="shared" si="719"/>
        <v>100.02</v>
      </c>
      <c r="FQ289" s="1">
        <f>+SUM(FQ265:FQ287)</f>
        <v>100.00000000000001</v>
      </c>
      <c r="FR289" s="1">
        <f t="shared" ref="FR289:FT289" si="720">+SUM(FR265:FR287)</f>
        <v>100.02000000000001</v>
      </c>
      <c r="FS289" s="1">
        <f t="shared" si="720"/>
        <v>100</v>
      </c>
      <c r="FT289" s="1">
        <f t="shared" si="720"/>
        <v>99.990000000000009</v>
      </c>
      <c r="FX289" s="1">
        <f>+SUM(FX265:FX287)</f>
        <v>99.99</v>
      </c>
      <c r="FY289" s="1">
        <f t="shared" ref="FY289:GA289" si="721">+SUM(FY265:FY287)</f>
        <v>100.01</v>
      </c>
      <c r="FZ289" s="1">
        <f t="shared" si="721"/>
        <v>99.989999999999981</v>
      </c>
      <c r="GA289" s="1">
        <f t="shared" si="721"/>
        <v>99.99</v>
      </c>
      <c r="GE289" s="1">
        <f>+SUM(GE265:GE287)</f>
        <v>99.96999999999997</v>
      </c>
      <c r="GF289" s="1">
        <f t="shared" ref="GF289:GH289" si="722">+SUM(GF265:GF287)</f>
        <v>100.01000000000002</v>
      </c>
      <c r="GG289" s="1">
        <f t="shared" si="722"/>
        <v>99.969999999999985</v>
      </c>
      <c r="GH289" s="1">
        <f t="shared" si="722"/>
        <v>99.97999999999999</v>
      </c>
      <c r="GL289" s="1">
        <f>+SUM(GL265:GL287)</f>
        <v>100.00000000000001</v>
      </c>
      <c r="GM289" s="1">
        <f t="shared" ref="GM289:GO289" si="723">+SUM(GM265:GM287)</f>
        <v>100.00000000000001</v>
      </c>
      <c r="GN289" s="1">
        <f t="shared" si="723"/>
        <v>100.02</v>
      </c>
      <c r="GO289" s="1">
        <f t="shared" si="723"/>
        <v>100.00999999999999</v>
      </c>
      <c r="GS289" s="1">
        <f>+SUM(GS265:GS287)</f>
        <v>100.02000000000002</v>
      </c>
      <c r="GT289" s="1">
        <f t="shared" ref="GT289:GV289" si="724">+SUM(GT265:GT287)</f>
        <v>100.00000000000003</v>
      </c>
      <c r="GU289" s="1">
        <f t="shared" si="724"/>
        <v>100.00000000000001</v>
      </c>
      <c r="GV289" s="1">
        <f t="shared" si="724"/>
        <v>100.01999999999998</v>
      </c>
      <c r="GZ289" s="1">
        <f>+SUM(GZ265:GZ287)</f>
        <v>100</v>
      </c>
      <c r="HA289" s="1">
        <f t="shared" ref="HA289:HC289" si="725">+SUM(HA265:HA287)</f>
        <v>99.990000000000023</v>
      </c>
      <c r="HB289" s="1">
        <f t="shared" si="725"/>
        <v>99.99</v>
      </c>
      <c r="HC289" s="1">
        <f t="shared" si="725"/>
        <v>99.999999999999986</v>
      </c>
      <c r="HG289" s="1">
        <f>+SUM(HG265:HG287)</f>
        <v>99.989999999999981</v>
      </c>
      <c r="HH289" s="1">
        <f t="shared" ref="HH289:HJ289" si="726">+SUM(HH265:HH287)</f>
        <v>100.01</v>
      </c>
      <c r="HI289" s="1">
        <f t="shared" si="726"/>
        <v>99.97999999999999</v>
      </c>
      <c r="HJ289" s="1">
        <f t="shared" si="726"/>
        <v>100.00000000000003</v>
      </c>
    </row>
    <row r="290" spans="2:218" x14ac:dyDescent="0.25">
      <c r="FX290" s="34"/>
      <c r="FY290" s="34"/>
      <c r="FZ290" s="34"/>
      <c r="GA290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O19" sqref="O19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8" width="10.7109375" style="9" customWidth="1"/>
    <col min="9" max="9" width="18" style="9" bestFit="1" customWidth="1"/>
    <col min="10" max="11" width="10.7109375" style="9" customWidth="1"/>
    <col min="12" max="12" width="17.28515625" style="9" customWidth="1"/>
    <col min="13" max="13" width="20.85546875" style="9" customWidth="1"/>
    <col min="14" max="14" width="23" style="9" bestFit="1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ENERO 19T.España</v>
      </c>
      <c r="D5" s="8" t="str">
        <f t="shared" ref="D5" si="1">D6&amp;$C$2</f>
        <v xml:space="preserve"> FEBRERO 19T.España</v>
      </c>
      <c r="E5" s="8" t="str">
        <f t="shared" ref="E5" si="2">E6&amp;$C$2</f>
        <v xml:space="preserve"> MARZO 19T.España</v>
      </c>
      <c r="F5" s="8" t="str">
        <f t="shared" ref="F5" si="3">F6&amp;$C$2</f>
        <v xml:space="preserve"> ABRIL 19T.España</v>
      </c>
      <c r="G5" s="8" t="str">
        <f t="shared" ref="G5" si="4">G6&amp;$C$2</f>
        <v xml:space="preserve"> MAYO 19\T.España</v>
      </c>
      <c r="H5" s="8" t="str">
        <f t="shared" ref="H5" si="5">H6&amp;$C$2</f>
        <v xml:space="preserve"> JUNIO 1T.España</v>
      </c>
      <c r="I5" s="8" t="str">
        <f t="shared" ref="I5" si="6">I6&amp;$C$2</f>
        <v xml:space="preserve"> JULIO 19T.España</v>
      </c>
      <c r="J5" s="8" t="str">
        <f t="shared" ref="J5" si="7">J6&amp;$C$2</f>
        <v xml:space="preserve"> AGOSTO 1T.España</v>
      </c>
      <c r="K5" s="8" t="str">
        <f t="shared" ref="K5" si="8">K6&amp;$C$2</f>
        <v xml:space="preserve"> SEPTIEMBRT.España</v>
      </c>
      <c r="L5" s="8" t="str">
        <f t="shared" ref="L5" si="9">L6&amp;$C$2</f>
        <v xml:space="preserve"> OCTUBRE 19\ToT.España</v>
      </c>
      <c r="M5" s="8" t="str">
        <f>M6&amp;$C$2</f>
        <v xml:space="preserve"> NOVIEMBRE T.España</v>
      </c>
      <c r="N5" s="8" t="str">
        <f>N6&amp;$C$2</f>
        <v xml:space="preserve"> DICIEMBRE 19T.España</v>
      </c>
    </row>
    <row r="6" spans="2:15" x14ac:dyDescent="0.25">
      <c r="C6" s="28" t="str">
        <f t="array" ref="C6">INDEX('TOTAL LECHE LIQUIDA Back Data'!$A$262:$ZD$262,,MAX(IF('TOTAL LECHE LIQUIDA Back Data'!$A$262:$ZD$262&lt;&gt;"",COLUMN('TOTAL LECHE LIQUIDA Back Data'!$A$262:$ZD$262)))-(7*C4))</f>
        <v xml:space="preserve"> ENERO 19</v>
      </c>
      <c r="D6" s="28" t="str">
        <f t="array" ref="D6">INDEX('TOTAL LECHE LIQUIDA Back Data'!$A$262:$ZD$262,,MAX(IF('TOTAL LECHE LIQUIDA Back Data'!$A$262:$ZD$262&lt;&gt;"",COLUMN('TOTAL LECHE LIQUIDA Back Data'!$A$262:$ZD$262)))-(7*D4))</f>
        <v xml:space="preserve"> FEBRERO 19</v>
      </c>
      <c r="E6" s="28" t="str">
        <f t="array" ref="E6">INDEX('TOTAL LECHE LIQUIDA Back Data'!$A$262:$ZD$262,,MAX(IF('TOTAL LECHE LIQUIDA Back Data'!$A$262:$ZD$262&lt;&gt;"",COLUMN('TOTAL LECHE LIQUIDA Back Data'!$A$262:$ZD$262)))-(7*E4))</f>
        <v xml:space="preserve"> MARZO 19</v>
      </c>
      <c r="F6" s="28" t="str">
        <f t="array" ref="F6">INDEX('TOTAL LECHE LIQUIDA Back Data'!$A$262:$ZD$262,,MAX(IF('TOTAL LECHE LIQUIDA Back Data'!$A$262:$ZD$262&lt;&gt;"",COLUMN('TOTAL LECHE LIQUIDA Back Data'!$A$262:$ZD$262)))-(7*F4))</f>
        <v xml:space="preserve"> ABRIL 19</v>
      </c>
      <c r="G6" s="28" t="str">
        <f t="array" ref="G6">INDEX('TOTAL LECHE LIQUIDA Back Data'!$A$262:$ZD$262,,MAX(IF('TOTAL LECHE LIQUIDA Back Data'!$A$262:$ZD$262&lt;&gt;"",COLUMN('TOTAL LECHE LIQUIDA Back Data'!$A$262:$ZD$262)))-(7*G4))</f>
        <v xml:space="preserve"> MAYO 19\</v>
      </c>
      <c r="H6" s="28" t="str">
        <f t="array" ref="H6">INDEX('TOTAL LECHE LIQUIDA Back Data'!$A$262:$ZD$262,,MAX(IF('TOTAL LECHE LIQUIDA Back Data'!$A$262:$ZD$262&lt;&gt;"",COLUMN('TOTAL LECHE LIQUIDA Back Data'!$A$262:$ZD$262)))-(7*H4))</f>
        <v xml:space="preserve"> JUNIO 1</v>
      </c>
      <c r="I6" s="28" t="str">
        <f t="array" ref="I6">INDEX('TOTAL LECHE LIQUIDA Back Data'!$A$262:$ZD$262,,MAX(IF('TOTAL LECHE LIQUIDA Back Data'!$A$262:$ZD$262&lt;&gt;"",COLUMN('TOTAL LECHE LIQUIDA Back Data'!$A$262:$ZD$262)))-(7*I4))</f>
        <v xml:space="preserve"> JULIO 19</v>
      </c>
      <c r="J6" s="28" t="str">
        <f t="array" ref="J6">INDEX('TOTAL LECHE LIQUIDA Back Data'!$A$262:$ZD$262,,MAX(IF('TOTAL LECHE LIQUIDA Back Data'!$A$262:$ZD$262&lt;&gt;"",COLUMN('TOTAL LECHE LIQUIDA Back Data'!$A$262:$ZD$262)))-(7*J4))</f>
        <v xml:space="preserve"> AGOSTO 1</v>
      </c>
      <c r="K6" s="28" t="str">
        <f t="array" ref="K6">INDEX('TOTAL LECHE LIQUIDA Back Data'!$A$262:$ZD$262,,MAX(IF('TOTAL LECHE LIQUIDA Back Data'!$A$262:$ZD$262&lt;&gt;"",COLUMN('TOTAL LECHE LIQUIDA Back Data'!$A$262:$ZD$262)))-(7*K4))</f>
        <v xml:space="preserve"> SEPTIEMBR</v>
      </c>
      <c r="L6" s="28" t="str">
        <f t="array" ref="L6">INDEX('TOTAL LECHE LIQUIDA Back Data'!$A$262:$ZD$262,,MAX(IF('TOTAL LECHE LIQUIDA Back Data'!$A$262:$ZD$262&lt;&gt;"",COLUMN('TOTAL LECHE LIQUIDA Back Data'!$A$262:$ZD$262)))-(7*L4))</f>
        <v xml:space="preserve"> OCTUBRE 19\To</v>
      </c>
      <c r="M6" s="28" t="str">
        <f t="array" ref="M6">INDEX('TOTAL LECHE LIQUIDA Back Data'!$A$262:$ZD$262,,MAX(IF('TOTAL LECHE LIQUIDA Back Data'!$A$262:$ZD$262&lt;&gt;"",COLUMN('TOTAL LECHE LIQUIDA Back Data'!$A$262:$ZD$262)))-(7*M4))</f>
        <v xml:space="preserve"> NOVIEMBRE </v>
      </c>
      <c r="N6" s="28" t="str">
        <f t="array" ref="N6">INDEX('TOTAL LECHE LIQUIDA Back Data'!$A$262:$ZD$262,,MAX(IF('TOTAL LECHE LIQUIDA Back Data'!$A$262:$ZD$262&lt;&gt;"",COLUMN('TOTAL LECHE LIQUIDA Back Data'!$A$262:$ZD$262)))-(7*N4))</f>
        <v xml:space="preserve"> DICIEMBRE 19</v>
      </c>
    </row>
    <row r="7" spans="2:15" x14ac:dyDescent="0.25">
      <c r="B7" s="9" t="s">
        <v>258</v>
      </c>
      <c r="C7" s="38">
        <f t="array" ref="C7">CHOOSE(Enlaces!$G$1,INDEX('TOTAL LECHE LIQUIDA Back Data'!$A$261:$ZD$287,MATCH($B7,'TOTAL LECHE LIQUIDA Back Data'!$A$261:$A$287,0),MATCH(C$5,'TOTAL LECHE LIQUIDA Back Data'!$A$261:$ZD$261,0)),INDEX('Leche Entera Back Data'!$A$261:$YY$287,MATCH($B7,'Leche Entera Back Data'!$A$261:$A$287,0),MATCH(C$5,'Leche Entera Back Data'!$A$261:$YY$261,0)),INDEX('Leche Desnatada Back Data'!$A$261:$YY$287,MATCH($B7,'Leche Desnatada Back Data'!$A$261:$A$287,0),MATCH(C$5,'Leche Desnatada Back Data'!$A$261:$YY$261,0)),INDEX('Leche Semidesnatada Back Data'!$A$261:$YY$287,MATCH($B7,'Leche Semidesnatada Back Data'!$A$261:$A$287,0),MATCH(C$5,'Leche Semidesnatada Back Data'!$A$261:$YY$261,0)))</f>
        <v>0.19999999999999998</v>
      </c>
      <c r="D7" s="38">
        <f t="array" ref="D7">CHOOSE(Enlaces!$G$1,INDEX('TOTAL LECHE LIQUIDA Back Data'!$A$261:$ZD$287,MATCH($B7,'TOTAL LECHE LIQUIDA Back Data'!$A$261:$A$287,0),MATCH(D$5,'TOTAL LECHE LIQUIDA Back Data'!$A$261:$ZD$261,0)),INDEX('Leche Entera Back Data'!$A$261:$YY$287,MATCH($B7,'Leche Entera Back Data'!$A$261:$A$287,0),MATCH(D$5,'Leche Entera Back Data'!$A$261:$YY$261,0)),INDEX('Leche Desnatada Back Data'!$A$261:$YY$287,MATCH($B7,'Leche Desnatada Back Data'!$A$261:$A$287,0),MATCH(D$5,'Leche Desnatada Back Data'!$A$261:$YY$261,0)),INDEX('Leche Semidesnatada Back Data'!$A$261:$YY$287,MATCH($B7,'Leche Semidesnatada Back Data'!$A$261:$A$287,0),MATCH(D$5,'Leche Semidesnatada Back Data'!$A$261:$YY$261,0)))</f>
        <v>0.44</v>
      </c>
      <c r="E7" s="38">
        <f t="array" ref="E7">CHOOSE(Enlaces!$G$1,INDEX('TOTAL LECHE LIQUIDA Back Data'!$A$261:$ZD$287,MATCH($B7,'TOTAL LECHE LIQUIDA Back Data'!$A$261:$A$287,0),MATCH(E$5,'TOTAL LECHE LIQUIDA Back Data'!$A$261:$ZD$261,0)),INDEX('Leche Entera Back Data'!$A$261:$YY$287,MATCH($B7,'Leche Entera Back Data'!$A$261:$A$287,0),MATCH(E$5,'Leche Entera Back Data'!$A$261:$YY$261,0)),INDEX('Leche Desnatada Back Data'!$A$261:$YY$287,MATCH($B7,'Leche Desnatada Back Data'!$A$261:$A$287,0),MATCH(E$5,'Leche Desnatada Back Data'!$A$261:$YY$261,0)),INDEX('Leche Semidesnatada Back Data'!$A$261:$YY$287,MATCH($B7,'Leche Semidesnatada Back Data'!$A$261:$A$287,0),MATCH(E$5,'Leche Semidesnatada Back Data'!$A$261:$YY$261,0)))</f>
        <v>0.13</v>
      </c>
      <c r="F7" s="38">
        <f t="array" ref="F7">CHOOSE(Enlaces!$G$1,INDEX('TOTAL LECHE LIQUIDA Back Data'!$A$261:$ZD$287,MATCH($B7,'TOTAL LECHE LIQUIDA Back Data'!$A$261:$A$287,0),MATCH(F$5,'TOTAL LECHE LIQUIDA Back Data'!$A$261:$ZD$261,0)),INDEX('Leche Entera Back Data'!$A$261:$YY$287,MATCH($B7,'Leche Entera Back Data'!$A$261:$A$287,0),MATCH(F$5,'Leche Entera Back Data'!$A$261:$YY$261,0)),INDEX('Leche Desnatada Back Data'!$A$261:$YY$287,MATCH($B7,'Leche Desnatada Back Data'!$A$261:$A$287,0),MATCH(F$5,'Leche Desnatada Back Data'!$A$261:$YY$261,0)),INDEX('Leche Semidesnatada Back Data'!$A$261:$YY$287,MATCH($B7,'Leche Semidesnatada Back Data'!$A$261:$A$287,0),MATCH(F$5,'Leche Semidesnatada Back Data'!$A$261:$YY$261,0)))</f>
        <v>0.18</v>
      </c>
      <c r="G7" s="38">
        <f t="array" ref="G7">CHOOSE(Enlaces!$G$1,INDEX('TOTAL LECHE LIQUIDA Back Data'!$A$261:$ZD$287,MATCH($B7,'TOTAL LECHE LIQUIDA Back Data'!$A$261:$A$287,0),MATCH(G$5,'TOTAL LECHE LIQUIDA Back Data'!$A$261:$ZD$261,0)),INDEX('Leche Entera Back Data'!$A$261:$YY$287,MATCH($B7,'Leche Entera Back Data'!$A$261:$A$287,0),MATCH(G$5,'Leche Entera Back Data'!$A$261:$YY$261,0)),INDEX('Leche Desnatada Back Data'!$A$261:$YY$287,MATCH($B7,'Leche Desnatada Back Data'!$A$261:$A$287,0),MATCH(G$5,'Leche Desnatada Back Data'!$A$261:$YY$261,0)),INDEX('Leche Semidesnatada Back Data'!$A$261:$YY$287,MATCH($B7,'Leche Semidesnatada Back Data'!$A$261:$A$287,0),MATCH(G$5,'Leche Semidesnatada Back Data'!$A$261:$YY$261,0)))</f>
        <v>0.39</v>
      </c>
      <c r="H7" s="38">
        <f t="array" ref="H7">CHOOSE(Enlaces!$G$1,INDEX('TOTAL LECHE LIQUIDA Back Data'!$A$261:$ZD$287,MATCH($B7,'TOTAL LECHE LIQUIDA Back Data'!$A$261:$A$287,0),MATCH(H$5,'TOTAL LECHE LIQUIDA Back Data'!$A$261:$ZD$261,0)),INDEX('Leche Entera Back Data'!$A$261:$YY$287,MATCH($B7,'Leche Entera Back Data'!$A$261:$A$287,0),MATCH(H$5,'Leche Entera Back Data'!$A$261:$YY$261,0)),INDEX('Leche Desnatada Back Data'!$A$261:$YY$287,MATCH($B7,'Leche Desnatada Back Data'!$A$261:$A$287,0),MATCH(H$5,'Leche Desnatada Back Data'!$A$261:$YY$261,0)),INDEX('Leche Semidesnatada Back Data'!$A$261:$YY$287,MATCH($B7,'Leche Semidesnatada Back Data'!$A$261:$A$287,0),MATCH(H$5,'Leche Semidesnatada Back Data'!$A$261:$YY$261,0)))</f>
        <v>0.35000000000000003</v>
      </c>
      <c r="I7" s="38">
        <f t="array" ref="I7">CHOOSE(Enlaces!$G$1,INDEX('TOTAL LECHE LIQUIDA Back Data'!$A$261:$ZD$287,MATCH($B7,'TOTAL LECHE LIQUIDA Back Data'!$A$261:$A$287,0),MATCH(I$5,'TOTAL LECHE LIQUIDA Back Data'!$A$261:$ZD$261,0)),INDEX('Leche Entera Back Data'!$A$261:$YY$287,MATCH($B7,'Leche Entera Back Data'!$A$261:$A$287,0),MATCH(I$5,'Leche Entera Back Data'!$A$261:$YY$261,0)),INDEX('Leche Desnatada Back Data'!$A$261:$YY$287,MATCH($B7,'Leche Desnatada Back Data'!$A$261:$A$287,0),MATCH(I$5,'Leche Desnatada Back Data'!$A$261:$YY$261,0)),INDEX('Leche Semidesnatada Back Data'!$A$261:$YY$287,MATCH($B7,'Leche Semidesnatada Back Data'!$A$261:$A$287,0),MATCH(I$5,'Leche Semidesnatada Back Data'!$A$261:$YY$261,0)))</f>
        <v>0.14000000000000001</v>
      </c>
      <c r="J7" s="38">
        <f t="array" ref="J7">CHOOSE(Enlaces!$G$1,INDEX('TOTAL LECHE LIQUIDA Back Data'!$A$261:$ZD$287,MATCH($B7,'TOTAL LECHE LIQUIDA Back Data'!$A$261:$A$287,0),MATCH(J$5,'TOTAL LECHE LIQUIDA Back Data'!$A$261:$ZD$261,0)),INDEX('Leche Entera Back Data'!$A$261:$YY$287,MATCH($B7,'Leche Entera Back Data'!$A$261:$A$287,0),MATCH(J$5,'Leche Entera Back Data'!$A$261:$YY$261,0)),INDEX('Leche Desnatada Back Data'!$A$261:$YY$287,MATCH($B7,'Leche Desnatada Back Data'!$A$261:$A$287,0),MATCH(J$5,'Leche Desnatada Back Data'!$A$261:$YY$261,0)),INDEX('Leche Semidesnatada Back Data'!$A$261:$YY$287,MATCH($B7,'Leche Semidesnatada Back Data'!$A$261:$A$287,0),MATCH(J$5,'Leche Semidesnatada Back Data'!$A$261:$YY$261,0)))</f>
        <v>0.16</v>
      </c>
      <c r="K7" s="38">
        <f t="array" ref="K7">CHOOSE(Enlaces!$G$1,INDEX('TOTAL LECHE LIQUIDA Back Data'!$A$261:$ZD$287,MATCH($B7,'TOTAL LECHE LIQUIDA Back Data'!$A$261:$A$287,0),MATCH(K$5,'TOTAL LECHE LIQUIDA Back Data'!$A$261:$ZD$261,0)),INDEX('Leche Entera Back Data'!$A$261:$YY$287,MATCH($B7,'Leche Entera Back Data'!$A$261:$A$287,0),MATCH(K$5,'Leche Entera Back Data'!$A$261:$YY$261,0)),INDEX('Leche Desnatada Back Data'!$A$261:$YY$287,MATCH($B7,'Leche Desnatada Back Data'!$A$261:$A$287,0),MATCH(K$5,'Leche Desnatada Back Data'!$A$261:$YY$261,0)),INDEX('Leche Semidesnatada Back Data'!$A$261:$YY$287,MATCH($B7,'Leche Semidesnatada Back Data'!$A$261:$A$287,0),MATCH(K$5,'Leche Semidesnatada Back Data'!$A$261:$YY$261,0)))</f>
        <v>0.2</v>
      </c>
      <c r="L7" s="38">
        <f t="array" ref="L7">CHOOSE(Enlaces!$G$1,INDEX('TOTAL LECHE LIQUIDA Back Data'!$A$261:$ZD$287,MATCH($B7,'TOTAL LECHE LIQUIDA Back Data'!$A$261:$A$287,0),MATCH(L$5,'TOTAL LECHE LIQUIDA Back Data'!$A$261:$ZD$261,0)),INDEX('Leche Entera Back Data'!$A$261:$YY$287,MATCH($B7,'Leche Entera Back Data'!$A$261:$A$287,0),MATCH(L$5,'Leche Entera Back Data'!$A$261:$YY$261,0)),INDEX('Leche Desnatada Back Data'!$A$261:$YY$287,MATCH($B7,'Leche Desnatada Back Data'!$A$261:$A$287,0),MATCH(L$5,'Leche Desnatada Back Data'!$A$261:$YY$261,0)),INDEX('Leche Semidesnatada Back Data'!$A$261:$YY$287,MATCH($B7,'Leche Semidesnatada Back Data'!$A$261:$A$287,0),MATCH(L$5,'Leche Semidesnatada Back Data'!$A$261:$YY$261,0)))</f>
        <v>0.15</v>
      </c>
      <c r="M7" s="38">
        <f t="array" ref="M7">CHOOSE(Enlaces!$G$1,INDEX('TOTAL LECHE LIQUIDA Back Data'!$A$261:$ZD$287,MATCH($B7,'TOTAL LECHE LIQUIDA Back Data'!$A$261:$A$287,0),MATCH(M$5,'TOTAL LECHE LIQUIDA Back Data'!$A$261:$ZD$261,0)),INDEX('Leche Entera Back Data'!$A$261:$YY$287,MATCH($B7,'Leche Entera Back Data'!$A$261:$A$287,0),MATCH(M$5,'Leche Entera Back Data'!$A$261:$YY$261,0)),INDEX('Leche Desnatada Back Data'!$A$261:$YY$287,MATCH($B7,'Leche Desnatada Back Data'!$A$261:$A$287,0),MATCH(M$5,'Leche Desnatada Back Data'!$A$261:$YY$261,0)),INDEX('Leche Semidesnatada Back Data'!$A$261:$YY$287,MATCH($B7,'Leche Semidesnatada Back Data'!$A$261:$A$287,0),MATCH(M$5,'Leche Semidesnatada Back Data'!$A$261:$YY$261,0)))</f>
        <v>0.06</v>
      </c>
      <c r="N7" s="38">
        <f>CHOOSE(Enlaces!$G$1,INDEX('TOTAL LECHE LIQUIDA Back Data'!$A$261:$ZD$287,MATCH($B7,'TOTAL LECHE LIQUIDA Back Data'!$A$261:$A$287,0),MATCH(N$5,'TOTAL LECHE LIQUIDA Back Data'!$A$261:$ZD$261,0)),INDEX('Leche Entera Back Data'!$A$261:$YY$287,MATCH($B7,'Leche Entera Back Data'!$A$261:$A$287,0),MATCH(N$5,'Leche Entera Back Data'!$A$261:$YY$261,0)),INDEX('Leche Desnatada Back Data'!$A$261:$YY$287,MATCH($B7,'Leche Desnatada Back Data'!$A$261:$A$287,0),MATCH(N$5,'Leche Desnatada Back Data'!$A$261:$YY$261,0)),INDEX('Leche Semidesnatada Back Data'!$A$261:$YY$287,MATCH($B7,'Leche Semidesnatada Back Data'!$A$261:$A$287,0),MATCH(N$5,'Leche Semidesnatada Back Data'!$A$261:$YY$261,0)))</f>
        <v>8.9999999999999983E-2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Data'!$A$261:$ZD$287,MATCH($B8,'TOTAL LECHE LIQUIDA Back Data'!$A$261:$A$287,0),MATCH(C$5,'TOTAL LECHE LIQUIDA Back Data'!$A$261:$ZD$261,0)),INDEX('Leche Entera Back Data'!$A$261:$YY$287,MATCH($B8,'Leche Entera Back Data'!$A$261:$A$287,0),MATCH(C$5,'Leche Entera Back Data'!$A$261:$YY$261,0)),INDEX('Leche Desnatada Back Data'!$A$261:$YY$287,MATCH($B8,'Leche Desnatada Back Data'!$A$261:$A$287,0),MATCH(C$5,'Leche Desnatada Back Data'!$A$261:$YY$261,0)),INDEX('Leche Semidesnatada Back Data'!$A$261:$YY$287,MATCH($B8,'Leche Semidesnatada Back Data'!$A$261:$A$287,0),MATCH(C$5,'Leche Semidesnatada Back Data'!$A$261:$YY$261,0)))</f>
        <v>0.08</v>
      </c>
      <c r="D8" s="38">
        <f t="array" ref="D8">CHOOSE(Enlaces!$G$1,INDEX('TOTAL LECHE LIQUIDA Back Data'!$A$261:$ZD$287,MATCH($B8,'TOTAL LECHE LIQUIDA Back Data'!$A$261:$A$287,0),MATCH(D$5,'TOTAL LECHE LIQUIDA Back Data'!$A$261:$ZD$261,0)),INDEX('Leche Entera Back Data'!$A$261:$YY$287,MATCH($B8,'Leche Entera Back Data'!$A$261:$A$287,0),MATCH(D$5,'Leche Entera Back Data'!$A$261:$YY$261,0)),INDEX('Leche Desnatada Back Data'!$A$261:$YY$287,MATCH($B8,'Leche Desnatada Back Data'!$A$261:$A$287,0),MATCH(D$5,'Leche Desnatada Back Data'!$A$261:$YY$261,0)),INDEX('Leche Semidesnatada Back Data'!$A$261:$YY$287,MATCH($B8,'Leche Semidesnatada Back Data'!$A$261:$A$287,0),MATCH(D$5,'Leche Semidesnatada Back Data'!$A$261:$YY$261,0)))</f>
        <v>0.12</v>
      </c>
      <c r="E8" s="38">
        <f t="array" ref="E8">CHOOSE(Enlaces!$G$1,INDEX('TOTAL LECHE LIQUIDA Back Data'!$A$261:$ZD$287,MATCH($B8,'TOTAL LECHE LIQUIDA Back Data'!$A$261:$A$287,0),MATCH(E$5,'TOTAL LECHE LIQUIDA Back Data'!$A$261:$ZD$261,0)),INDEX('Leche Entera Back Data'!$A$261:$YY$287,MATCH($B8,'Leche Entera Back Data'!$A$261:$A$287,0),MATCH(E$5,'Leche Entera Back Data'!$A$261:$YY$261,0)),INDEX('Leche Desnatada Back Data'!$A$261:$YY$287,MATCH($B8,'Leche Desnatada Back Data'!$A$261:$A$287,0),MATCH(E$5,'Leche Desnatada Back Data'!$A$261:$YY$261,0)),INDEX('Leche Semidesnatada Back Data'!$A$261:$YY$287,MATCH($B8,'Leche Semidesnatada Back Data'!$A$261:$A$287,0),MATCH(E$5,'Leche Semidesnatada Back Data'!$A$261:$YY$261,0)))</f>
        <v>0.03</v>
      </c>
      <c r="F8" s="38">
        <f t="array" ref="F8">CHOOSE(Enlaces!$G$1,INDEX('TOTAL LECHE LIQUIDA Back Data'!$A$261:$ZD$287,MATCH($B8,'TOTAL LECHE LIQUIDA Back Data'!$A$261:$A$287,0),MATCH(F$5,'TOTAL LECHE LIQUIDA Back Data'!$A$261:$ZD$261,0)),INDEX('Leche Entera Back Data'!$A$261:$YY$287,MATCH($B8,'Leche Entera Back Data'!$A$261:$A$287,0),MATCH(F$5,'Leche Entera Back Data'!$A$261:$YY$261,0)),INDEX('Leche Desnatada Back Data'!$A$261:$YY$287,MATCH($B8,'Leche Desnatada Back Data'!$A$261:$A$287,0),MATCH(F$5,'Leche Desnatada Back Data'!$A$261:$YY$261,0)),INDEX('Leche Semidesnatada Back Data'!$A$261:$YY$287,MATCH($B8,'Leche Semidesnatada Back Data'!$A$261:$A$287,0),MATCH(F$5,'Leche Semidesnatada Back Data'!$A$261:$YY$261,0)))</f>
        <v>0.06</v>
      </c>
      <c r="G8" s="38">
        <f t="array" ref="G8">CHOOSE(Enlaces!$G$1,INDEX('TOTAL LECHE LIQUIDA Back Data'!$A$261:$ZD$287,MATCH($B8,'TOTAL LECHE LIQUIDA Back Data'!$A$261:$A$287,0),MATCH(G$5,'TOTAL LECHE LIQUIDA Back Data'!$A$261:$ZD$261,0)),INDEX('Leche Entera Back Data'!$A$261:$YY$287,MATCH($B8,'Leche Entera Back Data'!$A$261:$A$287,0),MATCH(G$5,'Leche Entera Back Data'!$A$261:$YY$261,0)),INDEX('Leche Desnatada Back Data'!$A$261:$YY$287,MATCH($B8,'Leche Desnatada Back Data'!$A$261:$A$287,0),MATCH(G$5,'Leche Desnatada Back Data'!$A$261:$YY$261,0)),INDEX('Leche Semidesnatada Back Data'!$A$261:$YY$287,MATCH($B8,'Leche Semidesnatada Back Data'!$A$261:$A$287,0),MATCH(G$5,'Leche Semidesnatada Back Data'!$A$261:$YY$261,0)))</f>
        <v>0.05</v>
      </c>
      <c r="H8" s="38">
        <f t="array" ref="H8">CHOOSE(Enlaces!$G$1,INDEX('TOTAL LECHE LIQUIDA Back Data'!$A$261:$ZD$287,MATCH($B8,'TOTAL LECHE LIQUIDA Back Data'!$A$261:$A$287,0),MATCH(H$5,'TOTAL LECHE LIQUIDA Back Data'!$A$261:$ZD$261,0)),INDEX('Leche Entera Back Data'!$A$261:$YY$287,MATCH($B8,'Leche Entera Back Data'!$A$261:$A$287,0),MATCH(H$5,'Leche Entera Back Data'!$A$261:$YY$261,0)),INDEX('Leche Desnatada Back Data'!$A$261:$YY$287,MATCH($B8,'Leche Desnatada Back Data'!$A$261:$A$287,0),MATCH(H$5,'Leche Desnatada Back Data'!$A$261:$YY$261,0)),INDEX('Leche Semidesnatada Back Data'!$A$261:$YY$287,MATCH($B8,'Leche Semidesnatada Back Data'!$A$261:$A$287,0),MATCH(H$5,'Leche Semidesnatada Back Data'!$A$261:$YY$261,0)))</f>
        <v>7.0000000000000007E-2</v>
      </c>
      <c r="I8" s="38">
        <f t="array" ref="I8">CHOOSE(Enlaces!$G$1,INDEX('TOTAL LECHE LIQUIDA Back Data'!$A$261:$ZD$287,MATCH($B8,'TOTAL LECHE LIQUIDA Back Data'!$A$261:$A$287,0),MATCH(I$5,'TOTAL LECHE LIQUIDA Back Data'!$A$261:$ZD$261,0)),INDEX('Leche Entera Back Data'!$A$261:$YY$287,MATCH($B8,'Leche Entera Back Data'!$A$261:$A$287,0),MATCH(I$5,'Leche Entera Back Data'!$A$261:$YY$261,0)),INDEX('Leche Desnatada Back Data'!$A$261:$YY$287,MATCH($B8,'Leche Desnatada Back Data'!$A$261:$A$287,0),MATCH(I$5,'Leche Desnatada Back Data'!$A$261:$YY$261,0)),INDEX('Leche Semidesnatada Back Data'!$A$261:$YY$287,MATCH($B8,'Leche Semidesnatada Back Data'!$A$261:$A$287,0),MATCH(I$5,'Leche Semidesnatada Back Data'!$A$261:$YY$261,0)))</f>
        <v>0.09</v>
      </c>
      <c r="J8" s="38">
        <f t="array" ref="J8">CHOOSE(Enlaces!$G$1,INDEX('TOTAL LECHE LIQUIDA Back Data'!$A$261:$ZD$287,MATCH($B8,'TOTAL LECHE LIQUIDA Back Data'!$A$261:$A$287,0),MATCH(J$5,'TOTAL LECHE LIQUIDA Back Data'!$A$261:$ZD$261,0)),INDEX('Leche Entera Back Data'!$A$261:$YY$287,MATCH($B8,'Leche Entera Back Data'!$A$261:$A$287,0),MATCH(J$5,'Leche Entera Back Data'!$A$261:$YY$261,0)),INDEX('Leche Desnatada Back Data'!$A$261:$YY$287,MATCH($B8,'Leche Desnatada Back Data'!$A$261:$A$287,0),MATCH(J$5,'Leche Desnatada Back Data'!$A$261:$YY$261,0)),INDEX('Leche Semidesnatada Back Data'!$A$261:$YY$287,MATCH($B8,'Leche Semidesnatada Back Data'!$A$261:$A$287,0),MATCH(J$5,'Leche Semidesnatada Back Data'!$A$261:$YY$261,0)))</f>
        <v>0.11</v>
      </c>
      <c r="K8" s="38">
        <f t="array" ref="K8">CHOOSE(Enlaces!$G$1,INDEX('TOTAL LECHE LIQUIDA Back Data'!$A$261:$ZD$287,MATCH($B8,'TOTAL LECHE LIQUIDA Back Data'!$A$261:$A$287,0),MATCH(K$5,'TOTAL LECHE LIQUIDA Back Data'!$A$261:$ZD$261,0)),INDEX('Leche Entera Back Data'!$A$261:$YY$287,MATCH($B8,'Leche Entera Back Data'!$A$261:$A$287,0),MATCH(K$5,'Leche Entera Back Data'!$A$261:$YY$261,0)),INDEX('Leche Desnatada Back Data'!$A$261:$YY$287,MATCH($B8,'Leche Desnatada Back Data'!$A$261:$A$287,0),MATCH(K$5,'Leche Desnatada Back Data'!$A$261:$YY$261,0)),INDEX('Leche Semidesnatada Back Data'!$A$261:$YY$287,MATCH($B8,'Leche Semidesnatada Back Data'!$A$261:$A$287,0),MATCH(K$5,'Leche Semidesnatada Back Data'!$A$261:$YY$261,0)))</f>
        <v>0.18</v>
      </c>
      <c r="L8" s="38">
        <f t="array" ref="L8">CHOOSE(Enlaces!$G$1,INDEX('TOTAL LECHE LIQUIDA Back Data'!$A$261:$ZD$287,MATCH($B8,'TOTAL LECHE LIQUIDA Back Data'!$A$261:$A$287,0),MATCH(L$5,'TOTAL LECHE LIQUIDA Back Data'!$A$261:$ZD$261,0)),INDEX('Leche Entera Back Data'!$A$261:$YY$287,MATCH($B8,'Leche Entera Back Data'!$A$261:$A$287,0),MATCH(L$5,'Leche Entera Back Data'!$A$261:$YY$261,0)),INDEX('Leche Desnatada Back Data'!$A$261:$YY$287,MATCH($B8,'Leche Desnatada Back Data'!$A$261:$A$287,0),MATCH(L$5,'Leche Desnatada Back Data'!$A$261:$YY$261,0)),INDEX('Leche Semidesnatada Back Data'!$A$261:$YY$287,MATCH($B8,'Leche Semidesnatada Back Data'!$A$261:$A$287,0),MATCH(L$5,'Leche Semidesnatada Back Data'!$A$261:$YY$261,0)))</f>
        <v>0.18</v>
      </c>
      <c r="M8" s="38">
        <f t="array" ref="M8">CHOOSE(Enlaces!$G$1,INDEX('TOTAL LECHE LIQUIDA Back Data'!$A$261:$ZD$287,MATCH($B8,'TOTAL LECHE LIQUIDA Back Data'!$A$261:$A$287,0),MATCH(M$5,'TOTAL LECHE LIQUIDA Back Data'!$A$261:$ZD$261,0)),INDEX('Leche Entera Back Data'!$A$261:$YY$287,MATCH($B8,'Leche Entera Back Data'!$A$261:$A$287,0),MATCH(M$5,'Leche Entera Back Data'!$A$261:$YY$261,0)),INDEX('Leche Desnatada Back Data'!$A$261:$YY$287,MATCH($B8,'Leche Desnatada Back Data'!$A$261:$A$287,0),MATCH(M$5,'Leche Desnatada Back Data'!$A$261:$YY$261,0)),INDEX('Leche Semidesnatada Back Data'!$A$261:$YY$287,MATCH($B8,'Leche Semidesnatada Back Data'!$A$261:$A$287,0),MATCH(M$5,'Leche Semidesnatada Back Data'!$A$261:$YY$261,0)))</f>
        <v>0.19</v>
      </c>
      <c r="N8" s="38">
        <f t="array" ref="N8">CHOOSE(Enlaces!$G$1,INDEX('TOTAL LECHE LIQUIDA Back Data'!$A$261:$ZD$287,MATCH($B8,'TOTAL LECHE LIQUIDA Back Data'!$A$261:$A$287,0),MATCH(N$5,'TOTAL LECHE LIQUIDA Back Data'!$A$261:$ZD$261,0)),INDEX('Leche Entera Back Data'!$A$261:$YY$287,MATCH($B8,'Leche Entera Back Data'!$A$261:$A$287,0),MATCH(N$5,'Leche Entera Back Data'!$A$261:$YY$261,0)),INDEX('Leche Desnatada Back Data'!$A$261:$YY$287,MATCH($B8,'Leche Desnatada Back Data'!$A$261:$A$287,0),MATCH(N$5,'Leche Desnatada Back Data'!$A$261:$YY$261,0)),INDEX('Leche Semidesnatada Back Data'!$A$261:$YY$287,MATCH($B8,'Leche Semidesnatada Back Data'!$A$261:$A$287,0),MATCH(N$5,'Leche Semidesnatada Back Data'!$A$261:$YY$261,0)))</f>
        <v>0.1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Data'!$A$261:$ZD$287,MATCH($B9,'TOTAL LECHE LIQUIDA Back Data'!$A$261:$A$287,0),MATCH(C$5,'TOTAL LECHE LIQUIDA Back Data'!$A$261:$ZD$261,0)),INDEX('Leche Entera Back Data'!$A$261:$YY$287,MATCH($B9,'Leche Entera Back Data'!$A$261:$A$287,0),MATCH(C$5,'Leche Entera Back Data'!$A$261:$YY$261,0)),INDEX('Leche Desnatada Back Data'!$A$261:$YY$287,MATCH($B9,'Leche Desnatada Back Data'!$A$261:$A$287,0),MATCH(C$5,'Leche Desnatada Back Data'!$A$261:$YY$261,0)),INDEX('Leche Semidesnatada Back Data'!$A$261:$YY$287,MATCH($B9,'Leche Semidesnatada Back Data'!$A$261:$A$287,0),MATCH(C$5,'Leche Semidesnatada Back Data'!$A$261:$YY$261,0)))</f>
        <v>0.46</v>
      </c>
      <c r="D9" s="38">
        <f t="array" ref="D9">CHOOSE(Enlaces!$G$1,INDEX('TOTAL LECHE LIQUIDA Back Data'!$A$261:$ZD$287,MATCH($B9,'TOTAL LECHE LIQUIDA Back Data'!$A$261:$A$287,0),MATCH(D$5,'TOTAL LECHE LIQUIDA Back Data'!$A$261:$ZD$261,0)),INDEX('Leche Entera Back Data'!$A$261:$YY$287,MATCH($B9,'Leche Entera Back Data'!$A$261:$A$287,0),MATCH(D$5,'Leche Entera Back Data'!$A$261:$YY$261,0)),INDEX('Leche Desnatada Back Data'!$A$261:$YY$287,MATCH($B9,'Leche Desnatada Back Data'!$A$261:$A$287,0),MATCH(D$5,'Leche Desnatada Back Data'!$A$261:$YY$261,0)),INDEX('Leche Semidesnatada Back Data'!$A$261:$YY$287,MATCH($B9,'Leche Semidesnatada Back Data'!$A$261:$A$287,0),MATCH(D$5,'Leche Semidesnatada Back Data'!$A$261:$YY$261,0)))</f>
        <v>0.52</v>
      </c>
      <c r="E9" s="38">
        <f t="array" ref="E9">CHOOSE(Enlaces!$G$1,INDEX('TOTAL LECHE LIQUIDA Back Data'!$A$261:$ZD$287,MATCH($B9,'TOTAL LECHE LIQUIDA Back Data'!$A$261:$A$287,0),MATCH(E$5,'TOTAL LECHE LIQUIDA Back Data'!$A$261:$ZD$261,0)),INDEX('Leche Entera Back Data'!$A$261:$YY$287,MATCH($B9,'Leche Entera Back Data'!$A$261:$A$287,0),MATCH(E$5,'Leche Entera Back Data'!$A$261:$YY$261,0)),INDEX('Leche Desnatada Back Data'!$A$261:$YY$287,MATCH($B9,'Leche Desnatada Back Data'!$A$261:$A$287,0),MATCH(E$5,'Leche Desnatada Back Data'!$A$261:$YY$261,0)),INDEX('Leche Semidesnatada Back Data'!$A$261:$YY$287,MATCH($B9,'Leche Semidesnatada Back Data'!$A$261:$A$287,0),MATCH(E$5,'Leche Semidesnatada Back Data'!$A$261:$YY$261,0)))</f>
        <v>0.56000000000000005</v>
      </c>
      <c r="F9" s="38">
        <f t="array" ref="F9">CHOOSE(Enlaces!$G$1,INDEX('TOTAL LECHE LIQUIDA Back Data'!$A$261:$ZD$287,MATCH($B9,'TOTAL LECHE LIQUIDA Back Data'!$A$261:$A$287,0),MATCH(F$5,'TOTAL LECHE LIQUIDA Back Data'!$A$261:$ZD$261,0)),INDEX('Leche Entera Back Data'!$A$261:$YY$287,MATCH($B9,'Leche Entera Back Data'!$A$261:$A$287,0),MATCH(F$5,'Leche Entera Back Data'!$A$261:$YY$261,0)),INDEX('Leche Desnatada Back Data'!$A$261:$YY$287,MATCH($B9,'Leche Desnatada Back Data'!$A$261:$A$287,0),MATCH(F$5,'Leche Desnatada Back Data'!$A$261:$YY$261,0)),INDEX('Leche Semidesnatada Back Data'!$A$261:$YY$287,MATCH($B9,'Leche Semidesnatada Back Data'!$A$261:$A$287,0),MATCH(F$5,'Leche Semidesnatada Back Data'!$A$261:$YY$261,0)))</f>
        <v>0.68</v>
      </c>
      <c r="G9" s="38">
        <f t="array" ref="G9">CHOOSE(Enlaces!$G$1,INDEX('TOTAL LECHE LIQUIDA Back Data'!$A$261:$ZD$287,MATCH($B9,'TOTAL LECHE LIQUIDA Back Data'!$A$261:$A$287,0),MATCH(G$5,'TOTAL LECHE LIQUIDA Back Data'!$A$261:$ZD$261,0)),INDEX('Leche Entera Back Data'!$A$261:$YY$287,MATCH($B9,'Leche Entera Back Data'!$A$261:$A$287,0),MATCH(G$5,'Leche Entera Back Data'!$A$261:$YY$261,0)),INDEX('Leche Desnatada Back Data'!$A$261:$YY$287,MATCH($B9,'Leche Desnatada Back Data'!$A$261:$A$287,0),MATCH(G$5,'Leche Desnatada Back Data'!$A$261:$YY$261,0)),INDEX('Leche Semidesnatada Back Data'!$A$261:$YY$287,MATCH($B9,'Leche Semidesnatada Back Data'!$A$261:$A$287,0),MATCH(G$5,'Leche Semidesnatada Back Data'!$A$261:$YY$261,0)))</f>
        <v>0.52</v>
      </c>
      <c r="H9" s="38">
        <f t="array" ref="H9">CHOOSE(Enlaces!$G$1,INDEX('TOTAL LECHE LIQUIDA Back Data'!$A$261:$ZD$287,MATCH($B9,'TOTAL LECHE LIQUIDA Back Data'!$A$261:$A$287,0),MATCH(H$5,'TOTAL LECHE LIQUIDA Back Data'!$A$261:$ZD$261,0)),INDEX('Leche Entera Back Data'!$A$261:$YY$287,MATCH($B9,'Leche Entera Back Data'!$A$261:$A$287,0),MATCH(H$5,'Leche Entera Back Data'!$A$261:$YY$261,0)),INDEX('Leche Desnatada Back Data'!$A$261:$YY$287,MATCH($B9,'Leche Desnatada Back Data'!$A$261:$A$287,0),MATCH(H$5,'Leche Desnatada Back Data'!$A$261:$YY$261,0)),INDEX('Leche Semidesnatada Back Data'!$A$261:$YY$287,MATCH($B9,'Leche Semidesnatada Back Data'!$A$261:$A$287,0),MATCH(H$5,'Leche Semidesnatada Back Data'!$A$261:$YY$261,0)))</f>
        <v>0.6</v>
      </c>
      <c r="I9" s="38">
        <f t="array" ref="I9">CHOOSE(Enlaces!$G$1,INDEX('TOTAL LECHE LIQUIDA Back Data'!$A$261:$ZD$287,MATCH($B9,'TOTAL LECHE LIQUIDA Back Data'!$A$261:$A$287,0),MATCH(I$5,'TOTAL LECHE LIQUIDA Back Data'!$A$261:$ZD$261,0)),INDEX('Leche Entera Back Data'!$A$261:$YY$287,MATCH($B9,'Leche Entera Back Data'!$A$261:$A$287,0),MATCH(I$5,'Leche Entera Back Data'!$A$261:$YY$261,0)),INDEX('Leche Desnatada Back Data'!$A$261:$YY$287,MATCH($B9,'Leche Desnatada Back Data'!$A$261:$A$287,0),MATCH(I$5,'Leche Desnatada Back Data'!$A$261:$YY$261,0)),INDEX('Leche Semidesnatada Back Data'!$A$261:$YY$287,MATCH($B9,'Leche Semidesnatada Back Data'!$A$261:$A$287,0),MATCH(I$5,'Leche Semidesnatada Back Data'!$A$261:$YY$261,0)))</f>
        <v>0.53</v>
      </c>
      <c r="J9" s="38">
        <f t="array" ref="J9">CHOOSE(Enlaces!$G$1,INDEX('TOTAL LECHE LIQUIDA Back Data'!$A$261:$ZD$287,MATCH($B9,'TOTAL LECHE LIQUIDA Back Data'!$A$261:$A$287,0),MATCH(J$5,'TOTAL LECHE LIQUIDA Back Data'!$A$261:$ZD$261,0)),INDEX('Leche Entera Back Data'!$A$261:$YY$287,MATCH($B9,'Leche Entera Back Data'!$A$261:$A$287,0),MATCH(J$5,'Leche Entera Back Data'!$A$261:$YY$261,0)),INDEX('Leche Desnatada Back Data'!$A$261:$YY$287,MATCH($B9,'Leche Desnatada Back Data'!$A$261:$A$287,0),MATCH(J$5,'Leche Desnatada Back Data'!$A$261:$YY$261,0)),INDEX('Leche Semidesnatada Back Data'!$A$261:$YY$287,MATCH($B9,'Leche Semidesnatada Back Data'!$A$261:$A$287,0),MATCH(J$5,'Leche Semidesnatada Back Data'!$A$261:$YY$261,0)))</f>
        <v>0.44</v>
      </c>
      <c r="K9" s="38">
        <f t="array" ref="K9">CHOOSE(Enlaces!$G$1,INDEX('TOTAL LECHE LIQUIDA Back Data'!$A$261:$ZD$287,MATCH($B9,'TOTAL LECHE LIQUIDA Back Data'!$A$261:$A$287,0),MATCH(K$5,'TOTAL LECHE LIQUIDA Back Data'!$A$261:$ZD$261,0)),INDEX('Leche Entera Back Data'!$A$261:$YY$287,MATCH($B9,'Leche Entera Back Data'!$A$261:$A$287,0),MATCH(K$5,'Leche Entera Back Data'!$A$261:$YY$261,0)),INDEX('Leche Desnatada Back Data'!$A$261:$YY$287,MATCH($B9,'Leche Desnatada Back Data'!$A$261:$A$287,0),MATCH(K$5,'Leche Desnatada Back Data'!$A$261:$YY$261,0)),INDEX('Leche Semidesnatada Back Data'!$A$261:$YY$287,MATCH($B9,'Leche Semidesnatada Back Data'!$A$261:$A$287,0),MATCH(K$5,'Leche Semidesnatada Back Data'!$A$261:$YY$261,0)))</f>
        <v>0.56000000000000005</v>
      </c>
      <c r="L9" s="38">
        <f t="array" ref="L9">CHOOSE(Enlaces!$G$1,INDEX('TOTAL LECHE LIQUIDA Back Data'!$A$261:$ZD$287,MATCH($B9,'TOTAL LECHE LIQUIDA Back Data'!$A$261:$A$287,0),MATCH(L$5,'TOTAL LECHE LIQUIDA Back Data'!$A$261:$ZD$261,0)),INDEX('Leche Entera Back Data'!$A$261:$YY$287,MATCH($B9,'Leche Entera Back Data'!$A$261:$A$287,0),MATCH(L$5,'Leche Entera Back Data'!$A$261:$YY$261,0)),INDEX('Leche Desnatada Back Data'!$A$261:$YY$287,MATCH($B9,'Leche Desnatada Back Data'!$A$261:$A$287,0),MATCH(L$5,'Leche Desnatada Back Data'!$A$261:$YY$261,0)),INDEX('Leche Semidesnatada Back Data'!$A$261:$YY$287,MATCH($B9,'Leche Semidesnatada Back Data'!$A$261:$A$287,0),MATCH(L$5,'Leche Semidesnatada Back Data'!$A$261:$YY$261,0)))</f>
        <v>0.74</v>
      </c>
      <c r="M9" s="38">
        <f t="array" ref="M9">CHOOSE(Enlaces!$G$1,INDEX('TOTAL LECHE LIQUIDA Back Data'!$A$261:$ZD$287,MATCH($B9,'TOTAL LECHE LIQUIDA Back Data'!$A$261:$A$287,0),MATCH(M$5,'TOTAL LECHE LIQUIDA Back Data'!$A$261:$ZD$261,0)),INDEX('Leche Entera Back Data'!$A$261:$YY$287,MATCH($B9,'Leche Entera Back Data'!$A$261:$A$287,0),MATCH(M$5,'Leche Entera Back Data'!$A$261:$YY$261,0)),INDEX('Leche Desnatada Back Data'!$A$261:$YY$287,MATCH($B9,'Leche Desnatada Back Data'!$A$261:$A$287,0),MATCH(M$5,'Leche Desnatada Back Data'!$A$261:$YY$261,0)),INDEX('Leche Semidesnatada Back Data'!$A$261:$YY$287,MATCH($B9,'Leche Semidesnatada Back Data'!$A$261:$A$287,0),MATCH(M$5,'Leche Semidesnatada Back Data'!$A$261:$YY$261,0)))</f>
        <v>0.61</v>
      </c>
      <c r="N9" s="38">
        <f t="array" ref="N9">CHOOSE(Enlaces!$G$1,INDEX('TOTAL LECHE LIQUIDA Back Data'!$A$261:$ZD$287,MATCH($B9,'TOTAL LECHE LIQUIDA Back Data'!$A$261:$A$287,0),MATCH(N$5,'TOTAL LECHE LIQUIDA Back Data'!$A$261:$ZD$261,0)),INDEX('Leche Entera Back Data'!$A$261:$YY$287,MATCH($B9,'Leche Entera Back Data'!$A$261:$A$287,0),MATCH(N$5,'Leche Entera Back Data'!$A$261:$YY$261,0)),INDEX('Leche Desnatada Back Data'!$A$261:$YY$287,MATCH($B9,'Leche Desnatada Back Data'!$A$261:$A$287,0),MATCH(N$5,'Leche Desnatada Back Data'!$A$261:$YY$261,0)),INDEX('Leche Semidesnatada Back Data'!$A$261:$YY$287,MATCH($B9,'Leche Semidesnatada Back Data'!$A$261:$A$287,0),MATCH(N$5,'Leche Semidesnatada Back Data'!$A$261:$YY$261,0)))</f>
        <v>0.59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Data'!$A$261:$ZD$287,MATCH($B10,'TOTAL LECHE LIQUIDA Back Data'!$A$261:$A$287,0),MATCH(C$5,'TOTAL LECHE LIQUIDA Back Data'!$A$261:$ZD$261,0)),INDEX('Leche Entera Back Data'!$A$261:$YY$287,MATCH($B10,'Leche Entera Back Data'!$A$261:$A$287,0),MATCH(C$5,'Leche Entera Back Data'!$A$261:$YY$261,0)),INDEX('Leche Desnatada Back Data'!$A$261:$YY$287,MATCH($B10,'Leche Desnatada Back Data'!$A$261:$A$287,0),MATCH(C$5,'Leche Desnatada Back Data'!$A$261:$YY$261,0)),INDEX('Leche Semidesnatada Back Data'!$A$261:$YY$287,MATCH($B10,'Leche Semidesnatada Back Data'!$A$261:$A$287,0),MATCH(C$5,'Leche Semidesnatada Back Data'!$A$261:$YY$261,0)))</f>
        <v>2</v>
      </c>
      <c r="D10" s="38">
        <f t="array" ref="D10">CHOOSE(Enlaces!$G$1,INDEX('TOTAL LECHE LIQUIDA Back Data'!$A$261:$ZD$287,MATCH($B10,'TOTAL LECHE LIQUIDA Back Data'!$A$261:$A$287,0),MATCH(D$5,'TOTAL LECHE LIQUIDA Back Data'!$A$261:$ZD$261,0)),INDEX('Leche Entera Back Data'!$A$261:$YY$287,MATCH($B10,'Leche Entera Back Data'!$A$261:$A$287,0),MATCH(D$5,'Leche Entera Back Data'!$A$261:$YY$261,0)),INDEX('Leche Desnatada Back Data'!$A$261:$YY$287,MATCH($B10,'Leche Desnatada Back Data'!$A$261:$A$287,0),MATCH(D$5,'Leche Desnatada Back Data'!$A$261:$YY$261,0)),INDEX('Leche Semidesnatada Back Data'!$A$261:$YY$287,MATCH($B10,'Leche Semidesnatada Back Data'!$A$261:$A$287,0),MATCH(D$5,'Leche Semidesnatada Back Data'!$A$261:$YY$261,0)))</f>
        <v>2.2799999999999998</v>
      </c>
      <c r="E10" s="38">
        <f t="array" ref="E10">CHOOSE(Enlaces!$G$1,INDEX('TOTAL LECHE LIQUIDA Back Data'!$A$261:$ZD$287,MATCH($B10,'TOTAL LECHE LIQUIDA Back Data'!$A$261:$A$287,0),MATCH(E$5,'TOTAL LECHE LIQUIDA Back Data'!$A$261:$ZD$261,0)),INDEX('Leche Entera Back Data'!$A$261:$YY$287,MATCH($B10,'Leche Entera Back Data'!$A$261:$A$287,0),MATCH(E$5,'Leche Entera Back Data'!$A$261:$YY$261,0)),INDEX('Leche Desnatada Back Data'!$A$261:$YY$287,MATCH($B10,'Leche Desnatada Back Data'!$A$261:$A$287,0),MATCH(E$5,'Leche Desnatada Back Data'!$A$261:$YY$261,0)),INDEX('Leche Semidesnatada Back Data'!$A$261:$YY$287,MATCH($B10,'Leche Semidesnatada Back Data'!$A$261:$A$287,0),MATCH(E$5,'Leche Semidesnatada Back Data'!$A$261:$YY$261,0)))</f>
        <v>2.09</v>
      </c>
      <c r="F10" s="38">
        <f t="array" ref="F10">CHOOSE(Enlaces!$G$1,INDEX('TOTAL LECHE LIQUIDA Back Data'!$A$261:$ZD$287,MATCH($B10,'TOTAL LECHE LIQUIDA Back Data'!$A$261:$A$287,0),MATCH(F$5,'TOTAL LECHE LIQUIDA Back Data'!$A$261:$ZD$261,0)),INDEX('Leche Entera Back Data'!$A$261:$YY$287,MATCH($B10,'Leche Entera Back Data'!$A$261:$A$287,0),MATCH(F$5,'Leche Entera Back Data'!$A$261:$YY$261,0)),INDEX('Leche Desnatada Back Data'!$A$261:$YY$287,MATCH($B10,'Leche Desnatada Back Data'!$A$261:$A$287,0),MATCH(F$5,'Leche Desnatada Back Data'!$A$261:$YY$261,0)),INDEX('Leche Semidesnatada Back Data'!$A$261:$YY$287,MATCH($B10,'Leche Semidesnatada Back Data'!$A$261:$A$287,0),MATCH(F$5,'Leche Semidesnatada Back Data'!$A$261:$YY$261,0)))</f>
        <v>2.36</v>
      </c>
      <c r="G10" s="38">
        <f t="array" ref="G10">CHOOSE(Enlaces!$G$1,INDEX('TOTAL LECHE LIQUIDA Back Data'!$A$261:$ZD$287,MATCH($B10,'TOTAL LECHE LIQUIDA Back Data'!$A$261:$A$287,0),MATCH(G$5,'TOTAL LECHE LIQUIDA Back Data'!$A$261:$ZD$261,0)),INDEX('Leche Entera Back Data'!$A$261:$YY$287,MATCH($B10,'Leche Entera Back Data'!$A$261:$A$287,0),MATCH(G$5,'Leche Entera Back Data'!$A$261:$YY$261,0)),INDEX('Leche Desnatada Back Data'!$A$261:$YY$287,MATCH($B10,'Leche Desnatada Back Data'!$A$261:$A$287,0),MATCH(G$5,'Leche Desnatada Back Data'!$A$261:$YY$261,0)),INDEX('Leche Semidesnatada Back Data'!$A$261:$YY$287,MATCH($B10,'Leche Semidesnatada Back Data'!$A$261:$A$287,0),MATCH(G$5,'Leche Semidesnatada Back Data'!$A$261:$YY$261,0)))</f>
        <v>2.64</v>
      </c>
      <c r="H10" s="38">
        <f t="array" ref="H10">CHOOSE(Enlaces!$G$1,INDEX('TOTAL LECHE LIQUIDA Back Data'!$A$261:$ZD$287,MATCH($B10,'TOTAL LECHE LIQUIDA Back Data'!$A$261:$A$287,0),MATCH(H$5,'TOTAL LECHE LIQUIDA Back Data'!$A$261:$ZD$261,0)),INDEX('Leche Entera Back Data'!$A$261:$YY$287,MATCH($B10,'Leche Entera Back Data'!$A$261:$A$287,0),MATCH(H$5,'Leche Entera Back Data'!$A$261:$YY$261,0)),INDEX('Leche Desnatada Back Data'!$A$261:$YY$287,MATCH($B10,'Leche Desnatada Back Data'!$A$261:$A$287,0),MATCH(H$5,'Leche Desnatada Back Data'!$A$261:$YY$261,0)),INDEX('Leche Semidesnatada Back Data'!$A$261:$YY$287,MATCH($B10,'Leche Semidesnatada Back Data'!$A$261:$A$287,0),MATCH(H$5,'Leche Semidesnatada Back Data'!$A$261:$YY$261,0)))</f>
        <v>2.57</v>
      </c>
      <c r="I10" s="38">
        <f t="array" ref="I10">CHOOSE(Enlaces!$G$1,INDEX('TOTAL LECHE LIQUIDA Back Data'!$A$261:$ZD$287,MATCH($B10,'TOTAL LECHE LIQUIDA Back Data'!$A$261:$A$287,0),MATCH(I$5,'TOTAL LECHE LIQUIDA Back Data'!$A$261:$ZD$261,0)),INDEX('Leche Entera Back Data'!$A$261:$YY$287,MATCH($B10,'Leche Entera Back Data'!$A$261:$A$287,0),MATCH(I$5,'Leche Entera Back Data'!$A$261:$YY$261,0)),INDEX('Leche Desnatada Back Data'!$A$261:$YY$287,MATCH($B10,'Leche Desnatada Back Data'!$A$261:$A$287,0),MATCH(I$5,'Leche Desnatada Back Data'!$A$261:$YY$261,0)),INDEX('Leche Semidesnatada Back Data'!$A$261:$YY$287,MATCH($B10,'Leche Semidesnatada Back Data'!$A$261:$A$287,0),MATCH(I$5,'Leche Semidesnatada Back Data'!$A$261:$YY$261,0)))</f>
        <v>2.65</v>
      </c>
      <c r="J10" s="38">
        <f t="array" ref="J10">CHOOSE(Enlaces!$G$1,INDEX('TOTAL LECHE LIQUIDA Back Data'!$A$261:$ZD$287,MATCH($B10,'TOTAL LECHE LIQUIDA Back Data'!$A$261:$A$287,0),MATCH(J$5,'TOTAL LECHE LIQUIDA Back Data'!$A$261:$ZD$261,0)),INDEX('Leche Entera Back Data'!$A$261:$YY$287,MATCH($B10,'Leche Entera Back Data'!$A$261:$A$287,0),MATCH(J$5,'Leche Entera Back Data'!$A$261:$YY$261,0)),INDEX('Leche Desnatada Back Data'!$A$261:$YY$287,MATCH($B10,'Leche Desnatada Back Data'!$A$261:$A$287,0),MATCH(J$5,'Leche Desnatada Back Data'!$A$261:$YY$261,0)),INDEX('Leche Semidesnatada Back Data'!$A$261:$YY$287,MATCH($B10,'Leche Semidesnatada Back Data'!$A$261:$A$287,0),MATCH(J$5,'Leche Semidesnatada Back Data'!$A$261:$YY$261,0)))</f>
        <v>2.84</v>
      </c>
      <c r="K10" s="38">
        <f t="array" ref="K10">CHOOSE(Enlaces!$G$1,INDEX('TOTAL LECHE LIQUIDA Back Data'!$A$261:$ZD$287,MATCH($B10,'TOTAL LECHE LIQUIDA Back Data'!$A$261:$A$287,0),MATCH(K$5,'TOTAL LECHE LIQUIDA Back Data'!$A$261:$ZD$261,0)),INDEX('Leche Entera Back Data'!$A$261:$YY$287,MATCH($B10,'Leche Entera Back Data'!$A$261:$A$287,0),MATCH(K$5,'Leche Entera Back Data'!$A$261:$YY$261,0)),INDEX('Leche Desnatada Back Data'!$A$261:$YY$287,MATCH($B10,'Leche Desnatada Back Data'!$A$261:$A$287,0),MATCH(K$5,'Leche Desnatada Back Data'!$A$261:$YY$261,0)),INDEX('Leche Semidesnatada Back Data'!$A$261:$YY$287,MATCH($B10,'Leche Semidesnatada Back Data'!$A$261:$A$287,0),MATCH(K$5,'Leche Semidesnatada Back Data'!$A$261:$YY$261,0)))</f>
        <v>2.4300000000000002</v>
      </c>
      <c r="L10" s="38">
        <f t="array" ref="L10">CHOOSE(Enlaces!$G$1,INDEX('TOTAL LECHE LIQUIDA Back Data'!$A$261:$ZD$287,MATCH($B10,'TOTAL LECHE LIQUIDA Back Data'!$A$261:$A$287,0),MATCH(L$5,'TOTAL LECHE LIQUIDA Back Data'!$A$261:$ZD$261,0)),INDEX('Leche Entera Back Data'!$A$261:$YY$287,MATCH($B10,'Leche Entera Back Data'!$A$261:$A$287,0),MATCH(L$5,'Leche Entera Back Data'!$A$261:$YY$261,0)),INDEX('Leche Desnatada Back Data'!$A$261:$YY$287,MATCH($B10,'Leche Desnatada Back Data'!$A$261:$A$287,0),MATCH(L$5,'Leche Desnatada Back Data'!$A$261:$YY$261,0)),INDEX('Leche Semidesnatada Back Data'!$A$261:$YY$287,MATCH($B10,'Leche Semidesnatada Back Data'!$A$261:$A$287,0),MATCH(L$5,'Leche Semidesnatada Back Data'!$A$261:$YY$261,0)))</f>
        <v>2.0699999999999998</v>
      </c>
      <c r="M10" s="38">
        <f t="array" ref="M10">CHOOSE(Enlaces!$G$1,INDEX('TOTAL LECHE LIQUIDA Back Data'!$A$261:$ZD$287,MATCH($B10,'TOTAL LECHE LIQUIDA Back Data'!$A$261:$A$287,0),MATCH(M$5,'TOTAL LECHE LIQUIDA Back Data'!$A$261:$ZD$261,0)),INDEX('Leche Entera Back Data'!$A$261:$YY$287,MATCH($B10,'Leche Entera Back Data'!$A$261:$A$287,0),MATCH(M$5,'Leche Entera Back Data'!$A$261:$YY$261,0)),INDEX('Leche Desnatada Back Data'!$A$261:$YY$287,MATCH($B10,'Leche Desnatada Back Data'!$A$261:$A$287,0),MATCH(M$5,'Leche Desnatada Back Data'!$A$261:$YY$261,0)),INDEX('Leche Semidesnatada Back Data'!$A$261:$YY$287,MATCH($B10,'Leche Semidesnatada Back Data'!$A$261:$A$287,0),MATCH(M$5,'Leche Semidesnatada Back Data'!$A$261:$YY$261,0)))</f>
        <v>1.92</v>
      </c>
      <c r="N10" s="38">
        <f t="array" ref="N10">CHOOSE(Enlaces!$G$1,INDEX('TOTAL LECHE LIQUIDA Back Data'!$A$261:$ZD$287,MATCH($B10,'TOTAL LECHE LIQUIDA Back Data'!$A$261:$A$287,0),MATCH(N$5,'TOTAL LECHE LIQUIDA Back Data'!$A$261:$ZD$261,0)),INDEX('Leche Entera Back Data'!$A$261:$YY$287,MATCH($B10,'Leche Entera Back Data'!$A$261:$A$287,0),MATCH(N$5,'Leche Entera Back Data'!$A$261:$YY$261,0)),INDEX('Leche Desnatada Back Data'!$A$261:$YY$287,MATCH($B10,'Leche Desnatada Back Data'!$A$261:$A$287,0),MATCH(N$5,'Leche Desnatada Back Data'!$A$261:$YY$261,0)),INDEX('Leche Semidesnatada Back Data'!$A$261:$YY$287,MATCH($B10,'Leche Semidesnatada Back Data'!$A$261:$A$287,0),MATCH(N$5,'Leche Semidesnatada Back Data'!$A$261:$YY$261,0)))</f>
        <v>2.2400000000000002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Data'!$A$261:$ZD$287,MATCH($B11,'TOTAL LECHE LIQUIDA Back Data'!$A$261:$A$287,0),MATCH(C$5,'TOTAL LECHE LIQUIDA Back Data'!$A$261:$ZD$261,0)),INDEX('Leche Entera Back Data'!$A$261:$YY$287,MATCH($B11,'Leche Entera Back Data'!$A$261:$A$287,0),MATCH(C$5,'Leche Entera Back Data'!$A$261:$YY$261,0)),INDEX('Leche Desnatada Back Data'!$A$261:$YY$287,MATCH($B11,'Leche Desnatada Back Data'!$A$261:$A$287,0),MATCH(C$5,'Leche Desnatada Back Data'!$A$261:$YY$261,0)),INDEX('Leche Semidesnatada Back Data'!$A$261:$YY$287,MATCH($B11,'Leche Semidesnatada Back Data'!$A$261:$A$287,0),MATCH(C$5,'Leche Semidesnatada Back Data'!$A$261:$YY$261,0)))</f>
        <v>35.5</v>
      </c>
      <c r="D11" s="38">
        <f t="array" ref="D11">CHOOSE(Enlaces!$G$1,INDEX('TOTAL LECHE LIQUIDA Back Data'!$A$261:$ZD$287,MATCH($B11,'TOTAL LECHE LIQUIDA Back Data'!$A$261:$A$287,0),MATCH(D$5,'TOTAL LECHE LIQUIDA Back Data'!$A$261:$ZD$261,0)),INDEX('Leche Entera Back Data'!$A$261:$YY$287,MATCH($B11,'Leche Entera Back Data'!$A$261:$A$287,0),MATCH(D$5,'Leche Entera Back Data'!$A$261:$YY$261,0)),INDEX('Leche Desnatada Back Data'!$A$261:$YY$287,MATCH($B11,'Leche Desnatada Back Data'!$A$261:$A$287,0),MATCH(D$5,'Leche Desnatada Back Data'!$A$261:$YY$261,0)),INDEX('Leche Semidesnatada Back Data'!$A$261:$YY$287,MATCH($B11,'Leche Semidesnatada Back Data'!$A$261:$A$287,0),MATCH(D$5,'Leche Semidesnatada Back Data'!$A$261:$YY$261,0)))</f>
        <v>35.909999999999997</v>
      </c>
      <c r="E11" s="38">
        <f t="array" ref="E11">CHOOSE(Enlaces!$G$1,INDEX('TOTAL LECHE LIQUIDA Back Data'!$A$261:$ZD$287,MATCH($B11,'TOTAL LECHE LIQUIDA Back Data'!$A$261:$A$287,0),MATCH(E$5,'TOTAL LECHE LIQUIDA Back Data'!$A$261:$ZD$261,0)),INDEX('Leche Entera Back Data'!$A$261:$YY$287,MATCH($B11,'Leche Entera Back Data'!$A$261:$A$287,0),MATCH(E$5,'Leche Entera Back Data'!$A$261:$YY$261,0)),INDEX('Leche Desnatada Back Data'!$A$261:$YY$287,MATCH($B11,'Leche Desnatada Back Data'!$A$261:$A$287,0),MATCH(E$5,'Leche Desnatada Back Data'!$A$261:$YY$261,0)),INDEX('Leche Semidesnatada Back Data'!$A$261:$YY$287,MATCH($B11,'Leche Semidesnatada Back Data'!$A$261:$A$287,0),MATCH(E$5,'Leche Semidesnatada Back Data'!$A$261:$YY$261,0)))</f>
        <v>36.53</v>
      </c>
      <c r="F11" s="38">
        <f t="array" ref="F11">CHOOSE(Enlaces!$G$1,INDEX('TOTAL LECHE LIQUIDA Back Data'!$A$261:$ZD$287,MATCH($B11,'TOTAL LECHE LIQUIDA Back Data'!$A$261:$A$287,0),MATCH(F$5,'TOTAL LECHE LIQUIDA Back Data'!$A$261:$ZD$261,0)),INDEX('Leche Entera Back Data'!$A$261:$YY$287,MATCH($B11,'Leche Entera Back Data'!$A$261:$A$287,0),MATCH(F$5,'Leche Entera Back Data'!$A$261:$YY$261,0)),INDEX('Leche Desnatada Back Data'!$A$261:$YY$287,MATCH($B11,'Leche Desnatada Back Data'!$A$261:$A$287,0),MATCH(F$5,'Leche Desnatada Back Data'!$A$261:$YY$261,0)),INDEX('Leche Semidesnatada Back Data'!$A$261:$YY$287,MATCH($B11,'Leche Semidesnatada Back Data'!$A$261:$A$287,0),MATCH(F$5,'Leche Semidesnatada Back Data'!$A$261:$YY$261,0)))</f>
        <v>35.75</v>
      </c>
      <c r="G11" s="38">
        <f t="array" ref="G11">CHOOSE(Enlaces!$G$1,INDEX('TOTAL LECHE LIQUIDA Back Data'!$A$261:$ZD$287,MATCH($B11,'TOTAL LECHE LIQUIDA Back Data'!$A$261:$A$287,0),MATCH(G$5,'TOTAL LECHE LIQUIDA Back Data'!$A$261:$ZD$261,0)),INDEX('Leche Entera Back Data'!$A$261:$YY$287,MATCH($B11,'Leche Entera Back Data'!$A$261:$A$287,0),MATCH(G$5,'Leche Entera Back Data'!$A$261:$YY$261,0)),INDEX('Leche Desnatada Back Data'!$A$261:$YY$287,MATCH($B11,'Leche Desnatada Back Data'!$A$261:$A$287,0),MATCH(G$5,'Leche Desnatada Back Data'!$A$261:$YY$261,0)),INDEX('Leche Semidesnatada Back Data'!$A$261:$YY$287,MATCH($B11,'Leche Semidesnatada Back Data'!$A$261:$A$287,0),MATCH(G$5,'Leche Semidesnatada Back Data'!$A$261:$YY$261,0)))</f>
        <v>35.85</v>
      </c>
      <c r="H11" s="38">
        <f t="array" ref="H11">CHOOSE(Enlaces!$G$1,INDEX('TOTAL LECHE LIQUIDA Back Data'!$A$261:$ZD$287,MATCH($B11,'TOTAL LECHE LIQUIDA Back Data'!$A$261:$A$287,0),MATCH(H$5,'TOTAL LECHE LIQUIDA Back Data'!$A$261:$ZD$261,0)),INDEX('Leche Entera Back Data'!$A$261:$YY$287,MATCH($B11,'Leche Entera Back Data'!$A$261:$A$287,0),MATCH(H$5,'Leche Entera Back Data'!$A$261:$YY$261,0)),INDEX('Leche Desnatada Back Data'!$A$261:$YY$287,MATCH($B11,'Leche Desnatada Back Data'!$A$261:$A$287,0),MATCH(H$5,'Leche Desnatada Back Data'!$A$261:$YY$261,0)),INDEX('Leche Semidesnatada Back Data'!$A$261:$YY$287,MATCH($B11,'Leche Semidesnatada Back Data'!$A$261:$A$287,0),MATCH(H$5,'Leche Semidesnatada Back Data'!$A$261:$YY$261,0)))</f>
        <v>35.24</v>
      </c>
      <c r="I11" s="38">
        <f t="array" ref="I11">CHOOSE(Enlaces!$G$1,INDEX('TOTAL LECHE LIQUIDA Back Data'!$A$261:$ZD$287,MATCH($B11,'TOTAL LECHE LIQUIDA Back Data'!$A$261:$A$287,0),MATCH(I$5,'TOTAL LECHE LIQUIDA Back Data'!$A$261:$ZD$261,0)),INDEX('Leche Entera Back Data'!$A$261:$YY$287,MATCH($B11,'Leche Entera Back Data'!$A$261:$A$287,0),MATCH(I$5,'Leche Entera Back Data'!$A$261:$YY$261,0)),INDEX('Leche Desnatada Back Data'!$A$261:$YY$287,MATCH($B11,'Leche Desnatada Back Data'!$A$261:$A$287,0),MATCH(I$5,'Leche Desnatada Back Data'!$A$261:$YY$261,0)),INDEX('Leche Semidesnatada Back Data'!$A$261:$YY$287,MATCH($B11,'Leche Semidesnatada Back Data'!$A$261:$A$287,0),MATCH(I$5,'Leche Semidesnatada Back Data'!$A$261:$YY$261,0)))</f>
        <v>35.64</v>
      </c>
      <c r="J11" s="38">
        <f t="array" ref="J11">CHOOSE(Enlaces!$G$1,INDEX('TOTAL LECHE LIQUIDA Back Data'!$A$261:$ZD$287,MATCH($B11,'TOTAL LECHE LIQUIDA Back Data'!$A$261:$A$287,0),MATCH(J$5,'TOTAL LECHE LIQUIDA Back Data'!$A$261:$ZD$261,0)),INDEX('Leche Entera Back Data'!$A$261:$YY$287,MATCH($B11,'Leche Entera Back Data'!$A$261:$A$287,0),MATCH(J$5,'Leche Entera Back Data'!$A$261:$YY$261,0)),INDEX('Leche Desnatada Back Data'!$A$261:$YY$287,MATCH($B11,'Leche Desnatada Back Data'!$A$261:$A$287,0),MATCH(J$5,'Leche Desnatada Back Data'!$A$261:$YY$261,0)),INDEX('Leche Semidesnatada Back Data'!$A$261:$YY$287,MATCH($B11,'Leche Semidesnatada Back Data'!$A$261:$A$287,0),MATCH(J$5,'Leche Semidesnatada Back Data'!$A$261:$YY$261,0)))</f>
        <v>35.29</v>
      </c>
      <c r="K11" s="38">
        <f t="array" ref="K11">CHOOSE(Enlaces!$G$1,INDEX('TOTAL LECHE LIQUIDA Back Data'!$A$261:$ZD$287,MATCH($B11,'TOTAL LECHE LIQUIDA Back Data'!$A$261:$A$287,0),MATCH(K$5,'TOTAL LECHE LIQUIDA Back Data'!$A$261:$ZD$261,0)),INDEX('Leche Entera Back Data'!$A$261:$YY$287,MATCH($B11,'Leche Entera Back Data'!$A$261:$A$287,0),MATCH(K$5,'Leche Entera Back Data'!$A$261:$YY$261,0)),INDEX('Leche Desnatada Back Data'!$A$261:$YY$287,MATCH($B11,'Leche Desnatada Back Data'!$A$261:$A$287,0),MATCH(K$5,'Leche Desnatada Back Data'!$A$261:$YY$261,0)),INDEX('Leche Semidesnatada Back Data'!$A$261:$YY$287,MATCH($B11,'Leche Semidesnatada Back Data'!$A$261:$A$287,0),MATCH(K$5,'Leche Semidesnatada Back Data'!$A$261:$YY$261,0)))</f>
        <v>35.979999999999997</v>
      </c>
      <c r="L11" s="38">
        <f t="array" ref="L11">CHOOSE(Enlaces!$G$1,INDEX('TOTAL LECHE LIQUIDA Back Data'!$A$261:$ZD$287,MATCH($B11,'TOTAL LECHE LIQUIDA Back Data'!$A$261:$A$287,0),MATCH(L$5,'TOTAL LECHE LIQUIDA Back Data'!$A$261:$ZD$261,0)),INDEX('Leche Entera Back Data'!$A$261:$YY$287,MATCH($B11,'Leche Entera Back Data'!$A$261:$A$287,0),MATCH(L$5,'Leche Entera Back Data'!$A$261:$YY$261,0)),INDEX('Leche Desnatada Back Data'!$A$261:$YY$287,MATCH($B11,'Leche Desnatada Back Data'!$A$261:$A$287,0),MATCH(L$5,'Leche Desnatada Back Data'!$A$261:$YY$261,0)),INDEX('Leche Semidesnatada Back Data'!$A$261:$YY$287,MATCH($B11,'Leche Semidesnatada Back Data'!$A$261:$A$287,0),MATCH(L$5,'Leche Semidesnatada Back Data'!$A$261:$YY$261,0)))</f>
        <v>35.96</v>
      </c>
      <c r="M11" s="38">
        <f t="array" ref="M11">CHOOSE(Enlaces!$G$1,INDEX('TOTAL LECHE LIQUIDA Back Data'!$A$261:$ZD$287,MATCH($B11,'TOTAL LECHE LIQUIDA Back Data'!$A$261:$A$287,0),MATCH(M$5,'TOTAL LECHE LIQUIDA Back Data'!$A$261:$ZD$261,0)),INDEX('Leche Entera Back Data'!$A$261:$YY$287,MATCH($B11,'Leche Entera Back Data'!$A$261:$A$287,0),MATCH(M$5,'Leche Entera Back Data'!$A$261:$YY$261,0)),INDEX('Leche Desnatada Back Data'!$A$261:$YY$287,MATCH($B11,'Leche Desnatada Back Data'!$A$261:$A$287,0),MATCH(M$5,'Leche Desnatada Back Data'!$A$261:$YY$261,0)),INDEX('Leche Semidesnatada Back Data'!$A$261:$YY$287,MATCH($B11,'Leche Semidesnatada Back Data'!$A$261:$A$287,0),MATCH(M$5,'Leche Semidesnatada Back Data'!$A$261:$YY$261,0)))</f>
        <v>35.76</v>
      </c>
      <c r="N11" s="38">
        <f t="array" ref="N11">CHOOSE(Enlaces!$G$1,INDEX('TOTAL LECHE LIQUIDA Back Data'!$A$261:$ZD$287,MATCH($B11,'TOTAL LECHE LIQUIDA Back Data'!$A$261:$A$287,0),MATCH(N$5,'TOTAL LECHE LIQUIDA Back Data'!$A$261:$ZD$261,0)),INDEX('Leche Entera Back Data'!$A$261:$YY$287,MATCH($B11,'Leche Entera Back Data'!$A$261:$A$287,0),MATCH(N$5,'Leche Entera Back Data'!$A$261:$YY$261,0)),INDEX('Leche Desnatada Back Data'!$A$261:$YY$287,MATCH($B11,'Leche Desnatada Back Data'!$A$261:$A$287,0),MATCH(N$5,'Leche Desnatada Back Data'!$A$261:$YY$261,0)),INDEX('Leche Semidesnatada Back Data'!$A$261:$YY$287,MATCH($B11,'Leche Semidesnatada Back Data'!$A$261:$A$287,0),MATCH(N$5,'Leche Semidesnatada Back Data'!$A$261:$YY$261,0)))</f>
        <v>38.119999999999997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Data'!$A$261:$ZD$287,MATCH($B12,'TOTAL LECHE LIQUIDA Back Data'!$A$261:$A$287,0),MATCH(C$5,'TOTAL LECHE LIQUIDA Back Data'!$A$261:$ZD$261,0)),INDEX('Leche Entera Back Data'!$A$261:$YY$287,MATCH($B12,'Leche Entera Back Data'!$A$261:$A$287,0),MATCH(C$5,'Leche Entera Back Data'!$A$261:$YY$261,0)),INDEX('Leche Desnatada Back Data'!$A$261:$YY$287,MATCH($B12,'Leche Desnatada Back Data'!$A$261:$A$287,0),MATCH(C$5,'Leche Desnatada Back Data'!$A$261:$YY$261,0)),INDEX('Leche Semidesnatada Back Data'!$A$261:$YY$287,MATCH($B12,'Leche Semidesnatada Back Data'!$A$261:$A$287,0),MATCH(C$5,'Leche Semidesnatada Back Data'!$A$261:$YY$261,0)))</f>
        <v>6.48</v>
      </c>
      <c r="D12" s="38">
        <f t="array" ref="D12">CHOOSE(Enlaces!$G$1,INDEX('TOTAL LECHE LIQUIDA Back Data'!$A$261:$ZD$287,MATCH($B12,'TOTAL LECHE LIQUIDA Back Data'!$A$261:$A$287,0),MATCH(D$5,'TOTAL LECHE LIQUIDA Back Data'!$A$261:$ZD$261,0)),INDEX('Leche Entera Back Data'!$A$261:$YY$287,MATCH($B12,'Leche Entera Back Data'!$A$261:$A$287,0),MATCH(D$5,'Leche Entera Back Data'!$A$261:$YY$261,0)),INDEX('Leche Desnatada Back Data'!$A$261:$YY$287,MATCH($B12,'Leche Desnatada Back Data'!$A$261:$A$287,0),MATCH(D$5,'Leche Desnatada Back Data'!$A$261:$YY$261,0)),INDEX('Leche Semidesnatada Back Data'!$A$261:$YY$287,MATCH($B12,'Leche Semidesnatada Back Data'!$A$261:$A$287,0),MATCH(D$5,'Leche Semidesnatada Back Data'!$A$261:$YY$261,0)))</f>
        <v>6.55</v>
      </c>
      <c r="E12" s="38">
        <f t="array" ref="E12">CHOOSE(Enlaces!$G$1,INDEX('TOTAL LECHE LIQUIDA Back Data'!$A$261:$ZD$287,MATCH($B12,'TOTAL LECHE LIQUIDA Back Data'!$A$261:$A$287,0),MATCH(E$5,'TOTAL LECHE LIQUIDA Back Data'!$A$261:$ZD$261,0)),INDEX('Leche Entera Back Data'!$A$261:$YY$287,MATCH($B12,'Leche Entera Back Data'!$A$261:$A$287,0),MATCH(E$5,'Leche Entera Back Data'!$A$261:$YY$261,0)),INDEX('Leche Desnatada Back Data'!$A$261:$YY$287,MATCH($B12,'Leche Desnatada Back Data'!$A$261:$A$287,0),MATCH(E$5,'Leche Desnatada Back Data'!$A$261:$YY$261,0)),INDEX('Leche Semidesnatada Back Data'!$A$261:$YY$287,MATCH($B12,'Leche Semidesnatada Back Data'!$A$261:$A$287,0),MATCH(E$5,'Leche Semidesnatada Back Data'!$A$261:$YY$261,0)))</f>
        <v>6.45</v>
      </c>
      <c r="F12" s="38">
        <f t="array" ref="F12">CHOOSE(Enlaces!$G$1,INDEX('TOTAL LECHE LIQUIDA Back Data'!$A$261:$ZD$287,MATCH($B12,'TOTAL LECHE LIQUIDA Back Data'!$A$261:$A$287,0),MATCH(F$5,'TOTAL LECHE LIQUIDA Back Data'!$A$261:$ZD$261,0)),INDEX('Leche Entera Back Data'!$A$261:$YY$287,MATCH($B12,'Leche Entera Back Data'!$A$261:$A$287,0),MATCH(F$5,'Leche Entera Back Data'!$A$261:$YY$261,0)),INDEX('Leche Desnatada Back Data'!$A$261:$YY$287,MATCH($B12,'Leche Desnatada Back Data'!$A$261:$A$287,0),MATCH(F$5,'Leche Desnatada Back Data'!$A$261:$YY$261,0)),INDEX('Leche Semidesnatada Back Data'!$A$261:$YY$287,MATCH($B12,'Leche Semidesnatada Back Data'!$A$261:$A$287,0),MATCH(F$5,'Leche Semidesnatada Back Data'!$A$261:$YY$261,0)))</f>
        <v>6.51</v>
      </c>
      <c r="G12" s="38">
        <f t="array" ref="G12">CHOOSE(Enlaces!$G$1,INDEX('TOTAL LECHE LIQUIDA Back Data'!$A$261:$ZD$287,MATCH($B12,'TOTAL LECHE LIQUIDA Back Data'!$A$261:$A$287,0),MATCH(G$5,'TOTAL LECHE LIQUIDA Back Data'!$A$261:$ZD$261,0)),INDEX('Leche Entera Back Data'!$A$261:$YY$287,MATCH($B12,'Leche Entera Back Data'!$A$261:$A$287,0),MATCH(G$5,'Leche Entera Back Data'!$A$261:$YY$261,0)),INDEX('Leche Desnatada Back Data'!$A$261:$YY$287,MATCH($B12,'Leche Desnatada Back Data'!$A$261:$A$287,0),MATCH(G$5,'Leche Desnatada Back Data'!$A$261:$YY$261,0)),INDEX('Leche Semidesnatada Back Data'!$A$261:$YY$287,MATCH($B12,'Leche Semidesnatada Back Data'!$A$261:$A$287,0),MATCH(G$5,'Leche Semidesnatada Back Data'!$A$261:$YY$261,0)))</f>
        <v>6.08</v>
      </c>
      <c r="H12" s="38">
        <f t="array" ref="H12">CHOOSE(Enlaces!$G$1,INDEX('TOTAL LECHE LIQUIDA Back Data'!$A$261:$ZD$287,MATCH($B12,'TOTAL LECHE LIQUIDA Back Data'!$A$261:$A$287,0),MATCH(H$5,'TOTAL LECHE LIQUIDA Back Data'!$A$261:$ZD$261,0)),INDEX('Leche Entera Back Data'!$A$261:$YY$287,MATCH($B12,'Leche Entera Back Data'!$A$261:$A$287,0),MATCH(H$5,'Leche Entera Back Data'!$A$261:$YY$261,0)),INDEX('Leche Desnatada Back Data'!$A$261:$YY$287,MATCH($B12,'Leche Desnatada Back Data'!$A$261:$A$287,0),MATCH(H$5,'Leche Desnatada Back Data'!$A$261:$YY$261,0)),INDEX('Leche Semidesnatada Back Data'!$A$261:$YY$287,MATCH($B12,'Leche Semidesnatada Back Data'!$A$261:$A$287,0),MATCH(H$5,'Leche Semidesnatada Back Data'!$A$261:$YY$261,0)))</f>
        <v>6.02</v>
      </c>
      <c r="I12" s="38">
        <f t="array" ref="I12">CHOOSE(Enlaces!$G$1,INDEX('TOTAL LECHE LIQUIDA Back Data'!$A$261:$ZD$287,MATCH($B12,'TOTAL LECHE LIQUIDA Back Data'!$A$261:$A$287,0),MATCH(I$5,'TOTAL LECHE LIQUIDA Back Data'!$A$261:$ZD$261,0)),INDEX('Leche Entera Back Data'!$A$261:$YY$287,MATCH($B12,'Leche Entera Back Data'!$A$261:$A$287,0),MATCH(I$5,'Leche Entera Back Data'!$A$261:$YY$261,0)),INDEX('Leche Desnatada Back Data'!$A$261:$YY$287,MATCH($B12,'Leche Desnatada Back Data'!$A$261:$A$287,0),MATCH(I$5,'Leche Desnatada Back Data'!$A$261:$YY$261,0)),INDEX('Leche Semidesnatada Back Data'!$A$261:$YY$287,MATCH($B12,'Leche Semidesnatada Back Data'!$A$261:$A$287,0),MATCH(I$5,'Leche Semidesnatada Back Data'!$A$261:$YY$261,0)))</f>
        <v>6.5</v>
      </c>
      <c r="J12" s="38">
        <f t="array" ref="J12">CHOOSE(Enlaces!$G$1,INDEX('TOTAL LECHE LIQUIDA Back Data'!$A$261:$ZD$287,MATCH($B12,'TOTAL LECHE LIQUIDA Back Data'!$A$261:$A$287,0),MATCH(J$5,'TOTAL LECHE LIQUIDA Back Data'!$A$261:$ZD$261,0)),INDEX('Leche Entera Back Data'!$A$261:$YY$287,MATCH($B12,'Leche Entera Back Data'!$A$261:$A$287,0),MATCH(J$5,'Leche Entera Back Data'!$A$261:$YY$261,0)),INDEX('Leche Desnatada Back Data'!$A$261:$YY$287,MATCH($B12,'Leche Desnatada Back Data'!$A$261:$A$287,0),MATCH(J$5,'Leche Desnatada Back Data'!$A$261:$YY$261,0)),INDEX('Leche Semidesnatada Back Data'!$A$261:$YY$287,MATCH($B12,'Leche Semidesnatada Back Data'!$A$261:$A$287,0),MATCH(J$5,'Leche Semidesnatada Back Data'!$A$261:$YY$261,0)))</f>
        <v>6.02</v>
      </c>
      <c r="K12" s="38">
        <f t="array" ref="K12">CHOOSE(Enlaces!$G$1,INDEX('TOTAL LECHE LIQUIDA Back Data'!$A$261:$ZD$287,MATCH($B12,'TOTAL LECHE LIQUIDA Back Data'!$A$261:$A$287,0),MATCH(K$5,'TOTAL LECHE LIQUIDA Back Data'!$A$261:$ZD$261,0)),INDEX('Leche Entera Back Data'!$A$261:$YY$287,MATCH($B12,'Leche Entera Back Data'!$A$261:$A$287,0),MATCH(K$5,'Leche Entera Back Data'!$A$261:$YY$261,0)),INDEX('Leche Desnatada Back Data'!$A$261:$YY$287,MATCH($B12,'Leche Desnatada Back Data'!$A$261:$A$287,0),MATCH(K$5,'Leche Desnatada Back Data'!$A$261:$YY$261,0)),INDEX('Leche Semidesnatada Back Data'!$A$261:$YY$287,MATCH($B12,'Leche Semidesnatada Back Data'!$A$261:$A$287,0),MATCH(K$5,'Leche Semidesnatada Back Data'!$A$261:$YY$261,0)))</f>
        <v>5.65</v>
      </c>
      <c r="L12" s="38">
        <f t="array" ref="L12">CHOOSE(Enlaces!$G$1,INDEX('TOTAL LECHE LIQUIDA Back Data'!$A$261:$ZD$287,MATCH($B12,'TOTAL LECHE LIQUIDA Back Data'!$A$261:$A$287,0),MATCH(L$5,'TOTAL LECHE LIQUIDA Back Data'!$A$261:$ZD$261,0)),INDEX('Leche Entera Back Data'!$A$261:$YY$287,MATCH($B12,'Leche Entera Back Data'!$A$261:$A$287,0),MATCH(L$5,'Leche Entera Back Data'!$A$261:$YY$261,0)),INDEX('Leche Desnatada Back Data'!$A$261:$YY$287,MATCH($B12,'Leche Desnatada Back Data'!$A$261:$A$287,0),MATCH(L$5,'Leche Desnatada Back Data'!$A$261:$YY$261,0)),INDEX('Leche Semidesnatada Back Data'!$A$261:$YY$287,MATCH($B12,'Leche Semidesnatada Back Data'!$A$261:$A$287,0),MATCH(L$5,'Leche Semidesnatada Back Data'!$A$261:$YY$261,0)))</f>
        <v>5.13</v>
      </c>
      <c r="M12" s="38">
        <f t="array" ref="M12">CHOOSE(Enlaces!$G$1,INDEX('TOTAL LECHE LIQUIDA Back Data'!$A$261:$ZD$287,MATCH($B12,'TOTAL LECHE LIQUIDA Back Data'!$A$261:$A$287,0),MATCH(M$5,'TOTAL LECHE LIQUIDA Back Data'!$A$261:$ZD$261,0)),INDEX('Leche Entera Back Data'!$A$261:$YY$287,MATCH($B12,'Leche Entera Back Data'!$A$261:$A$287,0),MATCH(M$5,'Leche Entera Back Data'!$A$261:$YY$261,0)),INDEX('Leche Desnatada Back Data'!$A$261:$YY$287,MATCH($B12,'Leche Desnatada Back Data'!$A$261:$A$287,0),MATCH(M$5,'Leche Desnatada Back Data'!$A$261:$YY$261,0)),INDEX('Leche Semidesnatada Back Data'!$A$261:$YY$287,MATCH($B12,'Leche Semidesnatada Back Data'!$A$261:$A$287,0),MATCH(M$5,'Leche Semidesnatada Back Data'!$A$261:$YY$261,0)))</f>
        <v>5.51</v>
      </c>
      <c r="N12" s="38">
        <f t="array" ref="N12">CHOOSE(Enlaces!$G$1,INDEX('TOTAL LECHE LIQUIDA Back Data'!$A$261:$ZD$287,MATCH($B12,'TOTAL LECHE LIQUIDA Back Data'!$A$261:$A$287,0),MATCH(N$5,'TOTAL LECHE LIQUIDA Back Data'!$A$261:$ZD$261,0)),INDEX('Leche Entera Back Data'!$A$261:$YY$287,MATCH($B12,'Leche Entera Back Data'!$A$261:$A$287,0),MATCH(N$5,'Leche Entera Back Data'!$A$261:$YY$261,0)),INDEX('Leche Desnatada Back Data'!$A$261:$YY$287,MATCH($B12,'Leche Desnatada Back Data'!$A$261:$A$287,0),MATCH(N$5,'Leche Desnatada Back Data'!$A$261:$YY$261,0)),INDEX('Leche Semidesnatada Back Data'!$A$261:$YY$287,MATCH($B12,'Leche Semidesnatada Back Data'!$A$261:$A$287,0),MATCH(N$5,'Leche Semidesnatada Back Data'!$A$261:$YY$261,0)))</f>
        <v>3.26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Data'!$A$261:$ZD$287,MATCH($B13,'TOTAL LECHE LIQUIDA Back Data'!$A$261:$A$287,0),MATCH(C$5,'TOTAL LECHE LIQUIDA Back Data'!$A$261:$ZD$261,0)),INDEX('Leche Entera Back Data'!$A$261:$YY$287,MATCH($B13,'Leche Entera Back Data'!$A$261:$A$287,0),MATCH(C$5,'Leche Entera Back Data'!$A$261:$YY$261,0)),INDEX('Leche Desnatada Back Data'!$A$261:$YY$287,MATCH($B13,'Leche Desnatada Back Data'!$A$261:$A$287,0),MATCH(C$5,'Leche Desnatada Back Data'!$A$261:$YY$261,0)),INDEX('Leche Semidesnatada Back Data'!$A$261:$YY$287,MATCH($B13,'Leche Semidesnatada Back Data'!$A$261:$A$287,0),MATCH(C$5,'Leche Semidesnatada Back Data'!$A$261:$YY$261,0)))</f>
        <v>6.09</v>
      </c>
      <c r="D13" s="38">
        <f t="array" ref="D13">CHOOSE(Enlaces!$G$1,INDEX('TOTAL LECHE LIQUIDA Back Data'!$A$261:$ZD$287,MATCH($B13,'TOTAL LECHE LIQUIDA Back Data'!$A$261:$A$287,0),MATCH(D$5,'TOTAL LECHE LIQUIDA Back Data'!$A$261:$ZD$261,0)),INDEX('Leche Entera Back Data'!$A$261:$YY$287,MATCH($B13,'Leche Entera Back Data'!$A$261:$A$287,0),MATCH(D$5,'Leche Entera Back Data'!$A$261:$YY$261,0)),INDEX('Leche Desnatada Back Data'!$A$261:$YY$287,MATCH($B13,'Leche Desnatada Back Data'!$A$261:$A$287,0),MATCH(D$5,'Leche Desnatada Back Data'!$A$261:$YY$261,0)),INDEX('Leche Semidesnatada Back Data'!$A$261:$YY$287,MATCH($B13,'Leche Semidesnatada Back Data'!$A$261:$A$287,0),MATCH(D$5,'Leche Semidesnatada Back Data'!$A$261:$YY$261,0)))</f>
        <v>5.48</v>
      </c>
      <c r="E13" s="38">
        <f t="array" ref="E13">CHOOSE(Enlaces!$G$1,INDEX('TOTAL LECHE LIQUIDA Back Data'!$A$261:$ZD$287,MATCH($B13,'TOTAL LECHE LIQUIDA Back Data'!$A$261:$A$287,0),MATCH(E$5,'TOTAL LECHE LIQUIDA Back Data'!$A$261:$ZD$261,0)),INDEX('Leche Entera Back Data'!$A$261:$YY$287,MATCH($B13,'Leche Entera Back Data'!$A$261:$A$287,0),MATCH(E$5,'Leche Entera Back Data'!$A$261:$YY$261,0)),INDEX('Leche Desnatada Back Data'!$A$261:$YY$287,MATCH($B13,'Leche Desnatada Back Data'!$A$261:$A$287,0),MATCH(E$5,'Leche Desnatada Back Data'!$A$261:$YY$261,0)),INDEX('Leche Semidesnatada Back Data'!$A$261:$YY$287,MATCH($B13,'Leche Semidesnatada Back Data'!$A$261:$A$287,0),MATCH(E$5,'Leche Semidesnatada Back Data'!$A$261:$YY$261,0)))</f>
        <v>4.96</v>
      </c>
      <c r="F13" s="38">
        <f t="array" ref="F13">CHOOSE(Enlaces!$G$1,INDEX('TOTAL LECHE LIQUIDA Back Data'!$A$261:$ZD$287,MATCH($B13,'TOTAL LECHE LIQUIDA Back Data'!$A$261:$A$287,0),MATCH(F$5,'TOTAL LECHE LIQUIDA Back Data'!$A$261:$ZD$261,0)),INDEX('Leche Entera Back Data'!$A$261:$YY$287,MATCH($B13,'Leche Entera Back Data'!$A$261:$A$287,0),MATCH(F$5,'Leche Entera Back Data'!$A$261:$YY$261,0)),INDEX('Leche Desnatada Back Data'!$A$261:$YY$287,MATCH($B13,'Leche Desnatada Back Data'!$A$261:$A$287,0),MATCH(F$5,'Leche Desnatada Back Data'!$A$261:$YY$261,0)),INDEX('Leche Semidesnatada Back Data'!$A$261:$YY$287,MATCH($B13,'Leche Semidesnatada Back Data'!$A$261:$A$287,0),MATCH(F$5,'Leche Semidesnatada Back Data'!$A$261:$YY$261,0)))</f>
        <v>5.48</v>
      </c>
      <c r="G13" s="38">
        <f t="array" ref="G13">CHOOSE(Enlaces!$G$1,INDEX('TOTAL LECHE LIQUIDA Back Data'!$A$261:$ZD$287,MATCH($B13,'TOTAL LECHE LIQUIDA Back Data'!$A$261:$A$287,0),MATCH(G$5,'TOTAL LECHE LIQUIDA Back Data'!$A$261:$ZD$261,0)),INDEX('Leche Entera Back Data'!$A$261:$YY$287,MATCH($B13,'Leche Entera Back Data'!$A$261:$A$287,0),MATCH(G$5,'Leche Entera Back Data'!$A$261:$YY$261,0)),INDEX('Leche Desnatada Back Data'!$A$261:$YY$287,MATCH($B13,'Leche Desnatada Back Data'!$A$261:$A$287,0),MATCH(G$5,'Leche Desnatada Back Data'!$A$261:$YY$261,0)),INDEX('Leche Semidesnatada Back Data'!$A$261:$YY$287,MATCH($B13,'Leche Semidesnatada Back Data'!$A$261:$A$287,0),MATCH(G$5,'Leche Semidesnatada Back Data'!$A$261:$YY$261,0)))</f>
        <v>5.82</v>
      </c>
      <c r="H13" s="38">
        <f t="array" ref="H13">CHOOSE(Enlaces!$G$1,INDEX('TOTAL LECHE LIQUIDA Back Data'!$A$261:$ZD$287,MATCH($B13,'TOTAL LECHE LIQUIDA Back Data'!$A$261:$A$287,0),MATCH(H$5,'TOTAL LECHE LIQUIDA Back Data'!$A$261:$ZD$261,0)),INDEX('Leche Entera Back Data'!$A$261:$YY$287,MATCH($B13,'Leche Entera Back Data'!$A$261:$A$287,0),MATCH(H$5,'Leche Entera Back Data'!$A$261:$YY$261,0)),INDEX('Leche Desnatada Back Data'!$A$261:$YY$287,MATCH($B13,'Leche Desnatada Back Data'!$A$261:$A$287,0),MATCH(H$5,'Leche Desnatada Back Data'!$A$261:$YY$261,0)),INDEX('Leche Semidesnatada Back Data'!$A$261:$YY$287,MATCH($B13,'Leche Semidesnatada Back Data'!$A$261:$A$287,0),MATCH(H$5,'Leche Semidesnatada Back Data'!$A$261:$YY$261,0)))</f>
        <v>6.17</v>
      </c>
      <c r="I13" s="38">
        <f t="array" ref="I13">CHOOSE(Enlaces!$G$1,INDEX('TOTAL LECHE LIQUIDA Back Data'!$A$261:$ZD$287,MATCH($B13,'TOTAL LECHE LIQUIDA Back Data'!$A$261:$A$287,0),MATCH(I$5,'TOTAL LECHE LIQUIDA Back Data'!$A$261:$ZD$261,0)),INDEX('Leche Entera Back Data'!$A$261:$YY$287,MATCH($B13,'Leche Entera Back Data'!$A$261:$A$287,0),MATCH(I$5,'Leche Entera Back Data'!$A$261:$YY$261,0)),INDEX('Leche Desnatada Back Data'!$A$261:$YY$287,MATCH($B13,'Leche Desnatada Back Data'!$A$261:$A$287,0),MATCH(I$5,'Leche Desnatada Back Data'!$A$261:$YY$261,0)),INDEX('Leche Semidesnatada Back Data'!$A$261:$YY$287,MATCH($B13,'Leche Semidesnatada Back Data'!$A$261:$A$287,0),MATCH(I$5,'Leche Semidesnatada Back Data'!$A$261:$YY$261,0)))</f>
        <v>6.06</v>
      </c>
      <c r="J13" s="38">
        <f t="array" ref="J13">CHOOSE(Enlaces!$G$1,INDEX('TOTAL LECHE LIQUIDA Back Data'!$A$261:$ZD$287,MATCH($B13,'TOTAL LECHE LIQUIDA Back Data'!$A$261:$A$287,0),MATCH(J$5,'TOTAL LECHE LIQUIDA Back Data'!$A$261:$ZD$261,0)),INDEX('Leche Entera Back Data'!$A$261:$YY$287,MATCH($B13,'Leche Entera Back Data'!$A$261:$A$287,0),MATCH(J$5,'Leche Entera Back Data'!$A$261:$YY$261,0)),INDEX('Leche Desnatada Back Data'!$A$261:$YY$287,MATCH($B13,'Leche Desnatada Back Data'!$A$261:$A$287,0),MATCH(J$5,'Leche Desnatada Back Data'!$A$261:$YY$261,0)),INDEX('Leche Semidesnatada Back Data'!$A$261:$YY$287,MATCH($B13,'Leche Semidesnatada Back Data'!$A$261:$A$287,0),MATCH(J$5,'Leche Semidesnatada Back Data'!$A$261:$YY$261,0)))</f>
        <v>6.73</v>
      </c>
      <c r="K13" s="38">
        <f t="array" ref="K13">CHOOSE(Enlaces!$G$1,INDEX('TOTAL LECHE LIQUIDA Back Data'!$A$261:$ZD$287,MATCH($B13,'TOTAL LECHE LIQUIDA Back Data'!$A$261:$A$287,0),MATCH(K$5,'TOTAL LECHE LIQUIDA Back Data'!$A$261:$ZD$261,0)),INDEX('Leche Entera Back Data'!$A$261:$YY$287,MATCH($B13,'Leche Entera Back Data'!$A$261:$A$287,0),MATCH(K$5,'Leche Entera Back Data'!$A$261:$YY$261,0)),INDEX('Leche Desnatada Back Data'!$A$261:$YY$287,MATCH($B13,'Leche Desnatada Back Data'!$A$261:$A$287,0),MATCH(K$5,'Leche Desnatada Back Data'!$A$261:$YY$261,0)),INDEX('Leche Semidesnatada Back Data'!$A$261:$YY$287,MATCH($B13,'Leche Semidesnatada Back Data'!$A$261:$A$287,0),MATCH(K$5,'Leche Semidesnatada Back Data'!$A$261:$YY$261,0)))</f>
        <v>6.15</v>
      </c>
      <c r="L13" s="38">
        <f t="array" ref="L13">CHOOSE(Enlaces!$G$1,INDEX('TOTAL LECHE LIQUIDA Back Data'!$A$261:$ZD$287,MATCH($B13,'TOTAL LECHE LIQUIDA Back Data'!$A$261:$A$287,0),MATCH(L$5,'TOTAL LECHE LIQUIDA Back Data'!$A$261:$ZD$261,0)),INDEX('Leche Entera Back Data'!$A$261:$YY$287,MATCH($B13,'Leche Entera Back Data'!$A$261:$A$287,0),MATCH(L$5,'Leche Entera Back Data'!$A$261:$YY$261,0)),INDEX('Leche Desnatada Back Data'!$A$261:$YY$287,MATCH($B13,'Leche Desnatada Back Data'!$A$261:$A$287,0),MATCH(L$5,'Leche Desnatada Back Data'!$A$261:$YY$261,0)),INDEX('Leche Semidesnatada Back Data'!$A$261:$YY$287,MATCH($B13,'Leche Semidesnatada Back Data'!$A$261:$A$287,0),MATCH(L$5,'Leche Semidesnatada Back Data'!$A$261:$YY$261,0)))</f>
        <v>5.47</v>
      </c>
      <c r="M13" s="38">
        <f t="array" ref="M13">CHOOSE(Enlaces!$G$1,INDEX('TOTAL LECHE LIQUIDA Back Data'!$A$261:$ZD$287,MATCH($B13,'TOTAL LECHE LIQUIDA Back Data'!$A$261:$A$287,0),MATCH(M$5,'TOTAL LECHE LIQUIDA Back Data'!$A$261:$ZD$261,0)),INDEX('Leche Entera Back Data'!$A$261:$YY$287,MATCH($B13,'Leche Entera Back Data'!$A$261:$A$287,0),MATCH(M$5,'Leche Entera Back Data'!$A$261:$YY$261,0)),INDEX('Leche Desnatada Back Data'!$A$261:$YY$287,MATCH($B13,'Leche Desnatada Back Data'!$A$261:$A$287,0),MATCH(M$5,'Leche Desnatada Back Data'!$A$261:$YY$261,0)),INDEX('Leche Semidesnatada Back Data'!$A$261:$YY$287,MATCH($B13,'Leche Semidesnatada Back Data'!$A$261:$A$287,0),MATCH(M$5,'Leche Semidesnatada Back Data'!$A$261:$YY$261,0)))</f>
        <v>5.14</v>
      </c>
      <c r="N13" s="38">
        <f t="array" ref="N13">CHOOSE(Enlaces!$G$1,INDEX('TOTAL LECHE LIQUIDA Back Data'!$A$261:$ZD$287,MATCH($B13,'TOTAL LECHE LIQUIDA Back Data'!$A$261:$A$287,0),MATCH(N$5,'TOTAL LECHE LIQUIDA Back Data'!$A$261:$ZD$261,0)),INDEX('Leche Entera Back Data'!$A$261:$YY$287,MATCH($B13,'Leche Entera Back Data'!$A$261:$A$287,0),MATCH(N$5,'Leche Entera Back Data'!$A$261:$YY$261,0)),INDEX('Leche Desnatada Back Data'!$A$261:$YY$287,MATCH($B13,'Leche Desnatada Back Data'!$A$261:$A$287,0),MATCH(N$5,'Leche Desnatada Back Data'!$A$261:$YY$261,0)),INDEX('Leche Semidesnatada Back Data'!$A$261:$YY$287,MATCH($B13,'Leche Semidesnatada Back Data'!$A$261:$A$287,0),MATCH(N$5,'Leche Semidesnatada Back Data'!$A$261:$YY$261,0)))</f>
        <v>4.8099999999999996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Data'!$A$261:$ZD$287,MATCH($B14,'TOTAL LECHE LIQUIDA Back Data'!$A$261:$A$287,0),MATCH(C$5,'TOTAL LECHE LIQUIDA Back Data'!$A$261:$ZD$261,0)),INDEX('Leche Entera Back Data'!$A$261:$YY$287,MATCH($B14,'Leche Entera Back Data'!$A$261:$A$287,0),MATCH(C$5,'Leche Entera Back Data'!$A$261:$YY$261,0)),INDEX('Leche Desnatada Back Data'!$A$261:$YY$287,MATCH($B14,'Leche Desnatada Back Data'!$A$261:$A$287,0),MATCH(C$5,'Leche Desnatada Back Data'!$A$261:$YY$261,0)),INDEX('Leche Semidesnatada Back Data'!$A$261:$YY$287,MATCH($B14,'Leche Semidesnatada Back Data'!$A$261:$A$287,0),MATCH(C$5,'Leche Semidesnatada Back Data'!$A$261:$YY$261,0)))</f>
        <v>11.8</v>
      </c>
      <c r="D14" s="38">
        <f t="array" ref="D14">CHOOSE(Enlaces!$G$1,INDEX('TOTAL LECHE LIQUIDA Back Data'!$A$261:$ZD$287,MATCH($B14,'TOTAL LECHE LIQUIDA Back Data'!$A$261:$A$287,0),MATCH(D$5,'TOTAL LECHE LIQUIDA Back Data'!$A$261:$ZD$261,0)),INDEX('Leche Entera Back Data'!$A$261:$YY$287,MATCH($B14,'Leche Entera Back Data'!$A$261:$A$287,0),MATCH(D$5,'Leche Entera Back Data'!$A$261:$YY$261,0)),INDEX('Leche Desnatada Back Data'!$A$261:$YY$287,MATCH($B14,'Leche Desnatada Back Data'!$A$261:$A$287,0),MATCH(D$5,'Leche Desnatada Back Data'!$A$261:$YY$261,0)),INDEX('Leche Semidesnatada Back Data'!$A$261:$YY$287,MATCH($B14,'Leche Semidesnatada Back Data'!$A$261:$A$287,0),MATCH(D$5,'Leche Semidesnatada Back Data'!$A$261:$YY$261,0)))</f>
        <v>11.8</v>
      </c>
      <c r="E14" s="38">
        <f t="array" ref="E14">CHOOSE(Enlaces!$G$1,INDEX('TOTAL LECHE LIQUIDA Back Data'!$A$261:$ZD$287,MATCH($B14,'TOTAL LECHE LIQUIDA Back Data'!$A$261:$A$287,0),MATCH(E$5,'TOTAL LECHE LIQUIDA Back Data'!$A$261:$ZD$261,0)),INDEX('Leche Entera Back Data'!$A$261:$YY$287,MATCH($B14,'Leche Entera Back Data'!$A$261:$A$287,0),MATCH(E$5,'Leche Entera Back Data'!$A$261:$YY$261,0)),INDEX('Leche Desnatada Back Data'!$A$261:$YY$287,MATCH($B14,'Leche Desnatada Back Data'!$A$261:$A$287,0),MATCH(E$5,'Leche Desnatada Back Data'!$A$261:$YY$261,0)),INDEX('Leche Semidesnatada Back Data'!$A$261:$YY$287,MATCH($B14,'Leche Semidesnatada Back Data'!$A$261:$A$287,0),MATCH(E$5,'Leche Semidesnatada Back Data'!$A$261:$YY$261,0)))</f>
        <v>12.07</v>
      </c>
      <c r="F14" s="38">
        <f t="array" ref="F14">CHOOSE(Enlaces!$G$1,INDEX('TOTAL LECHE LIQUIDA Back Data'!$A$261:$ZD$287,MATCH($B14,'TOTAL LECHE LIQUIDA Back Data'!$A$261:$A$287,0),MATCH(F$5,'TOTAL LECHE LIQUIDA Back Data'!$A$261:$ZD$261,0)),INDEX('Leche Entera Back Data'!$A$261:$YY$287,MATCH($B14,'Leche Entera Back Data'!$A$261:$A$287,0),MATCH(F$5,'Leche Entera Back Data'!$A$261:$YY$261,0)),INDEX('Leche Desnatada Back Data'!$A$261:$YY$287,MATCH($B14,'Leche Desnatada Back Data'!$A$261:$A$287,0),MATCH(F$5,'Leche Desnatada Back Data'!$A$261:$YY$261,0)),INDEX('Leche Semidesnatada Back Data'!$A$261:$YY$287,MATCH($B14,'Leche Semidesnatada Back Data'!$A$261:$A$287,0),MATCH(F$5,'Leche Semidesnatada Back Data'!$A$261:$YY$261,0)))</f>
        <v>11.94</v>
      </c>
      <c r="G14" s="38">
        <f t="array" ref="G14">CHOOSE(Enlaces!$G$1,INDEX('TOTAL LECHE LIQUIDA Back Data'!$A$261:$ZD$287,MATCH($B14,'TOTAL LECHE LIQUIDA Back Data'!$A$261:$A$287,0),MATCH(G$5,'TOTAL LECHE LIQUIDA Back Data'!$A$261:$ZD$261,0)),INDEX('Leche Entera Back Data'!$A$261:$YY$287,MATCH($B14,'Leche Entera Back Data'!$A$261:$A$287,0),MATCH(G$5,'Leche Entera Back Data'!$A$261:$YY$261,0)),INDEX('Leche Desnatada Back Data'!$A$261:$YY$287,MATCH($B14,'Leche Desnatada Back Data'!$A$261:$A$287,0),MATCH(G$5,'Leche Desnatada Back Data'!$A$261:$YY$261,0)),INDEX('Leche Semidesnatada Back Data'!$A$261:$YY$287,MATCH($B14,'Leche Semidesnatada Back Data'!$A$261:$A$287,0),MATCH(G$5,'Leche Semidesnatada Back Data'!$A$261:$YY$261,0)))</f>
        <v>11.15</v>
      </c>
      <c r="H14" s="38">
        <f t="array" ref="H14">CHOOSE(Enlaces!$G$1,INDEX('TOTAL LECHE LIQUIDA Back Data'!$A$261:$ZD$287,MATCH($B14,'TOTAL LECHE LIQUIDA Back Data'!$A$261:$A$287,0),MATCH(H$5,'TOTAL LECHE LIQUIDA Back Data'!$A$261:$ZD$261,0)),INDEX('Leche Entera Back Data'!$A$261:$YY$287,MATCH($B14,'Leche Entera Back Data'!$A$261:$A$287,0),MATCH(H$5,'Leche Entera Back Data'!$A$261:$YY$261,0)),INDEX('Leche Desnatada Back Data'!$A$261:$YY$287,MATCH($B14,'Leche Desnatada Back Data'!$A$261:$A$287,0),MATCH(H$5,'Leche Desnatada Back Data'!$A$261:$YY$261,0)),INDEX('Leche Semidesnatada Back Data'!$A$261:$YY$287,MATCH($B14,'Leche Semidesnatada Back Data'!$A$261:$A$287,0),MATCH(H$5,'Leche Semidesnatada Back Data'!$A$261:$YY$261,0)))</f>
        <v>12.34</v>
      </c>
      <c r="I14" s="38">
        <f t="array" ref="I14">CHOOSE(Enlaces!$G$1,INDEX('TOTAL LECHE LIQUIDA Back Data'!$A$261:$ZD$287,MATCH($B14,'TOTAL LECHE LIQUIDA Back Data'!$A$261:$A$287,0),MATCH(I$5,'TOTAL LECHE LIQUIDA Back Data'!$A$261:$ZD$261,0)),INDEX('Leche Entera Back Data'!$A$261:$YY$287,MATCH($B14,'Leche Entera Back Data'!$A$261:$A$287,0),MATCH(I$5,'Leche Entera Back Data'!$A$261:$YY$261,0)),INDEX('Leche Desnatada Back Data'!$A$261:$YY$287,MATCH($B14,'Leche Desnatada Back Data'!$A$261:$A$287,0),MATCH(I$5,'Leche Desnatada Back Data'!$A$261:$YY$261,0)),INDEX('Leche Semidesnatada Back Data'!$A$261:$YY$287,MATCH($B14,'Leche Semidesnatada Back Data'!$A$261:$A$287,0),MATCH(I$5,'Leche Semidesnatada Back Data'!$A$261:$YY$261,0)))</f>
        <v>10.95</v>
      </c>
      <c r="J14" s="38">
        <f t="array" ref="J14">CHOOSE(Enlaces!$G$1,INDEX('TOTAL LECHE LIQUIDA Back Data'!$A$261:$ZD$287,MATCH($B14,'TOTAL LECHE LIQUIDA Back Data'!$A$261:$A$287,0),MATCH(J$5,'TOTAL LECHE LIQUIDA Back Data'!$A$261:$ZD$261,0)),INDEX('Leche Entera Back Data'!$A$261:$YY$287,MATCH($B14,'Leche Entera Back Data'!$A$261:$A$287,0),MATCH(J$5,'Leche Entera Back Data'!$A$261:$YY$261,0)),INDEX('Leche Desnatada Back Data'!$A$261:$YY$287,MATCH($B14,'Leche Desnatada Back Data'!$A$261:$A$287,0),MATCH(J$5,'Leche Desnatada Back Data'!$A$261:$YY$261,0)),INDEX('Leche Semidesnatada Back Data'!$A$261:$YY$287,MATCH($B14,'Leche Semidesnatada Back Data'!$A$261:$A$287,0),MATCH(J$5,'Leche Semidesnatada Back Data'!$A$261:$YY$261,0)))</f>
        <v>10.9</v>
      </c>
      <c r="K14" s="38">
        <f t="array" ref="K14">CHOOSE(Enlaces!$G$1,INDEX('TOTAL LECHE LIQUIDA Back Data'!$A$261:$ZD$287,MATCH($B14,'TOTAL LECHE LIQUIDA Back Data'!$A$261:$A$287,0),MATCH(K$5,'TOTAL LECHE LIQUIDA Back Data'!$A$261:$ZD$261,0)),INDEX('Leche Entera Back Data'!$A$261:$YY$287,MATCH($B14,'Leche Entera Back Data'!$A$261:$A$287,0),MATCH(K$5,'Leche Entera Back Data'!$A$261:$YY$261,0)),INDEX('Leche Desnatada Back Data'!$A$261:$YY$287,MATCH($B14,'Leche Desnatada Back Data'!$A$261:$A$287,0),MATCH(K$5,'Leche Desnatada Back Data'!$A$261:$YY$261,0)),INDEX('Leche Semidesnatada Back Data'!$A$261:$YY$287,MATCH($B14,'Leche Semidesnatada Back Data'!$A$261:$A$287,0),MATCH(K$5,'Leche Semidesnatada Back Data'!$A$261:$YY$261,0)))</f>
        <v>11.59</v>
      </c>
      <c r="L14" s="38">
        <f t="array" ref="L14">CHOOSE(Enlaces!$G$1,INDEX('TOTAL LECHE LIQUIDA Back Data'!$A$261:$ZD$287,MATCH($B14,'TOTAL LECHE LIQUIDA Back Data'!$A$261:$A$287,0),MATCH(L$5,'TOTAL LECHE LIQUIDA Back Data'!$A$261:$ZD$261,0)),INDEX('Leche Entera Back Data'!$A$261:$YY$287,MATCH($B14,'Leche Entera Back Data'!$A$261:$A$287,0),MATCH(L$5,'Leche Entera Back Data'!$A$261:$YY$261,0)),INDEX('Leche Desnatada Back Data'!$A$261:$YY$287,MATCH($B14,'Leche Desnatada Back Data'!$A$261:$A$287,0),MATCH(L$5,'Leche Desnatada Back Data'!$A$261:$YY$261,0)),INDEX('Leche Semidesnatada Back Data'!$A$261:$YY$287,MATCH($B14,'Leche Semidesnatada Back Data'!$A$261:$A$287,0),MATCH(L$5,'Leche Semidesnatada Back Data'!$A$261:$YY$261,0)))</f>
        <v>13.1</v>
      </c>
      <c r="M14" s="38">
        <f t="array" ref="M14">CHOOSE(Enlaces!$G$1,INDEX('TOTAL LECHE LIQUIDA Back Data'!$A$261:$ZD$287,MATCH($B14,'TOTAL LECHE LIQUIDA Back Data'!$A$261:$A$287,0),MATCH(M$5,'TOTAL LECHE LIQUIDA Back Data'!$A$261:$ZD$261,0)),INDEX('Leche Entera Back Data'!$A$261:$YY$287,MATCH($B14,'Leche Entera Back Data'!$A$261:$A$287,0),MATCH(M$5,'Leche Entera Back Data'!$A$261:$YY$261,0)),INDEX('Leche Desnatada Back Data'!$A$261:$YY$287,MATCH($B14,'Leche Desnatada Back Data'!$A$261:$A$287,0),MATCH(M$5,'Leche Desnatada Back Data'!$A$261:$YY$261,0)),INDEX('Leche Semidesnatada Back Data'!$A$261:$YY$287,MATCH($B14,'Leche Semidesnatada Back Data'!$A$261:$A$287,0),MATCH(M$5,'Leche Semidesnatada Back Data'!$A$261:$YY$261,0)))</f>
        <v>13.03</v>
      </c>
      <c r="N14" s="38">
        <f t="array" ref="N14">CHOOSE(Enlaces!$G$1,INDEX('TOTAL LECHE LIQUIDA Back Data'!$A$261:$ZD$287,MATCH($B14,'TOTAL LECHE LIQUIDA Back Data'!$A$261:$A$287,0),MATCH(N$5,'TOTAL LECHE LIQUIDA Back Data'!$A$261:$ZD$261,0)),INDEX('Leche Entera Back Data'!$A$261:$YY$287,MATCH($B14,'Leche Entera Back Data'!$A$261:$A$287,0),MATCH(N$5,'Leche Entera Back Data'!$A$261:$YY$261,0)),INDEX('Leche Desnatada Back Data'!$A$261:$YY$287,MATCH($B14,'Leche Desnatada Back Data'!$A$261:$A$287,0),MATCH(N$5,'Leche Desnatada Back Data'!$A$261:$YY$261,0)),INDEX('Leche Semidesnatada Back Data'!$A$261:$YY$287,MATCH($B14,'Leche Semidesnatada Back Data'!$A$261:$A$287,0),MATCH(N$5,'Leche Semidesnatada Back Data'!$A$261:$YY$261,0)))</f>
        <v>12.77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Data'!$A$261:$ZD$287,MATCH($B15,'TOTAL LECHE LIQUIDA Back Data'!$A$261:$A$287,0),MATCH(C$5,'TOTAL LECHE LIQUIDA Back Data'!$A$261:$ZD$261,0)),INDEX('Leche Entera Back Data'!$A$261:$YY$287,MATCH($B15,'Leche Entera Back Data'!$A$261:$A$287,0),MATCH(C$5,'Leche Entera Back Data'!$A$261:$YY$261,0)),INDEX('Leche Desnatada Back Data'!$A$261:$YY$287,MATCH($B15,'Leche Desnatada Back Data'!$A$261:$A$287,0),MATCH(C$5,'Leche Desnatada Back Data'!$A$261:$YY$261,0)),INDEX('Leche Semidesnatada Back Data'!$A$261:$YY$287,MATCH($B15,'Leche Semidesnatada Back Data'!$A$261:$A$287,0),MATCH(C$5,'Leche Semidesnatada Back Data'!$A$261:$YY$261,0)))</f>
        <v>16.37</v>
      </c>
      <c r="D15" s="38">
        <f t="array" ref="D15">CHOOSE(Enlaces!$G$1,INDEX('TOTAL LECHE LIQUIDA Back Data'!$A$261:$ZD$287,MATCH($B15,'TOTAL LECHE LIQUIDA Back Data'!$A$261:$A$287,0),MATCH(D$5,'TOTAL LECHE LIQUIDA Back Data'!$A$261:$ZD$261,0)),INDEX('Leche Entera Back Data'!$A$261:$YY$287,MATCH($B15,'Leche Entera Back Data'!$A$261:$A$287,0),MATCH(D$5,'Leche Entera Back Data'!$A$261:$YY$261,0)),INDEX('Leche Desnatada Back Data'!$A$261:$YY$287,MATCH($B15,'Leche Desnatada Back Data'!$A$261:$A$287,0),MATCH(D$5,'Leche Desnatada Back Data'!$A$261:$YY$261,0)),INDEX('Leche Semidesnatada Back Data'!$A$261:$YY$287,MATCH($B15,'Leche Semidesnatada Back Data'!$A$261:$A$287,0),MATCH(D$5,'Leche Semidesnatada Back Data'!$A$261:$YY$261,0)))</f>
        <v>16.239999999999998</v>
      </c>
      <c r="E15" s="38">
        <f t="array" ref="E15">CHOOSE(Enlaces!$G$1,INDEX('TOTAL LECHE LIQUIDA Back Data'!$A$261:$ZD$287,MATCH($B15,'TOTAL LECHE LIQUIDA Back Data'!$A$261:$A$287,0),MATCH(E$5,'TOTAL LECHE LIQUIDA Back Data'!$A$261:$ZD$261,0)),INDEX('Leche Entera Back Data'!$A$261:$YY$287,MATCH($B15,'Leche Entera Back Data'!$A$261:$A$287,0),MATCH(E$5,'Leche Entera Back Data'!$A$261:$YY$261,0)),INDEX('Leche Desnatada Back Data'!$A$261:$YY$287,MATCH($B15,'Leche Desnatada Back Data'!$A$261:$A$287,0),MATCH(E$5,'Leche Desnatada Back Data'!$A$261:$YY$261,0)),INDEX('Leche Semidesnatada Back Data'!$A$261:$YY$287,MATCH($B15,'Leche Semidesnatada Back Data'!$A$261:$A$287,0),MATCH(E$5,'Leche Semidesnatada Back Data'!$A$261:$YY$261,0)))</f>
        <v>16.05</v>
      </c>
      <c r="F15" s="38">
        <f t="array" ref="F15">CHOOSE(Enlaces!$G$1,INDEX('TOTAL LECHE LIQUIDA Back Data'!$A$261:$ZD$287,MATCH($B15,'TOTAL LECHE LIQUIDA Back Data'!$A$261:$A$287,0),MATCH(F$5,'TOTAL LECHE LIQUIDA Back Data'!$A$261:$ZD$261,0)),INDEX('Leche Entera Back Data'!$A$261:$YY$287,MATCH($B15,'Leche Entera Back Data'!$A$261:$A$287,0),MATCH(F$5,'Leche Entera Back Data'!$A$261:$YY$261,0)),INDEX('Leche Desnatada Back Data'!$A$261:$YY$287,MATCH($B15,'Leche Desnatada Back Data'!$A$261:$A$287,0),MATCH(F$5,'Leche Desnatada Back Data'!$A$261:$YY$261,0)),INDEX('Leche Semidesnatada Back Data'!$A$261:$YY$287,MATCH($B15,'Leche Semidesnatada Back Data'!$A$261:$A$287,0),MATCH(F$5,'Leche Semidesnatada Back Data'!$A$261:$YY$261,0)))</f>
        <v>16.66</v>
      </c>
      <c r="G15" s="38">
        <f t="array" ref="G15">CHOOSE(Enlaces!$G$1,INDEX('TOTAL LECHE LIQUIDA Back Data'!$A$261:$ZD$287,MATCH($B15,'TOTAL LECHE LIQUIDA Back Data'!$A$261:$A$287,0),MATCH(G$5,'TOTAL LECHE LIQUIDA Back Data'!$A$261:$ZD$261,0)),INDEX('Leche Entera Back Data'!$A$261:$YY$287,MATCH($B15,'Leche Entera Back Data'!$A$261:$A$287,0),MATCH(G$5,'Leche Entera Back Data'!$A$261:$YY$261,0)),INDEX('Leche Desnatada Back Data'!$A$261:$YY$287,MATCH($B15,'Leche Desnatada Back Data'!$A$261:$A$287,0),MATCH(G$5,'Leche Desnatada Back Data'!$A$261:$YY$261,0)),INDEX('Leche Semidesnatada Back Data'!$A$261:$YY$287,MATCH($B15,'Leche Semidesnatada Back Data'!$A$261:$A$287,0),MATCH(G$5,'Leche Semidesnatada Back Data'!$A$261:$YY$261,0)))</f>
        <v>16.82</v>
      </c>
      <c r="H15" s="38">
        <f t="array" ref="H15">CHOOSE(Enlaces!$G$1,INDEX('TOTAL LECHE LIQUIDA Back Data'!$A$261:$ZD$287,MATCH($B15,'TOTAL LECHE LIQUIDA Back Data'!$A$261:$A$287,0),MATCH(H$5,'TOTAL LECHE LIQUIDA Back Data'!$A$261:$ZD$261,0)),INDEX('Leche Entera Back Data'!$A$261:$YY$287,MATCH($B15,'Leche Entera Back Data'!$A$261:$A$287,0),MATCH(H$5,'Leche Entera Back Data'!$A$261:$YY$261,0)),INDEX('Leche Desnatada Back Data'!$A$261:$YY$287,MATCH($B15,'Leche Desnatada Back Data'!$A$261:$A$287,0),MATCH(H$5,'Leche Desnatada Back Data'!$A$261:$YY$261,0)),INDEX('Leche Semidesnatada Back Data'!$A$261:$YY$287,MATCH($B15,'Leche Semidesnatada Back Data'!$A$261:$A$287,0),MATCH(H$5,'Leche Semidesnatada Back Data'!$A$261:$YY$261,0)))</f>
        <v>15.2</v>
      </c>
      <c r="I15" s="38">
        <f t="array" ref="I15">CHOOSE(Enlaces!$G$1,INDEX('TOTAL LECHE LIQUIDA Back Data'!$A$261:$ZD$287,MATCH($B15,'TOTAL LECHE LIQUIDA Back Data'!$A$261:$A$287,0),MATCH(I$5,'TOTAL LECHE LIQUIDA Back Data'!$A$261:$ZD$261,0)),INDEX('Leche Entera Back Data'!$A$261:$YY$287,MATCH($B15,'Leche Entera Back Data'!$A$261:$A$287,0),MATCH(I$5,'Leche Entera Back Data'!$A$261:$YY$261,0)),INDEX('Leche Desnatada Back Data'!$A$261:$YY$287,MATCH($B15,'Leche Desnatada Back Data'!$A$261:$A$287,0),MATCH(I$5,'Leche Desnatada Back Data'!$A$261:$YY$261,0)),INDEX('Leche Semidesnatada Back Data'!$A$261:$YY$287,MATCH($B15,'Leche Semidesnatada Back Data'!$A$261:$A$287,0),MATCH(I$5,'Leche Semidesnatada Back Data'!$A$261:$YY$261,0)))</f>
        <v>16.010000000000002</v>
      </c>
      <c r="J15" s="38">
        <f t="array" ref="J15">CHOOSE(Enlaces!$G$1,INDEX('TOTAL LECHE LIQUIDA Back Data'!$A$261:$ZD$287,MATCH($B15,'TOTAL LECHE LIQUIDA Back Data'!$A$261:$A$287,0),MATCH(J$5,'TOTAL LECHE LIQUIDA Back Data'!$A$261:$ZD$261,0)),INDEX('Leche Entera Back Data'!$A$261:$YY$287,MATCH($B15,'Leche Entera Back Data'!$A$261:$A$287,0),MATCH(J$5,'Leche Entera Back Data'!$A$261:$YY$261,0)),INDEX('Leche Desnatada Back Data'!$A$261:$YY$287,MATCH($B15,'Leche Desnatada Back Data'!$A$261:$A$287,0),MATCH(J$5,'Leche Desnatada Back Data'!$A$261:$YY$261,0)),INDEX('Leche Semidesnatada Back Data'!$A$261:$YY$287,MATCH($B15,'Leche Semidesnatada Back Data'!$A$261:$A$287,0),MATCH(J$5,'Leche Semidesnatada Back Data'!$A$261:$YY$261,0)))</f>
        <v>15.81</v>
      </c>
      <c r="K15" s="38">
        <f t="array" ref="K15">CHOOSE(Enlaces!$G$1,INDEX('TOTAL LECHE LIQUIDA Back Data'!$A$261:$ZD$287,MATCH($B15,'TOTAL LECHE LIQUIDA Back Data'!$A$261:$A$287,0),MATCH(K$5,'TOTAL LECHE LIQUIDA Back Data'!$A$261:$ZD$261,0)),INDEX('Leche Entera Back Data'!$A$261:$YY$287,MATCH($B15,'Leche Entera Back Data'!$A$261:$A$287,0),MATCH(K$5,'Leche Entera Back Data'!$A$261:$YY$261,0)),INDEX('Leche Desnatada Back Data'!$A$261:$YY$287,MATCH($B15,'Leche Desnatada Back Data'!$A$261:$A$287,0),MATCH(K$5,'Leche Desnatada Back Data'!$A$261:$YY$261,0)),INDEX('Leche Semidesnatada Back Data'!$A$261:$YY$287,MATCH($B15,'Leche Semidesnatada Back Data'!$A$261:$A$287,0),MATCH(K$5,'Leche Semidesnatada Back Data'!$A$261:$YY$261,0)))</f>
        <v>15.17</v>
      </c>
      <c r="L15" s="38">
        <f t="array" ref="L15">CHOOSE(Enlaces!$G$1,INDEX('TOTAL LECHE LIQUIDA Back Data'!$A$261:$ZD$287,MATCH($B15,'TOTAL LECHE LIQUIDA Back Data'!$A$261:$A$287,0),MATCH(L$5,'TOTAL LECHE LIQUIDA Back Data'!$A$261:$ZD$261,0)),INDEX('Leche Entera Back Data'!$A$261:$YY$287,MATCH($B15,'Leche Entera Back Data'!$A$261:$A$287,0),MATCH(L$5,'Leche Entera Back Data'!$A$261:$YY$261,0)),INDEX('Leche Desnatada Back Data'!$A$261:$YY$287,MATCH($B15,'Leche Desnatada Back Data'!$A$261:$A$287,0),MATCH(L$5,'Leche Desnatada Back Data'!$A$261:$YY$261,0)),INDEX('Leche Semidesnatada Back Data'!$A$261:$YY$287,MATCH($B15,'Leche Semidesnatada Back Data'!$A$261:$A$287,0),MATCH(L$5,'Leche Semidesnatada Back Data'!$A$261:$YY$261,0)))</f>
        <v>16.34</v>
      </c>
      <c r="M15" s="38">
        <f t="array" ref="M15">CHOOSE(Enlaces!$G$1,INDEX('TOTAL LECHE LIQUIDA Back Data'!$A$261:$ZD$287,MATCH($B15,'TOTAL LECHE LIQUIDA Back Data'!$A$261:$A$287,0),MATCH(M$5,'TOTAL LECHE LIQUIDA Back Data'!$A$261:$ZD$261,0)),INDEX('Leche Entera Back Data'!$A$261:$YY$287,MATCH($B15,'Leche Entera Back Data'!$A$261:$A$287,0),MATCH(M$5,'Leche Entera Back Data'!$A$261:$YY$261,0)),INDEX('Leche Desnatada Back Data'!$A$261:$YY$287,MATCH($B15,'Leche Desnatada Back Data'!$A$261:$A$287,0),MATCH(M$5,'Leche Desnatada Back Data'!$A$261:$YY$261,0)),INDEX('Leche Semidesnatada Back Data'!$A$261:$YY$287,MATCH($B15,'Leche Semidesnatada Back Data'!$A$261:$A$287,0),MATCH(M$5,'Leche Semidesnatada Back Data'!$A$261:$YY$261,0)))</f>
        <v>16.010000000000002</v>
      </c>
      <c r="N15" s="38">
        <f t="array" ref="N15">CHOOSE(Enlaces!$G$1,INDEX('TOTAL LECHE LIQUIDA Back Data'!$A$261:$ZD$287,MATCH($B15,'TOTAL LECHE LIQUIDA Back Data'!$A$261:$A$287,0),MATCH(N$5,'TOTAL LECHE LIQUIDA Back Data'!$A$261:$ZD$261,0)),INDEX('Leche Entera Back Data'!$A$261:$YY$287,MATCH($B15,'Leche Entera Back Data'!$A$261:$A$287,0),MATCH(N$5,'Leche Entera Back Data'!$A$261:$YY$261,0)),INDEX('Leche Desnatada Back Data'!$A$261:$YY$287,MATCH($B15,'Leche Desnatada Back Data'!$A$261:$A$287,0),MATCH(N$5,'Leche Desnatada Back Data'!$A$261:$YY$261,0)),INDEX('Leche Semidesnatada Back Data'!$A$261:$YY$287,MATCH($B15,'Leche Semidesnatada Back Data'!$A$261:$A$287,0),MATCH(N$5,'Leche Semidesnatada Back Data'!$A$261:$YY$261,0)))</f>
        <v>16.559999999999999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Data'!$A$261:$ZD$287,MATCH($B16,'TOTAL LECHE LIQUIDA Back Data'!$A$261:$A$287,0),MATCH(C$5,'TOTAL LECHE LIQUIDA Back Data'!$A$261:$ZD$261,0)),INDEX('Leche Entera Back Data'!$A$261:$YY$287,MATCH($B16,'Leche Entera Back Data'!$A$261:$A$287,0),MATCH(C$5,'Leche Entera Back Data'!$A$261:$YY$261,0)),INDEX('Leche Desnatada Back Data'!$A$261:$YY$287,MATCH($B16,'Leche Desnatada Back Data'!$A$261:$A$287,0),MATCH(C$5,'Leche Desnatada Back Data'!$A$261:$YY$261,0)),INDEX('Leche Semidesnatada Back Data'!$A$261:$YY$287,MATCH($B16,'Leche Semidesnatada Back Data'!$A$261:$A$287,0),MATCH(C$5,'Leche Semidesnatada Back Data'!$A$261:$YY$261,0)))</f>
        <v>4.0199999999999996</v>
      </c>
      <c r="D16" s="38">
        <f t="array" ref="D16">CHOOSE(Enlaces!$G$1,INDEX('TOTAL LECHE LIQUIDA Back Data'!$A$261:$ZD$287,MATCH($B16,'TOTAL LECHE LIQUIDA Back Data'!$A$261:$A$287,0),MATCH(D$5,'TOTAL LECHE LIQUIDA Back Data'!$A$261:$ZD$261,0)),INDEX('Leche Entera Back Data'!$A$261:$YY$287,MATCH($B16,'Leche Entera Back Data'!$A$261:$A$287,0),MATCH(D$5,'Leche Entera Back Data'!$A$261:$YY$261,0)),INDEX('Leche Desnatada Back Data'!$A$261:$YY$287,MATCH($B16,'Leche Desnatada Back Data'!$A$261:$A$287,0),MATCH(D$5,'Leche Desnatada Back Data'!$A$261:$YY$261,0)),INDEX('Leche Semidesnatada Back Data'!$A$261:$YY$287,MATCH($B16,'Leche Semidesnatada Back Data'!$A$261:$A$287,0),MATCH(D$5,'Leche Semidesnatada Back Data'!$A$261:$YY$261,0)))</f>
        <v>4.03</v>
      </c>
      <c r="E16" s="38">
        <f t="array" ref="E16">CHOOSE(Enlaces!$G$1,INDEX('TOTAL LECHE LIQUIDA Back Data'!$A$261:$ZD$287,MATCH($B16,'TOTAL LECHE LIQUIDA Back Data'!$A$261:$A$287,0),MATCH(E$5,'TOTAL LECHE LIQUIDA Back Data'!$A$261:$ZD$261,0)),INDEX('Leche Entera Back Data'!$A$261:$YY$287,MATCH($B16,'Leche Entera Back Data'!$A$261:$A$287,0),MATCH(E$5,'Leche Entera Back Data'!$A$261:$YY$261,0)),INDEX('Leche Desnatada Back Data'!$A$261:$YY$287,MATCH($B16,'Leche Desnatada Back Data'!$A$261:$A$287,0),MATCH(E$5,'Leche Desnatada Back Data'!$A$261:$YY$261,0)),INDEX('Leche Semidesnatada Back Data'!$A$261:$YY$287,MATCH($B16,'Leche Semidesnatada Back Data'!$A$261:$A$287,0),MATCH(E$5,'Leche Semidesnatada Back Data'!$A$261:$YY$261,0)))</f>
        <v>4.37</v>
      </c>
      <c r="F16" s="38">
        <f t="array" ref="F16">CHOOSE(Enlaces!$G$1,INDEX('TOTAL LECHE LIQUIDA Back Data'!$A$261:$ZD$287,MATCH($B16,'TOTAL LECHE LIQUIDA Back Data'!$A$261:$A$287,0),MATCH(F$5,'TOTAL LECHE LIQUIDA Back Data'!$A$261:$ZD$261,0)),INDEX('Leche Entera Back Data'!$A$261:$YY$287,MATCH($B16,'Leche Entera Back Data'!$A$261:$A$287,0),MATCH(F$5,'Leche Entera Back Data'!$A$261:$YY$261,0)),INDEX('Leche Desnatada Back Data'!$A$261:$YY$287,MATCH($B16,'Leche Desnatada Back Data'!$A$261:$A$287,0),MATCH(F$5,'Leche Desnatada Back Data'!$A$261:$YY$261,0)),INDEX('Leche Semidesnatada Back Data'!$A$261:$YY$287,MATCH($B16,'Leche Semidesnatada Back Data'!$A$261:$A$287,0),MATCH(F$5,'Leche Semidesnatada Back Data'!$A$261:$YY$261,0)))</f>
        <v>3.89</v>
      </c>
      <c r="G16" s="38">
        <f t="array" ref="G16">CHOOSE(Enlaces!$G$1,INDEX('TOTAL LECHE LIQUIDA Back Data'!$A$261:$ZD$287,MATCH($B16,'TOTAL LECHE LIQUIDA Back Data'!$A$261:$A$287,0),MATCH(G$5,'TOTAL LECHE LIQUIDA Back Data'!$A$261:$ZD$261,0)),INDEX('Leche Entera Back Data'!$A$261:$YY$287,MATCH($B16,'Leche Entera Back Data'!$A$261:$A$287,0),MATCH(G$5,'Leche Entera Back Data'!$A$261:$YY$261,0)),INDEX('Leche Desnatada Back Data'!$A$261:$YY$287,MATCH($B16,'Leche Desnatada Back Data'!$A$261:$A$287,0),MATCH(G$5,'Leche Desnatada Back Data'!$A$261:$YY$261,0)),INDEX('Leche Semidesnatada Back Data'!$A$261:$YY$287,MATCH($B16,'Leche Semidesnatada Back Data'!$A$261:$A$287,0),MATCH(G$5,'Leche Semidesnatada Back Data'!$A$261:$YY$261,0)))</f>
        <v>4.3899999999999997</v>
      </c>
      <c r="H16" s="38">
        <f t="array" ref="H16">CHOOSE(Enlaces!$G$1,INDEX('TOTAL LECHE LIQUIDA Back Data'!$A$261:$ZD$287,MATCH($B16,'TOTAL LECHE LIQUIDA Back Data'!$A$261:$A$287,0),MATCH(H$5,'TOTAL LECHE LIQUIDA Back Data'!$A$261:$ZD$261,0)),INDEX('Leche Entera Back Data'!$A$261:$YY$287,MATCH($B16,'Leche Entera Back Data'!$A$261:$A$287,0),MATCH(H$5,'Leche Entera Back Data'!$A$261:$YY$261,0)),INDEX('Leche Desnatada Back Data'!$A$261:$YY$287,MATCH($B16,'Leche Desnatada Back Data'!$A$261:$A$287,0),MATCH(H$5,'Leche Desnatada Back Data'!$A$261:$YY$261,0)),INDEX('Leche Semidesnatada Back Data'!$A$261:$YY$287,MATCH($B16,'Leche Semidesnatada Back Data'!$A$261:$A$287,0),MATCH(H$5,'Leche Semidesnatada Back Data'!$A$261:$YY$261,0)))</f>
        <v>4.1500000000000004</v>
      </c>
      <c r="I16" s="38">
        <f t="array" ref="I16">CHOOSE(Enlaces!$G$1,INDEX('TOTAL LECHE LIQUIDA Back Data'!$A$261:$ZD$287,MATCH($B16,'TOTAL LECHE LIQUIDA Back Data'!$A$261:$A$287,0),MATCH(I$5,'TOTAL LECHE LIQUIDA Back Data'!$A$261:$ZD$261,0)),INDEX('Leche Entera Back Data'!$A$261:$YY$287,MATCH($B16,'Leche Entera Back Data'!$A$261:$A$287,0),MATCH(I$5,'Leche Entera Back Data'!$A$261:$YY$261,0)),INDEX('Leche Desnatada Back Data'!$A$261:$YY$287,MATCH($B16,'Leche Desnatada Back Data'!$A$261:$A$287,0),MATCH(I$5,'Leche Desnatada Back Data'!$A$261:$YY$261,0)),INDEX('Leche Semidesnatada Back Data'!$A$261:$YY$287,MATCH($B16,'Leche Semidesnatada Back Data'!$A$261:$A$287,0),MATCH(I$5,'Leche Semidesnatada Back Data'!$A$261:$YY$261,0)))</f>
        <v>4.17</v>
      </c>
      <c r="J16" s="38">
        <f t="array" ref="J16">CHOOSE(Enlaces!$G$1,INDEX('TOTAL LECHE LIQUIDA Back Data'!$A$261:$ZD$287,MATCH($B16,'TOTAL LECHE LIQUIDA Back Data'!$A$261:$A$287,0),MATCH(J$5,'TOTAL LECHE LIQUIDA Back Data'!$A$261:$ZD$261,0)),INDEX('Leche Entera Back Data'!$A$261:$YY$287,MATCH($B16,'Leche Entera Back Data'!$A$261:$A$287,0),MATCH(J$5,'Leche Entera Back Data'!$A$261:$YY$261,0)),INDEX('Leche Desnatada Back Data'!$A$261:$YY$287,MATCH($B16,'Leche Desnatada Back Data'!$A$261:$A$287,0),MATCH(J$5,'Leche Desnatada Back Data'!$A$261:$YY$261,0)),INDEX('Leche Semidesnatada Back Data'!$A$261:$YY$287,MATCH($B16,'Leche Semidesnatada Back Data'!$A$261:$A$287,0),MATCH(J$5,'Leche Semidesnatada Back Data'!$A$261:$YY$261,0)))</f>
        <v>3.76</v>
      </c>
      <c r="K16" s="38">
        <f t="array" ref="K16">CHOOSE(Enlaces!$G$1,INDEX('TOTAL LECHE LIQUIDA Back Data'!$A$261:$ZD$287,MATCH($B16,'TOTAL LECHE LIQUIDA Back Data'!$A$261:$A$287,0),MATCH(K$5,'TOTAL LECHE LIQUIDA Back Data'!$A$261:$ZD$261,0)),INDEX('Leche Entera Back Data'!$A$261:$YY$287,MATCH($B16,'Leche Entera Back Data'!$A$261:$A$287,0),MATCH(K$5,'Leche Entera Back Data'!$A$261:$YY$261,0)),INDEX('Leche Desnatada Back Data'!$A$261:$YY$287,MATCH($B16,'Leche Desnatada Back Data'!$A$261:$A$287,0),MATCH(K$5,'Leche Desnatada Back Data'!$A$261:$YY$261,0)),INDEX('Leche Semidesnatada Back Data'!$A$261:$YY$287,MATCH($B16,'Leche Semidesnatada Back Data'!$A$261:$A$287,0),MATCH(K$5,'Leche Semidesnatada Back Data'!$A$261:$YY$261,0)))</f>
        <v>4.8</v>
      </c>
      <c r="L16" s="38">
        <f t="array" ref="L16">CHOOSE(Enlaces!$G$1,INDEX('TOTAL LECHE LIQUIDA Back Data'!$A$261:$ZD$287,MATCH($B16,'TOTAL LECHE LIQUIDA Back Data'!$A$261:$A$287,0),MATCH(L$5,'TOTAL LECHE LIQUIDA Back Data'!$A$261:$ZD$261,0)),INDEX('Leche Entera Back Data'!$A$261:$YY$287,MATCH($B16,'Leche Entera Back Data'!$A$261:$A$287,0),MATCH(L$5,'Leche Entera Back Data'!$A$261:$YY$261,0)),INDEX('Leche Desnatada Back Data'!$A$261:$YY$287,MATCH($B16,'Leche Desnatada Back Data'!$A$261:$A$287,0),MATCH(L$5,'Leche Desnatada Back Data'!$A$261:$YY$261,0)),INDEX('Leche Semidesnatada Back Data'!$A$261:$YY$287,MATCH($B16,'Leche Semidesnatada Back Data'!$A$261:$A$287,0),MATCH(L$5,'Leche Semidesnatada Back Data'!$A$261:$YY$261,0)))</f>
        <v>3.61</v>
      </c>
      <c r="M16" s="38">
        <f t="array" ref="M16">CHOOSE(Enlaces!$G$1,INDEX('TOTAL LECHE LIQUIDA Back Data'!$A$261:$ZD$287,MATCH($B16,'TOTAL LECHE LIQUIDA Back Data'!$A$261:$A$287,0),MATCH(M$5,'TOTAL LECHE LIQUIDA Back Data'!$A$261:$ZD$261,0)),INDEX('Leche Entera Back Data'!$A$261:$YY$287,MATCH($B16,'Leche Entera Back Data'!$A$261:$A$287,0),MATCH(M$5,'Leche Entera Back Data'!$A$261:$YY$261,0)),INDEX('Leche Desnatada Back Data'!$A$261:$YY$287,MATCH($B16,'Leche Desnatada Back Data'!$A$261:$A$287,0),MATCH(M$5,'Leche Desnatada Back Data'!$A$261:$YY$261,0)),INDEX('Leche Semidesnatada Back Data'!$A$261:$YY$287,MATCH($B16,'Leche Semidesnatada Back Data'!$A$261:$A$287,0),MATCH(M$5,'Leche Semidesnatada Back Data'!$A$261:$YY$261,0)))</f>
        <v>4.95</v>
      </c>
      <c r="N16" s="38">
        <f t="array" ref="N16">CHOOSE(Enlaces!$G$1,INDEX('TOTAL LECHE LIQUIDA Back Data'!$A$261:$ZD$287,MATCH($B16,'TOTAL LECHE LIQUIDA Back Data'!$A$261:$A$287,0),MATCH(N$5,'TOTAL LECHE LIQUIDA Back Data'!$A$261:$ZD$261,0)),INDEX('Leche Entera Back Data'!$A$261:$YY$287,MATCH($B16,'Leche Entera Back Data'!$A$261:$A$287,0),MATCH(N$5,'Leche Entera Back Data'!$A$261:$YY$261,0)),INDEX('Leche Desnatada Back Data'!$A$261:$YY$287,MATCH($B16,'Leche Desnatada Back Data'!$A$261:$A$287,0),MATCH(N$5,'Leche Desnatada Back Data'!$A$261:$YY$261,0)),INDEX('Leche Semidesnatada Back Data'!$A$261:$YY$287,MATCH($B16,'Leche Semidesnatada Back Data'!$A$261:$A$287,0),MATCH(N$5,'Leche Semidesnatada Back Data'!$A$261:$YY$261,0)))</f>
        <v>4.57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Data'!$A$261:$ZD$287,MATCH($B17,'TOTAL LECHE LIQUIDA Back Data'!$A$261:$A$287,0),MATCH(C$5,'TOTAL LECHE LIQUIDA Back Data'!$A$261:$ZD$261,0)),INDEX('Leche Entera Back Data'!$A$261:$YY$287,MATCH($B17,'Leche Entera Back Data'!$A$261:$A$287,0),MATCH(C$5,'Leche Entera Back Data'!$A$261:$YY$261,0)),INDEX('Leche Desnatada Back Data'!$A$261:$YY$287,MATCH($B17,'Leche Desnatada Back Data'!$A$261:$A$287,0),MATCH(C$5,'Leche Desnatada Back Data'!$A$261:$YY$261,0)),INDEX('Leche Semidesnatada Back Data'!$A$261:$YY$287,MATCH($B17,'Leche Semidesnatada Back Data'!$A$261:$A$287,0),MATCH(C$5,'Leche Semidesnatada Back Data'!$A$261:$YY$261,0)))</f>
        <v>6.98</v>
      </c>
      <c r="D17" s="38">
        <f t="array" ref="D17">CHOOSE(Enlaces!$G$1,INDEX('TOTAL LECHE LIQUIDA Back Data'!$A$261:$ZD$287,MATCH($B17,'TOTAL LECHE LIQUIDA Back Data'!$A$261:$A$287,0),MATCH(D$5,'TOTAL LECHE LIQUIDA Back Data'!$A$261:$ZD$261,0)),INDEX('Leche Entera Back Data'!$A$261:$YY$287,MATCH($B17,'Leche Entera Back Data'!$A$261:$A$287,0),MATCH(D$5,'Leche Entera Back Data'!$A$261:$YY$261,0)),INDEX('Leche Desnatada Back Data'!$A$261:$YY$287,MATCH($B17,'Leche Desnatada Back Data'!$A$261:$A$287,0),MATCH(D$5,'Leche Desnatada Back Data'!$A$261:$YY$261,0)),INDEX('Leche Semidesnatada Back Data'!$A$261:$YY$287,MATCH($B17,'Leche Semidesnatada Back Data'!$A$261:$A$287,0),MATCH(D$5,'Leche Semidesnatada Back Data'!$A$261:$YY$261,0)))</f>
        <v>6.85</v>
      </c>
      <c r="E17" s="38">
        <f t="array" ref="E17">CHOOSE(Enlaces!$G$1,INDEX('TOTAL LECHE LIQUIDA Back Data'!$A$261:$ZD$287,MATCH($B17,'TOTAL LECHE LIQUIDA Back Data'!$A$261:$A$287,0),MATCH(E$5,'TOTAL LECHE LIQUIDA Back Data'!$A$261:$ZD$261,0)),INDEX('Leche Entera Back Data'!$A$261:$YY$287,MATCH($B17,'Leche Entera Back Data'!$A$261:$A$287,0),MATCH(E$5,'Leche Entera Back Data'!$A$261:$YY$261,0)),INDEX('Leche Desnatada Back Data'!$A$261:$YY$287,MATCH($B17,'Leche Desnatada Back Data'!$A$261:$A$287,0),MATCH(E$5,'Leche Desnatada Back Data'!$A$261:$YY$261,0)),INDEX('Leche Semidesnatada Back Data'!$A$261:$YY$287,MATCH($B17,'Leche Semidesnatada Back Data'!$A$261:$A$287,0),MATCH(E$5,'Leche Semidesnatada Back Data'!$A$261:$YY$261,0)))</f>
        <v>6.9</v>
      </c>
      <c r="F17" s="38">
        <f t="array" ref="F17">CHOOSE(Enlaces!$G$1,INDEX('TOTAL LECHE LIQUIDA Back Data'!$A$261:$ZD$287,MATCH($B17,'TOTAL LECHE LIQUIDA Back Data'!$A$261:$A$287,0),MATCH(F$5,'TOTAL LECHE LIQUIDA Back Data'!$A$261:$ZD$261,0)),INDEX('Leche Entera Back Data'!$A$261:$YY$287,MATCH($B17,'Leche Entera Back Data'!$A$261:$A$287,0),MATCH(F$5,'Leche Entera Back Data'!$A$261:$YY$261,0)),INDEX('Leche Desnatada Back Data'!$A$261:$YY$287,MATCH($B17,'Leche Desnatada Back Data'!$A$261:$A$287,0),MATCH(F$5,'Leche Desnatada Back Data'!$A$261:$YY$261,0)),INDEX('Leche Semidesnatada Back Data'!$A$261:$YY$287,MATCH($B17,'Leche Semidesnatada Back Data'!$A$261:$A$287,0),MATCH(F$5,'Leche Semidesnatada Back Data'!$A$261:$YY$261,0)))</f>
        <v>6.39</v>
      </c>
      <c r="G17" s="38">
        <f t="array" ref="G17">CHOOSE(Enlaces!$G$1,INDEX('TOTAL LECHE LIQUIDA Back Data'!$A$261:$ZD$287,MATCH($B17,'TOTAL LECHE LIQUIDA Back Data'!$A$261:$A$287,0),MATCH(G$5,'TOTAL LECHE LIQUIDA Back Data'!$A$261:$ZD$261,0)),INDEX('Leche Entera Back Data'!$A$261:$YY$287,MATCH($B17,'Leche Entera Back Data'!$A$261:$A$287,0),MATCH(G$5,'Leche Entera Back Data'!$A$261:$YY$261,0)),INDEX('Leche Desnatada Back Data'!$A$261:$YY$287,MATCH($B17,'Leche Desnatada Back Data'!$A$261:$A$287,0),MATCH(G$5,'Leche Desnatada Back Data'!$A$261:$YY$261,0)),INDEX('Leche Semidesnatada Back Data'!$A$261:$YY$287,MATCH($B17,'Leche Semidesnatada Back Data'!$A$261:$A$287,0),MATCH(G$5,'Leche Semidesnatada Back Data'!$A$261:$YY$261,0)))</f>
        <v>6.03</v>
      </c>
      <c r="H17" s="38">
        <f t="array" ref="H17">CHOOSE(Enlaces!$G$1,INDEX('TOTAL LECHE LIQUIDA Back Data'!$A$261:$ZD$287,MATCH($B17,'TOTAL LECHE LIQUIDA Back Data'!$A$261:$A$287,0),MATCH(H$5,'TOTAL LECHE LIQUIDA Back Data'!$A$261:$ZD$261,0)),INDEX('Leche Entera Back Data'!$A$261:$YY$287,MATCH($B17,'Leche Entera Back Data'!$A$261:$A$287,0),MATCH(H$5,'Leche Entera Back Data'!$A$261:$YY$261,0)),INDEX('Leche Desnatada Back Data'!$A$261:$YY$287,MATCH($B17,'Leche Desnatada Back Data'!$A$261:$A$287,0),MATCH(H$5,'Leche Desnatada Back Data'!$A$261:$YY$261,0)),INDEX('Leche Semidesnatada Back Data'!$A$261:$YY$287,MATCH($B17,'Leche Semidesnatada Back Data'!$A$261:$A$287,0),MATCH(H$5,'Leche Semidesnatada Back Data'!$A$261:$YY$261,0)))</f>
        <v>6.8</v>
      </c>
      <c r="I17" s="38">
        <f t="array" ref="I17">CHOOSE(Enlaces!$G$1,INDEX('TOTAL LECHE LIQUIDA Back Data'!$A$261:$ZD$287,MATCH($B17,'TOTAL LECHE LIQUIDA Back Data'!$A$261:$A$287,0),MATCH(I$5,'TOTAL LECHE LIQUIDA Back Data'!$A$261:$ZD$261,0)),INDEX('Leche Entera Back Data'!$A$261:$YY$287,MATCH($B17,'Leche Entera Back Data'!$A$261:$A$287,0),MATCH(I$5,'Leche Entera Back Data'!$A$261:$YY$261,0)),INDEX('Leche Desnatada Back Data'!$A$261:$YY$287,MATCH($B17,'Leche Desnatada Back Data'!$A$261:$A$287,0),MATCH(I$5,'Leche Desnatada Back Data'!$A$261:$YY$261,0)),INDEX('Leche Semidesnatada Back Data'!$A$261:$YY$287,MATCH($B17,'Leche Semidesnatada Back Data'!$A$261:$A$287,0),MATCH(I$5,'Leche Semidesnatada Back Data'!$A$261:$YY$261,0)))</f>
        <v>6.7</v>
      </c>
      <c r="J17" s="38">
        <f t="array" ref="J17">CHOOSE(Enlaces!$G$1,INDEX('TOTAL LECHE LIQUIDA Back Data'!$A$261:$ZD$287,MATCH($B17,'TOTAL LECHE LIQUIDA Back Data'!$A$261:$A$287,0),MATCH(J$5,'TOTAL LECHE LIQUIDA Back Data'!$A$261:$ZD$261,0)),INDEX('Leche Entera Back Data'!$A$261:$YY$287,MATCH($B17,'Leche Entera Back Data'!$A$261:$A$287,0),MATCH(J$5,'Leche Entera Back Data'!$A$261:$YY$261,0)),INDEX('Leche Desnatada Back Data'!$A$261:$YY$287,MATCH($B17,'Leche Desnatada Back Data'!$A$261:$A$287,0),MATCH(J$5,'Leche Desnatada Back Data'!$A$261:$YY$261,0)),INDEX('Leche Semidesnatada Back Data'!$A$261:$YY$287,MATCH($B17,'Leche Semidesnatada Back Data'!$A$261:$A$287,0),MATCH(J$5,'Leche Semidesnatada Back Data'!$A$261:$YY$261,0)))</f>
        <v>6.69</v>
      </c>
      <c r="K17" s="38">
        <f t="array" ref="K17">CHOOSE(Enlaces!$G$1,INDEX('TOTAL LECHE LIQUIDA Back Data'!$A$261:$ZD$287,MATCH($B17,'TOTAL LECHE LIQUIDA Back Data'!$A$261:$A$287,0),MATCH(K$5,'TOTAL LECHE LIQUIDA Back Data'!$A$261:$ZD$261,0)),INDEX('Leche Entera Back Data'!$A$261:$YY$287,MATCH($B17,'Leche Entera Back Data'!$A$261:$A$287,0),MATCH(K$5,'Leche Entera Back Data'!$A$261:$YY$261,0)),INDEX('Leche Desnatada Back Data'!$A$261:$YY$287,MATCH($B17,'Leche Desnatada Back Data'!$A$261:$A$287,0),MATCH(K$5,'Leche Desnatada Back Data'!$A$261:$YY$261,0)),INDEX('Leche Semidesnatada Back Data'!$A$261:$YY$287,MATCH($B17,'Leche Semidesnatada Back Data'!$A$261:$A$287,0),MATCH(K$5,'Leche Semidesnatada Back Data'!$A$261:$YY$261,0)))</f>
        <v>6.93</v>
      </c>
      <c r="L17" s="38">
        <f t="array" ref="L17">CHOOSE(Enlaces!$G$1,INDEX('TOTAL LECHE LIQUIDA Back Data'!$A$261:$ZD$287,MATCH($B17,'TOTAL LECHE LIQUIDA Back Data'!$A$261:$A$287,0),MATCH(L$5,'TOTAL LECHE LIQUIDA Back Data'!$A$261:$ZD$261,0)),INDEX('Leche Entera Back Data'!$A$261:$YY$287,MATCH($B17,'Leche Entera Back Data'!$A$261:$A$287,0),MATCH(L$5,'Leche Entera Back Data'!$A$261:$YY$261,0)),INDEX('Leche Desnatada Back Data'!$A$261:$YY$287,MATCH($B17,'Leche Desnatada Back Data'!$A$261:$A$287,0),MATCH(L$5,'Leche Desnatada Back Data'!$A$261:$YY$261,0)),INDEX('Leche Semidesnatada Back Data'!$A$261:$YY$287,MATCH($B17,'Leche Semidesnatada Back Data'!$A$261:$A$287,0),MATCH(L$5,'Leche Semidesnatada Back Data'!$A$261:$YY$261,0)))</f>
        <v>6.74</v>
      </c>
      <c r="M17" s="38">
        <f t="array" ref="M17">CHOOSE(Enlaces!$G$1,INDEX('TOTAL LECHE LIQUIDA Back Data'!$A$261:$ZD$287,MATCH($B17,'TOTAL LECHE LIQUIDA Back Data'!$A$261:$A$287,0),MATCH(M$5,'TOTAL LECHE LIQUIDA Back Data'!$A$261:$ZD$261,0)),INDEX('Leche Entera Back Data'!$A$261:$YY$287,MATCH($B17,'Leche Entera Back Data'!$A$261:$A$287,0),MATCH(M$5,'Leche Entera Back Data'!$A$261:$YY$261,0)),INDEX('Leche Desnatada Back Data'!$A$261:$YY$287,MATCH($B17,'Leche Desnatada Back Data'!$A$261:$A$287,0),MATCH(M$5,'Leche Desnatada Back Data'!$A$261:$YY$261,0)),INDEX('Leche Semidesnatada Back Data'!$A$261:$YY$287,MATCH($B17,'Leche Semidesnatada Back Data'!$A$261:$A$287,0),MATCH(M$5,'Leche Semidesnatada Back Data'!$A$261:$YY$261,0)))</f>
        <v>6.67</v>
      </c>
      <c r="N17" s="38">
        <f t="array" ref="N17">CHOOSE(Enlaces!$G$1,INDEX('TOTAL LECHE LIQUIDA Back Data'!$A$261:$ZD$287,MATCH($B17,'TOTAL LECHE LIQUIDA Back Data'!$A$261:$A$287,0),MATCH(N$5,'TOTAL LECHE LIQUIDA Back Data'!$A$261:$ZD$261,0)),INDEX('Leche Entera Back Data'!$A$261:$YY$287,MATCH($B17,'Leche Entera Back Data'!$A$261:$A$287,0),MATCH(N$5,'Leche Entera Back Data'!$A$261:$YY$261,0)),INDEX('Leche Desnatada Back Data'!$A$261:$YY$287,MATCH($B17,'Leche Desnatada Back Data'!$A$261:$A$287,0),MATCH(N$5,'Leche Desnatada Back Data'!$A$261:$YY$261,0)),INDEX('Leche Semidesnatada Back Data'!$A$261:$YY$287,MATCH($B17,'Leche Semidesnatada Back Data'!$A$261:$A$287,0),MATCH(N$5,'Leche Semidesnatada Back Data'!$A$261:$YY$261,0)))</f>
        <v>6.29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Data'!$A$261:$ZD$287,MATCH($B18,'TOTAL LECHE LIQUIDA Back Data'!$A$261:$A$287,0),MATCH(C$5,'TOTAL LECHE LIQUIDA Back Data'!$A$261:$ZD$261,0)),INDEX('Leche Entera Back Data'!$A$261:$YY$287,MATCH($B18,'Leche Entera Back Data'!$A$261:$A$287,0),MATCH(C$5,'Leche Entera Back Data'!$A$261:$YY$261,0)),INDEX('Leche Desnatada Back Data'!$A$261:$YY$287,MATCH($B18,'Leche Desnatada Back Data'!$A$261:$A$287,0),MATCH(C$5,'Leche Desnatada Back Data'!$A$261:$YY$261,0)),INDEX('Leche Semidesnatada Back Data'!$A$261:$YY$287,MATCH($B18,'Leche Semidesnatada Back Data'!$A$261:$A$287,0),MATCH(C$5,'Leche Semidesnatada Back Data'!$A$261:$YY$261,0)))</f>
        <v>2.1</v>
      </c>
      <c r="D18" s="38">
        <f t="array" ref="D18">CHOOSE(Enlaces!$G$1,INDEX('TOTAL LECHE LIQUIDA Back Data'!$A$261:$ZD$287,MATCH($B18,'TOTAL LECHE LIQUIDA Back Data'!$A$261:$A$287,0),MATCH(D$5,'TOTAL LECHE LIQUIDA Back Data'!$A$261:$ZD$261,0)),INDEX('Leche Entera Back Data'!$A$261:$YY$287,MATCH($B18,'Leche Entera Back Data'!$A$261:$A$287,0),MATCH(D$5,'Leche Entera Back Data'!$A$261:$YY$261,0)),INDEX('Leche Desnatada Back Data'!$A$261:$YY$287,MATCH($B18,'Leche Desnatada Back Data'!$A$261:$A$287,0),MATCH(D$5,'Leche Desnatada Back Data'!$A$261:$YY$261,0)),INDEX('Leche Semidesnatada Back Data'!$A$261:$YY$287,MATCH($B18,'Leche Semidesnatada Back Data'!$A$261:$A$287,0),MATCH(D$5,'Leche Semidesnatada Back Data'!$A$261:$YY$261,0)))</f>
        <v>1.96</v>
      </c>
      <c r="E18" s="38">
        <f t="array" ref="E18">CHOOSE(Enlaces!$G$1,INDEX('TOTAL LECHE LIQUIDA Back Data'!$A$261:$ZD$287,MATCH($B18,'TOTAL LECHE LIQUIDA Back Data'!$A$261:$A$287,0),MATCH(E$5,'TOTAL LECHE LIQUIDA Back Data'!$A$261:$ZD$261,0)),INDEX('Leche Entera Back Data'!$A$261:$YY$287,MATCH($B18,'Leche Entera Back Data'!$A$261:$A$287,0),MATCH(E$5,'Leche Entera Back Data'!$A$261:$YY$261,0)),INDEX('Leche Desnatada Back Data'!$A$261:$YY$287,MATCH($B18,'Leche Desnatada Back Data'!$A$261:$A$287,0),MATCH(E$5,'Leche Desnatada Back Data'!$A$261:$YY$261,0)),INDEX('Leche Semidesnatada Back Data'!$A$261:$YY$287,MATCH($B18,'Leche Semidesnatada Back Data'!$A$261:$A$287,0),MATCH(E$5,'Leche Semidesnatada Back Data'!$A$261:$YY$261,0)))</f>
        <v>2.19</v>
      </c>
      <c r="F18" s="38">
        <f t="array" ref="F18">CHOOSE(Enlaces!$G$1,INDEX('TOTAL LECHE LIQUIDA Back Data'!$A$261:$ZD$287,MATCH($B18,'TOTAL LECHE LIQUIDA Back Data'!$A$261:$A$287,0),MATCH(F$5,'TOTAL LECHE LIQUIDA Back Data'!$A$261:$ZD$261,0)),INDEX('Leche Entera Back Data'!$A$261:$YY$287,MATCH($B18,'Leche Entera Back Data'!$A$261:$A$287,0),MATCH(F$5,'Leche Entera Back Data'!$A$261:$YY$261,0)),INDEX('Leche Desnatada Back Data'!$A$261:$YY$287,MATCH($B18,'Leche Desnatada Back Data'!$A$261:$A$287,0),MATCH(F$5,'Leche Desnatada Back Data'!$A$261:$YY$261,0)),INDEX('Leche Semidesnatada Back Data'!$A$261:$YY$287,MATCH($B18,'Leche Semidesnatada Back Data'!$A$261:$A$287,0),MATCH(F$5,'Leche Semidesnatada Back Data'!$A$261:$YY$261,0)))</f>
        <v>2.54</v>
      </c>
      <c r="G18" s="38">
        <f t="array" ref="G18">CHOOSE(Enlaces!$G$1,INDEX('TOTAL LECHE LIQUIDA Back Data'!$A$261:$ZD$287,MATCH($B18,'TOTAL LECHE LIQUIDA Back Data'!$A$261:$A$287,0),MATCH(G$5,'TOTAL LECHE LIQUIDA Back Data'!$A$261:$ZD$261,0)),INDEX('Leche Entera Back Data'!$A$261:$YY$287,MATCH($B18,'Leche Entera Back Data'!$A$261:$A$287,0),MATCH(G$5,'Leche Entera Back Data'!$A$261:$YY$261,0)),INDEX('Leche Desnatada Back Data'!$A$261:$YY$287,MATCH($B18,'Leche Desnatada Back Data'!$A$261:$A$287,0),MATCH(G$5,'Leche Desnatada Back Data'!$A$261:$YY$261,0)),INDEX('Leche Semidesnatada Back Data'!$A$261:$YY$287,MATCH($B18,'Leche Semidesnatada Back Data'!$A$261:$A$287,0),MATCH(G$5,'Leche Semidesnatada Back Data'!$A$261:$YY$261,0)))</f>
        <v>2.29</v>
      </c>
      <c r="H18" s="38">
        <f t="array" ref="H18">CHOOSE(Enlaces!$G$1,INDEX('TOTAL LECHE LIQUIDA Back Data'!$A$261:$ZD$287,MATCH($B18,'TOTAL LECHE LIQUIDA Back Data'!$A$261:$A$287,0),MATCH(H$5,'TOTAL LECHE LIQUIDA Back Data'!$A$261:$ZD$261,0)),INDEX('Leche Entera Back Data'!$A$261:$YY$287,MATCH($B18,'Leche Entera Back Data'!$A$261:$A$287,0),MATCH(H$5,'Leche Entera Back Data'!$A$261:$YY$261,0)),INDEX('Leche Desnatada Back Data'!$A$261:$YY$287,MATCH($B18,'Leche Desnatada Back Data'!$A$261:$A$287,0),MATCH(H$5,'Leche Desnatada Back Data'!$A$261:$YY$261,0)),INDEX('Leche Semidesnatada Back Data'!$A$261:$YY$287,MATCH($B18,'Leche Semidesnatada Back Data'!$A$261:$A$287,0),MATCH(H$5,'Leche Semidesnatada Back Data'!$A$261:$YY$261,0)))</f>
        <v>2.23</v>
      </c>
      <c r="I18" s="38">
        <f t="array" ref="I18">CHOOSE(Enlaces!$G$1,INDEX('TOTAL LECHE LIQUIDA Back Data'!$A$261:$ZD$287,MATCH($B18,'TOTAL LECHE LIQUIDA Back Data'!$A$261:$A$287,0),MATCH(I$5,'TOTAL LECHE LIQUIDA Back Data'!$A$261:$ZD$261,0)),INDEX('Leche Entera Back Data'!$A$261:$YY$287,MATCH($B18,'Leche Entera Back Data'!$A$261:$A$287,0),MATCH(I$5,'Leche Entera Back Data'!$A$261:$YY$261,0)),INDEX('Leche Desnatada Back Data'!$A$261:$YY$287,MATCH($B18,'Leche Desnatada Back Data'!$A$261:$A$287,0),MATCH(I$5,'Leche Desnatada Back Data'!$A$261:$YY$261,0)),INDEX('Leche Semidesnatada Back Data'!$A$261:$YY$287,MATCH($B18,'Leche Semidesnatada Back Data'!$A$261:$A$287,0),MATCH(I$5,'Leche Semidesnatada Back Data'!$A$261:$YY$261,0)))</f>
        <v>2.54</v>
      </c>
      <c r="J18" s="38">
        <f t="array" ref="J18">CHOOSE(Enlaces!$G$1,INDEX('TOTAL LECHE LIQUIDA Back Data'!$A$261:$ZD$287,MATCH($B18,'TOTAL LECHE LIQUIDA Back Data'!$A$261:$A$287,0),MATCH(J$5,'TOTAL LECHE LIQUIDA Back Data'!$A$261:$ZD$261,0)),INDEX('Leche Entera Back Data'!$A$261:$YY$287,MATCH($B18,'Leche Entera Back Data'!$A$261:$A$287,0),MATCH(J$5,'Leche Entera Back Data'!$A$261:$YY$261,0)),INDEX('Leche Desnatada Back Data'!$A$261:$YY$287,MATCH($B18,'Leche Desnatada Back Data'!$A$261:$A$287,0),MATCH(J$5,'Leche Desnatada Back Data'!$A$261:$YY$261,0)),INDEX('Leche Semidesnatada Back Data'!$A$261:$YY$287,MATCH($B18,'Leche Semidesnatada Back Data'!$A$261:$A$287,0),MATCH(J$5,'Leche Semidesnatada Back Data'!$A$261:$YY$261,0)))</f>
        <v>2.74</v>
      </c>
      <c r="K18" s="38">
        <f t="array" ref="K18">CHOOSE(Enlaces!$G$1,INDEX('TOTAL LECHE LIQUIDA Back Data'!$A$261:$ZD$287,MATCH($B18,'TOTAL LECHE LIQUIDA Back Data'!$A$261:$A$287,0),MATCH(K$5,'TOTAL LECHE LIQUIDA Back Data'!$A$261:$ZD$261,0)),INDEX('Leche Entera Back Data'!$A$261:$YY$287,MATCH($B18,'Leche Entera Back Data'!$A$261:$A$287,0),MATCH(K$5,'Leche Entera Back Data'!$A$261:$YY$261,0)),INDEX('Leche Desnatada Back Data'!$A$261:$YY$287,MATCH($B18,'Leche Desnatada Back Data'!$A$261:$A$287,0),MATCH(K$5,'Leche Desnatada Back Data'!$A$261:$YY$261,0)),INDEX('Leche Semidesnatada Back Data'!$A$261:$YY$287,MATCH($B18,'Leche Semidesnatada Back Data'!$A$261:$A$287,0),MATCH(K$5,'Leche Semidesnatada Back Data'!$A$261:$YY$261,0)))</f>
        <v>2.34</v>
      </c>
      <c r="L18" s="38">
        <f t="array" ref="L18">CHOOSE(Enlaces!$G$1,INDEX('TOTAL LECHE LIQUIDA Back Data'!$A$261:$ZD$287,MATCH($B18,'TOTAL LECHE LIQUIDA Back Data'!$A$261:$A$287,0),MATCH(L$5,'TOTAL LECHE LIQUIDA Back Data'!$A$261:$ZD$261,0)),INDEX('Leche Entera Back Data'!$A$261:$YY$287,MATCH($B18,'Leche Entera Back Data'!$A$261:$A$287,0),MATCH(L$5,'Leche Entera Back Data'!$A$261:$YY$261,0)),INDEX('Leche Desnatada Back Data'!$A$261:$YY$287,MATCH($B18,'Leche Desnatada Back Data'!$A$261:$A$287,0),MATCH(L$5,'Leche Desnatada Back Data'!$A$261:$YY$261,0)),INDEX('Leche Semidesnatada Back Data'!$A$261:$YY$287,MATCH($B18,'Leche Semidesnatada Back Data'!$A$261:$A$287,0),MATCH(L$5,'Leche Semidesnatada Back Data'!$A$261:$YY$261,0)))</f>
        <v>2.48</v>
      </c>
      <c r="M18" s="38">
        <f t="array" ref="M18">CHOOSE(Enlaces!$G$1,INDEX('TOTAL LECHE LIQUIDA Back Data'!$A$261:$ZD$287,MATCH($B18,'TOTAL LECHE LIQUIDA Back Data'!$A$261:$A$287,0),MATCH(M$5,'TOTAL LECHE LIQUIDA Back Data'!$A$261:$ZD$261,0)),INDEX('Leche Entera Back Data'!$A$261:$YY$287,MATCH($B18,'Leche Entera Back Data'!$A$261:$A$287,0),MATCH(M$5,'Leche Entera Back Data'!$A$261:$YY$261,0)),INDEX('Leche Desnatada Back Data'!$A$261:$YY$287,MATCH($B18,'Leche Desnatada Back Data'!$A$261:$A$287,0),MATCH(M$5,'Leche Desnatada Back Data'!$A$261:$YY$261,0)),INDEX('Leche Semidesnatada Back Data'!$A$261:$YY$287,MATCH($B18,'Leche Semidesnatada Back Data'!$A$261:$A$287,0),MATCH(M$5,'Leche Semidesnatada Back Data'!$A$261:$YY$261,0)))</f>
        <v>2.87</v>
      </c>
      <c r="N18" s="38">
        <f t="array" ref="N18">CHOOSE(Enlaces!$G$1,INDEX('TOTAL LECHE LIQUIDA Back Data'!$A$261:$ZD$287,MATCH($B18,'TOTAL LECHE LIQUIDA Back Data'!$A$261:$A$287,0),MATCH(N$5,'TOTAL LECHE LIQUIDA Back Data'!$A$261:$ZD$261,0)),INDEX('Leche Entera Back Data'!$A$261:$YY$287,MATCH($B18,'Leche Entera Back Data'!$A$261:$A$287,0),MATCH(N$5,'Leche Entera Back Data'!$A$261:$YY$261,0)),INDEX('Leche Desnatada Back Data'!$A$261:$YY$287,MATCH($B18,'Leche Desnatada Back Data'!$A$261:$A$287,0),MATCH(N$5,'Leche Desnatada Back Data'!$A$261:$YY$261,0)),INDEX('Leche Semidesnatada Back Data'!$A$261:$YY$287,MATCH($B18,'Leche Semidesnatada Back Data'!$A$261:$A$287,0),MATCH(N$5,'Leche Semidesnatada Back Data'!$A$261:$YY$261,0)))</f>
        <v>2.68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Data'!$A$261:$ZD$287,MATCH($B19,'TOTAL LECHE LIQUIDA Back Data'!$A$261:$A$287,0),MATCH(C$5,'TOTAL LECHE LIQUIDA Back Data'!$A$261:$ZD$261,0)),INDEX('Leche Entera Back Data'!$A$261:$YY$287,MATCH($B19,'Leche Entera Back Data'!$A$261:$A$287,0),MATCH(C$5,'Leche Entera Back Data'!$A$261:$YY$261,0)),INDEX('Leche Desnatada Back Data'!$A$261:$YY$287,MATCH($B19,'Leche Desnatada Back Data'!$A$261:$A$287,0),MATCH(C$5,'Leche Desnatada Back Data'!$A$261:$YY$261,0)),INDEX('Leche Semidesnatada Back Data'!$A$261:$YY$287,MATCH($B19,'Leche Semidesnatada Back Data'!$A$261:$A$287,0),MATCH(C$5,'Leche Semidesnatada Back Data'!$A$261:$YY$261,0)))</f>
        <v>1.54</v>
      </c>
      <c r="D19" s="38">
        <f t="array" ref="D19">CHOOSE(Enlaces!$G$1,INDEX('TOTAL LECHE LIQUIDA Back Data'!$A$261:$ZD$287,MATCH($B19,'TOTAL LECHE LIQUIDA Back Data'!$A$261:$A$287,0),MATCH(D$5,'TOTAL LECHE LIQUIDA Back Data'!$A$261:$ZD$261,0)),INDEX('Leche Entera Back Data'!$A$261:$YY$287,MATCH($B19,'Leche Entera Back Data'!$A$261:$A$287,0),MATCH(D$5,'Leche Entera Back Data'!$A$261:$YY$261,0)),INDEX('Leche Desnatada Back Data'!$A$261:$YY$287,MATCH($B19,'Leche Desnatada Back Data'!$A$261:$A$287,0),MATCH(D$5,'Leche Desnatada Back Data'!$A$261:$YY$261,0)),INDEX('Leche Semidesnatada Back Data'!$A$261:$YY$287,MATCH($B19,'Leche Semidesnatada Back Data'!$A$261:$A$287,0),MATCH(D$5,'Leche Semidesnatada Back Data'!$A$261:$YY$261,0)))</f>
        <v>1.76</v>
      </c>
      <c r="E19" s="38">
        <f t="array" ref="E19">CHOOSE(Enlaces!$G$1,INDEX('TOTAL LECHE LIQUIDA Back Data'!$A$261:$ZD$287,MATCH($B19,'TOTAL LECHE LIQUIDA Back Data'!$A$261:$A$287,0),MATCH(E$5,'TOTAL LECHE LIQUIDA Back Data'!$A$261:$ZD$261,0)),INDEX('Leche Entera Back Data'!$A$261:$YY$287,MATCH($B19,'Leche Entera Back Data'!$A$261:$A$287,0),MATCH(E$5,'Leche Entera Back Data'!$A$261:$YY$261,0)),INDEX('Leche Desnatada Back Data'!$A$261:$YY$287,MATCH($B19,'Leche Desnatada Back Data'!$A$261:$A$287,0),MATCH(E$5,'Leche Desnatada Back Data'!$A$261:$YY$261,0)),INDEX('Leche Semidesnatada Back Data'!$A$261:$YY$287,MATCH($B19,'Leche Semidesnatada Back Data'!$A$261:$A$287,0),MATCH(E$5,'Leche Semidesnatada Back Data'!$A$261:$YY$261,0)))</f>
        <v>1.7</v>
      </c>
      <c r="F19" s="38">
        <f t="array" ref="F19">CHOOSE(Enlaces!$G$1,INDEX('TOTAL LECHE LIQUIDA Back Data'!$A$261:$ZD$287,MATCH($B19,'TOTAL LECHE LIQUIDA Back Data'!$A$261:$A$287,0),MATCH(F$5,'TOTAL LECHE LIQUIDA Back Data'!$A$261:$ZD$261,0)),INDEX('Leche Entera Back Data'!$A$261:$YY$287,MATCH($B19,'Leche Entera Back Data'!$A$261:$A$287,0),MATCH(F$5,'Leche Entera Back Data'!$A$261:$YY$261,0)),INDEX('Leche Desnatada Back Data'!$A$261:$YY$287,MATCH($B19,'Leche Desnatada Back Data'!$A$261:$A$287,0),MATCH(F$5,'Leche Desnatada Back Data'!$A$261:$YY$261,0)),INDEX('Leche Semidesnatada Back Data'!$A$261:$YY$287,MATCH($B19,'Leche Semidesnatada Back Data'!$A$261:$A$287,0),MATCH(F$5,'Leche Semidesnatada Back Data'!$A$261:$YY$261,0)))</f>
        <v>1.69</v>
      </c>
      <c r="G19" s="38">
        <f t="array" ref="G19">CHOOSE(Enlaces!$G$1,INDEX('TOTAL LECHE LIQUIDA Back Data'!$A$261:$ZD$287,MATCH($B19,'TOTAL LECHE LIQUIDA Back Data'!$A$261:$A$287,0),MATCH(G$5,'TOTAL LECHE LIQUIDA Back Data'!$A$261:$ZD$261,0)),INDEX('Leche Entera Back Data'!$A$261:$YY$287,MATCH($B19,'Leche Entera Back Data'!$A$261:$A$287,0),MATCH(G$5,'Leche Entera Back Data'!$A$261:$YY$261,0)),INDEX('Leche Desnatada Back Data'!$A$261:$YY$287,MATCH($B19,'Leche Desnatada Back Data'!$A$261:$A$287,0),MATCH(G$5,'Leche Desnatada Back Data'!$A$261:$YY$261,0)),INDEX('Leche Semidesnatada Back Data'!$A$261:$YY$287,MATCH($B19,'Leche Semidesnatada Back Data'!$A$261:$A$287,0),MATCH(G$5,'Leche Semidesnatada Back Data'!$A$261:$YY$261,0)))</f>
        <v>1.55</v>
      </c>
      <c r="H19" s="38">
        <f t="array" ref="H19">CHOOSE(Enlaces!$G$1,INDEX('TOTAL LECHE LIQUIDA Back Data'!$A$261:$ZD$287,MATCH($B19,'TOTAL LECHE LIQUIDA Back Data'!$A$261:$A$287,0),MATCH(H$5,'TOTAL LECHE LIQUIDA Back Data'!$A$261:$ZD$261,0)),INDEX('Leche Entera Back Data'!$A$261:$YY$287,MATCH($B19,'Leche Entera Back Data'!$A$261:$A$287,0),MATCH(H$5,'Leche Entera Back Data'!$A$261:$YY$261,0)),INDEX('Leche Desnatada Back Data'!$A$261:$YY$287,MATCH($B19,'Leche Desnatada Back Data'!$A$261:$A$287,0),MATCH(H$5,'Leche Desnatada Back Data'!$A$261:$YY$261,0)),INDEX('Leche Semidesnatada Back Data'!$A$261:$YY$287,MATCH($B19,'Leche Semidesnatada Back Data'!$A$261:$A$287,0),MATCH(H$5,'Leche Semidesnatada Back Data'!$A$261:$YY$261,0)))</f>
        <v>1.73</v>
      </c>
      <c r="I19" s="38">
        <f t="array" ref="I19">CHOOSE(Enlaces!$G$1,INDEX('TOTAL LECHE LIQUIDA Back Data'!$A$261:$ZD$287,MATCH($B19,'TOTAL LECHE LIQUIDA Back Data'!$A$261:$A$287,0),MATCH(I$5,'TOTAL LECHE LIQUIDA Back Data'!$A$261:$ZD$261,0)),INDEX('Leche Entera Back Data'!$A$261:$YY$287,MATCH($B19,'Leche Entera Back Data'!$A$261:$A$287,0),MATCH(I$5,'Leche Entera Back Data'!$A$261:$YY$261,0)),INDEX('Leche Desnatada Back Data'!$A$261:$YY$287,MATCH($B19,'Leche Desnatada Back Data'!$A$261:$A$287,0),MATCH(I$5,'Leche Desnatada Back Data'!$A$261:$YY$261,0)),INDEX('Leche Semidesnatada Back Data'!$A$261:$YY$287,MATCH($B19,'Leche Semidesnatada Back Data'!$A$261:$A$287,0),MATCH(I$5,'Leche Semidesnatada Back Data'!$A$261:$YY$261,0)))</f>
        <v>1.74</v>
      </c>
      <c r="J19" s="38">
        <f t="array" ref="J19">CHOOSE(Enlaces!$G$1,INDEX('TOTAL LECHE LIQUIDA Back Data'!$A$261:$ZD$287,MATCH($B19,'TOTAL LECHE LIQUIDA Back Data'!$A$261:$A$287,0),MATCH(J$5,'TOTAL LECHE LIQUIDA Back Data'!$A$261:$ZD$261,0)),INDEX('Leche Entera Back Data'!$A$261:$YY$287,MATCH($B19,'Leche Entera Back Data'!$A$261:$A$287,0),MATCH(J$5,'Leche Entera Back Data'!$A$261:$YY$261,0)),INDEX('Leche Desnatada Back Data'!$A$261:$YY$287,MATCH($B19,'Leche Desnatada Back Data'!$A$261:$A$287,0),MATCH(J$5,'Leche Desnatada Back Data'!$A$261:$YY$261,0)),INDEX('Leche Semidesnatada Back Data'!$A$261:$YY$287,MATCH($B19,'Leche Semidesnatada Back Data'!$A$261:$A$287,0),MATCH(J$5,'Leche Semidesnatada Back Data'!$A$261:$YY$261,0)))</f>
        <v>1.72</v>
      </c>
      <c r="K19" s="38">
        <f t="array" ref="K19">CHOOSE(Enlaces!$G$1,INDEX('TOTAL LECHE LIQUIDA Back Data'!$A$261:$ZD$287,MATCH($B19,'TOTAL LECHE LIQUIDA Back Data'!$A$261:$A$287,0),MATCH(K$5,'TOTAL LECHE LIQUIDA Back Data'!$A$261:$ZD$261,0)),INDEX('Leche Entera Back Data'!$A$261:$YY$287,MATCH($B19,'Leche Entera Back Data'!$A$261:$A$287,0),MATCH(K$5,'Leche Entera Back Data'!$A$261:$YY$261,0)),INDEX('Leche Desnatada Back Data'!$A$261:$YY$287,MATCH($B19,'Leche Desnatada Back Data'!$A$261:$A$287,0),MATCH(K$5,'Leche Desnatada Back Data'!$A$261:$YY$261,0)),INDEX('Leche Semidesnatada Back Data'!$A$261:$YY$287,MATCH($B19,'Leche Semidesnatada Back Data'!$A$261:$A$287,0),MATCH(K$5,'Leche Semidesnatada Back Data'!$A$261:$YY$261,0)))</f>
        <v>1.32</v>
      </c>
      <c r="L19" s="38">
        <f t="array" ref="L19">CHOOSE(Enlaces!$G$1,INDEX('TOTAL LECHE LIQUIDA Back Data'!$A$261:$ZD$287,MATCH($B19,'TOTAL LECHE LIQUIDA Back Data'!$A$261:$A$287,0),MATCH(L$5,'TOTAL LECHE LIQUIDA Back Data'!$A$261:$ZD$261,0)),INDEX('Leche Entera Back Data'!$A$261:$YY$287,MATCH($B19,'Leche Entera Back Data'!$A$261:$A$287,0),MATCH(L$5,'Leche Entera Back Data'!$A$261:$YY$261,0)),INDEX('Leche Desnatada Back Data'!$A$261:$YY$287,MATCH($B19,'Leche Desnatada Back Data'!$A$261:$A$287,0),MATCH(L$5,'Leche Desnatada Back Data'!$A$261:$YY$261,0)),INDEX('Leche Semidesnatada Back Data'!$A$261:$YY$287,MATCH($B19,'Leche Semidesnatada Back Data'!$A$261:$A$287,0),MATCH(L$5,'Leche Semidesnatada Back Data'!$A$261:$YY$261,0)))</f>
        <v>1.66</v>
      </c>
      <c r="M19" s="38">
        <f t="array" ref="M19">CHOOSE(Enlaces!$G$1,INDEX('TOTAL LECHE LIQUIDA Back Data'!$A$261:$ZD$287,MATCH($B19,'TOTAL LECHE LIQUIDA Back Data'!$A$261:$A$287,0),MATCH(M$5,'TOTAL LECHE LIQUIDA Back Data'!$A$261:$ZD$261,0)),INDEX('Leche Entera Back Data'!$A$261:$YY$287,MATCH($B19,'Leche Entera Back Data'!$A$261:$A$287,0),MATCH(M$5,'Leche Entera Back Data'!$A$261:$YY$261,0)),INDEX('Leche Desnatada Back Data'!$A$261:$YY$287,MATCH($B19,'Leche Desnatada Back Data'!$A$261:$A$287,0),MATCH(M$5,'Leche Desnatada Back Data'!$A$261:$YY$261,0)),INDEX('Leche Semidesnatada Back Data'!$A$261:$YY$287,MATCH($B19,'Leche Semidesnatada Back Data'!$A$261:$A$287,0),MATCH(M$5,'Leche Semidesnatada Back Data'!$A$261:$YY$261,0)))</f>
        <v>1.44</v>
      </c>
      <c r="N19" s="38">
        <f t="array" ref="N19">CHOOSE(Enlaces!$G$1,INDEX('TOTAL LECHE LIQUIDA Back Data'!$A$261:$ZD$287,MATCH($B19,'TOTAL LECHE LIQUIDA Back Data'!$A$261:$A$287,0),MATCH(N$5,'TOTAL LECHE LIQUIDA Back Data'!$A$261:$ZD$261,0)),INDEX('Leche Entera Back Data'!$A$261:$YY$287,MATCH($B19,'Leche Entera Back Data'!$A$261:$A$287,0),MATCH(N$5,'Leche Entera Back Data'!$A$261:$YY$261,0)),INDEX('Leche Desnatada Back Data'!$A$261:$YY$287,MATCH($B19,'Leche Desnatada Back Data'!$A$261:$A$287,0),MATCH(N$5,'Leche Desnatada Back Data'!$A$261:$YY$261,0)),INDEX('Leche Semidesnatada Back Data'!$A$261:$YY$287,MATCH($B19,'Leche Semidesnatada Back Data'!$A$261:$A$287,0),MATCH(N$5,'Leche Semidesnatada Back Data'!$A$261:$YY$261,0)))</f>
        <v>1.64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Data'!$A$261:$ZD$287,MATCH($B20,'TOTAL LECHE LIQUIDA Back Data'!$A$261:$A$287,0),MATCH(C$5,'TOTAL LECHE LIQUIDA Back Data'!$A$261:$ZD$261,0)),INDEX('Leche Entera Back Data'!$A$261:$YY$287,MATCH($B20,'Leche Entera Back Data'!$A$261:$A$287,0),MATCH(C$5,'Leche Entera Back Data'!$A$261:$YY$261,0)),INDEX('Leche Desnatada Back Data'!$A$261:$YY$287,MATCH($B20,'Leche Desnatada Back Data'!$A$261:$A$287,0),MATCH(C$5,'Leche Desnatada Back Data'!$A$261:$YY$261,0)),INDEX('Leche Semidesnatada Back Data'!$A$261:$YY$287,MATCH($B20,'Leche Semidesnatada Back Data'!$A$261:$A$287,0),MATCH(C$5,'Leche Semidesnatada Back Data'!$A$261:$YY$261,0)))</f>
        <v>1.31</v>
      </c>
      <c r="D20" s="38">
        <f t="array" ref="D20">CHOOSE(Enlaces!$G$1,INDEX('TOTAL LECHE LIQUIDA Back Data'!$A$261:$ZD$287,MATCH($B20,'TOTAL LECHE LIQUIDA Back Data'!$A$261:$A$287,0),MATCH(D$5,'TOTAL LECHE LIQUIDA Back Data'!$A$261:$ZD$261,0)),INDEX('Leche Entera Back Data'!$A$261:$YY$287,MATCH($B20,'Leche Entera Back Data'!$A$261:$A$287,0),MATCH(D$5,'Leche Entera Back Data'!$A$261:$YY$261,0)),INDEX('Leche Desnatada Back Data'!$A$261:$YY$287,MATCH($B20,'Leche Desnatada Back Data'!$A$261:$A$287,0),MATCH(D$5,'Leche Desnatada Back Data'!$A$261:$YY$261,0)),INDEX('Leche Semidesnatada Back Data'!$A$261:$YY$287,MATCH($B20,'Leche Semidesnatada Back Data'!$A$261:$A$287,0),MATCH(D$5,'Leche Semidesnatada Back Data'!$A$261:$YY$261,0)))</f>
        <v>1.1399999999999999</v>
      </c>
      <c r="E20" s="38">
        <f t="array" ref="E20">CHOOSE(Enlaces!$G$1,INDEX('TOTAL LECHE LIQUIDA Back Data'!$A$261:$ZD$287,MATCH($B20,'TOTAL LECHE LIQUIDA Back Data'!$A$261:$A$287,0),MATCH(E$5,'TOTAL LECHE LIQUIDA Back Data'!$A$261:$ZD$261,0)),INDEX('Leche Entera Back Data'!$A$261:$YY$287,MATCH($B20,'Leche Entera Back Data'!$A$261:$A$287,0),MATCH(E$5,'Leche Entera Back Data'!$A$261:$YY$261,0)),INDEX('Leche Desnatada Back Data'!$A$261:$YY$287,MATCH($B20,'Leche Desnatada Back Data'!$A$261:$A$287,0),MATCH(E$5,'Leche Desnatada Back Data'!$A$261:$YY$261,0)),INDEX('Leche Semidesnatada Back Data'!$A$261:$YY$287,MATCH($B20,'Leche Semidesnatada Back Data'!$A$261:$A$287,0),MATCH(E$5,'Leche Semidesnatada Back Data'!$A$261:$YY$261,0)))</f>
        <v>0.93</v>
      </c>
      <c r="F20" s="38">
        <f t="array" ref="F20">CHOOSE(Enlaces!$G$1,INDEX('TOTAL LECHE LIQUIDA Back Data'!$A$261:$ZD$287,MATCH($B20,'TOTAL LECHE LIQUIDA Back Data'!$A$261:$A$287,0),MATCH(F$5,'TOTAL LECHE LIQUIDA Back Data'!$A$261:$ZD$261,0)),INDEX('Leche Entera Back Data'!$A$261:$YY$287,MATCH($B20,'Leche Entera Back Data'!$A$261:$A$287,0),MATCH(F$5,'Leche Entera Back Data'!$A$261:$YY$261,0)),INDEX('Leche Desnatada Back Data'!$A$261:$YY$287,MATCH($B20,'Leche Desnatada Back Data'!$A$261:$A$287,0),MATCH(F$5,'Leche Desnatada Back Data'!$A$261:$YY$261,0)),INDEX('Leche Semidesnatada Back Data'!$A$261:$YY$287,MATCH($B20,'Leche Semidesnatada Back Data'!$A$261:$A$287,0),MATCH(F$5,'Leche Semidesnatada Back Data'!$A$261:$YY$261,0)))</f>
        <v>0.88</v>
      </c>
      <c r="G20" s="38">
        <f t="array" ref="G20">CHOOSE(Enlaces!$G$1,INDEX('TOTAL LECHE LIQUIDA Back Data'!$A$261:$ZD$287,MATCH($B20,'TOTAL LECHE LIQUIDA Back Data'!$A$261:$A$287,0),MATCH(G$5,'TOTAL LECHE LIQUIDA Back Data'!$A$261:$ZD$261,0)),INDEX('Leche Entera Back Data'!$A$261:$YY$287,MATCH($B20,'Leche Entera Back Data'!$A$261:$A$287,0),MATCH(G$5,'Leche Entera Back Data'!$A$261:$YY$261,0)),INDEX('Leche Desnatada Back Data'!$A$261:$YY$287,MATCH($B20,'Leche Desnatada Back Data'!$A$261:$A$287,0),MATCH(G$5,'Leche Desnatada Back Data'!$A$261:$YY$261,0)),INDEX('Leche Semidesnatada Back Data'!$A$261:$YY$287,MATCH($B20,'Leche Semidesnatada Back Data'!$A$261:$A$287,0),MATCH(G$5,'Leche Semidesnatada Back Data'!$A$261:$YY$261,0)))</f>
        <v>0.85</v>
      </c>
      <c r="H20" s="38">
        <f t="array" ref="H20">CHOOSE(Enlaces!$G$1,INDEX('TOTAL LECHE LIQUIDA Back Data'!$A$261:$ZD$287,MATCH($B20,'TOTAL LECHE LIQUIDA Back Data'!$A$261:$A$287,0),MATCH(H$5,'TOTAL LECHE LIQUIDA Back Data'!$A$261:$ZD$261,0)),INDEX('Leche Entera Back Data'!$A$261:$YY$287,MATCH($B20,'Leche Entera Back Data'!$A$261:$A$287,0),MATCH(H$5,'Leche Entera Back Data'!$A$261:$YY$261,0)),INDEX('Leche Desnatada Back Data'!$A$261:$YY$287,MATCH($B20,'Leche Desnatada Back Data'!$A$261:$A$287,0),MATCH(H$5,'Leche Desnatada Back Data'!$A$261:$YY$261,0)),INDEX('Leche Semidesnatada Back Data'!$A$261:$YY$287,MATCH($B20,'Leche Semidesnatada Back Data'!$A$261:$A$287,0),MATCH(H$5,'Leche Semidesnatada Back Data'!$A$261:$YY$261,0)))</f>
        <v>0.89</v>
      </c>
      <c r="I20" s="38">
        <f t="array" ref="I20">CHOOSE(Enlaces!$G$1,INDEX('TOTAL LECHE LIQUIDA Back Data'!$A$261:$ZD$287,MATCH($B20,'TOTAL LECHE LIQUIDA Back Data'!$A$261:$A$287,0),MATCH(I$5,'TOTAL LECHE LIQUIDA Back Data'!$A$261:$ZD$261,0)),INDEX('Leche Entera Back Data'!$A$261:$YY$287,MATCH($B20,'Leche Entera Back Data'!$A$261:$A$287,0),MATCH(I$5,'Leche Entera Back Data'!$A$261:$YY$261,0)),INDEX('Leche Desnatada Back Data'!$A$261:$YY$287,MATCH($B20,'Leche Desnatada Back Data'!$A$261:$A$287,0),MATCH(I$5,'Leche Desnatada Back Data'!$A$261:$YY$261,0)),INDEX('Leche Semidesnatada Back Data'!$A$261:$YY$287,MATCH($B20,'Leche Semidesnatada Back Data'!$A$261:$A$287,0),MATCH(I$5,'Leche Semidesnatada Back Data'!$A$261:$YY$261,0)))</f>
        <v>1.01</v>
      </c>
      <c r="J20" s="38">
        <f t="array" ref="J20">CHOOSE(Enlaces!$G$1,INDEX('TOTAL LECHE LIQUIDA Back Data'!$A$261:$ZD$287,MATCH($B20,'TOTAL LECHE LIQUIDA Back Data'!$A$261:$A$287,0),MATCH(J$5,'TOTAL LECHE LIQUIDA Back Data'!$A$261:$ZD$261,0)),INDEX('Leche Entera Back Data'!$A$261:$YY$287,MATCH($B20,'Leche Entera Back Data'!$A$261:$A$287,0),MATCH(J$5,'Leche Entera Back Data'!$A$261:$YY$261,0)),INDEX('Leche Desnatada Back Data'!$A$261:$YY$287,MATCH($B20,'Leche Desnatada Back Data'!$A$261:$A$287,0),MATCH(J$5,'Leche Desnatada Back Data'!$A$261:$YY$261,0)),INDEX('Leche Semidesnatada Back Data'!$A$261:$YY$287,MATCH($B20,'Leche Semidesnatada Back Data'!$A$261:$A$287,0),MATCH(J$5,'Leche Semidesnatada Back Data'!$A$261:$YY$261,0)))</f>
        <v>1.1299999999999999</v>
      </c>
      <c r="K20" s="38">
        <f t="array" ref="K20">CHOOSE(Enlaces!$G$1,INDEX('TOTAL LECHE LIQUIDA Back Data'!$A$261:$ZD$287,MATCH($B20,'TOTAL LECHE LIQUIDA Back Data'!$A$261:$A$287,0),MATCH(K$5,'TOTAL LECHE LIQUIDA Back Data'!$A$261:$ZD$261,0)),INDEX('Leche Entera Back Data'!$A$261:$YY$287,MATCH($B20,'Leche Entera Back Data'!$A$261:$A$287,0),MATCH(K$5,'Leche Entera Back Data'!$A$261:$YY$261,0)),INDEX('Leche Desnatada Back Data'!$A$261:$YY$287,MATCH($B20,'Leche Desnatada Back Data'!$A$261:$A$287,0),MATCH(K$5,'Leche Desnatada Back Data'!$A$261:$YY$261,0)),INDEX('Leche Semidesnatada Back Data'!$A$261:$YY$287,MATCH($B20,'Leche Semidesnatada Back Data'!$A$261:$A$287,0),MATCH(K$5,'Leche Semidesnatada Back Data'!$A$261:$YY$261,0)))</f>
        <v>0.93</v>
      </c>
      <c r="L20" s="38">
        <f t="array" ref="L20">CHOOSE(Enlaces!$G$1,INDEX('TOTAL LECHE LIQUIDA Back Data'!$A$261:$ZD$287,MATCH($B20,'TOTAL LECHE LIQUIDA Back Data'!$A$261:$A$287,0),MATCH(L$5,'TOTAL LECHE LIQUIDA Back Data'!$A$261:$ZD$261,0)),INDEX('Leche Entera Back Data'!$A$261:$YY$287,MATCH($B20,'Leche Entera Back Data'!$A$261:$A$287,0),MATCH(L$5,'Leche Entera Back Data'!$A$261:$YY$261,0)),INDEX('Leche Desnatada Back Data'!$A$261:$YY$287,MATCH($B20,'Leche Desnatada Back Data'!$A$261:$A$287,0),MATCH(L$5,'Leche Desnatada Back Data'!$A$261:$YY$261,0)),INDEX('Leche Semidesnatada Back Data'!$A$261:$YY$287,MATCH($B20,'Leche Semidesnatada Back Data'!$A$261:$A$287,0),MATCH(L$5,'Leche Semidesnatada Back Data'!$A$261:$YY$261,0)))</f>
        <v>0.9</v>
      </c>
      <c r="M20" s="38">
        <f t="array" ref="M20">CHOOSE(Enlaces!$G$1,INDEX('TOTAL LECHE LIQUIDA Back Data'!$A$261:$ZD$287,MATCH($B20,'TOTAL LECHE LIQUIDA Back Data'!$A$261:$A$287,0),MATCH(M$5,'TOTAL LECHE LIQUIDA Back Data'!$A$261:$ZD$261,0)),INDEX('Leche Entera Back Data'!$A$261:$YY$287,MATCH($B20,'Leche Entera Back Data'!$A$261:$A$287,0),MATCH(M$5,'Leche Entera Back Data'!$A$261:$YY$261,0)),INDEX('Leche Desnatada Back Data'!$A$261:$YY$287,MATCH($B20,'Leche Desnatada Back Data'!$A$261:$A$287,0),MATCH(M$5,'Leche Desnatada Back Data'!$A$261:$YY$261,0)),INDEX('Leche Semidesnatada Back Data'!$A$261:$YY$287,MATCH($B20,'Leche Semidesnatada Back Data'!$A$261:$A$287,0),MATCH(M$5,'Leche Semidesnatada Back Data'!$A$261:$YY$261,0)))</f>
        <v>0.73</v>
      </c>
      <c r="N20" s="38">
        <f t="array" ref="N20">CHOOSE(Enlaces!$G$1,INDEX('TOTAL LECHE LIQUIDA Back Data'!$A$261:$ZD$287,MATCH($B20,'TOTAL LECHE LIQUIDA Back Data'!$A$261:$A$287,0),MATCH(N$5,'TOTAL LECHE LIQUIDA Back Data'!$A$261:$ZD$261,0)),INDEX('Leche Entera Back Data'!$A$261:$YY$287,MATCH($B20,'Leche Entera Back Data'!$A$261:$A$287,0),MATCH(N$5,'Leche Entera Back Data'!$A$261:$YY$261,0)),INDEX('Leche Desnatada Back Data'!$A$261:$YY$287,MATCH($B20,'Leche Desnatada Back Data'!$A$261:$A$287,0),MATCH(N$5,'Leche Desnatada Back Data'!$A$261:$YY$261,0)),INDEX('Leche Semidesnatada Back Data'!$A$261:$YY$287,MATCH($B20,'Leche Semidesnatada Back Data'!$A$261:$A$287,0),MATCH(N$5,'Leche Semidesnatada Back Data'!$A$261:$YY$261,0)))</f>
        <v>0.66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Data'!$A$261:$ZD$287,MATCH($B21,'TOTAL LECHE LIQUIDA Back Data'!$A$261:$A$287,0),MATCH(C$5,'TOTAL LECHE LIQUIDA Back Data'!$A$261:$ZD$261,0)),INDEX('Leche Entera Back Data'!$A$261:$YY$287,MATCH($B21,'Leche Entera Back Data'!$A$261:$A$287,0),MATCH(C$5,'Leche Entera Back Data'!$A$261:$YY$261,0)),INDEX('Leche Desnatada Back Data'!$A$261:$YY$287,MATCH($B21,'Leche Desnatada Back Data'!$A$261:$A$287,0),MATCH(C$5,'Leche Desnatada Back Data'!$A$261:$YY$261,0)),INDEX('Leche Semidesnatada Back Data'!$A$261:$YY$287,MATCH($B21,'Leche Semidesnatada Back Data'!$A$261:$A$287,0),MATCH(C$5,'Leche Semidesnatada Back Data'!$A$261:$YY$261,0)))</f>
        <v>1.02</v>
      </c>
      <c r="D21" s="38">
        <f t="array" ref="D21">CHOOSE(Enlaces!$G$1,INDEX('TOTAL LECHE LIQUIDA Back Data'!$A$261:$ZD$287,MATCH($B21,'TOTAL LECHE LIQUIDA Back Data'!$A$261:$A$287,0),MATCH(D$5,'TOTAL LECHE LIQUIDA Back Data'!$A$261:$ZD$261,0)),INDEX('Leche Entera Back Data'!$A$261:$YY$287,MATCH($B21,'Leche Entera Back Data'!$A$261:$A$287,0),MATCH(D$5,'Leche Entera Back Data'!$A$261:$YY$261,0)),INDEX('Leche Desnatada Back Data'!$A$261:$YY$287,MATCH($B21,'Leche Desnatada Back Data'!$A$261:$A$287,0),MATCH(D$5,'Leche Desnatada Back Data'!$A$261:$YY$261,0)),INDEX('Leche Semidesnatada Back Data'!$A$261:$YY$287,MATCH($B21,'Leche Semidesnatada Back Data'!$A$261:$A$287,0),MATCH(D$5,'Leche Semidesnatada Back Data'!$A$261:$YY$261,0)))</f>
        <v>1.01</v>
      </c>
      <c r="E21" s="38">
        <f t="array" ref="E21">CHOOSE(Enlaces!$G$1,INDEX('TOTAL LECHE LIQUIDA Back Data'!$A$261:$ZD$287,MATCH($B21,'TOTAL LECHE LIQUIDA Back Data'!$A$261:$A$287,0),MATCH(E$5,'TOTAL LECHE LIQUIDA Back Data'!$A$261:$ZD$261,0)),INDEX('Leche Entera Back Data'!$A$261:$YY$287,MATCH($B21,'Leche Entera Back Data'!$A$261:$A$287,0),MATCH(E$5,'Leche Entera Back Data'!$A$261:$YY$261,0)),INDEX('Leche Desnatada Back Data'!$A$261:$YY$287,MATCH($B21,'Leche Desnatada Back Data'!$A$261:$A$287,0),MATCH(E$5,'Leche Desnatada Back Data'!$A$261:$YY$261,0)),INDEX('Leche Semidesnatada Back Data'!$A$261:$YY$287,MATCH($B21,'Leche Semidesnatada Back Data'!$A$261:$A$287,0),MATCH(E$5,'Leche Semidesnatada Back Data'!$A$261:$YY$261,0)))</f>
        <v>1.08</v>
      </c>
      <c r="F21" s="38">
        <f t="array" ref="F21">CHOOSE(Enlaces!$G$1,INDEX('TOTAL LECHE LIQUIDA Back Data'!$A$261:$ZD$287,MATCH($B21,'TOTAL LECHE LIQUIDA Back Data'!$A$261:$A$287,0),MATCH(F$5,'TOTAL LECHE LIQUIDA Back Data'!$A$261:$ZD$261,0)),INDEX('Leche Entera Back Data'!$A$261:$YY$287,MATCH($B21,'Leche Entera Back Data'!$A$261:$A$287,0),MATCH(F$5,'Leche Entera Back Data'!$A$261:$YY$261,0)),INDEX('Leche Desnatada Back Data'!$A$261:$YY$287,MATCH($B21,'Leche Desnatada Back Data'!$A$261:$A$287,0),MATCH(F$5,'Leche Desnatada Back Data'!$A$261:$YY$261,0)),INDEX('Leche Semidesnatada Back Data'!$A$261:$YY$287,MATCH($B21,'Leche Semidesnatada Back Data'!$A$261:$A$287,0),MATCH(F$5,'Leche Semidesnatada Back Data'!$A$261:$YY$261,0)))</f>
        <v>1.24</v>
      </c>
      <c r="G21" s="38">
        <f t="array" ref="G21">CHOOSE(Enlaces!$G$1,INDEX('TOTAL LECHE LIQUIDA Back Data'!$A$261:$ZD$287,MATCH($B21,'TOTAL LECHE LIQUIDA Back Data'!$A$261:$A$287,0),MATCH(G$5,'TOTAL LECHE LIQUIDA Back Data'!$A$261:$ZD$261,0)),INDEX('Leche Entera Back Data'!$A$261:$YY$287,MATCH($B21,'Leche Entera Back Data'!$A$261:$A$287,0),MATCH(G$5,'Leche Entera Back Data'!$A$261:$YY$261,0)),INDEX('Leche Desnatada Back Data'!$A$261:$YY$287,MATCH($B21,'Leche Desnatada Back Data'!$A$261:$A$287,0),MATCH(G$5,'Leche Desnatada Back Data'!$A$261:$YY$261,0)),INDEX('Leche Semidesnatada Back Data'!$A$261:$YY$287,MATCH($B21,'Leche Semidesnatada Back Data'!$A$261:$A$287,0),MATCH(G$5,'Leche Semidesnatada Back Data'!$A$261:$YY$261,0)))</f>
        <v>0.86</v>
      </c>
      <c r="H21" s="38">
        <f t="array" ref="H21">CHOOSE(Enlaces!$G$1,INDEX('TOTAL LECHE LIQUIDA Back Data'!$A$261:$ZD$287,MATCH($B21,'TOTAL LECHE LIQUIDA Back Data'!$A$261:$A$287,0),MATCH(H$5,'TOTAL LECHE LIQUIDA Back Data'!$A$261:$ZD$261,0)),INDEX('Leche Entera Back Data'!$A$261:$YY$287,MATCH($B21,'Leche Entera Back Data'!$A$261:$A$287,0),MATCH(H$5,'Leche Entera Back Data'!$A$261:$YY$261,0)),INDEX('Leche Desnatada Back Data'!$A$261:$YY$287,MATCH($B21,'Leche Desnatada Back Data'!$A$261:$A$287,0),MATCH(H$5,'Leche Desnatada Back Data'!$A$261:$YY$261,0)),INDEX('Leche Semidesnatada Back Data'!$A$261:$YY$287,MATCH($B21,'Leche Semidesnatada Back Data'!$A$261:$A$287,0),MATCH(H$5,'Leche Semidesnatada Back Data'!$A$261:$YY$261,0)))</f>
        <v>0.89</v>
      </c>
      <c r="I21" s="38">
        <f t="array" ref="I21">CHOOSE(Enlaces!$G$1,INDEX('TOTAL LECHE LIQUIDA Back Data'!$A$261:$ZD$287,MATCH($B21,'TOTAL LECHE LIQUIDA Back Data'!$A$261:$A$287,0),MATCH(I$5,'TOTAL LECHE LIQUIDA Back Data'!$A$261:$ZD$261,0)),INDEX('Leche Entera Back Data'!$A$261:$YY$287,MATCH($B21,'Leche Entera Back Data'!$A$261:$A$287,0),MATCH(I$5,'Leche Entera Back Data'!$A$261:$YY$261,0)),INDEX('Leche Desnatada Back Data'!$A$261:$YY$287,MATCH($B21,'Leche Desnatada Back Data'!$A$261:$A$287,0),MATCH(I$5,'Leche Desnatada Back Data'!$A$261:$YY$261,0)),INDEX('Leche Semidesnatada Back Data'!$A$261:$YY$287,MATCH($B21,'Leche Semidesnatada Back Data'!$A$261:$A$287,0),MATCH(I$5,'Leche Semidesnatada Back Data'!$A$261:$YY$261,0)))</f>
        <v>1</v>
      </c>
      <c r="J21" s="38">
        <f t="array" ref="J21">CHOOSE(Enlaces!$G$1,INDEX('TOTAL LECHE LIQUIDA Back Data'!$A$261:$ZD$287,MATCH($B21,'TOTAL LECHE LIQUIDA Back Data'!$A$261:$A$287,0),MATCH(J$5,'TOTAL LECHE LIQUIDA Back Data'!$A$261:$ZD$261,0)),INDEX('Leche Entera Back Data'!$A$261:$YY$287,MATCH($B21,'Leche Entera Back Data'!$A$261:$A$287,0),MATCH(J$5,'Leche Entera Back Data'!$A$261:$YY$261,0)),INDEX('Leche Desnatada Back Data'!$A$261:$YY$287,MATCH($B21,'Leche Desnatada Back Data'!$A$261:$A$287,0),MATCH(J$5,'Leche Desnatada Back Data'!$A$261:$YY$261,0)),INDEX('Leche Semidesnatada Back Data'!$A$261:$YY$287,MATCH($B21,'Leche Semidesnatada Back Data'!$A$261:$A$287,0),MATCH(J$5,'Leche Semidesnatada Back Data'!$A$261:$YY$261,0)))</f>
        <v>0.99</v>
      </c>
      <c r="K21" s="38">
        <f t="array" ref="K21">CHOOSE(Enlaces!$G$1,INDEX('TOTAL LECHE LIQUIDA Back Data'!$A$261:$ZD$287,MATCH($B21,'TOTAL LECHE LIQUIDA Back Data'!$A$261:$A$287,0),MATCH(K$5,'TOTAL LECHE LIQUIDA Back Data'!$A$261:$ZD$261,0)),INDEX('Leche Entera Back Data'!$A$261:$YY$287,MATCH($B21,'Leche Entera Back Data'!$A$261:$A$287,0),MATCH(K$5,'Leche Entera Back Data'!$A$261:$YY$261,0)),INDEX('Leche Desnatada Back Data'!$A$261:$YY$287,MATCH($B21,'Leche Desnatada Back Data'!$A$261:$A$287,0),MATCH(K$5,'Leche Desnatada Back Data'!$A$261:$YY$261,0)),INDEX('Leche Semidesnatada Back Data'!$A$261:$YY$287,MATCH($B21,'Leche Semidesnatada Back Data'!$A$261:$A$287,0),MATCH(K$5,'Leche Semidesnatada Back Data'!$A$261:$YY$261,0)))</f>
        <v>0.9</v>
      </c>
      <c r="L21" s="38">
        <f t="array" ref="L21">CHOOSE(Enlaces!$G$1,INDEX('TOTAL LECHE LIQUIDA Back Data'!$A$261:$ZD$287,MATCH($B21,'TOTAL LECHE LIQUIDA Back Data'!$A$261:$A$287,0),MATCH(L$5,'TOTAL LECHE LIQUIDA Back Data'!$A$261:$ZD$261,0)),INDEX('Leche Entera Back Data'!$A$261:$YY$287,MATCH($B21,'Leche Entera Back Data'!$A$261:$A$287,0),MATCH(L$5,'Leche Entera Back Data'!$A$261:$YY$261,0)),INDEX('Leche Desnatada Back Data'!$A$261:$YY$287,MATCH($B21,'Leche Desnatada Back Data'!$A$261:$A$287,0),MATCH(L$5,'Leche Desnatada Back Data'!$A$261:$YY$261,0)),INDEX('Leche Semidesnatada Back Data'!$A$261:$YY$287,MATCH($B21,'Leche Semidesnatada Back Data'!$A$261:$A$287,0),MATCH(L$5,'Leche Semidesnatada Back Data'!$A$261:$YY$261,0)))</f>
        <v>0.91</v>
      </c>
      <c r="M21" s="38">
        <f t="array" ref="M21">CHOOSE(Enlaces!$G$1,INDEX('TOTAL LECHE LIQUIDA Back Data'!$A$261:$ZD$287,MATCH($B21,'TOTAL LECHE LIQUIDA Back Data'!$A$261:$A$287,0),MATCH(M$5,'TOTAL LECHE LIQUIDA Back Data'!$A$261:$ZD$261,0)),INDEX('Leche Entera Back Data'!$A$261:$YY$287,MATCH($B21,'Leche Entera Back Data'!$A$261:$A$287,0),MATCH(M$5,'Leche Entera Back Data'!$A$261:$YY$261,0)),INDEX('Leche Desnatada Back Data'!$A$261:$YY$287,MATCH($B21,'Leche Desnatada Back Data'!$A$261:$A$287,0),MATCH(M$5,'Leche Desnatada Back Data'!$A$261:$YY$261,0)),INDEX('Leche Semidesnatada Back Data'!$A$261:$YY$287,MATCH($B21,'Leche Semidesnatada Back Data'!$A$261:$A$287,0),MATCH(M$5,'Leche Semidesnatada Back Data'!$A$261:$YY$261,0)))</f>
        <v>0.83</v>
      </c>
      <c r="N21" s="38">
        <f t="array" ref="N21">CHOOSE(Enlaces!$G$1,INDEX('TOTAL LECHE LIQUIDA Back Data'!$A$261:$ZD$287,MATCH($B21,'TOTAL LECHE LIQUIDA Back Data'!$A$261:$A$287,0),MATCH(N$5,'TOTAL LECHE LIQUIDA Back Data'!$A$261:$ZD$261,0)),INDEX('Leche Entera Back Data'!$A$261:$YY$287,MATCH($B21,'Leche Entera Back Data'!$A$261:$A$287,0),MATCH(N$5,'Leche Entera Back Data'!$A$261:$YY$261,0)),INDEX('Leche Desnatada Back Data'!$A$261:$YY$287,MATCH($B21,'Leche Desnatada Back Data'!$A$261:$A$287,0),MATCH(N$5,'Leche Desnatada Back Data'!$A$261:$YY$261,0)),INDEX('Leche Semidesnatada Back Data'!$A$261:$YY$287,MATCH($B21,'Leche Semidesnatada Back Data'!$A$261:$A$287,0),MATCH(N$5,'Leche Semidesnatada Back Data'!$A$261:$YY$261,0)))</f>
        <v>1.1599999999999999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Data'!$A$261:$ZD$287,MATCH($B22,'TOTAL LECHE LIQUIDA Back Data'!$A$261:$A$287,0),MATCH(C$5,'TOTAL LECHE LIQUIDA Back Data'!$A$261:$ZD$261,0)),INDEX('Leche Entera Back Data'!$A$261:$YY$287,MATCH($B22,'Leche Entera Back Data'!$A$261:$A$287,0),MATCH(C$5,'Leche Entera Back Data'!$A$261:$YY$261,0)),INDEX('Leche Desnatada Back Data'!$A$261:$YY$287,MATCH($B22,'Leche Desnatada Back Data'!$A$261:$A$287,0),MATCH(C$5,'Leche Desnatada Back Data'!$A$261:$YY$261,0)),INDEX('Leche Semidesnatada Back Data'!$A$261:$YY$287,MATCH($B22,'Leche Semidesnatada Back Data'!$A$261:$A$287,0),MATCH(C$5,'Leche Semidesnatada Back Data'!$A$261:$YY$261,0)))</f>
        <v>0.28999999999999998</v>
      </c>
      <c r="D22" s="38">
        <f t="array" ref="D22">CHOOSE(Enlaces!$G$1,INDEX('TOTAL LECHE LIQUIDA Back Data'!$A$261:$ZD$287,MATCH($B22,'TOTAL LECHE LIQUIDA Back Data'!$A$261:$A$287,0),MATCH(D$5,'TOTAL LECHE LIQUIDA Back Data'!$A$261:$ZD$261,0)),INDEX('Leche Entera Back Data'!$A$261:$YY$287,MATCH($B22,'Leche Entera Back Data'!$A$261:$A$287,0),MATCH(D$5,'Leche Entera Back Data'!$A$261:$YY$261,0)),INDEX('Leche Desnatada Back Data'!$A$261:$YY$287,MATCH($B22,'Leche Desnatada Back Data'!$A$261:$A$287,0),MATCH(D$5,'Leche Desnatada Back Data'!$A$261:$YY$261,0)),INDEX('Leche Semidesnatada Back Data'!$A$261:$YY$287,MATCH($B22,'Leche Semidesnatada Back Data'!$A$261:$A$287,0),MATCH(D$5,'Leche Semidesnatada Back Data'!$A$261:$YY$261,0)))</f>
        <v>0.42</v>
      </c>
      <c r="E22" s="38">
        <f t="array" ref="E22">CHOOSE(Enlaces!$G$1,INDEX('TOTAL LECHE LIQUIDA Back Data'!$A$261:$ZD$287,MATCH($B22,'TOTAL LECHE LIQUIDA Back Data'!$A$261:$A$287,0),MATCH(E$5,'TOTAL LECHE LIQUIDA Back Data'!$A$261:$ZD$261,0)),INDEX('Leche Entera Back Data'!$A$261:$YY$287,MATCH($B22,'Leche Entera Back Data'!$A$261:$A$287,0),MATCH(E$5,'Leche Entera Back Data'!$A$261:$YY$261,0)),INDEX('Leche Desnatada Back Data'!$A$261:$YY$287,MATCH($B22,'Leche Desnatada Back Data'!$A$261:$A$287,0),MATCH(E$5,'Leche Desnatada Back Data'!$A$261:$YY$261,0)),INDEX('Leche Semidesnatada Back Data'!$A$261:$YY$287,MATCH($B22,'Leche Semidesnatada Back Data'!$A$261:$A$287,0),MATCH(E$5,'Leche Semidesnatada Back Data'!$A$261:$YY$261,0)))</f>
        <v>0.48</v>
      </c>
      <c r="F22" s="38">
        <f t="array" ref="F22">CHOOSE(Enlaces!$G$1,INDEX('TOTAL LECHE LIQUIDA Back Data'!$A$261:$ZD$287,MATCH($B22,'TOTAL LECHE LIQUIDA Back Data'!$A$261:$A$287,0),MATCH(F$5,'TOTAL LECHE LIQUIDA Back Data'!$A$261:$ZD$261,0)),INDEX('Leche Entera Back Data'!$A$261:$YY$287,MATCH($B22,'Leche Entera Back Data'!$A$261:$A$287,0),MATCH(F$5,'Leche Entera Back Data'!$A$261:$YY$261,0)),INDEX('Leche Desnatada Back Data'!$A$261:$YY$287,MATCH($B22,'Leche Desnatada Back Data'!$A$261:$A$287,0),MATCH(F$5,'Leche Desnatada Back Data'!$A$261:$YY$261,0)),INDEX('Leche Semidesnatada Back Data'!$A$261:$YY$287,MATCH($B22,'Leche Semidesnatada Back Data'!$A$261:$A$287,0),MATCH(F$5,'Leche Semidesnatada Back Data'!$A$261:$YY$261,0)))</f>
        <v>0.46</v>
      </c>
      <c r="G22" s="38">
        <f t="array" ref="G22">CHOOSE(Enlaces!$G$1,INDEX('TOTAL LECHE LIQUIDA Back Data'!$A$261:$ZD$287,MATCH($B22,'TOTAL LECHE LIQUIDA Back Data'!$A$261:$A$287,0),MATCH(G$5,'TOTAL LECHE LIQUIDA Back Data'!$A$261:$ZD$261,0)),INDEX('Leche Entera Back Data'!$A$261:$YY$287,MATCH($B22,'Leche Entera Back Data'!$A$261:$A$287,0),MATCH(G$5,'Leche Entera Back Data'!$A$261:$YY$261,0)),INDEX('Leche Desnatada Back Data'!$A$261:$YY$287,MATCH($B22,'Leche Desnatada Back Data'!$A$261:$A$287,0),MATCH(G$5,'Leche Desnatada Back Data'!$A$261:$YY$261,0)),INDEX('Leche Semidesnatada Back Data'!$A$261:$YY$287,MATCH($B22,'Leche Semidesnatada Back Data'!$A$261:$A$287,0),MATCH(G$5,'Leche Semidesnatada Back Data'!$A$261:$YY$261,0)))</f>
        <v>0.78</v>
      </c>
      <c r="H22" s="38">
        <f t="array" ref="H22">CHOOSE(Enlaces!$G$1,INDEX('TOTAL LECHE LIQUIDA Back Data'!$A$261:$ZD$287,MATCH($B22,'TOTAL LECHE LIQUIDA Back Data'!$A$261:$A$287,0),MATCH(H$5,'TOTAL LECHE LIQUIDA Back Data'!$A$261:$ZD$261,0)),INDEX('Leche Entera Back Data'!$A$261:$YY$287,MATCH($B22,'Leche Entera Back Data'!$A$261:$A$287,0),MATCH(H$5,'Leche Entera Back Data'!$A$261:$YY$261,0)),INDEX('Leche Desnatada Back Data'!$A$261:$YY$287,MATCH($B22,'Leche Desnatada Back Data'!$A$261:$A$287,0),MATCH(H$5,'Leche Desnatada Back Data'!$A$261:$YY$261,0)),INDEX('Leche Semidesnatada Back Data'!$A$261:$YY$287,MATCH($B22,'Leche Semidesnatada Back Data'!$A$261:$A$287,0),MATCH(H$5,'Leche Semidesnatada Back Data'!$A$261:$YY$261,0)))</f>
        <v>0.9</v>
      </c>
      <c r="I22" s="38">
        <f t="array" ref="I22">CHOOSE(Enlaces!$G$1,INDEX('TOTAL LECHE LIQUIDA Back Data'!$A$261:$ZD$287,MATCH($B22,'TOTAL LECHE LIQUIDA Back Data'!$A$261:$A$287,0),MATCH(I$5,'TOTAL LECHE LIQUIDA Back Data'!$A$261:$ZD$261,0)),INDEX('Leche Entera Back Data'!$A$261:$YY$287,MATCH($B22,'Leche Entera Back Data'!$A$261:$A$287,0),MATCH(I$5,'Leche Entera Back Data'!$A$261:$YY$261,0)),INDEX('Leche Desnatada Back Data'!$A$261:$YY$287,MATCH($B22,'Leche Desnatada Back Data'!$A$261:$A$287,0),MATCH(I$5,'Leche Desnatada Back Data'!$A$261:$YY$261,0)),INDEX('Leche Semidesnatada Back Data'!$A$261:$YY$287,MATCH($B22,'Leche Semidesnatada Back Data'!$A$261:$A$287,0),MATCH(I$5,'Leche Semidesnatada Back Data'!$A$261:$YY$261,0)))</f>
        <v>0.73</v>
      </c>
      <c r="J22" s="38">
        <f t="array" ref="J22">CHOOSE(Enlaces!$G$1,INDEX('TOTAL LECHE LIQUIDA Back Data'!$A$261:$ZD$287,MATCH($B22,'TOTAL LECHE LIQUIDA Back Data'!$A$261:$A$287,0),MATCH(J$5,'TOTAL LECHE LIQUIDA Back Data'!$A$261:$ZD$261,0)),INDEX('Leche Entera Back Data'!$A$261:$YY$287,MATCH($B22,'Leche Entera Back Data'!$A$261:$A$287,0),MATCH(J$5,'Leche Entera Back Data'!$A$261:$YY$261,0)),INDEX('Leche Desnatada Back Data'!$A$261:$YY$287,MATCH($B22,'Leche Desnatada Back Data'!$A$261:$A$287,0),MATCH(J$5,'Leche Desnatada Back Data'!$A$261:$YY$261,0)),INDEX('Leche Semidesnatada Back Data'!$A$261:$YY$287,MATCH($B22,'Leche Semidesnatada Back Data'!$A$261:$A$287,0),MATCH(J$5,'Leche Semidesnatada Back Data'!$A$261:$YY$261,0)))</f>
        <v>1</v>
      </c>
      <c r="K22" s="38">
        <f t="array" ref="K22">CHOOSE(Enlaces!$G$1,INDEX('TOTAL LECHE LIQUIDA Back Data'!$A$261:$ZD$287,MATCH($B22,'TOTAL LECHE LIQUIDA Back Data'!$A$261:$A$287,0),MATCH(K$5,'TOTAL LECHE LIQUIDA Back Data'!$A$261:$ZD$261,0)),INDEX('Leche Entera Back Data'!$A$261:$YY$287,MATCH($B22,'Leche Entera Back Data'!$A$261:$A$287,0),MATCH(K$5,'Leche Entera Back Data'!$A$261:$YY$261,0)),INDEX('Leche Desnatada Back Data'!$A$261:$YY$287,MATCH($B22,'Leche Desnatada Back Data'!$A$261:$A$287,0),MATCH(K$5,'Leche Desnatada Back Data'!$A$261:$YY$261,0)),INDEX('Leche Semidesnatada Back Data'!$A$261:$YY$287,MATCH($B22,'Leche Semidesnatada Back Data'!$A$261:$A$287,0),MATCH(K$5,'Leche Semidesnatada Back Data'!$A$261:$YY$261,0)))</f>
        <v>1.19</v>
      </c>
      <c r="L22" s="38">
        <f t="array" ref="L22">CHOOSE(Enlaces!$G$1,INDEX('TOTAL LECHE LIQUIDA Back Data'!$A$261:$ZD$287,MATCH($B22,'TOTAL LECHE LIQUIDA Back Data'!$A$261:$A$287,0),MATCH(L$5,'TOTAL LECHE LIQUIDA Back Data'!$A$261:$ZD$261,0)),INDEX('Leche Entera Back Data'!$A$261:$YY$287,MATCH($B22,'Leche Entera Back Data'!$A$261:$A$287,0),MATCH(L$5,'Leche Entera Back Data'!$A$261:$YY$261,0)),INDEX('Leche Desnatada Back Data'!$A$261:$YY$287,MATCH($B22,'Leche Desnatada Back Data'!$A$261:$A$287,0),MATCH(L$5,'Leche Desnatada Back Data'!$A$261:$YY$261,0)),INDEX('Leche Semidesnatada Back Data'!$A$261:$YY$287,MATCH($B22,'Leche Semidesnatada Back Data'!$A$261:$A$287,0),MATCH(L$5,'Leche Semidesnatada Back Data'!$A$261:$YY$261,0)))</f>
        <v>1.0900000000000001</v>
      </c>
      <c r="M22" s="38">
        <f t="array" ref="M22">CHOOSE(Enlaces!$G$1,INDEX('TOTAL LECHE LIQUIDA Back Data'!$A$261:$ZD$287,MATCH($B22,'TOTAL LECHE LIQUIDA Back Data'!$A$261:$A$287,0),MATCH(M$5,'TOTAL LECHE LIQUIDA Back Data'!$A$261:$ZD$261,0)),INDEX('Leche Entera Back Data'!$A$261:$YY$287,MATCH($B22,'Leche Entera Back Data'!$A$261:$A$287,0),MATCH(M$5,'Leche Entera Back Data'!$A$261:$YY$261,0)),INDEX('Leche Desnatada Back Data'!$A$261:$YY$287,MATCH($B22,'Leche Desnatada Back Data'!$A$261:$A$287,0),MATCH(M$5,'Leche Desnatada Back Data'!$A$261:$YY$261,0)),INDEX('Leche Semidesnatada Back Data'!$A$261:$YY$287,MATCH($B22,'Leche Semidesnatada Back Data'!$A$261:$A$287,0),MATCH(M$5,'Leche Semidesnatada Back Data'!$A$261:$YY$261,0)))</f>
        <v>0.83</v>
      </c>
      <c r="N22" s="38">
        <f t="array" ref="N22">CHOOSE(Enlaces!$G$1,INDEX('TOTAL LECHE LIQUIDA Back Data'!$A$261:$ZD$287,MATCH($B22,'TOTAL LECHE LIQUIDA Back Data'!$A$261:$A$287,0),MATCH(N$5,'TOTAL LECHE LIQUIDA Back Data'!$A$261:$ZD$261,0)),INDEX('Leche Entera Back Data'!$A$261:$YY$287,MATCH($B22,'Leche Entera Back Data'!$A$261:$A$287,0),MATCH(N$5,'Leche Entera Back Data'!$A$261:$YY$261,0)),INDEX('Leche Desnatada Back Data'!$A$261:$YY$287,MATCH($B22,'Leche Desnatada Back Data'!$A$261:$A$287,0),MATCH(N$5,'Leche Desnatada Back Data'!$A$261:$YY$261,0)),INDEX('Leche Semidesnatada Back Data'!$A$261:$YY$287,MATCH($B22,'Leche Semidesnatada Back Data'!$A$261:$A$287,0),MATCH(N$5,'Leche Semidesnatada Back Data'!$A$261:$YY$261,0)))</f>
        <v>1.05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Data'!$A$261:$ZD$287,MATCH($B23,'TOTAL LECHE LIQUIDA Back Data'!$A$261:$A$287,0),MATCH(C$5,'TOTAL LECHE LIQUIDA Back Data'!$A$261:$ZD$261,0)),INDEX('Leche Entera Back Data'!$A$261:$YY$287,MATCH($B23,'Leche Entera Back Data'!$A$261:$A$287,0),MATCH(C$5,'Leche Entera Back Data'!$A$261:$YY$261,0)),INDEX('Leche Desnatada Back Data'!$A$261:$YY$287,MATCH($B23,'Leche Desnatada Back Data'!$A$261:$A$287,0),MATCH(C$5,'Leche Desnatada Back Data'!$A$261:$YY$261,0)),INDEX('Leche Semidesnatada Back Data'!$A$261:$YY$287,MATCH($B23,'Leche Semidesnatada Back Data'!$A$261:$A$287,0),MATCH(C$5,'Leche Semidesnatada Back Data'!$A$261:$YY$261,0)))</f>
        <v>0.79</v>
      </c>
      <c r="D23" s="38">
        <f t="array" ref="D23">CHOOSE(Enlaces!$G$1,INDEX('TOTAL LECHE LIQUIDA Back Data'!$A$261:$ZD$287,MATCH($B23,'TOTAL LECHE LIQUIDA Back Data'!$A$261:$A$287,0),MATCH(D$5,'TOTAL LECHE LIQUIDA Back Data'!$A$261:$ZD$261,0)),INDEX('Leche Entera Back Data'!$A$261:$YY$287,MATCH($B23,'Leche Entera Back Data'!$A$261:$A$287,0),MATCH(D$5,'Leche Entera Back Data'!$A$261:$YY$261,0)),INDEX('Leche Desnatada Back Data'!$A$261:$YY$287,MATCH($B23,'Leche Desnatada Back Data'!$A$261:$A$287,0),MATCH(D$5,'Leche Desnatada Back Data'!$A$261:$YY$261,0)),INDEX('Leche Semidesnatada Back Data'!$A$261:$YY$287,MATCH($B23,'Leche Semidesnatada Back Data'!$A$261:$A$287,0),MATCH(D$5,'Leche Semidesnatada Back Data'!$A$261:$YY$261,0)))</f>
        <v>0.71</v>
      </c>
      <c r="E23" s="38">
        <f t="array" ref="E23">CHOOSE(Enlaces!$G$1,INDEX('TOTAL LECHE LIQUIDA Back Data'!$A$261:$ZD$287,MATCH($B23,'TOTAL LECHE LIQUIDA Back Data'!$A$261:$A$287,0),MATCH(E$5,'TOTAL LECHE LIQUIDA Back Data'!$A$261:$ZD$261,0)),INDEX('Leche Entera Back Data'!$A$261:$YY$287,MATCH($B23,'Leche Entera Back Data'!$A$261:$A$287,0),MATCH(E$5,'Leche Entera Back Data'!$A$261:$YY$261,0)),INDEX('Leche Desnatada Back Data'!$A$261:$YY$287,MATCH($B23,'Leche Desnatada Back Data'!$A$261:$A$287,0),MATCH(E$5,'Leche Desnatada Back Data'!$A$261:$YY$261,0)),INDEX('Leche Semidesnatada Back Data'!$A$261:$YY$287,MATCH($B23,'Leche Semidesnatada Back Data'!$A$261:$A$287,0),MATCH(E$5,'Leche Semidesnatada Back Data'!$A$261:$YY$261,0)))</f>
        <v>0.66</v>
      </c>
      <c r="F23" s="38">
        <f t="array" ref="F23">CHOOSE(Enlaces!$G$1,INDEX('TOTAL LECHE LIQUIDA Back Data'!$A$261:$ZD$287,MATCH($B23,'TOTAL LECHE LIQUIDA Back Data'!$A$261:$A$287,0),MATCH(F$5,'TOTAL LECHE LIQUIDA Back Data'!$A$261:$ZD$261,0)),INDEX('Leche Entera Back Data'!$A$261:$YY$287,MATCH($B23,'Leche Entera Back Data'!$A$261:$A$287,0),MATCH(F$5,'Leche Entera Back Data'!$A$261:$YY$261,0)),INDEX('Leche Desnatada Back Data'!$A$261:$YY$287,MATCH($B23,'Leche Desnatada Back Data'!$A$261:$A$287,0),MATCH(F$5,'Leche Desnatada Back Data'!$A$261:$YY$261,0)),INDEX('Leche Semidesnatada Back Data'!$A$261:$YY$287,MATCH($B23,'Leche Semidesnatada Back Data'!$A$261:$A$287,0),MATCH(F$5,'Leche Semidesnatada Back Data'!$A$261:$YY$261,0)))</f>
        <v>0.73</v>
      </c>
      <c r="G23" s="38">
        <f t="array" ref="G23">CHOOSE(Enlaces!$G$1,INDEX('TOTAL LECHE LIQUIDA Back Data'!$A$261:$ZD$287,MATCH($B23,'TOTAL LECHE LIQUIDA Back Data'!$A$261:$A$287,0),MATCH(G$5,'TOTAL LECHE LIQUIDA Back Data'!$A$261:$ZD$261,0)),INDEX('Leche Entera Back Data'!$A$261:$YY$287,MATCH($B23,'Leche Entera Back Data'!$A$261:$A$287,0),MATCH(G$5,'Leche Entera Back Data'!$A$261:$YY$261,0)),INDEX('Leche Desnatada Back Data'!$A$261:$YY$287,MATCH($B23,'Leche Desnatada Back Data'!$A$261:$A$287,0),MATCH(G$5,'Leche Desnatada Back Data'!$A$261:$YY$261,0)),INDEX('Leche Semidesnatada Back Data'!$A$261:$YY$287,MATCH($B23,'Leche Semidesnatada Back Data'!$A$261:$A$287,0),MATCH(G$5,'Leche Semidesnatada Back Data'!$A$261:$YY$261,0)))</f>
        <v>0.86</v>
      </c>
      <c r="H23" s="38">
        <f t="array" ref="H23">CHOOSE(Enlaces!$G$1,INDEX('TOTAL LECHE LIQUIDA Back Data'!$A$261:$ZD$287,MATCH($B23,'TOTAL LECHE LIQUIDA Back Data'!$A$261:$A$287,0),MATCH(H$5,'TOTAL LECHE LIQUIDA Back Data'!$A$261:$ZD$261,0)),INDEX('Leche Entera Back Data'!$A$261:$YY$287,MATCH($B23,'Leche Entera Back Data'!$A$261:$A$287,0),MATCH(H$5,'Leche Entera Back Data'!$A$261:$YY$261,0)),INDEX('Leche Desnatada Back Data'!$A$261:$YY$287,MATCH($B23,'Leche Desnatada Back Data'!$A$261:$A$287,0),MATCH(H$5,'Leche Desnatada Back Data'!$A$261:$YY$261,0)),INDEX('Leche Semidesnatada Back Data'!$A$261:$YY$287,MATCH($B23,'Leche Semidesnatada Back Data'!$A$261:$A$287,0),MATCH(H$5,'Leche Semidesnatada Back Data'!$A$261:$YY$261,0)))</f>
        <v>0.93</v>
      </c>
      <c r="I23" s="38">
        <f t="array" ref="I23">CHOOSE(Enlaces!$G$1,INDEX('TOTAL LECHE LIQUIDA Back Data'!$A$261:$ZD$287,MATCH($B23,'TOTAL LECHE LIQUIDA Back Data'!$A$261:$A$287,0),MATCH(I$5,'TOTAL LECHE LIQUIDA Back Data'!$A$261:$ZD$261,0)),INDEX('Leche Entera Back Data'!$A$261:$YY$287,MATCH($B23,'Leche Entera Back Data'!$A$261:$A$287,0),MATCH(I$5,'Leche Entera Back Data'!$A$261:$YY$261,0)),INDEX('Leche Desnatada Back Data'!$A$261:$YY$287,MATCH($B23,'Leche Desnatada Back Data'!$A$261:$A$287,0),MATCH(I$5,'Leche Desnatada Back Data'!$A$261:$YY$261,0)),INDEX('Leche Semidesnatada Back Data'!$A$261:$YY$287,MATCH($B23,'Leche Semidesnatada Back Data'!$A$261:$A$287,0),MATCH(I$5,'Leche Semidesnatada Back Data'!$A$261:$YY$261,0)))</f>
        <v>0.6</v>
      </c>
      <c r="J23" s="38">
        <f t="array" ref="J23">CHOOSE(Enlaces!$G$1,INDEX('TOTAL LECHE LIQUIDA Back Data'!$A$261:$ZD$287,MATCH($B23,'TOTAL LECHE LIQUIDA Back Data'!$A$261:$A$287,0),MATCH(J$5,'TOTAL LECHE LIQUIDA Back Data'!$A$261:$ZD$261,0)),INDEX('Leche Entera Back Data'!$A$261:$YY$287,MATCH($B23,'Leche Entera Back Data'!$A$261:$A$287,0),MATCH(J$5,'Leche Entera Back Data'!$A$261:$YY$261,0)),INDEX('Leche Desnatada Back Data'!$A$261:$YY$287,MATCH($B23,'Leche Desnatada Back Data'!$A$261:$A$287,0),MATCH(J$5,'Leche Desnatada Back Data'!$A$261:$YY$261,0)),INDEX('Leche Semidesnatada Back Data'!$A$261:$YY$287,MATCH($B23,'Leche Semidesnatada Back Data'!$A$261:$A$287,0),MATCH(J$5,'Leche Semidesnatada Back Data'!$A$261:$YY$261,0)))</f>
        <v>0.63</v>
      </c>
      <c r="K23" s="38">
        <f t="array" ref="K23">CHOOSE(Enlaces!$G$1,INDEX('TOTAL LECHE LIQUIDA Back Data'!$A$261:$ZD$287,MATCH($B23,'TOTAL LECHE LIQUIDA Back Data'!$A$261:$A$287,0),MATCH(K$5,'TOTAL LECHE LIQUIDA Back Data'!$A$261:$ZD$261,0)),INDEX('Leche Entera Back Data'!$A$261:$YY$287,MATCH($B23,'Leche Entera Back Data'!$A$261:$A$287,0),MATCH(K$5,'Leche Entera Back Data'!$A$261:$YY$261,0)),INDEX('Leche Desnatada Back Data'!$A$261:$YY$287,MATCH($B23,'Leche Desnatada Back Data'!$A$261:$A$287,0),MATCH(K$5,'Leche Desnatada Back Data'!$A$261:$YY$261,0)),INDEX('Leche Semidesnatada Back Data'!$A$261:$YY$287,MATCH($B23,'Leche Semidesnatada Back Data'!$A$261:$A$287,0),MATCH(K$5,'Leche Semidesnatada Back Data'!$A$261:$YY$261,0)))</f>
        <v>0.79</v>
      </c>
      <c r="L23" s="38">
        <f t="array" ref="L23">CHOOSE(Enlaces!$G$1,INDEX('TOTAL LECHE LIQUIDA Back Data'!$A$261:$ZD$287,MATCH($B23,'TOTAL LECHE LIQUIDA Back Data'!$A$261:$A$287,0),MATCH(L$5,'TOTAL LECHE LIQUIDA Back Data'!$A$261:$ZD$261,0)),INDEX('Leche Entera Back Data'!$A$261:$YY$287,MATCH($B23,'Leche Entera Back Data'!$A$261:$A$287,0),MATCH(L$5,'Leche Entera Back Data'!$A$261:$YY$261,0)),INDEX('Leche Desnatada Back Data'!$A$261:$YY$287,MATCH($B23,'Leche Desnatada Back Data'!$A$261:$A$287,0),MATCH(L$5,'Leche Desnatada Back Data'!$A$261:$YY$261,0)),INDEX('Leche Semidesnatada Back Data'!$A$261:$YY$287,MATCH($B23,'Leche Semidesnatada Back Data'!$A$261:$A$287,0),MATCH(L$5,'Leche Semidesnatada Back Data'!$A$261:$YY$261,0)))</f>
        <v>0.81</v>
      </c>
      <c r="M23" s="38">
        <f t="array" ref="M23">CHOOSE(Enlaces!$G$1,INDEX('TOTAL LECHE LIQUIDA Back Data'!$A$261:$ZD$287,MATCH($B23,'TOTAL LECHE LIQUIDA Back Data'!$A$261:$A$287,0),MATCH(M$5,'TOTAL LECHE LIQUIDA Back Data'!$A$261:$ZD$261,0)),INDEX('Leche Entera Back Data'!$A$261:$YY$287,MATCH($B23,'Leche Entera Back Data'!$A$261:$A$287,0),MATCH(M$5,'Leche Entera Back Data'!$A$261:$YY$261,0)),INDEX('Leche Desnatada Back Data'!$A$261:$YY$287,MATCH($B23,'Leche Desnatada Back Data'!$A$261:$A$287,0),MATCH(M$5,'Leche Desnatada Back Data'!$A$261:$YY$261,0)),INDEX('Leche Semidesnatada Back Data'!$A$261:$YY$287,MATCH($B23,'Leche Semidesnatada Back Data'!$A$261:$A$287,0),MATCH(M$5,'Leche Semidesnatada Back Data'!$A$261:$YY$261,0)))</f>
        <v>0.81</v>
      </c>
      <c r="N23" s="38">
        <f t="array" ref="N23">CHOOSE(Enlaces!$G$1,INDEX('TOTAL LECHE LIQUIDA Back Data'!$A$261:$ZD$287,MATCH($B23,'TOTAL LECHE LIQUIDA Back Data'!$A$261:$A$287,0),MATCH(N$5,'TOTAL LECHE LIQUIDA Back Data'!$A$261:$ZD$261,0)),INDEX('Leche Entera Back Data'!$A$261:$YY$287,MATCH($B23,'Leche Entera Back Data'!$A$261:$A$287,0),MATCH(N$5,'Leche Entera Back Data'!$A$261:$YY$261,0)),INDEX('Leche Desnatada Back Data'!$A$261:$YY$287,MATCH($B23,'Leche Desnatada Back Data'!$A$261:$A$287,0),MATCH(N$5,'Leche Desnatada Back Data'!$A$261:$YY$261,0)),INDEX('Leche Semidesnatada Back Data'!$A$261:$YY$287,MATCH($B23,'Leche Semidesnatada Back Data'!$A$261:$A$287,0),MATCH(N$5,'Leche Semidesnatada Back Data'!$A$261:$YY$261,0)))</f>
        <v>0.86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Data'!$A$261:$ZD$287,MATCH($B24,'TOTAL LECHE LIQUIDA Back Data'!$A$261:$A$287,0),MATCH(C$5,'TOTAL LECHE LIQUIDA Back Data'!$A$261:$ZD$261,0)),INDEX('Leche Entera Back Data'!$A$261:$YY$287,MATCH($B24,'Leche Entera Back Data'!$A$261:$A$287,0),MATCH(C$5,'Leche Entera Back Data'!$A$261:$YY$261,0)),INDEX('Leche Desnatada Back Data'!$A$261:$YY$287,MATCH($B24,'Leche Desnatada Back Data'!$A$261:$A$287,0),MATCH(C$5,'Leche Desnatada Back Data'!$A$261:$YY$261,0)),INDEX('Leche Semidesnatada Back Data'!$A$261:$YY$287,MATCH($B24,'Leche Semidesnatada Back Data'!$A$261:$A$287,0),MATCH(C$5,'Leche Semidesnatada Back Data'!$A$261:$YY$261,0)))</f>
        <v>0.2</v>
      </c>
      <c r="D24" s="38">
        <f t="array" ref="D24">CHOOSE(Enlaces!$G$1,INDEX('TOTAL LECHE LIQUIDA Back Data'!$A$261:$ZD$287,MATCH($B24,'TOTAL LECHE LIQUIDA Back Data'!$A$261:$A$287,0),MATCH(D$5,'TOTAL LECHE LIQUIDA Back Data'!$A$261:$ZD$261,0)),INDEX('Leche Entera Back Data'!$A$261:$YY$287,MATCH($B24,'Leche Entera Back Data'!$A$261:$A$287,0),MATCH(D$5,'Leche Entera Back Data'!$A$261:$YY$261,0)),INDEX('Leche Desnatada Back Data'!$A$261:$YY$287,MATCH($B24,'Leche Desnatada Back Data'!$A$261:$A$287,0),MATCH(D$5,'Leche Desnatada Back Data'!$A$261:$YY$261,0)),INDEX('Leche Semidesnatada Back Data'!$A$261:$YY$287,MATCH($B24,'Leche Semidesnatada Back Data'!$A$261:$A$287,0),MATCH(D$5,'Leche Semidesnatada Back Data'!$A$261:$YY$261,0)))</f>
        <v>0.12</v>
      </c>
      <c r="E24" s="38">
        <f t="array" ref="E24">CHOOSE(Enlaces!$G$1,INDEX('TOTAL LECHE LIQUIDA Back Data'!$A$261:$ZD$287,MATCH($B24,'TOTAL LECHE LIQUIDA Back Data'!$A$261:$A$287,0),MATCH(E$5,'TOTAL LECHE LIQUIDA Back Data'!$A$261:$ZD$261,0)),INDEX('Leche Entera Back Data'!$A$261:$YY$287,MATCH($B24,'Leche Entera Back Data'!$A$261:$A$287,0),MATCH(E$5,'Leche Entera Back Data'!$A$261:$YY$261,0)),INDEX('Leche Desnatada Back Data'!$A$261:$YY$287,MATCH($B24,'Leche Desnatada Back Data'!$A$261:$A$287,0),MATCH(E$5,'Leche Desnatada Back Data'!$A$261:$YY$261,0)),INDEX('Leche Semidesnatada Back Data'!$A$261:$YY$287,MATCH($B24,'Leche Semidesnatada Back Data'!$A$261:$A$287,0),MATCH(E$5,'Leche Semidesnatada Back Data'!$A$261:$YY$261,0)))</f>
        <v>0.19</v>
      </c>
      <c r="F24" s="38">
        <f t="array" ref="F24">CHOOSE(Enlaces!$G$1,INDEX('TOTAL LECHE LIQUIDA Back Data'!$A$261:$ZD$287,MATCH($B24,'TOTAL LECHE LIQUIDA Back Data'!$A$261:$A$287,0),MATCH(F$5,'TOTAL LECHE LIQUIDA Back Data'!$A$261:$ZD$261,0)),INDEX('Leche Entera Back Data'!$A$261:$YY$287,MATCH($B24,'Leche Entera Back Data'!$A$261:$A$287,0),MATCH(F$5,'Leche Entera Back Data'!$A$261:$YY$261,0)),INDEX('Leche Desnatada Back Data'!$A$261:$YY$287,MATCH($B24,'Leche Desnatada Back Data'!$A$261:$A$287,0),MATCH(F$5,'Leche Desnatada Back Data'!$A$261:$YY$261,0)),INDEX('Leche Semidesnatada Back Data'!$A$261:$YY$287,MATCH($B24,'Leche Semidesnatada Back Data'!$A$261:$A$287,0),MATCH(F$5,'Leche Semidesnatada Back Data'!$A$261:$YY$261,0)))</f>
        <v>0.11</v>
      </c>
      <c r="G24" s="38">
        <f t="array" ref="G24">CHOOSE(Enlaces!$G$1,INDEX('TOTAL LECHE LIQUIDA Back Data'!$A$261:$ZD$287,MATCH($B24,'TOTAL LECHE LIQUIDA Back Data'!$A$261:$A$287,0),MATCH(G$5,'TOTAL LECHE LIQUIDA Back Data'!$A$261:$ZD$261,0)),INDEX('Leche Entera Back Data'!$A$261:$YY$287,MATCH($B24,'Leche Entera Back Data'!$A$261:$A$287,0),MATCH(G$5,'Leche Entera Back Data'!$A$261:$YY$261,0)),INDEX('Leche Desnatada Back Data'!$A$261:$YY$287,MATCH($B24,'Leche Desnatada Back Data'!$A$261:$A$287,0),MATCH(G$5,'Leche Desnatada Back Data'!$A$261:$YY$261,0)),INDEX('Leche Semidesnatada Back Data'!$A$261:$YY$287,MATCH($B24,'Leche Semidesnatada Back Data'!$A$261:$A$287,0),MATCH(G$5,'Leche Semidesnatada Back Data'!$A$261:$YY$261,0)))</f>
        <v>0.21</v>
      </c>
      <c r="H24" s="38">
        <f t="array" ref="H24">CHOOSE(Enlaces!$G$1,INDEX('TOTAL LECHE LIQUIDA Back Data'!$A$261:$ZD$287,MATCH($B24,'TOTAL LECHE LIQUIDA Back Data'!$A$261:$A$287,0),MATCH(H$5,'TOTAL LECHE LIQUIDA Back Data'!$A$261:$ZD$261,0)),INDEX('Leche Entera Back Data'!$A$261:$YY$287,MATCH($B24,'Leche Entera Back Data'!$A$261:$A$287,0),MATCH(H$5,'Leche Entera Back Data'!$A$261:$YY$261,0)),INDEX('Leche Desnatada Back Data'!$A$261:$YY$287,MATCH($B24,'Leche Desnatada Back Data'!$A$261:$A$287,0),MATCH(H$5,'Leche Desnatada Back Data'!$A$261:$YY$261,0)),INDEX('Leche Semidesnatada Back Data'!$A$261:$YY$287,MATCH($B24,'Leche Semidesnatada Back Data'!$A$261:$A$287,0),MATCH(H$5,'Leche Semidesnatada Back Data'!$A$261:$YY$261,0)))</f>
        <v>0.2</v>
      </c>
      <c r="I24" s="38">
        <f t="array" ref="I24">CHOOSE(Enlaces!$G$1,INDEX('TOTAL LECHE LIQUIDA Back Data'!$A$261:$ZD$287,MATCH($B24,'TOTAL LECHE LIQUIDA Back Data'!$A$261:$A$287,0),MATCH(I$5,'TOTAL LECHE LIQUIDA Back Data'!$A$261:$ZD$261,0)),INDEX('Leche Entera Back Data'!$A$261:$YY$287,MATCH($B24,'Leche Entera Back Data'!$A$261:$A$287,0),MATCH(I$5,'Leche Entera Back Data'!$A$261:$YY$261,0)),INDEX('Leche Desnatada Back Data'!$A$261:$YY$287,MATCH($B24,'Leche Desnatada Back Data'!$A$261:$A$287,0),MATCH(I$5,'Leche Desnatada Back Data'!$A$261:$YY$261,0)),INDEX('Leche Semidesnatada Back Data'!$A$261:$YY$287,MATCH($B24,'Leche Semidesnatada Back Data'!$A$261:$A$287,0),MATCH(I$5,'Leche Semidesnatada Back Data'!$A$261:$YY$261,0)))</f>
        <v>0.28999999999999998</v>
      </c>
      <c r="J24" s="38">
        <f t="array" ref="J24">CHOOSE(Enlaces!$G$1,INDEX('TOTAL LECHE LIQUIDA Back Data'!$A$261:$ZD$287,MATCH($B24,'TOTAL LECHE LIQUIDA Back Data'!$A$261:$A$287,0),MATCH(J$5,'TOTAL LECHE LIQUIDA Back Data'!$A$261:$ZD$261,0)),INDEX('Leche Entera Back Data'!$A$261:$YY$287,MATCH($B24,'Leche Entera Back Data'!$A$261:$A$287,0),MATCH(J$5,'Leche Entera Back Data'!$A$261:$YY$261,0)),INDEX('Leche Desnatada Back Data'!$A$261:$YY$287,MATCH($B24,'Leche Desnatada Back Data'!$A$261:$A$287,0),MATCH(J$5,'Leche Desnatada Back Data'!$A$261:$YY$261,0)),INDEX('Leche Semidesnatada Back Data'!$A$261:$YY$287,MATCH($B24,'Leche Semidesnatada Back Data'!$A$261:$A$287,0),MATCH(J$5,'Leche Semidesnatada Back Data'!$A$261:$YY$261,0)))</f>
        <v>0.24</v>
      </c>
      <c r="K24" s="38">
        <f t="array" ref="K24">CHOOSE(Enlaces!$G$1,INDEX('TOTAL LECHE LIQUIDA Back Data'!$A$261:$ZD$287,MATCH($B24,'TOTAL LECHE LIQUIDA Back Data'!$A$261:$A$287,0),MATCH(K$5,'TOTAL LECHE LIQUIDA Back Data'!$A$261:$ZD$261,0)),INDEX('Leche Entera Back Data'!$A$261:$YY$287,MATCH($B24,'Leche Entera Back Data'!$A$261:$A$287,0),MATCH(K$5,'Leche Entera Back Data'!$A$261:$YY$261,0)),INDEX('Leche Desnatada Back Data'!$A$261:$YY$287,MATCH($B24,'Leche Desnatada Back Data'!$A$261:$A$287,0),MATCH(K$5,'Leche Desnatada Back Data'!$A$261:$YY$261,0)),INDEX('Leche Semidesnatada Back Data'!$A$261:$YY$287,MATCH($B24,'Leche Semidesnatada Back Data'!$A$261:$A$287,0),MATCH(K$5,'Leche Semidesnatada Back Data'!$A$261:$YY$261,0)))</f>
        <v>0.35</v>
      </c>
      <c r="L24" s="38">
        <f t="array" ref="L24">CHOOSE(Enlaces!$G$1,INDEX('TOTAL LECHE LIQUIDA Back Data'!$A$261:$ZD$287,MATCH($B24,'TOTAL LECHE LIQUIDA Back Data'!$A$261:$A$287,0),MATCH(L$5,'TOTAL LECHE LIQUIDA Back Data'!$A$261:$ZD$261,0)),INDEX('Leche Entera Back Data'!$A$261:$YY$287,MATCH($B24,'Leche Entera Back Data'!$A$261:$A$287,0),MATCH(L$5,'Leche Entera Back Data'!$A$261:$YY$261,0)),INDEX('Leche Desnatada Back Data'!$A$261:$YY$287,MATCH($B24,'Leche Desnatada Back Data'!$A$261:$A$287,0),MATCH(L$5,'Leche Desnatada Back Data'!$A$261:$YY$261,0)),INDEX('Leche Semidesnatada Back Data'!$A$261:$YY$287,MATCH($B24,'Leche Semidesnatada Back Data'!$A$261:$A$287,0),MATCH(L$5,'Leche Semidesnatada Back Data'!$A$261:$YY$261,0)))</f>
        <v>0.35</v>
      </c>
      <c r="M24" s="38">
        <f t="array" ref="M24">CHOOSE(Enlaces!$G$1,INDEX('TOTAL LECHE LIQUIDA Back Data'!$A$261:$ZD$287,MATCH($B24,'TOTAL LECHE LIQUIDA Back Data'!$A$261:$A$287,0),MATCH(M$5,'TOTAL LECHE LIQUIDA Back Data'!$A$261:$ZD$261,0)),INDEX('Leche Entera Back Data'!$A$261:$YY$287,MATCH($B24,'Leche Entera Back Data'!$A$261:$A$287,0),MATCH(M$5,'Leche Entera Back Data'!$A$261:$YY$261,0)),INDEX('Leche Desnatada Back Data'!$A$261:$YY$287,MATCH($B24,'Leche Desnatada Back Data'!$A$261:$A$287,0),MATCH(M$5,'Leche Desnatada Back Data'!$A$261:$YY$261,0)),INDEX('Leche Semidesnatada Back Data'!$A$261:$YY$287,MATCH($B24,'Leche Semidesnatada Back Data'!$A$261:$A$287,0),MATCH(M$5,'Leche Semidesnatada Back Data'!$A$261:$YY$261,0)))</f>
        <v>0.21</v>
      </c>
      <c r="N24" s="38">
        <f t="array" ref="N24">CHOOSE(Enlaces!$G$1,INDEX('TOTAL LECHE LIQUIDA Back Data'!$A$261:$ZD$287,MATCH($B24,'TOTAL LECHE LIQUIDA Back Data'!$A$261:$A$287,0),MATCH(N$5,'TOTAL LECHE LIQUIDA Back Data'!$A$261:$ZD$261,0)),INDEX('Leche Entera Back Data'!$A$261:$YY$287,MATCH($B24,'Leche Entera Back Data'!$A$261:$A$287,0),MATCH(N$5,'Leche Entera Back Data'!$A$261:$YY$261,0)),INDEX('Leche Desnatada Back Data'!$A$261:$YY$287,MATCH($B24,'Leche Desnatada Back Data'!$A$261:$A$287,0),MATCH(N$5,'Leche Desnatada Back Data'!$A$261:$YY$261,0)),INDEX('Leche Semidesnatada Back Data'!$A$261:$YY$287,MATCH($B24,'Leche Semidesnatada Back Data'!$A$261:$A$287,0),MATCH(N$5,'Leche Semidesnatada Back Data'!$A$261:$YY$261,0)))</f>
        <v>0.19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Data'!$A$261:$ZD$287,MATCH($B25,'TOTAL LECHE LIQUIDA Back Data'!$A$261:$A$287,0),MATCH(C$5,'TOTAL LECHE LIQUIDA Back Data'!$A$261:$ZD$261,0)),INDEX('Leche Entera Back Data'!$A$261:$YY$287,MATCH($B25,'Leche Entera Back Data'!$A$261:$A$287,0),MATCH(C$5,'Leche Entera Back Data'!$A$261:$YY$261,0)),INDEX('Leche Desnatada Back Data'!$A$261:$YY$287,MATCH($B25,'Leche Desnatada Back Data'!$A$261:$A$287,0),MATCH(C$5,'Leche Desnatada Back Data'!$A$261:$YY$261,0)),INDEX('Leche Semidesnatada Back Data'!$A$261:$YY$287,MATCH($B25,'Leche Semidesnatada Back Data'!$A$261:$A$287,0),MATCH(C$5,'Leche Semidesnatada Back Data'!$A$261:$YY$261,0)))</f>
        <v>1.43</v>
      </c>
      <c r="D25" s="38">
        <f t="array" ref="D25">CHOOSE(Enlaces!$G$1,INDEX('TOTAL LECHE LIQUIDA Back Data'!$A$261:$ZD$287,MATCH($B25,'TOTAL LECHE LIQUIDA Back Data'!$A$261:$A$287,0),MATCH(D$5,'TOTAL LECHE LIQUIDA Back Data'!$A$261:$ZD$261,0)),INDEX('Leche Entera Back Data'!$A$261:$YY$287,MATCH($B25,'Leche Entera Back Data'!$A$261:$A$287,0),MATCH(D$5,'Leche Entera Back Data'!$A$261:$YY$261,0)),INDEX('Leche Desnatada Back Data'!$A$261:$YY$287,MATCH($B25,'Leche Desnatada Back Data'!$A$261:$A$287,0),MATCH(D$5,'Leche Desnatada Back Data'!$A$261:$YY$261,0)),INDEX('Leche Semidesnatada Back Data'!$A$261:$YY$287,MATCH($B25,'Leche Semidesnatada Back Data'!$A$261:$A$287,0),MATCH(D$5,'Leche Semidesnatada Back Data'!$A$261:$YY$261,0)))</f>
        <v>1.46</v>
      </c>
      <c r="E25" s="38">
        <f t="array" ref="E25">CHOOSE(Enlaces!$G$1,INDEX('TOTAL LECHE LIQUIDA Back Data'!$A$261:$ZD$287,MATCH($B25,'TOTAL LECHE LIQUIDA Back Data'!$A$261:$A$287,0),MATCH(E$5,'TOTAL LECHE LIQUIDA Back Data'!$A$261:$ZD$261,0)),INDEX('Leche Entera Back Data'!$A$261:$YY$287,MATCH($B25,'Leche Entera Back Data'!$A$261:$A$287,0),MATCH(E$5,'Leche Entera Back Data'!$A$261:$YY$261,0)),INDEX('Leche Desnatada Back Data'!$A$261:$YY$287,MATCH($B25,'Leche Desnatada Back Data'!$A$261:$A$287,0),MATCH(E$5,'Leche Desnatada Back Data'!$A$261:$YY$261,0)),INDEX('Leche Semidesnatada Back Data'!$A$261:$YY$287,MATCH($B25,'Leche Semidesnatada Back Data'!$A$261:$A$287,0),MATCH(E$5,'Leche Semidesnatada Back Data'!$A$261:$YY$261,0)))</f>
        <v>1.55</v>
      </c>
      <c r="F25" s="38">
        <f t="array" ref="F25">CHOOSE(Enlaces!$G$1,INDEX('TOTAL LECHE LIQUIDA Back Data'!$A$261:$ZD$287,MATCH($B25,'TOTAL LECHE LIQUIDA Back Data'!$A$261:$A$287,0),MATCH(F$5,'TOTAL LECHE LIQUIDA Back Data'!$A$261:$ZD$261,0)),INDEX('Leche Entera Back Data'!$A$261:$YY$287,MATCH($B25,'Leche Entera Back Data'!$A$261:$A$287,0),MATCH(F$5,'Leche Entera Back Data'!$A$261:$YY$261,0)),INDEX('Leche Desnatada Back Data'!$A$261:$YY$287,MATCH($B25,'Leche Desnatada Back Data'!$A$261:$A$287,0),MATCH(F$5,'Leche Desnatada Back Data'!$A$261:$YY$261,0)),INDEX('Leche Semidesnatada Back Data'!$A$261:$YY$287,MATCH($B25,'Leche Semidesnatada Back Data'!$A$261:$A$287,0),MATCH(F$5,'Leche Semidesnatada Back Data'!$A$261:$YY$261,0)))</f>
        <v>1.41</v>
      </c>
      <c r="G25" s="38">
        <f t="array" ref="G25">CHOOSE(Enlaces!$G$1,INDEX('TOTAL LECHE LIQUIDA Back Data'!$A$261:$ZD$287,MATCH($B25,'TOTAL LECHE LIQUIDA Back Data'!$A$261:$A$287,0),MATCH(G$5,'TOTAL LECHE LIQUIDA Back Data'!$A$261:$ZD$261,0)),INDEX('Leche Entera Back Data'!$A$261:$YY$287,MATCH($B25,'Leche Entera Back Data'!$A$261:$A$287,0),MATCH(G$5,'Leche Entera Back Data'!$A$261:$YY$261,0)),INDEX('Leche Desnatada Back Data'!$A$261:$YY$287,MATCH($B25,'Leche Desnatada Back Data'!$A$261:$A$287,0),MATCH(G$5,'Leche Desnatada Back Data'!$A$261:$YY$261,0)),INDEX('Leche Semidesnatada Back Data'!$A$261:$YY$287,MATCH($B25,'Leche Semidesnatada Back Data'!$A$261:$A$287,0),MATCH(G$5,'Leche Semidesnatada Back Data'!$A$261:$YY$261,0)))</f>
        <v>1.55</v>
      </c>
      <c r="H25" s="38">
        <f t="array" ref="H25">CHOOSE(Enlaces!$G$1,INDEX('TOTAL LECHE LIQUIDA Back Data'!$A$261:$ZD$287,MATCH($B25,'TOTAL LECHE LIQUIDA Back Data'!$A$261:$A$287,0),MATCH(H$5,'TOTAL LECHE LIQUIDA Back Data'!$A$261:$ZD$261,0)),INDEX('Leche Entera Back Data'!$A$261:$YY$287,MATCH($B25,'Leche Entera Back Data'!$A$261:$A$287,0),MATCH(H$5,'Leche Entera Back Data'!$A$261:$YY$261,0)),INDEX('Leche Desnatada Back Data'!$A$261:$YY$287,MATCH($B25,'Leche Desnatada Back Data'!$A$261:$A$287,0),MATCH(H$5,'Leche Desnatada Back Data'!$A$261:$YY$261,0)),INDEX('Leche Semidesnatada Back Data'!$A$261:$YY$287,MATCH($B25,'Leche Semidesnatada Back Data'!$A$261:$A$287,0),MATCH(H$5,'Leche Semidesnatada Back Data'!$A$261:$YY$261,0)))</f>
        <v>1.29</v>
      </c>
      <c r="I25" s="38">
        <f t="array" ref="I25">CHOOSE(Enlaces!$G$1,INDEX('TOTAL LECHE LIQUIDA Back Data'!$A$261:$ZD$287,MATCH($B25,'TOTAL LECHE LIQUIDA Back Data'!$A$261:$A$287,0),MATCH(I$5,'TOTAL LECHE LIQUIDA Back Data'!$A$261:$ZD$261,0)),INDEX('Leche Entera Back Data'!$A$261:$YY$287,MATCH($B25,'Leche Entera Back Data'!$A$261:$A$287,0),MATCH(I$5,'Leche Entera Back Data'!$A$261:$YY$261,0)),INDEX('Leche Desnatada Back Data'!$A$261:$YY$287,MATCH($B25,'Leche Desnatada Back Data'!$A$261:$A$287,0),MATCH(I$5,'Leche Desnatada Back Data'!$A$261:$YY$261,0)),INDEX('Leche Semidesnatada Back Data'!$A$261:$YY$287,MATCH($B25,'Leche Semidesnatada Back Data'!$A$261:$A$287,0),MATCH(I$5,'Leche Semidesnatada Back Data'!$A$261:$YY$261,0)))</f>
        <v>1.39</v>
      </c>
      <c r="J25" s="38">
        <f t="array" ref="J25">CHOOSE(Enlaces!$G$1,INDEX('TOTAL LECHE LIQUIDA Back Data'!$A$261:$ZD$287,MATCH($B25,'TOTAL LECHE LIQUIDA Back Data'!$A$261:$A$287,0),MATCH(J$5,'TOTAL LECHE LIQUIDA Back Data'!$A$261:$ZD$261,0)),INDEX('Leche Entera Back Data'!$A$261:$YY$287,MATCH($B25,'Leche Entera Back Data'!$A$261:$A$287,0),MATCH(J$5,'Leche Entera Back Data'!$A$261:$YY$261,0)),INDEX('Leche Desnatada Back Data'!$A$261:$YY$287,MATCH($B25,'Leche Desnatada Back Data'!$A$261:$A$287,0),MATCH(J$5,'Leche Desnatada Back Data'!$A$261:$YY$261,0)),INDEX('Leche Semidesnatada Back Data'!$A$261:$YY$287,MATCH($B25,'Leche Semidesnatada Back Data'!$A$261:$A$287,0),MATCH(J$5,'Leche Semidesnatada Back Data'!$A$261:$YY$261,0)))</f>
        <v>1.44</v>
      </c>
      <c r="K25" s="38">
        <f t="array" ref="K25">CHOOSE(Enlaces!$G$1,INDEX('TOTAL LECHE LIQUIDA Back Data'!$A$261:$ZD$287,MATCH($B25,'TOTAL LECHE LIQUIDA Back Data'!$A$261:$A$287,0),MATCH(K$5,'TOTAL LECHE LIQUIDA Back Data'!$A$261:$ZD$261,0)),INDEX('Leche Entera Back Data'!$A$261:$YY$287,MATCH($B25,'Leche Entera Back Data'!$A$261:$A$287,0),MATCH(K$5,'Leche Entera Back Data'!$A$261:$YY$261,0)),INDEX('Leche Desnatada Back Data'!$A$261:$YY$287,MATCH($B25,'Leche Desnatada Back Data'!$A$261:$A$287,0),MATCH(K$5,'Leche Desnatada Back Data'!$A$261:$YY$261,0)),INDEX('Leche Semidesnatada Back Data'!$A$261:$YY$287,MATCH($B25,'Leche Semidesnatada Back Data'!$A$261:$A$287,0),MATCH(K$5,'Leche Semidesnatada Back Data'!$A$261:$YY$261,0)))</f>
        <v>1.27</v>
      </c>
      <c r="L25" s="38">
        <f t="array" ref="L25">CHOOSE(Enlaces!$G$1,INDEX('TOTAL LECHE LIQUIDA Back Data'!$A$261:$ZD$287,MATCH($B25,'TOTAL LECHE LIQUIDA Back Data'!$A$261:$A$287,0),MATCH(L$5,'TOTAL LECHE LIQUIDA Back Data'!$A$261:$ZD$261,0)),INDEX('Leche Entera Back Data'!$A$261:$YY$287,MATCH($B25,'Leche Entera Back Data'!$A$261:$A$287,0),MATCH(L$5,'Leche Entera Back Data'!$A$261:$YY$261,0)),INDEX('Leche Desnatada Back Data'!$A$261:$YY$287,MATCH($B25,'Leche Desnatada Back Data'!$A$261:$A$287,0),MATCH(L$5,'Leche Desnatada Back Data'!$A$261:$YY$261,0)),INDEX('Leche Semidesnatada Back Data'!$A$261:$YY$287,MATCH($B25,'Leche Semidesnatada Back Data'!$A$261:$A$287,0),MATCH(L$5,'Leche Semidesnatada Back Data'!$A$261:$YY$261,0)))</f>
        <v>0.92</v>
      </c>
      <c r="M25" s="38">
        <f t="array" ref="M25">CHOOSE(Enlaces!$G$1,INDEX('TOTAL LECHE LIQUIDA Back Data'!$A$261:$ZD$287,MATCH($B25,'TOTAL LECHE LIQUIDA Back Data'!$A$261:$A$287,0),MATCH(M$5,'TOTAL LECHE LIQUIDA Back Data'!$A$261:$ZD$261,0)),INDEX('Leche Entera Back Data'!$A$261:$YY$287,MATCH($B25,'Leche Entera Back Data'!$A$261:$A$287,0),MATCH(M$5,'Leche Entera Back Data'!$A$261:$YY$261,0)),INDEX('Leche Desnatada Back Data'!$A$261:$YY$287,MATCH($B25,'Leche Desnatada Back Data'!$A$261:$A$287,0),MATCH(M$5,'Leche Desnatada Back Data'!$A$261:$YY$261,0)),INDEX('Leche Semidesnatada Back Data'!$A$261:$YY$287,MATCH($B25,'Leche Semidesnatada Back Data'!$A$261:$A$287,0),MATCH(M$5,'Leche Semidesnatada Back Data'!$A$261:$YY$261,0)))</f>
        <v>1.1200000000000001</v>
      </c>
      <c r="N25" s="38">
        <f t="array" ref="N25">CHOOSE(Enlaces!$G$1,INDEX('TOTAL LECHE LIQUIDA Back Data'!$A$261:$ZD$287,MATCH($B25,'TOTAL LECHE LIQUIDA Back Data'!$A$261:$A$287,0),MATCH(N$5,'TOTAL LECHE LIQUIDA Back Data'!$A$261:$ZD$261,0)),INDEX('Leche Entera Back Data'!$A$261:$YY$287,MATCH($B25,'Leche Entera Back Data'!$A$261:$A$287,0),MATCH(N$5,'Leche Entera Back Data'!$A$261:$YY$261,0)),INDEX('Leche Desnatada Back Data'!$A$261:$YY$287,MATCH($B25,'Leche Desnatada Back Data'!$A$261:$A$287,0),MATCH(N$5,'Leche Desnatada Back Data'!$A$261:$YY$261,0)),INDEX('Leche Semidesnatada Back Data'!$A$261:$YY$287,MATCH($B25,'Leche Semidesnatada Back Data'!$A$261:$A$287,0),MATCH(N$5,'Leche Semidesnatada Back Data'!$A$261:$YY$261,0)))</f>
        <v>1.2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Data'!$A$261:$ZD$287,MATCH($B26,'TOTAL LECHE LIQUIDA Back Data'!$A$261:$A$287,0),MATCH(C$5,'TOTAL LECHE LIQUIDA Back Data'!$A$261:$ZD$261,0)),INDEX('Leche Entera Back Data'!$A$261:$YY$287,MATCH($B26,'Leche Entera Back Data'!$A$261:$A$287,0),MATCH(C$5,'Leche Entera Back Data'!$A$261:$YY$261,0)),INDEX('Leche Desnatada Back Data'!$A$261:$YY$287,MATCH($B26,'Leche Desnatada Back Data'!$A$261:$A$287,0),MATCH(C$5,'Leche Desnatada Back Data'!$A$261:$YY$261,0)),INDEX('Leche Semidesnatada Back Data'!$A$261:$YY$287,MATCH($B26,'Leche Semidesnatada Back Data'!$A$261:$A$287,0),MATCH(C$5,'Leche Semidesnatada Back Data'!$A$261:$YY$261,0)))</f>
        <v>0.18</v>
      </c>
      <c r="D26" s="38">
        <f t="array" ref="D26">CHOOSE(Enlaces!$G$1,INDEX('TOTAL LECHE LIQUIDA Back Data'!$A$261:$ZD$287,MATCH($B26,'TOTAL LECHE LIQUIDA Back Data'!$A$261:$A$287,0),MATCH(D$5,'TOTAL LECHE LIQUIDA Back Data'!$A$261:$ZD$261,0)),INDEX('Leche Entera Back Data'!$A$261:$YY$287,MATCH($B26,'Leche Entera Back Data'!$A$261:$A$287,0),MATCH(D$5,'Leche Entera Back Data'!$A$261:$YY$261,0)),INDEX('Leche Desnatada Back Data'!$A$261:$YY$287,MATCH($B26,'Leche Desnatada Back Data'!$A$261:$A$287,0),MATCH(D$5,'Leche Desnatada Back Data'!$A$261:$YY$261,0)),INDEX('Leche Semidesnatada Back Data'!$A$261:$YY$287,MATCH($B26,'Leche Semidesnatada Back Data'!$A$261:$A$287,0),MATCH(D$5,'Leche Semidesnatada Back Data'!$A$261:$YY$261,0)))</f>
        <v>0.18</v>
      </c>
      <c r="E26" s="38">
        <f t="array" ref="E26">CHOOSE(Enlaces!$G$1,INDEX('TOTAL LECHE LIQUIDA Back Data'!$A$261:$ZD$287,MATCH($B26,'TOTAL LECHE LIQUIDA Back Data'!$A$261:$A$287,0),MATCH(E$5,'TOTAL LECHE LIQUIDA Back Data'!$A$261:$ZD$261,0)),INDEX('Leche Entera Back Data'!$A$261:$YY$287,MATCH($B26,'Leche Entera Back Data'!$A$261:$A$287,0),MATCH(E$5,'Leche Entera Back Data'!$A$261:$YY$261,0)),INDEX('Leche Desnatada Back Data'!$A$261:$YY$287,MATCH($B26,'Leche Desnatada Back Data'!$A$261:$A$287,0),MATCH(E$5,'Leche Desnatada Back Data'!$A$261:$YY$261,0)),INDEX('Leche Semidesnatada Back Data'!$A$261:$YY$287,MATCH($B26,'Leche Semidesnatada Back Data'!$A$261:$A$287,0),MATCH(E$5,'Leche Semidesnatada Back Data'!$A$261:$YY$261,0)))</f>
        <v>0.11</v>
      </c>
      <c r="F26" s="38">
        <f t="array" ref="F26">CHOOSE(Enlaces!$G$1,INDEX('TOTAL LECHE LIQUIDA Back Data'!$A$261:$ZD$287,MATCH($B26,'TOTAL LECHE LIQUIDA Back Data'!$A$261:$A$287,0),MATCH(F$5,'TOTAL LECHE LIQUIDA Back Data'!$A$261:$ZD$261,0)),INDEX('Leche Entera Back Data'!$A$261:$YY$287,MATCH($B26,'Leche Entera Back Data'!$A$261:$A$287,0),MATCH(F$5,'Leche Entera Back Data'!$A$261:$YY$261,0)),INDEX('Leche Desnatada Back Data'!$A$261:$YY$287,MATCH($B26,'Leche Desnatada Back Data'!$A$261:$A$287,0),MATCH(F$5,'Leche Desnatada Back Data'!$A$261:$YY$261,0)),INDEX('Leche Semidesnatada Back Data'!$A$261:$YY$287,MATCH($B26,'Leche Semidesnatada Back Data'!$A$261:$A$287,0),MATCH(F$5,'Leche Semidesnatada Back Data'!$A$261:$YY$261,0)))</f>
        <v>0.09</v>
      </c>
      <c r="G26" s="38">
        <f t="array" ref="G26">CHOOSE(Enlaces!$G$1,INDEX('TOTAL LECHE LIQUIDA Back Data'!$A$261:$ZD$287,MATCH($B26,'TOTAL LECHE LIQUIDA Back Data'!$A$261:$A$287,0),MATCH(G$5,'TOTAL LECHE LIQUIDA Back Data'!$A$261:$ZD$261,0)),INDEX('Leche Entera Back Data'!$A$261:$YY$287,MATCH($B26,'Leche Entera Back Data'!$A$261:$A$287,0),MATCH(G$5,'Leche Entera Back Data'!$A$261:$YY$261,0)),INDEX('Leche Desnatada Back Data'!$A$261:$YY$287,MATCH($B26,'Leche Desnatada Back Data'!$A$261:$A$287,0),MATCH(G$5,'Leche Desnatada Back Data'!$A$261:$YY$261,0)),INDEX('Leche Semidesnatada Back Data'!$A$261:$YY$287,MATCH($B26,'Leche Semidesnatada Back Data'!$A$261:$A$287,0),MATCH(G$5,'Leche Semidesnatada Back Data'!$A$261:$YY$261,0)))</f>
        <v>0.17</v>
      </c>
      <c r="H26" s="38">
        <f t="array" ref="H26">CHOOSE(Enlaces!$G$1,INDEX('TOTAL LECHE LIQUIDA Back Data'!$A$261:$ZD$287,MATCH($B26,'TOTAL LECHE LIQUIDA Back Data'!$A$261:$A$287,0),MATCH(H$5,'TOTAL LECHE LIQUIDA Back Data'!$A$261:$ZD$261,0)),INDEX('Leche Entera Back Data'!$A$261:$YY$287,MATCH($B26,'Leche Entera Back Data'!$A$261:$A$287,0),MATCH(H$5,'Leche Entera Back Data'!$A$261:$YY$261,0)),INDEX('Leche Desnatada Back Data'!$A$261:$YY$287,MATCH($B26,'Leche Desnatada Back Data'!$A$261:$A$287,0),MATCH(H$5,'Leche Desnatada Back Data'!$A$261:$YY$261,0)),INDEX('Leche Semidesnatada Back Data'!$A$261:$YY$287,MATCH($B26,'Leche Semidesnatada Back Data'!$A$261:$A$287,0),MATCH(H$5,'Leche Semidesnatada Back Data'!$A$261:$YY$261,0)))</f>
        <v>0.22</v>
      </c>
      <c r="I26" s="38">
        <f t="array" ref="I26">CHOOSE(Enlaces!$G$1,INDEX('TOTAL LECHE LIQUIDA Back Data'!$A$261:$ZD$287,MATCH($B26,'TOTAL LECHE LIQUIDA Back Data'!$A$261:$A$287,0),MATCH(I$5,'TOTAL LECHE LIQUIDA Back Data'!$A$261:$ZD$261,0)),INDEX('Leche Entera Back Data'!$A$261:$YY$287,MATCH($B26,'Leche Entera Back Data'!$A$261:$A$287,0),MATCH(I$5,'Leche Entera Back Data'!$A$261:$YY$261,0)),INDEX('Leche Desnatada Back Data'!$A$261:$YY$287,MATCH($B26,'Leche Desnatada Back Data'!$A$261:$A$287,0),MATCH(I$5,'Leche Desnatada Back Data'!$A$261:$YY$261,0)),INDEX('Leche Semidesnatada Back Data'!$A$261:$YY$287,MATCH($B26,'Leche Semidesnatada Back Data'!$A$261:$A$287,0),MATCH(I$5,'Leche Semidesnatada Back Data'!$A$261:$YY$261,0)))</f>
        <v>0.28999999999999998</v>
      </c>
      <c r="J26" s="38">
        <f t="array" ref="J26">CHOOSE(Enlaces!$G$1,INDEX('TOTAL LECHE LIQUIDA Back Data'!$A$261:$ZD$287,MATCH($B26,'TOTAL LECHE LIQUIDA Back Data'!$A$261:$A$287,0),MATCH(J$5,'TOTAL LECHE LIQUIDA Back Data'!$A$261:$ZD$261,0)),INDEX('Leche Entera Back Data'!$A$261:$YY$287,MATCH($B26,'Leche Entera Back Data'!$A$261:$A$287,0),MATCH(J$5,'Leche Entera Back Data'!$A$261:$YY$261,0)),INDEX('Leche Desnatada Back Data'!$A$261:$YY$287,MATCH($B26,'Leche Desnatada Back Data'!$A$261:$A$287,0),MATCH(J$5,'Leche Desnatada Back Data'!$A$261:$YY$261,0)),INDEX('Leche Semidesnatada Back Data'!$A$261:$YY$287,MATCH($B26,'Leche Semidesnatada Back Data'!$A$261:$A$287,0),MATCH(J$5,'Leche Semidesnatada Back Data'!$A$261:$YY$261,0)))</f>
        <v>0.24</v>
      </c>
      <c r="K26" s="38">
        <f t="array" ref="K26">CHOOSE(Enlaces!$G$1,INDEX('TOTAL LECHE LIQUIDA Back Data'!$A$261:$ZD$287,MATCH($B26,'TOTAL LECHE LIQUIDA Back Data'!$A$261:$A$287,0),MATCH(K$5,'TOTAL LECHE LIQUIDA Back Data'!$A$261:$ZD$261,0)),INDEX('Leche Entera Back Data'!$A$261:$YY$287,MATCH($B26,'Leche Entera Back Data'!$A$261:$A$287,0),MATCH(K$5,'Leche Entera Back Data'!$A$261:$YY$261,0)),INDEX('Leche Desnatada Back Data'!$A$261:$YY$287,MATCH($B26,'Leche Desnatada Back Data'!$A$261:$A$287,0),MATCH(K$5,'Leche Desnatada Back Data'!$A$261:$YY$261,0)),INDEX('Leche Semidesnatada Back Data'!$A$261:$YY$287,MATCH($B26,'Leche Semidesnatada Back Data'!$A$261:$A$287,0),MATCH(K$5,'Leche Semidesnatada Back Data'!$A$261:$YY$261,0)))</f>
        <v>0.14000000000000001</v>
      </c>
      <c r="L26" s="38">
        <f t="array" ref="L26">CHOOSE(Enlaces!$G$1,INDEX('TOTAL LECHE LIQUIDA Back Data'!$A$261:$ZD$287,MATCH($B26,'TOTAL LECHE LIQUIDA Back Data'!$A$261:$A$287,0),MATCH(L$5,'TOTAL LECHE LIQUIDA Back Data'!$A$261:$ZD$261,0)),INDEX('Leche Entera Back Data'!$A$261:$YY$287,MATCH($B26,'Leche Entera Back Data'!$A$261:$A$287,0),MATCH(L$5,'Leche Entera Back Data'!$A$261:$YY$261,0)),INDEX('Leche Desnatada Back Data'!$A$261:$YY$287,MATCH($B26,'Leche Desnatada Back Data'!$A$261:$A$287,0),MATCH(L$5,'Leche Desnatada Back Data'!$A$261:$YY$261,0)),INDEX('Leche Semidesnatada Back Data'!$A$261:$YY$287,MATCH($B26,'Leche Semidesnatada Back Data'!$A$261:$A$287,0),MATCH(L$5,'Leche Semidesnatada Back Data'!$A$261:$YY$261,0)))</f>
        <v>0.2</v>
      </c>
      <c r="M26" s="38">
        <f t="array" ref="M26">CHOOSE(Enlaces!$G$1,INDEX('TOTAL LECHE LIQUIDA Back Data'!$A$261:$ZD$287,MATCH($B26,'TOTAL LECHE LIQUIDA Back Data'!$A$261:$A$287,0),MATCH(M$5,'TOTAL LECHE LIQUIDA Back Data'!$A$261:$ZD$261,0)),INDEX('Leche Entera Back Data'!$A$261:$YY$287,MATCH($B26,'Leche Entera Back Data'!$A$261:$A$287,0),MATCH(M$5,'Leche Entera Back Data'!$A$261:$YY$261,0)),INDEX('Leche Desnatada Back Data'!$A$261:$YY$287,MATCH($B26,'Leche Desnatada Back Data'!$A$261:$A$287,0),MATCH(M$5,'Leche Desnatada Back Data'!$A$261:$YY$261,0)),INDEX('Leche Semidesnatada Back Data'!$A$261:$YY$287,MATCH($B26,'Leche Semidesnatada Back Data'!$A$261:$A$287,0),MATCH(M$5,'Leche Semidesnatada Back Data'!$A$261:$YY$261,0)))</f>
        <v>0.16</v>
      </c>
      <c r="N26" s="38">
        <f t="array" ref="N26">CHOOSE(Enlaces!$G$1,INDEX('TOTAL LECHE LIQUIDA Back Data'!$A$261:$ZD$287,MATCH($B26,'TOTAL LECHE LIQUIDA Back Data'!$A$261:$A$287,0),MATCH(N$5,'TOTAL LECHE LIQUIDA Back Data'!$A$261:$ZD$261,0)),INDEX('Leche Entera Back Data'!$A$261:$YY$287,MATCH($B26,'Leche Entera Back Data'!$A$261:$A$287,0),MATCH(N$5,'Leche Entera Back Data'!$A$261:$YY$261,0)),INDEX('Leche Desnatada Back Data'!$A$261:$YY$287,MATCH($B26,'Leche Desnatada Back Data'!$A$261:$A$287,0),MATCH(N$5,'Leche Desnatada Back Data'!$A$261:$YY$261,0)),INDEX('Leche Semidesnatada Back Data'!$A$261:$YY$287,MATCH($B26,'Leche Semidesnatada Back Data'!$A$261:$A$287,0),MATCH(N$5,'Leche Semidesnatada Back Data'!$A$261:$YY$261,0)))</f>
        <v>0.27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Data'!$A$261:$ZD$287,MATCH($B27,'TOTAL LECHE LIQUIDA Back Data'!$A$261:$A$287,0),MATCH(C$5,'TOTAL LECHE LIQUIDA Back Data'!$A$261:$ZD$261,0)),INDEX('Leche Entera Back Data'!$A$261:$YY$287,MATCH($B27,'Leche Entera Back Data'!$A$261:$A$287,0),MATCH(C$5,'Leche Entera Back Data'!$A$261:$YY$261,0)),INDEX('Leche Desnatada Back Data'!$A$261:$YY$287,MATCH($B27,'Leche Desnatada Back Data'!$A$261:$A$287,0),MATCH(C$5,'Leche Desnatada Back Data'!$A$261:$YY$261,0)),INDEX('Leche Semidesnatada Back Data'!$A$261:$YY$287,MATCH($B27,'Leche Semidesnatada Back Data'!$A$261:$A$287,0),MATCH(C$5,'Leche Semidesnatada Back Data'!$A$261:$YY$261,0)))</f>
        <v>0.53</v>
      </c>
      <c r="D27" s="38">
        <f t="array" ref="D27">CHOOSE(Enlaces!$G$1,INDEX('TOTAL LECHE LIQUIDA Back Data'!$A$261:$ZD$287,MATCH($B27,'TOTAL LECHE LIQUIDA Back Data'!$A$261:$A$287,0),MATCH(D$5,'TOTAL LECHE LIQUIDA Back Data'!$A$261:$ZD$261,0)),INDEX('Leche Entera Back Data'!$A$261:$YY$287,MATCH($B27,'Leche Entera Back Data'!$A$261:$A$287,0),MATCH(D$5,'Leche Entera Back Data'!$A$261:$YY$261,0)),INDEX('Leche Desnatada Back Data'!$A$261:$YY$287,MATCH($B27,'Leche Desnatada Back Data'!$A$261:$A$287,0),MATCH(D$5,'Leche Desnatada Back Data'!$A$261:$YY$261,0)),INDEX('Leche Semidesnatada Back Data'!$A$261:$YY$287,MATCH($B27,'Leche Semidesnatada Back Data'!$A$261:$A$287,0),MATCH(D$5,'Leche Semidesnatada Back Data'!$A$261:$YY$261,0)))</f>
        <v>0.46</v>
      </c>
      <c r="E27" s="38">
        <f t="array" ref="E27">CHOOSE(Enlaces!$G$1,INDEX('TOTAL LECHE LIQUIDA Back Data'!$A$261:$ZD$287,MATCH($B27,'TOTAL LECHE LIQUIDA Back Data'!$A$261:$A$287,0),MATCH(E$5,'TOTAL LECHE LIQUIDA Back Data'!$A$261:$ZD$261,0)),INDEX('Leche Entera Back Data'!$A$261:$YY$287,MATCH($B27,'Leche Entera Back Data'!$A$261:$A$287,0),MATCH(E$5,'Leche Entera Back Data'!$A$261:$YY$261,0)),INDEX('Leche Desnatada Back Data'!$A$261:$YY$287,MATCH($B27,'Leche Desnatada Back Data'!$A$261:$A$287,0),MATCH(E$5,'Leche Desnatada Back Data'!$A$261:$YY$261,0)),INDEX('Leche Semidesnatada Back Data'!$A$261:$YY$287,MATCH($B27,'Leche Semidesnatada Back Data'!$A$261:$A$287,0),MATCH(E$5,'Leche Semidesnatada Back Data'!$A$261:$YY$261,0)))</f>
        <v>0.3</v>
      </c>
      <c r="F27" s="38">
        <f t="array" ref="F27">CHOOSE(Enlaces!$G$1,INDEX('TOTAL LECHE LIQUIDA Back Data'!$A$261:$ZD$287,MATCH($B27,'TOTAL LECHE LIQUIDA Back Data'!$A$261:$A$287,0),MATCH(F$5,'TOTAL LECHE LIQUIDA Back Data'!$A$261:$ZD$261,0)),INDEX('Leche Entera Back Data'!$A$261:$YY$287,MATCH($B27,'Leche Entera Back Data'!$A$261:$A$287,0),MATCH(F$5,'Leche Entera Back Data'!$A$261:$YY$261,0)),INDEX('Leche Desnatada Back Data'!$A$261:$YY$287,MATCH($B27,'Leche Desnatada Back Data'!$A$261:$A$287,0),MATCH(F$5,'Leche Desnatada Back Data'!$A$261:$YY$261,0)),INDEX('Leche Semidesnatada Back Data'!$A$261:$YY$287,MATCH($B27,'Leche Semidesnatada Back Data'!$A$261:$A$287,0),MATCH(F$5,'Leche Semidesnatada Back Data'!$A$261:$YY$261,0)))</f>
        <v>0.33</v>
      </c>
      <c r="G27" s="38">
        <f t="array" ref="G27">CHOOSE(Enlaces!$G$1,INDEX('TOTAL LECHE LIQUIDA Back Data'!$A$261:$ZD$287,MATCH($B27,'TOTAL LECHE LIQUIDA Back Data'!$A$261:$A$287,0),MATCH(G$5,'TOTAL LECHE LIQUIDA Back Data'!$A$261:$ZD$261,0)),INDEX('Leche Entera Back Data'!$A$261:$YY$287,MATCH($B27,'Leche Entera Back Data'!$A$261:$A$287,0),MATCH(G$5,'Leche Entera Back Data'!$A$261:$YY$261,0)),INDEX('Leche Desnatada Back Data'!$A$261:$YY$287,MATCH($B27,'Leche Desnatada Back Data'!$A$261:$A$287,0),MATCH(G$5,'Leche Desnatada Back Data'!$A$261:$YY$261,0)),INDEX('Leche Semidesnatada Back Data'!$A$261:$YY$287,MATCH($B27,'Leche Semidesnatada Back Data'!$A$261:$A$287,0),MATCH(G$5,'Leche Semidesnatada Back Data'!$A$261:$YY$261,0)))</f>
        <v>0.36</v>
      </c>
      <c r="H27" s="38">
        <f t="array" ref="H27">CHOOSE(Enlaces!$G$1,INDEX('TOTAL LECHE LIQUIDA Back Data'!$A$261:$ZD$287,MATCH($B27,'TOTAL LECHE LIQUIDA Back Data'!$A$261:$A$287,0),MATCH(H$5,'TOTAL LECHE LIQUIDA Back Data'!$A$261:$ZD$261,0)),INDEX('Leche Entera Back Data'!$A$261:$YY$287,MATCH($B27,'Leche Entera Back Data'!$A$261:$A$287,0),MATCH(H$5,'Leche Entera Back Data'!$A$261:$YY$261,0)),INDEX('Leche Desnatada Back Data'!$A$261:$YY$287,MATCH($B27,'Leche Desnatada Back Data'!$A$261:$A$287,0),MATCH(H$5,'Leche Desnatada Back Data'!$A$261:$YY$261,0)),INDEX('Leche Semidesnatada Back Data'!$A$261:$YY$287,MATCH($B27,'Leche Semidesnatada Back Data'!$A$261:$A$287,0),MATCH(H$5,'Leche Semidesnatada Back Data'!$A$261:$YY$261,0)))</f>
        <v>0.52</v>
      </c>
      <c r="I27" s="38">
        <f t="array" ref="I27">CHOOSE(Enlaces!$G$1,INDEX('TOTAL LECHE LIQUIDA Back Data'!$A$261:$ZD$287,MATCH($B27,'TOTAL LECHE LIQUIDA Back Data'!$A$261:$A$287,0),MATCH(I$5,'TOTAL LECHE LIQUIDA Back Data'!$A$261:$ZD$261,0)),INDEX('Leche Entera Back Data'!$A$261:$YY$287,MATCH($B27,'Leche Entera Back Data'!$A$261:$A$287,0),MATCH(I$5,'Leche Entera Back Data'!$A$261:$YY$261,0)),INDEX('Leche Desnatada Back Data'!$A$261:$YY$287,MATCH($B27,'Leche Desnatada Back Data'!$A$261:$A$287,0),MATCH(I$5,'Leche Desnatada Back Data'!$A$261:$YY$261,0)),INDEX('Leche Semidesnatada Back Data'!$A$261:$YY$287,MATCH($B27,'Leche Semidesnatada Back Data'!$A$261:$A$287,0),MATCH(I$5,'Leche Semidesnatada Back Data'!$A$261:$YY$261,0)))</f>
        <v>0.35</v>
      </c>
      <c r="J27" s="38">
        <f t="array" ref="J27">CHOOSE(Enlaces!$G$1,INDEX('TOTAL LECHE LIQUIDA Back Data'!$A$261:$ZD$287,MATCH($B27,'TOTAL LECHE LIQUIDA Back Data'!$A$261:$A$287,0),MATCH(J$5,'TOTAL LECHE LIQUIDA Back Data'!$A$261:$ZD$261,0)),INDEX('Leche Entera Back Data'!$A$261:$YY$287,MATCH($B27,'Leche Entera Back Data'!$A$261:$A$287,0),MATCH(J$5,'Leche Entera Back Data'!$A$261:$YY$261,0)),INDEX('Leche Desnatada Back Data'!$A$261:$YY$287,MATCH($B27,'Leche Desnatada Back Data'!$A$261:$A$287,0),MATCH(J$5,'Leche Desnatada Back Data'!$A$261:$YY$261,0)),INDEX('Leche Semidesnatada Back Data'!$A$261:$YY$287,MATCH($B27,'Leche Semidesnatada Back Data'!$A$261:$A$287,0),MATCH(J$5,'Leche Semidesnatada Back Data'!$A$261:$YY$261,0)))</f>
        <v>0.28999999999999998</v>
      </c>
      <c r="K27" s="38">
        <f t="array" ref="K27">CHOOSE(Enlaces!$G$1,INDEX('TOTAL LECHE LIQUIDA Back Data'!$A$261:$ZD$287,MATCH($B27,'TOTAL LECHE LIQUIDA Back Data'!$A$261:$A$287,0),MATCH(K$5,'TOTAL LECHE LIQUIDA Back Data'!$A$261:$ZD$261,0)),INDEX('Leche Entera Back Data'!$A$261:$YY$287,MATCH($B27,'Leche Entera Back Data'!$A$261:$A$287,0),MATCH(K$5,'Leche Entera Back Data'!$A$261:$YY$261,0)),INDEX('Leche Desnatada Back Data'!$A$261:$YY$287,MATCH($B27,'Leche Desnatada Back Data'!$A$261:$A$287,0),MATCH(K$5,'Leche Desnatada Back Data'!$A$261:$YY$261,0)),INDEX('Leche Semidesnatada Back Data'!$A$261:$YY$287,MATCH($B27,'Leche Semidesnatada Back Data'!$A$261:$A$287,0),MATCH(K$5,'Leche Semidesnatada Back Data'!$A$261:$YY$261,0)))</f>
        <v>0.32</v>
      </c>
      <c r="L27" s="38">
        <f t="array" ref="L27">CHOOSE(Enlaces!$G$1,INDEX('TOTAL LECHE LIQUIDA Back Data'!$A$261:$ZD$287,MATCH($B27,'TOTAL LECHE LIQUIDA Back Data'!$A$261:$A$287,0),MATCH(L$5,'TOTAL LECHE LIQUIDA Back Data'!$A$261:$ZD$261,0)),INDEX('Leche Entera Back Data'!$A$261:$YY$287,MATCH($B27,'Leche Entera Back Data'!$A$261:$A$287,0),MATCH(L$5,'Leche Entera Back Data'!$A$261:$YY$261,0)),INDEX('Leche Desnatada Back Data'!$A$261:$YY$287,MATCH($B27,'Leche Desnatada Back Data'!$A$261:$A$287,0),MATCH(L$5,'Leche Desnatada Back Data'!$A$261:$YY$261,0)),INDEX('Leche Semidesnatada Back Data'!$A$261:$YY$287,MATCH($B27,'Leche Semidesnatada Back Data'!$A$261:$A$287,0),MATCH(L$5,'Leche Semidesnatada Back Data'!$A$261:$YY$261,0)))</f>
        <v>0.37</v>
      </c>
      <c r="M27" s="38">
        <f t="array" ref="M27">CHOOSE(Enlaces!$G$1,INDEX('TOTAL LECHE LIQUIDA Back Data'!$A$261:$ZD$287,MATCH($B27,'TOTAL LECHE LIQUIDA Back Data'!$A$261:$A$287,0),MATCH(M$5,'TOTAL LECHE LIQUIDA Back Data'!$A$261:$ZD$261,0)),INDEX('Leche Entera Back Data'!$A$261:$YY$287,MATCH($B27,'Leche Entera Back Data'!$A$261:$A$287,0),MATCH(M$5,'Leche Entera Back Data'!$A$261:$YY$261,0)),INDEX('Leche Desnatada Back Data'!$A$261:$YY$287,MATCH($B27,'Leche Desnatada Back Data'!$A$261:$A$287,0),MATCH(M$5,'Leche Desnatada Back Data'!$A$261:$YY$261,0)),INDEX('Leche Semidesnatada Back Data'!$A$261:$YY$287,MATCH($B27,'Leche Semidesnatada Back Data'!$A$261:$A$287,0),MATCH(M$5,'Leche Semidesnatada Back Data'!$A$261:$YY$261,0)))</f>
        <v>0.38</v>
      </c>
      <c r="N27" s="38">
        <f t="array" ref="N27">CHOOSE(Enlaces!$G$1,INDEX('TOTAL LECHE LIQUIDA Back Data'!$A$261:$ZD$287,MATCH($B27,'TOTAL LECHE LIQUIDA Back Data'!$A$261:$A$287,0),MATCH(N$5,'TOTAL LECHE LIQUIDA Back Data'!$A$261:$ZD$261,0)),INDEX('Leche Entera Back Data'!$A$261:$YY$287,MATCH($B27,'Leche Entera Back Data'!$A$261:$A$287,0),MATCH(N$5,'Leche Entera Back Data'!$A$261:$YY$261,0)),INDEX('Leche Desnatada Back Data'!$A$261:$YY$287,MATCH($B27,'Leche Desnatada Back Data'!$A$261:$A$287,0),MATCH(N$5,'Leche Desnatada Back Data'!$A$261:$YY$261,0)),INDEX('Leche Semidesnatada Back Data'!$A$261:$YY$287,MATCH($B27,'Leche Semidesnatada Back Data'!$A$261:$A$287,0),MATCH(N$5,'Leche Semidesnatada Back Data'!$A$261:$YY$261,0)))</f>
        <v>0.27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Data'!$A$261:$ZD$287,MATCH($B28,'TOTAL LECHE LIQUIDA Back Data'!$A$261:$A$287,0),MATCH(C$5,'TOTAL LECHE LIQUIDA Back Data'!$A$261:$ZD$261,0)),INDEX('Leche Entera Back Data'!$A$261:$YY$287,MATCH($B28,'Leche Entera Back Data'!$A$261:$A$287,0),MATCH(C$5,'Leche Entera Back Data'!$A$261:$YY$261,0)),INDEX('Leche Desnatada Back Data'!$A$261:$YY$287,MATCH($B28,'Leche Desnatada Back Data'!$A$261:$A$287,0),MATCH(C$5,'Leche Desnatada Back Data'!$A$261:$YY$261,0)),INDEX('Leche Semidesnatada Back Data'!$A$261:$YY$287,MATCH($B28,'Leche Semidesnatada Back Data'!$A$261:$A$287,0),MATCH(C$5,'Leche Semidesnatada Back Data'!$A$261:$YY$261,0)))</f>
        <v>0.08</v>
      </c>
      <c r="D28" s="38">
        <f t="array" ref="D28">CHOOSE(Enlaces!$G$1,INDEX('TOTAL LECHE LIQUIDA Back Data'!$A$261:$ZD$287,MATCH($B28,'TOTAL LECHE LIQUIDA Back Data'!$A$261:$A$287,0),MATCH(D$5,'TOTAL LECHE LIQUIDA Back Data'!$A$261:$ZD$261,0)),INDEX('Leche Entera Back Data'!$A$261:$YY$287,MATCH($B28,'Leche Entera Back Data'!$A$261:$A$287,0),MATCH(D$5,'Leche Entera Back Data'!$A$261:$YY$261,0)),INDEX('Leche Desnatada Back Data'!$A$261:$YY$287,MATCH($B28,'Leche Desnatada Back Data'!$A$261:$A$287,0),MATCH(D$5,'Leche Desnatada Back Data'!$A$261:$YY$261,0)),INDEX('Leche Semidesnatada Back Data'!$A$261:$YY$287,MATCH($B28,'Leche Semidesnatada Back Data'!$A$261:$A$287,0),MATCH(D$5,'Leche Semidesnatada Back Data'!$A$261:$YY$261,0)))</f>
        <v>0.06</v>
      </c>
      <c r="E28" s="38">
        <f t="array" ref="E28">CHOOSE(Enlaces!$G$1,INDEX('TOTAL LECHE LIQUIDA Back Data'!$A$261:$ZD$287,MATCH($B28,'TOTAL LECHE LIQUIDA Back Data'!$A$261:$A$287,0),MATCH(E$5,'TOTAL LECHE LIQUIDA Back Data'!$A$261:$ZD$261,0)),INDEX('Leche Entera Back Data'!$A$261:$YY$287,MATCH($B28,'Leche Entera Back Data'!$A$261:$A$287,0),MATCH(E$5,'Leche Entera Back Data'!$A$261:$YY$261,0)),INDEX('Leche Desnatada Back Data'!$A$261:$YY$287,MATCH($B28,'Leche Desnatada Back Data'!$A$261:$A$287,0),MATCH(E$5,'Leche Desnatada Back Data'!$A$261:$YY$261,0)),INDEX('Leche Semidesnatada Back Data'!$A$261:$YY$287,MATCH($B28,'Leche Semidesnatada Back Data'!$A$261:$A$287,0),MATCH(E$5,'Leche Semidesnatada Back Data'!$A$261:$YY$261,0)))</f>
        <v>7.0000000000000007E-2</v>
      </c>
      <c r="F28" s="38">
        <f t="array" ref="F28">CHOOSE(Enlaces!$G$1,INDEX('TOTAL LECHE LIQUIDA Back Data'!$A$261:$ZD$287,MATCH($B28,'TOTAL LECHE LIQUIDA Back Data'!$A$261:$A$287,0),MATCH(F$5,'TOTAL LECHE LIQUIDA Back Data'!$A$261:$ZD$261,0)),INDEX('Leche Entera Back Data'!$A$261:$YY$287,MATCH($B28,'Leche Entera Back Data'!$A$261:$A$287,0),MATCH(F$5,'Leche Entera Back Data'!$A$261:$YY$261,0)),INDEX('Leche Desnatada Back Data'!$A$261:$YY$287,MATCH($B28,'Leche Desnatada Back Data'!$A$261:$A$287,0),MATCH(F$5,'Leche Desnatada Back Data'!$A$261:$YY$261,0)),INDEX('Leche Semidesnatada Back Data'!$A$261:$YY$287,MATCH($B28,'Leche Semidesnatada Back Data'!$A$261:$A$287,0),MATCH(F$5,'Leche Semidesnatada Back Data'!$A$261:$YY$261,0)))</f>
        <v>0.06</v>
      </c>
      <c r="G28" s="38">
        <f t="array" ref="G28">CHOOSE(Enlaces!$G$1,INDEX('TOTAL LECHE LIQUIDA Back Data'!$A$261:$ZD$287,MATCH($B28,'TOTAL LECHE LIQUIDA Back Data'!$A$261:$A$287,0),MATCH(G$5,'TOTAL LECHE LIQUIDA Back Data'!$A$261:$ZD$261,0)),INDEX('Leche Entera Back Data'!$A$261:$YY$287,MATCH($B28,'Leche Entera Back Data'!$A$261:$A$287,0),MATCH(G$5,'Leche Entera Back Data'!$A$261:$YY$261,0)),INDEX('Leche Desnatada Back Data'!$A$261:$YY$287,MATCH($B28,'Leche Desnatada Back Data'!$A$261:$A$287,0),MATCH(G$5,'Leche Desnatada Back Data'!$A$261:$YY$261,0)),INDEX('Leche Semidesnatada Back Data'!$A$261:$YY$287,MATCH($B28,'Leche Semidesnatada Back Data'!$A$261:$A$287,0),MATCH(G$5,'Leche Semidesnatada Back Data'!$A$261:$YY$261,0)))</f>
        <v>0.11</v>
      </c>
      <c r="H28" s="38">
        <f t="array" ref="H28">CHOOSE(Enlaces!$G$1,INDEX('TOTAL LECHE LIQUIDA Back Data'!$A$261:$ZD$287,MATCH($B28,'TOTAL LECHE LIQUIDA Back Data'!$A$261:$A$287,0),MATCH(H$5,'TOTAL LECHE LIQUIDA Back Data'!$A$261:$ZD$261,0)),INDEX('Leche Entera Back Data'!$A$261:$YY$287,MATCH($B28,'Leche Entera Back Data'!$A$261:$A$287,0),MATCH(H$5,'Leche Entera Back Data'!$A$261:$YY$261,0)),INDEX('Leche Desnatada Back Data'!$A$261:$YY$287,MATCH($B28,'Leche Desnatada Back Data'!$A$261:$A$287,0),MATCH(H$5,'Leche Desnatada Back Data'!$A$261:$YY$261,0)),INDEX('Leche Semidesnatada Back Data'!$A$261:$YY$287,MATCH($B28,'Leche Semidesnatada Back Data'!$A$261:$A$287,0),MATCH(H$5,'Leche Semidesnatada Back Data'!$A$261:$YY$261,0)))</f>
        <v>0.03</v>
      </c>
      <c r="I28" s="38">
        <f t="array" ref="I28">CHOOSE(Enlaces!$G$1,INDEX('TOTAL LECHE LIQUIDA Back Data'!$A$261:$ZD$287,MATCH($B28,'TOTAL LECHE LIQUIDA Back Data'!$A$261:$A$287,0),MATCH(I$5,'TOTAL LECHE LIQUIDA Back Data'!$A$261:$ZD$261,0)),INDEX('Leche Entera Back Data'!$A$261:$YY$287,MATCH($B28,'Leche Entera Back Data'!$A$261:$A$287,0),MATCH(I$5,'Leche Entera Back Data'!$A$261:$YY$261,0)),INDEX('Leche Desnatada Back Data'!$A$261:$YY$287,MATCH($B28,'Leche Desnatada Back Data'!$A$261:$A$287,0),MATCH(I$5,'Leche Desnatada Back Data'!$A$261:$YY$261,0)),INDEX('Leche Semidesnatada Back Data'!$A$261:$YY$287,MATCH($B28,'Leche Semidesnatada Back Data'!$A$261:$A$287,0),MATCH(I$5,'Leche Semidesnatada Back Data'!$A$261:$YY$261,0)))</f>
        <v>0.09</v>
      </c>
      <c r="J28" s="38">
        <f t="array" ref="J28">CHOOSE(Enlaces!$G$1,INDEX('TOTAL LECHE LIQUIDA Back Data'!$A$261:$ZD$287,MATCH($B28,'TOTAL LECHE LIQUIDA Back Data'!$A$261:$A$287,0),MATCH(J$5,'TOTAL LECHE LIQUIDA Back Data'!$A$261:$ZD$261,0)),INDEX('Leche Entera Back Data'!$A$261:$YY$287,MATCH($B28,'Leche Entera Back Data'!$A$261:$A$287,0),MATCH(J$5,'Leche Entera Back Data'!$A$261:$YY$261,0)),INDEX('Leche Desnatada Back Data'!$A$261:$YY$287,MATCH($B28,'Leche Desnatada Back Data'!$A$261:$A$287,0),MATCH(J$5,'Leche Desnatada Back Data'!$A$261:$YY$261,0)),INDEX('Leche Semidesnatada Back Data'!$A$261:$YY$287,MATCH($B28,'Leche Semidesnatada Back Data'!$A$261:$A$287,0),MATCH(J$5,'Leche Semidesnatada Back Data'!$A$261:$YY$261,0)))</f>
        <v>0.13</v>
      </c>
      <c r="K28" s="38">
        <f t="array" ref="K28">CHOOSE(Enlaces!$G$1,INDEX('TOTAL LECHE LIQUIDA Back Data'!$A$261:$ZD$287,MATCH($B28,'TOTAL LECHE LIQUIDA Back Data'!$A$261:$A$287,0),MATCH(K$5,'TOTAL LECHE LIQUIDA Back Data'!$A$261:$ZD$261,0)),INDEX('Leche Entera Back Data'!$A$261:$YY$287,MATCH($B28,'Leche Entera Back Data'!$A$261:$A$287,0),MATCH(K$5,'Leche Entera Back Data'!$A$261:$YY$261,0)),INDEX('Leche Desnatada Back Data'!$A$261:$YY$287,MATCH($B28,'Leche Desnatada Back Data'!$A$261:$A$287,0),MATCH(K$5,'Leche Desnatada Back Data'!$A$261:$YY$261,0)),INDEX('Leche Semidesnatada Back Data'!$A$261:$YY$287,MATCH($B28,'Leche Semidesnatada Back Data'!$A$261:$A$287,0),MATCH(K$5,'Leche Semidesnatada Back Data'!$A$261:$YY$261,0)))</f>
        <v>0.14000000000000001</v>
      </c>
      <c r="L28" s="38">
        <f t="array" ref="L28">CHOOSE(Enlaces!$G$1,INDEX('TOTAL LECHE LIQUIDA Back Data'!$A$261:$ZD$287,MATCH($B28,'TOTAL LECHE LIQUIDA Back Data'!$A$261:$A$287,0),MATCH(L$5,'TOTAL LECHE LIQUIDA Back Data'!$A$261:$ZD$261,0)),INDEX('Leche Entera Back Data'!$A$261:$YY$287,MATCH($B28,'Leche Entera Back Data'!$A$261:$A$287,0),MATCH(L$5,'Leche Entera Back Data'!$A$261:$YY$261,0)),INDEX('Leche Desnatada Back Data'!$A$261:$YY$287,MATCH($B28,'Leche Desnatada Back Data'!$A$261:$A$287,0),MATCH(L$5,'Leche Desnatada Back Data'!$A$261:$YY$261,0)),INDEX('Leche Semidesnatada Back Data'!$A$261:$YY$287,MATCH($B28,'Leche Semidesnatada Back Data'!$A$261:$A$287,0),MATCH(L$5,'Leche Semidesnatada Back Data'!$A$261:$YY$261,0)))</f>
        <v>0.15</v>
      </c>
      <c r="M28" s="38">
        <f t="array" ref="M28">CHOOSE(Enlaces!$G$1,INDEX('TOTAL LECHE LIQUIDA Back Data'!$A$261:$ZD$287,MATCH($B28,'TOTAL LECHE LIQUIDA Back Data'!$A$261:$A$287,0),MATCH(M$5,'TOTAL LECHE LIQUIDA Back Data'!$A$261:$ZD$261,0)),INDEX('Leche Entera Back Data'!$A$261:$YY$287,MATCH($B28,'Leche Entera Back Data'!$A$261:$A$287,0),MATCH(M$5,'Leche Entera Back Data'!$A$261:$YY$261,0)),INDEX('Leche Desnatada Back Data'!$A$261:$YY$287,MATCH($B28,'Leche Desnatada Back Data'!$A$261:$A$287,0),MATCH(M$5,'Leche Desnatada Back Data'!$A$261:$YY$261,0)),INDEX('Leche Semidesnatada Back Data'!$A$261:$YY$287,MATCH($B28,'Leche Semidesnatada Back Data'!$A$261:$A$287,0),MATCH(M$5,'Leche Semidesnatada Back Data'!$A$261:$YY$261,0)))</f>
        <v>0.12</v>
      </c>
      <c r="N28" s="38">
        <f t="array" ref="N28">CHOOSE(Enlaces!$G$1,INDEX('TOTAL LECHE LIQUIDA Back Data'!$A$261:$ZD$287,MATCH($B28,'TOTAL LECHE LIQUIDA Back Data'!$A$261:$A$287,0),MATCH(N$5,'TOTAL LECHE LIQUIDA Back Data'!$A$261:$ZD$261,0)),INDEX('Leche Entera Back Data'!$A$261:$YY$287,MATCH($B28,'Leche Entera Back Data'!$A$261:$A$287,0),MATCH(N$5,'Leche Entera Back Data'!$A$261:$YY$261,0)),INDEX('Leche Desnatada Back Data'!$A$261:$YY$287,MATCH($B28,'Leche Desnatada Back Data'!$A$261:$A$287,0),MATCH(N$5,'Leche Desnatada Back Data'!$A$261:$YY$261,0)),INDEX('Leche Semidesnatada Back Data'!$A$261:$YY$287,MATCH($B28,'Leche Semidesnatada Back Data'!$A$261:$A$287,0),MATCH(N$5,'Leche Semidesnatada Back Data'!$A$261:$YY$261,0)))</f>
        <v>0.12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Data'!$A$261:$ZD$287,MATCH($B29,'TOTAL LECHE LIQUIDA Back Data'!$A$261:$A$287,0),MATCH(C$5,'TOTAL LECHE LIQUIDA Back Data'!$A$261:$ZD$261,0)),INDEX('Leche Entera Back Data'!$A$261:$YY$287,MATCH($B29,'Leche Entera Back Data'!$A$261:$A$287,0),MATCH(C$5,'Leche Entera Back Data'!$A$261:$YY$261,0)),INDEX('Leche Desnatada Back Data'!$A$261:$YY$287,MATCH($B29,'Leche Desnatada Back Data'!$A$261:$A$287,0),MATCH(C$5,'Leche Desnatada Back Data'!$A$261:$YY$261,0)),INDEX('Leche Semidesnatada Back Data'!$A$261:$YY$287,MATCH($B29,'Leche Semidesnatada Back Data'!$A$261:$A$287,0),MATCH(C$5,'Leche Semidesnatada Back Data'!$A$261:$YY$261,0)))</f>
        <v>0.5</v>
      </c>
      <c r="D29" s="38">
        <f t="array" ref="D29">CHOOSE(Enlaces!$G$1,INDEX('TOTAL LECHE LIQUIDA Back Data'!$A$261:$ZD$287,MATCH($B29,'TOTAL LECHE LIQUIDA Back Data'!$A$261:$A$287,0),MATCH(D$5,'TOTAL LECHE LIQUIDA Back Data'!$A$261:$ZD$261,0)),INDEX('Leche Entera Back Data'!$A$261:$YY$287,MATCH($B29,'Leche Entera Back Data'!$A$261:$A$287,0),MATCH(D$5,'Leche Entera Back Data'!$A$261:$YY$261,0)),INDEX('Leche Desnatada Back Data'!$A$261:$YY$287,MATCH($B29,'Leche Desnatada Back Data'!$A$261:$A$287,0),MATCH(D$5,'Leche Desnatada Back Data'!$A$261:$YY$261,0)),INDEX('Leche Semidesnatada Back Data'!$A$261:$YY$287,MATCH($B29,'Leche Semidesnatada Back Data'!$A$261:$A$287,0),MATCH(D$5,'Leche Semidesnatada Back Data'!$A$261:$YY$261,0)))</f>
        <v>0.4900000000000001</v>
      </c>
      <c r="E29" s="38">
        <f t="array" ref="E29">CHOOSE(Enlaces!$G$1,INDEX('TOTAL LECHE LIQUIDA Back Data'!$A$261:$ZD$287,MATCH($B29,'TOTAL LECHE LIQUIDA Back Data'!$A$261:$A$287,0),MATCH(E$5,'TOTAL LECHE LIQUIDA Back Data'!$A$261:$ZD$261,0)),INDEX('Leche Entera Back Data'!$A$261:$YY$287,MATCH($B29,'Leche Entera Back Data'!$A$261:$A$287,0),MATCH(E$5,'Leche Entera Back Data'!$A$261:$YY$261,0)),INDEX('Leche Desnatada Back Data'!$A$261:$YY$287,MATCH($B29,'Leche Desnatada Back Data'!$A$261:$A$287,0),MATCH(E$5,'Leche Desnatada Back Data'!$A$261:$YY$261,0)),INDEX('Leche Semidesnatada Back Data'!$A$261:$YY$287,MATCH($B29,'Leche Semidesnatada Back Data'!$A$261:$A$287,0),MATCH(E$5,'Leche Semidesnatada Back Data'!$A$261:$YY$261,0)))</f>
        <v>0.57000000000000006</v>
      </c>
      <c r="F29" s="38">
        <f t="array" ref="F29">CHOOSE(Enlaces!$G$1,INDEX('TOTAL LECHE LIQUIDA Back Data'!$A$261:$ZD$287,MATCH($B29,'TOTAL LECHE LIQUIDA Back Data'!$A$261:$A$287,0),MATCH(F$5,'TOTAL LECHE LIQUIDA Back Data'!$A$261:$ZD$261,0)),INDEX('Leche Entera Back Data'!$A$261:$YY$287,MATCH($B29,'Leche Entera Back Data'!$A$261:$A$287,0),MATCH(F$5,'Leche Entera Back Data'!$A$261:$YY$261,0)),INDEX('Leche Desnatada Back Data'!$A$261:$YY$287,MATCH($B29,'Leche Desnatada Back Data'!$A$261:$A$287,0),MATCH(F$5,'Leche Desnatada Back Data'!$A$261:$YY$261,0)),INDEX('Leche Semidesnatada Back Data'!$A$261:$YY$287,MATCH($B29,'Leche Semidesnatada Back Data'!$A$261:$A$287,0),MATCH(F$5,'Leche Semidesnatada Back Data'!$A$261:$YY$261,0)))</f>
        <v>0.56000000000000005</v>
      </c>
      <c r="G29" s="38">
        <f t="array" ref="G29">CHOOSE(Enlaces!$G$1,INDEX('TOTAL LECHE LIQUIDA Back Data'!$A$261:$ZD$287,MATCH($B29,'TOTAL LECHE LIQUIDA Back Data'!$A$261:$A$287,0),MATCH(G$5,'TOTAL LECHE LIQUIDA Back Data'!$A$261:$ZD$261,0)),INDEX('Leche Entera Back Data'!$A$261:$YY$287,MATCH($B29,'Leche Entera Back Data'!$A$261:$A$287,0),MATCH(G$5,'Leche Entera Back Data'!$A$261:$YY$261,0)),INDEX('Leche Desnatada Back Data'!$A$261:$YY$287,MATCH($B29,'Leche Desnatada Back Data'!$A$261:$A$287,0),MATCH(G$5,'Leche Desnatada Back Data'!$A$261:$YY$261,0)),INDEX('Leche Semidesnatada Back Data'!$A$261:$YY$287,MATCH($B29,'Leche Semidesnatada Back Data'!$A$261:$A$287,0),MATCH(G$5,'Leche Semidesnatada Back Data'!$A$261:$YY$261,0)))</f>
        <v>0.64000000000000012</v>
      </c>
      <c r="H29" s="38">
        <f t="array" ref="H29">CHOOSE(Enlaces!$G$1,INDEX('TOTAL LECHE LIQUIDA Back Data'!$A$261:$ZD$287,MATCH($B29,'TOTAL LECHE LIQUIDA Back Data'!$A$261:$A$287,0),MATCH(H$5,'TOTAL LECHE LIQUIDA Back Data'!$A$261:$ZD$261,0)),INDEX('Leche Entera Back Data'!$A$261:$YY$287,MATCH($B29,'Leche Entera Back Data'!$A$261:$A$287,0),MATCH(H$5,'Leche Entera Back Data'!$A$261:$YY$261,0)),INDEX('Leche Desnatada Back Data'!$A$261:$YY$287,MATCH($B29,'Leche Desnatada Back Data'!$A$261:$A$287,0),MATCH(H$5,'Leche Desnatada Back Data'!$A$261:$YY$261,0)),INDEX('Leche Semidesnatada Back Data'!$A$261:$YY$287,MATCH($B29,'Leche Semidesnatada Back Data'!$A$261:$A$287,0),MATCH(H$5,'Leche Semidesnatada Back Data'!$A$261:$YY$261,0)))</f>
        <v>0.66000000000000014</v>
      </c>
      <c r="I29" s="38">
        <f t="array" ref="I29">CHOOSE(Enlaces!$G$1,INDEX('TOTAL LECHE LIQUIDA Back Data'!$A$261:$ZD$287,MATCH($B29,'TOTAL LECHE LIQUIDA Back Data'!$A$261:$A$287,0),MATCH(I$5,'TOTAL LECHE LIQUIDA Back Data'!$A$261:$ZD$261,0)),INDEX('Leche Entera Back Data'!$A$261:$YY$287,MATCH($B29,'Leche Entera Back Data'!$A$261:$A$287,0),MATCH(I$5,'Leche Entera Back Data'!$A$261:$YY$261,0)),INDEX('Leche Desnatada Back Data'!$A$261:$YY$287,MATCH($B29,'Leche Desnatada Back Data'!$A$261:$A$287,0),MATCH(I$5,'Leche Desnatada Back Data'!$A$261:$YY$261,0)),INDEX('Leche Semidesnatada Back Data'!$A$261:$YY$287,MATCH($B29,'Leche Semidesnatada Back Data'!$A$261:$A$287,0),MATCH(I$5,'Leche Semidesnatada Back Data'!$A$261:$YY$261,0)))</f>
        <v>0.54000000000000015</v>
      </c>
      <c r="J29" s="38">
        <f t="array" ref="J29">CHOOSE(Enlaces!$G$1,INDEX('TOTAL LECHE LIQUIDA Back Data'!$A$261:$ZD$287,MATCH($B29,'TOTAL LECHE LIQUIDA Back Data'!$A$261:$A$287,0),MATCH(J$5,'TOTAL LECHE LIQUIDA Back Data'!$A$261:$ZD$261,0)),INDEX('Leche Entera Back Data'!$A$261:$YY$287,MATCH($B29,'Leche Entera Back Data'!$A$261:$A$287,0),MATCH(J$5,'Leche Entera Back Data'!$A$261:$YY$261,0)),INDEX('Leche Desnatada Back Data'!$A$261:$YY$287,MATCH($B29,'Leche Desnatada Back Data'!$A$261:$A$287,0),MATCH(J$5,'Leche Desnatada Back Data'!$A$261:$YY$261,0)),INDEX('Leche Semidesnatada Back Data'!$A$261:$YY$287,MATCH($B29,'Leche Semidesnatada Back Data'!$A$261:$A$287,0),MATCH(J$5,'Leche Semidesnatada Back Data'!$A$261:$YY$261,0)))</f>
        <v>0.67000000000000015</v>
      </c>
      <c r="K29" s="38">
        <f t="array" ref="K29">CHOOSE(Enlaces!$G$1,INDEX('TOTAL LECHE LIQUIDA Back Data'!$A$261:$ZD$287,MATCH($B29,'TOTAL LECHE LIQUIDA Back Data'!$A$261:$A$287,0),MATCH(K$5,'TOTAL LECHE LIQUIDA Back Data'!$A$261:$ZD$261,0)),INDEX('Leche Entera Back Data'!$A$261:$YY$287,MATCH($B29,'Leche Entera Back Data'!$A$261:$A$287,0),MATCH(K$5,'Leche Entera Back Data'!$A$261:$YY$261,0)),INDEX('Leche Desnatada Back Data'!$A$261:$YY$287,MATCH($B29,'Leche Desnatada Back Data'!$A$261:$A$287,0),MATCH(K$5,'Leche Desnatada Back Data'!$A$261:$YY$261,0)),INDEX('Leche Semidesnatada Back Data'!$A$261:$YY$287,MATCH($B29,'Leche Semidesnatada Back Data'!$A$261:$A$287,0),MATCH(K$5,'Leche Semidesnatada Back Data'!$A$261:$YY$261,0)))</f>
        <v>0.63000000000000023</v>
      </c>
      <c r="L29" s="38">
        <f t="array" ref="L29">CHOOSE(Enlaces!$G$1,INDEX('TOTAL LECHE LIQUIDA Back Data'!$A$261:$ZD$287,MATCH($B29,'TOTAL LECHE LIQUIDA Back Data'!$A$261:$A$287,0),MATCH(L$5,'TOTAL LECHE LIQUIDA Back Data'!$A$261:$ZD$261,0)),INDEX('Leche Entera Back Data'!$A$261:$YY$287,MATCH($B29,'Leche Entera Back Data'!$A$261:$A$287,0),MATCH(L$5,'Leche Entera Back Data'!$A$261:$YY$261,0)),INDEX('Leche Desnatada Back Data'!$A$261:$YY$287,MATCH($B29,'Leche Desnatada Back Data'!$A$261:$A$287,0),MATCH(L$5,'Leche Desnatada Back Data'!$A$261:$YY$261,0)),INDEX('Leche Semidesnatada Back Data'!$A$261:$YY$287,MATCH($B29,'Leche Semidesnatada Back Data'!$A$261:$A$287,0),MATCH(L$5,'Leche Semidesnatada Back Data'!$A$261:$YY$261,0)))</f>
        <v>0.68000000000000016</v>
      </c>
      <c r="M29" s="38">
        <f t="array" ref="M29">CHOOSE(Enlaces!$G$1,INDEX('TOTAL LECHE LIQUIDA Back Data'!$A$261:$ZD$287,MATCH($B29,'TOTAL LECHE LIQUIDA Back Data'!$A$261:$A$287,0),MATCH(M$5,'TOTAL LECHE LIQUIDA Back Data'!$A$261:$ZD$261,0)),INDEX('Leche Entera Back Data'!$A$261:$YY$287,MATCH($B29,'Leche Entera Back Data'!$A$261:$A$287,0),MATCH(M$5,'Leche Entera Back Data'!$A$261:$YY$261,0)),INDEX('Leche Desnatada Back Data'!$A$261:$YY$287,MATCH($B29,'Leche Desnatada Back Data'!$A$261:$A$287,0),MATCH(M$5,'Leche Desnatada Back Data'!$A$261:$YY$261,0)),INDEX('Leche Semidesnatada Back Data'!$A$261:$YY$287,MATCH($B29,'Leche Semidesnatada Back Data'!$A$261:$A$287,0),MATCH(M$5,'Leche Semidesnatada Back Data'!$A$261:$YY$261,0)))</f>
        <v>0.65</v>
      </c>
      <c r="N29" s="38">
        <f t="array" ref="N29">CHOOSE(Enlaces!$G$1,INDEX('TOTAL LECHE LIQUIDA Back Data'!$A$261:$ZD$287,MATCH($B29,'TOTAL LECHE LIQUIDA Back Data'!$A$261:$A$287,0),MATCH(N$5,'TOTAL LECHE LIQUIDA Back Data'!$A$261:$ZD$261,0)),INDEX('Leche Entera Back Data'!$A$261:$YY$287,MATCH($B29,'Leche Entera Back Data'!$A$261:$A$287,0),MATCH(N$5,'Leche Entera Back Data'!$A$261:$YY$261,0)),INDEX('Leche Desnatada Back Data'!$A$261:$YY$287,MATCH($B29,'Leche Desnatada Back Data'!$A$261:$A$287,0),MATCH(N$5,'Leche Desnatada Back Data'!$A$261:$YY$261,0)),INDEX('Leche Semidesnatada Back Data'!$A$261:$YY$287,MATCH($B29,'Leche Semidesnatada Back Data'!$A$261:$A$287,0),MATCH(N$5,'Leche Semidesnatada Back Data'!$A$261:$YY$261,0)))</f>
        <v>0.4800000000000002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99.950000000000031</v>
      </c>
      <c r="D31" s="10">
        <f t="shared" ref="D31:G31" si="11">SUM(D7:D30)</f>
        <v>99.989999999999981</v>
      </c>
      <c r="E31" s="10">
        <f t="shared" si="11"/>
        <v>99.97</v>
      </c>
      <c r="F31" s="10">
        <f t="shared" si="11"/>
        <v>99.999999999999986</v>
      </c>
      <c r="G31" s="10">
        <f t="shared" si="11"/>
        <v>99.969999999999985</v>
      </c>
      <c r="H31" s="10">
        <f t="shared" ref="H31" si="12">SUM(H7:H30)</f>
        <v>100.00000000000003</v>
      </c>
      <c r="I31" s="10">
        <f t="shared" ref="I31" si="13">SUM(I7:I30)</f>
        <v>100.01000000000003</v>
      </c>
      <c r="J31" s="10">
        <f>SUM(J7:J30)</f>
        <v>99.96999999999997</v>
      </c>
      <c r="K31" s="10">
        <f>SUM(K7:K30)</f>
        <v>99.95999999999998</v>
      </c>
      <c r="L31" s="10">
        <f>SUM(L7:L30)</f>
        <v>100.01000000000002</v>
      </c>
      <c r="M31" s="10">
        <f t="shared" ref="M31:N31" si="14">SUM(M7:M30)</f>
        <v>100.00000000000001</v>
      </c>
      <c r="N31" s="10">
        <f t="shared" si="14"/>
        <v>99.980000000000018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32" sqref="D32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68" t="s">
        <v>342</v>
      </c>
      <c r="G4" s="69"/>
      <c r="H4" s="69"/>
      <c r="I4" s="70"/>
    </row>
    <row r="5" spans="2:9" s="42" customFormat="1" ht="35.25" customHeight="1" x14ac:dyDescent="0.25">
      <c r="C5" s="43" t="s">
        <v>326</v>
      </c>
      <c r="D5" s="44" t="s">
        <v>343</v>
      </c>
      <c r="F5" s="71"/>
      <c r="G5" s="72"/>
      <c r="H5" s="72"/>
      <c r="I5" s="73"/>
    </row>
    <row r="6" spans="2:9" s="42" customFormat="1" ht="35.25" customHeight="1" x14ac:dyDescent="0.25">
      <c r="C6" s="43" t="s">
        <v>327</v>
      </c>
      <c r="D6" s="44" t="s">
        <v>328</v>
      </c>
      <c r="F6" s="71"/>
      <c r="G6" s="72"/>
      <c r="H6" s="72"/>
      <c r="I6" s="73"/>
    </row>
    <row r="7" spans="2:9" s="42" customFormat="1" ht="35.25" customHeight="1" x14ac:dyDescent="0.25">
      <c r="C7" s="43" t="s">
        <v>329</v>
      </c>
      <c r="D7" s="44" t="s">
        <v>330</v>
      </c>
      <c r="F7" s="71"/>
      <c r="G7" s="72"/>
      <c r="H7" s="72"/>
      <c r="I7" s="73"/>
    </row>
    <row r="8" spans="2:9" s="42" customFormat="1" ht="35.25" customHeight="1" x14ac:dyDescent="0.25">
      <c r="C8" s="43" t="s">
        <v>331</v>
      </c>
      <c r="D8" s="42" t="s">
        <v>344</v>
      </c>
      <c r="F8" s="71"/>
      <c r="G8" s="72"/>
      <c r="H8" s="72"/>
      <c r="I8" s="73"/>
    </row>
    <row r="9" spans="2:9" s="42" customFormat="1" ht="35.25" customHeight="1" x14ac:dyDescent="0.25">
      <c r="C9" s="43" t="s">
        <v>332</v>
      </c>
      <c r="D9" s="42" t="s">
        <v>345</v>
      </c>
      <c r="F9" s="71"/>
      <c r="G9" s="72"/>
      <c r="H9" s="72"/>
      <c r="I9" s="73"/>
    </row>
    <row r="10" spans="2:9" s="42" customFormat="1" ht="35.25" customHeight="1" thickBot="1" x14ac:dyDescent="0.3">
      <c r="C10" s="43" t="s">
        <v>333</v>
      </c>
      <c r="D10" s="42" t="s">
        <v>346</v>
      </c>
      <c r="F10" s="74"/>
      <c r="G10" s="75"/>
      <c r="H10" s="75"/>
      <c r="I10" s="7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ColWidth="11.42578125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2019-11-29T11:31:01Z</cp:lastPrinted>
  <dcterms:created xsi:type="dcterms:W3CDTF">2012-05-29T14:56:58Z</dcterms:created>
  <dcterms:modified xsi:type="dcterms:W3CDTF">2021-07-08T07:40:51Z</dcterms:modified>
</cp:coreProperties>
</file>