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Y7EZa9q0HLjfc0MiivKf30T9dW/BAYU1dLmSlctHwOmqHekRoBIqXOExqF3feXW/+I22/mjiYjloZpIVVX54Vg==" workbookSaltValue="CWoEWjsvLxHa2iy076p22w==" workbookSpinCount="100000" lockStructure="1"/>
  <bookViews>
    <workbookView showSheetTabs="0" xWindow="0" yWindow="0" windowWidth="21600" windowHeight="8925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Gráfico!$A$1:$O$47</definedName>
    <definedName name="_xlnm.Print_Area" localSheetId="0">Portada!$A$1:$L$32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H287" i="35" l="1"/>
  <c r="GG287" i="35"/>
  <c r="GF287" i="35"/>
  <c r="GE287" i="35"/>
  <c r="GH286" i="35"/>
  <c r="GG286" i="35"/>
  <c r="GF286" i="35"/>
  <c r="GE286" i="35"/>
  <c r="GH285" i="35"/>
  <c r="GG285" i="35"/>
  <c r="GF285" i="35"/>
  <c r="GE285" i="35"/>
  <c r="GH284" i="35"/>
  <c r="GG284" i="35"/>
  <c r="GF284" i="35"/>
  <c r="GE284" i="35"/>
  <c r="GH283" i="35"/>
  <c r="GG283" i="35"/>
  <c r="GF283" i="35"/>
  <c r="GE283" i="35"/>
  <c r="GH282" i="35"/>
  <c r="GG282" i="35"/>
  <c r="GF282" i="35"/>
  <c r="GE282" i="35"/>
  <c r="GH281" i="35"/>
  <c r="GG281" i="35"/>
  <c r="GF281" i="35"/>
  <c r="GE281" i="35"/>
  <c r="GH280" i="35"/>
  <c r="GG280" i="35"/>
  <c r="GF280" i="35"/>
  <c r="GE280" i="35"/>
  <c r="GH279" i="35"/>
  <c r="GG279" i="35"/>
  <c r="GF279" i="35"/>
  <c r="GE279" i="35"/>
  <c r="GH278" i="35"/>
  <c r="GG278" i="35"/>
  <c r="GF278" i="35"/>
  <c r="GE278" i="35"/>
  <c r="GH277" i="35"/>
  <c r="GG277" i="35"/>
  <c r="GF277" i="35"/>
  <c r="GE277" i="35"/>
  <c r="GH276" i="35"/>
  <c r="GG276" i="35"/>
  <c r="GF276" i="35"/>
  <c r="GE276" i="35"/>
  <c r="GH275" i="35"/>
  <c r="GG275" i="35"/>
  <c r="GF275" i="35"/>
  <c r="GE275" i="35"/>
  <c r="GH274" i="35"/>
  <c r="GG274" i="35"/>
  <c r="GF274" i="35"/>
  <c r="GE274" i="35"/>
  <c r="GH273" i="35"/>
  <c r="GG273" i="35"/>
  <c r="GF273" i="35"/>
  <c r="GE273" i="35"/>
  <c r="GH272" i="35"/>
  <c r="GG272" i="35"/>
  <c r="GF272" i="35"/>
  <c r="GE272" i="35"/>
  <c r="GH271" i="35"/>
  <c r="GG271" i="35"/>
  <c r="GF271" i="35"/>
  <c r="GE271" i="35"/>
  <c r="GH270" i="35"/>
  <c r="GG270" i="35"/>
  <c r="GF270" i="35"/>
  <c r="GE270" i="35"/>
  <c r="GH269" i="35"/>
  <c r="GG269" i="35"/>
  <c r="GF269" i="35"/>
  <c r="GE269" i="35"/>
  <c r="GH268" i="35"/>
  <c r="GG268" i="35"/>
  <c r="GF268" i="35"/>
  <c r="GE268" i="35"/>
  <c r="GH267" i="35"/>
  <c r="GG267" i="35"/>
  <c r="GF267" i="35"/>
  <c r="GE267" i="35"/>
  <c r="GH266" i="35"/>
  <c r="GG266" i="35"/>
  <c r="GF266" i="35"/>
  <c r="GE266" i="35"/>
  <c r="GH265" i="35"/>
  <c r="GH289" i="35" s="1"/>
  <c r="GG265" i="35"/>
  <c r="GF265" i="35"/>
  <c r="GF289" i="35" s="1"/>
  <c r="GE265" i="35"/>
  <c r="GE289" i="35" s="1"/>
  <c r="GE262" i="35"/>
  <c r="GH261" i="35" s="1"/>
  <c r="GE287" i="38"/>
  <c r="GD287" i="38"/>
  <c r="GC287" i="38"/>
  <c r="GB287" i="38"/>
  <c r="GE286" i="38"/>
  <c r="GD286" i="38"/>
  <c r="GC286" i="38"/>
  <c r="GB286" i="38"/>
  <c r="GE285" i="38"/>
  <c r="GD285" i="38"/>
  <c r="GC285" i="38"/>
  <c r="GB285" i="38"/>
  <c r="GE284" i="38"/>
  <c r="GD284" i="38"/>
  <c r="GC284" i="38"/>
  <c r="GB284" i="38"/>
  <c r="GE283" i="38"/>
  <c r="GD283" i="38"/>
  <c r="GC283" i="38"/>
  <c r="GB283" i="38"/>
  <c r="GE282" i="38"/>
  <c r="GD282" i="38"/>
  <c r="GC282" i="38"/>
  <c r="GB282" i="38"/>
  <c r="GE281" i="38"/>
  <c r="GD281" i="38"/>
  <c r="GC281" i="38"/>
  <c r="GB281" i="38"/>
  <c r="GE280" i="38"/>
  <c r="GD280" i="38"/>
  <c r="GC280" i="38"/>
  <c r="GB280" i="38"/>
  <c r="GE279" i="38"/>
  <c r="GD279" i="38"/>
  <c r="GC279" i="38"/>
  <c r="GB279" i="38"/>
  <c r="GE278" i="38"/>
  <c r="GD278" i="38"/>
  <c r="GC278" i="38"/>
  <c r="GB278" i="38"/>
  <c r="GE277" i="38"/>
  <c r="GD277" i="38"/>
  <c r="GC277" i="38"/>
  <c r="GB277" i="38"/>
  <c r="GE276" i="38"/>
  <c r="GD276" i="38"/>
  <c r="GC276" i="38"/>
  <c r="GB276" i="38"/>
  <c r="GE275" i="38"/>
  <c r="GD275" i="38"/>
  <c r="GC275" i="38"/>
  <c r="GB275" i="38"/>
  <c r="GE274" i="38"/>
  <c r="GD274" i="38"/>
  <c r="GC274" i="38"/>
  <c r="GB274" i="38"/>
  <c r="GE273" i="38"/>
  <c r="GD273" i="38"/>
  <c r="GC273" i="38"/>
  <c r="GB273" i="38"/>
  <c r="GE272" i="38"/>
  <c r="GD272" i="38"/>
  <c r="GC272" i="38"/>
  <c r="GB272" i="38"/>
  <c r="GE271" i="38"/>
  <c r="GD271" i="38"/>
  <c r="GC271" i="38"/>
  <c r="GB271" i="38"/>
  <c r="GE270" i="38"/>
  <c r="GD270" i="38"/>
  <c r="GC270" i="38"/>
  <c r="GB270" i="38"/>
  <c r="GE269" i="38"/>
  <c r="GD269" i="38"/>
  <c r="GC269" i="38"/>
  <c r="GB269" i="38"/>
  <c r="GE268" i="38"/>
  <c r="GD268" i="38"/>
  <c r="GC268" i="38"/>
  <c r="GB268" i="38"/>
  <c r="GE267" i="38"/>
  <c r="GD267" i="38"/>
  <c r="GC267" i="38"/>
  <c r="GB267" i="38"/>
  <c r="GE266" i="38"/>
  <c r="GD266" i="38"/>
  <c r="GC266" i="38"/>
  <c r="GB266" i="38"/>
  <c r="GE265" i="38"/>
  <c r="GD265" i="38"/>
  <c r="GD289" i="38" s="1"/>
  <c r="GC265" i="38"/>
  <c r="GC289" i="38" s="1"/>
  <c r="GB265" i="38"/>
  <c r="GB289" i="38" s="1"/>
  <c r="GB262" i="38"/>
  <c r="GE261" i="38" s="1"/>
  <c r="GE287" i="39"/>
  <c r="GD287" i="39"/>
  <c r="GC287" i="39"/>
  <c r="GB287" i="39"/>
  <c r="GE286" i="39"/>
  <c r="GD286" i="39"/>
  <c r="GC286" i="39"/>
  <c r="GB286" i="39"/>
  <c r="GE285" i="39"/>
  <c r="GD285" i="39"/>
  <c r="GC285" i="39"/>
  <c r="GB285" i="39"/>
  <c r="GE284" i="39"/>
  <c r="GD284" i="39"/>
  <c r="GC284" i="39"/>
  <c r="GB284" i="39"/>
  <c r="GE283" i="39"/>
  <c r="GD283" i="39"/>
  <c r="GC283" i="39"/>
  <c r="GB283" i="39"/>
  <c r="GE282" i="39"/>
  <c r="GD282" i="39"/>
  <c r="GC282" i="39"/>
  <c r="GB282" i="39"/>
  <c r="GE281" i="39"/>
  <c r="GD281" i="39"/>
  <c r="GC281" i="39"/>
  <c r="GB281" i="39"/>
  <c r="GE280" i="39"/>
  <c r="GD280" i="39"/>
  <c r="GC280" i="39"/>
  <c r="GB280" i="39"/>
  <c r="GE279" i="39"/>
  <c r="GD279" i="39"/>
  <c r="GC279" i="39"/>
  <c r="GB279" i="39"/>
  <c r="GE278" i="39"/>
  <c r="GD278" i="39"/>
  <c r="GC278" i="39"/>
  <c r="GB278" i="39"/>
  <c r="GE277" i="39"/>
  <c r="GD277" i="39"/>
  <c r="GC277" i="39"/>
  <c r="GB277" i="39"/>
  <c r="GE276" i="39"/>
  <c r="GD276" i="39"/>
  <c r="GC276" i="39"/>
  <c r="GB276" i="39"/>
  <c r="GE275" i="39"/>
  <c r="GD275" i="39"/>
  <c r="GC275" i="39"/>
  <c r="GB275" i="39"/>
  <c r="GE274" i="39"/>
  <c r="GD274" i="39"/>
  <c r="GC274" i="39"/>
  <c r="GB274" i="39"/>
  <c r="GE273" i="39"/>
  <c r="GD273" i="39"/>
  <c r="GC273" i="39"/>
  <c r="GB273" i="39"/>
  <c r="GE272" i="39"/>
  <c r="GD272" i="39"/>
  <c r="GC272" i="39"/>
  <c r="GB272" i="39"/>
  <c r="GE271" i="39"/>
  <c r="GD271" i="39"/>
  <c r="GC271" i="39"/>
  <c r="GB271" i="39"/>
  <c r="GE270" i="39"/>
  <c r="GD270" i="39"/>
  <c r="GC270" i="39"/>
  <c r="GB270" i="39"/>
  <c r="GE269" i="39"/>
  <c r="GD269" i="39"/>
  <c r="GC269" i="39"/>
  <c r="GB269" i="39"/>
  <c r="GE268" i="39"/>
  <c r="GD268" i="39"/>
  <c r="GC268" i="39"/>
  <c r="GB268" i="39"/>
  <c r="GE267" i="39"/>
  <c r="GD267" i="39"/>
  <c r="GC267" i="39"/>
  <c r="GB267" i="39"/>
  <c r="GE266" i="39"/>
  <c r="GD266" i="39"/>
  <c r="GC266" i="39"/>
  <c r="GB266" i="39"/>
  <c r="GE265" i="39"/>
  <c r="GE289" i="39" s="1"/>
  <c r="GD265" i="39"/>
  <c r="GD289" i="39" s="1"/>
  <c r="GC265" i="39"/>
  <c r="GC289" i="39" s="1"/>
  <c r="GB265" i="39"/>
  <c r="GB289" i="39" s="1"/>
  <c r="GB262" i="39"/>
  <c r="GE261" i="39" s="1"/>
  <c r="GE287" i="19"/>
  <c r="GD287" i="19"/>
  <c r="GC287" i="19"/>
  <c r="GB287" i="19"/>
  <c r="GE286" i="19"/>
  <c r="GD286" i="19"/>
  <c r="GC286" i="19"/>
  <c r="GB286" i="19"/>
  <c r="GE285" i="19"/>
  <c r="GD285" i="19"/>
  <c r="GC285" i="19"/>
  <c r="GB285" i="19"/>
  <c r="GE284" i="19"/>
  <c r="GD284" i="19"/>
  <c r="GC284" i="19"/>
  <c r="GB284" i="19"/>
  <c r="GE283" i="19"/>
  <c r="GD283" i="19"/>
  <c r="GC283" i="19"/>
  <c r="GB283" i="19"/>
  <c r="GE282" i="19"/>
  <c r="GD282" i="19"/>
  <c r="GC282" i="19"/>
  <c r="GB282" i="19"/>
  <c r="GE281" i="19"/>
  <c r="GD281" i="19"/>
  <c r="GC281" i="19"/>
  <c r="GB281" i="19"/>
  <c r="GE280" i="19"/>
  <c r="GD280" i="19"/>
  <c r="GC280" i="19"/>
  <c r="GB280" i="19"/>
  <c r="GE279" i="19"/>
  <c r="GD279" i="19"/>
  <c r="GC279" i="19"/>
  <c r="GB279" i="19"/>
  <c r="GE278" i="19"/>
  <c r="GD278" i="19"/>
  <c r="GC278" i="19"/>
  <c r="GB278" i="19"/>
  <c r="GE277" i="19"/>
  <c r="GD277" i="19"/>
  <c r="GC277" i="19"/>
  <c r="GB277" i="19"/>
  <c r="GE276" i="19"/>
  <c r="GD276" i="19"/>
  <c r="GC276" i="19"/>
  <c r="GB276" i="19"/>
  <c r="GE275" i="19"/>
  <c r="GD275" i="19"/>
  <c r="GC275" i="19"/>
  <c r="GB275" i="19"/>
  <c r="GE274" i="19"/>
  <c r="GD274" i="19"/>
  <c r="GC274" i="19"/>
  <c r="GB274" i="19"/>
  <c r="GE273" i="19"/>
  <c r="GD273" i="19"/>
  <c r="GC273" i="19"/>
  <c r="GB273" i="19"/>
  <c r="GE272" i="19"/>
  <c r="GD272" i="19"/>
  <c r="GC272" i="19"/>
  <c r="GB272" i="19"/>
  <c r="GE271" i="19"/>
  <c r="GD271" i="19"/>
  <c r="GC271" i="19"/>
  <c r="GB271" i="19"/>
  <c r="GE270" i="19"/>
  <c r="GD270" i="19"/>
  <c r="GC270" i="19"/>
  <c r="GB270" i="19"/>
  <c r="GE269" i="19"/>
  <c r="GD269" i="19"/>
  <c r="GC269" i="19"/>
  <c r="GB269" i="19"/>
  <c r="GE268" i="19"/>
  <c r="GD268" i="19"/>
  <c r="GC268" i="19"/>
  <c r="GB268" i="19"/>
  <c r="GE267" i="19"/>
  <c r="GD267" i="19"/>
  <c r="GC267" i="19"/>
  <c r="GB267" i="19"/>
  <c r="GE266" i="19"/>
  <c r="GD266" i="19"/>
  <c r="GC266" i="19"/>
  <c r="GB266" i="19"/>
  <c r="GE265" i="19"/>
  <c r="GE289" i="19" s="1"/>
  <c r="GD265" i="19"/>
  <c r="GD289" i="19" s="1"/>
  <c r="GC265" i="19"/>
  <c r="GB265" i="19"/>
  <c r="GB289" i="19" s="1"/>
  <c r="GB262" i="19"/>
  <c r="GB261" i="19" s="1"/>
  <c r="GC289" i="19" l="1"/>
  <c r="GE289" i="38"/>
  <c r="GG289" i="35"/>
  <c r="GC261" i="39"/>
  <c r="GD261" i="38"/>
  <c r="GG261" i="35"/>
  <c r="GB261" i="38"/>
  <c r="GE261" i="35"/>
  <c r="GB261" i="39"/>
  <c r="GC261" i="38"/>
  <c r="GF261" i="35"/>
  <c r="GD261" i="39"/>
  <c r="GC261" i="19"/>
  <c r="GD261" i="19"/>
  <c r="GE261" i="19"/>
  <c r="GA287" i="35"/>
  <c r="FZ287" i="35"/>
  <c r="FY287" i="35"/>
  <c r="FX287" i="35"/>
  <c r="GA286" i="35"/>
  <c r="FZ286" i="35"/>
  <c r="FY286" i="35"/>
  <c r="FX286" i="35"/>
  <c r="GA285" i="35"/>
  <c r="FZ285" i="35"/>
  <c r="FY285" i="35"/>
  <c r="FX285" i="35"/>
  <c r="GA284" i="35"/>
  <c r="FZ284" i="35"/>
  <c r="FY284" i="35"/>
  <c r="FX284" i="35"/>
  <c r="GA283" i="35"/>
  <c r="FZ283" i="35"/>
  <c r="FY283" i="35"/>
  <c r="FX283" i="35"/>
  <c r="GA282" i="35"/>
  <c r="FZ282" i="35"/>
  <c r="FY282" i="35"/>
  <c r="FX282" i="35"/>
  <c r="GA281" i="35"/>
  <c r="FZ281" i="35"/>
  <c r="FY281" i="35"/>
  <c r="FX281" i="35"/>
  <c r="GA280" i="35"/>
  <c r="FZ280" i="35"/>
  <c r="FY280" i="35"/>
  <c r="FX280" i="35"/>
  <c r="GA279" i="35"/>
  <c r="FZ279" i="35"/>
  <c r="FY279" i="35"/>
  <c r="FX279" i="35"/>
  <c r="GA278" i="35"/>
  <c r="FZ278" i="35"/>
  <c r="FY278" i="35"/>
  <c r="FX278" i="35"/>
  <c r="GA277" i="35"/>
  <c r="FZ277" i="35"/>
  <c r="FY277" i="35"/>
  <c r="FX277" i="35"/>
  <c r="GA276" i="35"/>
  <c r="FZ276" i="35"/>
  <c r="FY276" i="35"/>
  <c r="FX276" i="35"/>
  <c r="GA275" i="35"/>
  <c r="FZ275" i="35"/>
  <c r="FY275" i="35"/>
  <c r="FX275" i="35"/>
  <c r="GA274" i="35"/>
  <c r="FZ274" i="35"/>
  <c r="FY274" i="35"/>
  <c r="FX274" i="35"/>
  <c r="GA273" i="35"/>
  <c r="FZ273" i="35"/>
  <c r="FY273" i="35"/>
  <c r="FX273" i="35"/>
  <c r="GA272" i="35"/>
  <c r="FZ272" i="35"/>
  <c r="FY272" i="35"/>
  <c r="FX272" i="35"/>
  <c r="GA271" i="35"/>
  <c r="FZ271" i="35"/>
  <c r="FY271" i="35"/>
  <c r="FX271" i="35"/>
  <c r="GA270" i="35"/>
  <c r="FZ270" i="35"/>
  <c r="FY270" i="35"/>
  <c r="FX270" i="35"/>
  <c r="GA269" i="35"/>
  <c r="FZ269" i="35"/>
  <c r="FY269" i="35"/>
  <c r="FX269" i="35"/>
  <c r="GA268" i="35"/>
  <c r="FZ268" i="35"/>
  <c r="FY268" i="35"/>
  <c r="FX268" i="35"/>
  <c r="GA267" i="35"/>
  <c r="FZ267" i="35"/>
  <c r="FY267" i="35"/>
  <c r="FX267" i="35"/>
  <c r="GA266" i="35"/>
  <c r="FZ266" i="35"/>
  <c r="FY266" i="35"/>
  <c r="FX266" i="35"/>
  <c r="GA265" i="35"/>
  <c r="GA289" i="35" s="1"/>
  <c r="FZ265" i="35"/>
  <c r="FZ289" i="35" s="1"/>
  <c r="FY265" i="35"/>
  <c r="FY289" i="35" s="1"/>
  <c r="FX265" i="35"/>
  <c r="FX289" i="35" s="1"/>
  <c r="FX262" i="35"/>
  <c r="GA261" i="35" s="1"/>
  <c r="FX287" i="38"/>
  <c r="FW287" i="38"/>
  <c r="FV287" i="38"/>
  <c r="FU287" i="38"/>
  <c r="FX286" i="38"/>
  <c r="FW286" i="38"/>
  <c r="FV286" i="38"/>
  <c r="FU286" i="38"/>
  <c r="FX285" i="38"/>
  <c r="FW285" i="38"/>
  <c r="FV285" i="38"/>
  <c r="FU285" i="38"/>
  <c r="FX284" i="38"/>
  <c r="FW284" i="38"/>
  <c r="FV284" i="38"/>
  <c r="FU284" i="38"/>
  <c r="FX283" i="38"/>
  <c r="FW283" i="38"/>
  <c r="FV283" i="38"/>
  <c r="FU283" i="38"/>
  <c r="FX282" i="38"/>
  <c r="FW282" i="38"/>
  <c r="FV282" i="38"/>
  <c r="FU282" i="38"/>
  <c r="FX281" i="38"/>
  <c r="FW281" i="38"/>
  <c r="FV281" i="38"/>
  <c r="FU281" i="38"/>
  <c r="FX280" i="38"/>
  <c r="FW280" i="38"/>
  <c r="FV280" i="38"/>
  <c r="FU280" i="38"/>
  <c r="FX279" i="38"/>
  <c r="FW279" i="38"/>
  <c r="FV279" i="38"/>
  <c r="FU279" i="38"/>
  <c r="FX278" i="38"/>
  <c r="FW278" i="38"/>
  <c r="FV278" i="38"/>
  <c r="FU278" i="38"/>
  <c r="FX277" i="38"/>
  <c r="FW277" i="38"/>
  <c r="FV277" i="38"/>
  <c r="FU277" i="38"/>
  <c r="FX276" i="38"/>
  <c r="FW276" i="38"/>
  <c r="FV276" i="38"/>
  <c r="FU276" i="38"/>
  <c r="FX275" i="38"/>
  <c r="FW275" i="38"/>
  <c r="FV275" i="38"/>
  <c r="FU275" i="38"/>
  <c r="FX274" i="38"/>
  <c r="FW274" i="38"/>
  <c r="FV274" i="38"/>
  <c r="FU274" i="38"/>
  <c r="FX273" i="38"/>
  <c r="FW273" i="38"/>
  <c r="FV273" i="38"/>
  <c r="FU273" i="38"/>
  <c r="FX272" i="38"/>
  <c r="FW272" i="38"/>
  <c r="FV272" i="38"/>
  <c r="FU272" i="38"/>
  <c r="FX271" i="38"/>
  <c r="FW271" i="38"/>
  <c r="FV271" i="38"/>
  <c r="FU271" i="38"/>
  <c r="FX270" i="38"/>
  <c r="FW270" i="38"/>
  <c r="FV270" i="38"/>
  <c r="FU270" i="38"/>
  <c r="FX269" i="38"/>
  <c r="FW269" i="38"/>
  <c r="FV269" i="38"/>
  <c r="FU269" i="38"/>
  <c r="FX268" i="38"/>
  <c r="FW268" i="38"/>
  <c r="FV268" i="38"/>
  <c r="FU268" i="38"/>
  <c r="FX267" i="38"/>
  <c r="FW267" i="38"/>
  <c r="FV267" i="38"/>
  <c r="FU267" i="38"/>
  <c r="FX266" i="38"/>
  <c r="FW266" i="38"/>
  <c r="FV266" i="38"/>
  <c r="FU266" i="38"/>
  <c r="FX265" i="38"/>
  <c r="FX289" i="38" s="1"/>
  <c r="FW265" i="38"/>
  <c r="FW289" i="38" s="1"/>
  <c r="FV265" i="38"/>
  <c r="FV289" i="38" s="1"/>
  <c r="FU265" i="38"/>
  <c r="FU289" i="38" s="1"/>
  <c r="FU262" i="38"/>
  <c r="FX261" i="38" s="1"/>
  <c r="FX287" i="39"/>
  <c r="FW287" i="39"/>
  <c r="FV287" i="39"/>
  <c r="FU287" i="39"/>
  <c r="FX286" i="39"/>
  <c r="FW286" i="39"/>
  <c r="FV286" i="39"/>
  <c r="FU286" i="39"/>
  <c r="FX285" i="39"/>
  <c r="FW285" i="39"/>
  <c r="FV285" i="39"/>
  <c r="FU285" i="39"/>
  <c r="FX284" i="39"/>
  <c r="FW284" i="39"/>
  <c r="FV284" i="39"/>
  <c r="FU284" i="39"/>
  <c r="FX283" i="39"/>
  <c r="FW283" i="39"/>
  <c r="FV283" i="39"/>
  <c r="FU283" i="39"/>
  <c r="FX282" i="39"/>
  <c r="FW282" i="39"/>
  <c r="FV282" i="39"/>
  <c r="FU282" i="39"/>
  <c r="FX281" i="39"/>
  <c r="FW281" i="39"/>
  <c r="FV281" i="39"/>
  <c r="FU281" i="39"/>
  <c r="FX280" i="39"/>
  <c r="FW280" i="39"/>
  <c r="FV280" i="39"/>
  <c r="FU280" i="39"/>
  <c r="FX279" i="39"/>
  <c r="FW279" i="39"/>
  <c r="FV279" i="39"/>
  <c r="FU279" i="39"/>
  <c r="FX278" i="39"/>
  <c r="FW278" i="39"/>
  <c r="FV278" i="39"/>
  <c r="FU278" i="39"/>
  <c r="FX277" i="39"/>
  <c r="FW277" i="39"/>
  <c r="FV277" i="39"/>
  <c r="FU277" i="39"/>
  <c r="FX276" i="39"/>
  <c r="FW276" i="39"/>
  <c r="FV276" i="39"/>
  <c r="FU276" i="39"/>
  <c r="FX275" i="39"/>
  <c r="FW275" i="39"/>
  <c r="FV275" i="39"/>
  <c r="FU275" i="39"/>
  <c r="FX274" i="39"/>
  <c r="FW274" i="39"/>
  <c r="FV274" i="39"/>
  <c r="FU274" i="39"/>
  <c r="FX273" i="39"/>
  <c r="FW273" i="39"/>
  <c r="FV273" i="39"/>
  <c r="FU273" i="39"/>
  <c r="FX272" i="39"/>
  <c r="FW272" i="39"/>
  <c r="FV272" i="39"/>
  <c r="FU272" i="39"/>
  <c r="FX271" i="39"/>
  <c r="FW271" i="39"/>
  <c r="FV271" i="39"/>
  <c r="FU271" i="39"/>
  <c r="FX270" i="39"/>
  <c r="FW270" i="39"/>
  <c r="FV270" i="39"/>
  <c r="FU270" i="39"/>
  <c r="FX269" i="39"/>
  <c r="FW269" i="39"/>
  <c r="FV269" i="39"/>
  <c r="FU269" i="39"/>
  <c r="FX268" i="39"/>
  <c r="FW268" i="39"/>
  <c r="FV268" i="39"/>
  <c r="FU268" i="39"/>
  <c r="FX267" i="39"/>
  <c r="FW267" i="39"/>
  <c r="FV267" i="39"/>
  <c r="FU267" i="39"/>
  <c r="FX266" i="39"/>
  <c r="FW266" i="39"/>
  <c r="FV266" i="39"/>
  <c r="FU266" i="39"/>
  <c r="FX265" i="39"/>
  <c r="FX289" i="39" s="1"/>
  <c r="FW265" i="39"/>
  <c r="FW289" i="39" s="1"/>
  <c r="FV265" i="39"/>
  <c r="FV289" i="39" s="1"/>
  <c r="FU265" i="39"/>
  <c r="FU262" i="39"/>
  <c r="FX261" i="39" s="1"/>
  <c r="FX287" i="19"/>
  <c r="FW287" i="19"/>
  <c r="FV287" i="19"/>
  <c r="FU287" i="19"/>
  <c r="FX286" i="19"/>
  <c r="FW286" i="19"/>
  <c r="FV286" i="19"/>
  <c r="FU286" i="19"/>
  <c r="FX285" i="19"/>
  <c r="FW285" i="19"/>
  <c r="FV285" i="19"/>
  <c r="FU285" i="19"/>
  <c r="FX284" i="19"/>
  <c r="FW284" i="19"/>
  <c r="FV284" i="19"/>
  <c r="FU284" i="19"/>
  <c r="FX283" i="19"/>
  <c r="FW283" i="19"/>
  <c r="FV283" i="19"/>
  <c r="FU283" i="19"/>
  <c r="FX282" i="19"/>
  <c r="FW282" i="19"/>
  <c r="FV282" i="19"/>
  <c r="FU282" i="19"/>
  <c r="FX281" i="19"/>
  <c r="FW281" i="19"/>
  <c r="FV281" i="19"/>
  <c r="FU281" i="19"/>
  <c r="FX280" i="19"/>
  <c r="FW280" i="19"/>
  <c r="FV280" i="19"/>
  <c r="FU280" i="19"/>
  <c r="FX279" i="19"/>
  <c r="FW279" i="19"/>
  <c r="FV279" i="19"/>
  <c r="FU279" i="19"/>
  <c r="FX278" i="19"/>
  <c r="FW278" i="19"/>
  <c r="FV278" i="19"/>
  <c r="FU278" i="19"/>
  <c r="FX277" i="19"/>
  <c r="FW277" i="19"/>
  <c r="FV277" i="19"/>
  <c r="FU277" i="19"/>
  <c r="FX276" i="19"/>
  <c r="FW276" i="19"/>
  <c r="FV276" i="19"/>
  <c r="FU276" i="19"/>
  <c r="FX275" i="19"/>
  <c r="FW275" i="19"/>
  <c r="FV275" i="19"/>
  <c r="FU275" i="19"/>
  <c r="FX274" i="19"/>
  <c r="FW274" i="19"/>
  <c r="FV274" i="19"/>
  <c r="FU274" i="19"/>
  <c r="FX273" i="19"/>
  <c r="FW273" i="19"/>
  <c r="FV273" i="19"/>
  <c r="FU273" i="19"/>
  <c r="FX272" i="19"/>
  <c r="FW272" i="19"/>
  <c r="FV272" i="19"/>
  <c r="FU272" i="19"/>
  <c r="FX271" i="19"/>
  <c r="FW271" i="19"/>
  <c r="FV271" i="19"/>
  <c r="FU271" i="19"/>
  <c r="FX270" i="19"/>
  <c r="FW270" i="19"/>
  <c r="FV270" i="19"/>
  <c r="FU270" i="19"/>
  <c r="FX269" i="19"/>
  <c r="FW269" i="19"/>
  <c r="FV269" i="19"/>
  <c r="FU269" i="19"/>
  <c r="FX268" i="19"/>
  <c r="FW268" i="19"/>
  <c r="FV268" i="19"/>
  <c r="FU268" i="19"/>
  <c r="FX267" i="19"/>
  <c r="FW267" i="19"/>
  <c r="FV267" i="19"/>
  <c r="FU267" i="19"/>
  <c r="FX266" i="19"/>
  <c r="FW266" i="19"/>
  <c r="FV266" i="19"/>
  <c r="FU266" i="19"/>
  <c r="FX265" i="19"/>
  <c r="FX289" i="19" s="1"/>
  <c r="FW265" i="19"/>
  <c r="FW289" i="19" s="1"/>
  <c r="FV265" i="19"/>
  <c r="FU265" i="19"/>
  <c r="FU262" i="19"/>
  <c r="FX261" i="19" s="1"/>
  <c r="FV289" i="19" l="1"/>
  <c r="FU289" i="39"/>
  <c r="FU289" i="19"/>
  <c r="FX261" i="35"/>
  <c r="FY261" i="35"/>
  <c r="FZ261" i="35"/>
  <c r="FU261" i="38"/>
  <c r="FV261" i="38"/>
  <c r="FW261" i="38"/>
  <c r="FV261" i="39"/>
  <c r="FU261" i="39"/>
  <c r="FW261" i="39"/>
  <c r="FU261" i="19"/>
  <c r="FW261" i="19"/>
  <c r="FV261" i="19"/>
  <c r="FT287" i="35"/>
  <c r="FS287" i="35"/>
  <c r="FR287" i="35"/>
  <c r="FQ287" i="35"/>
  <c r="FT286" i="35"/>
  <c r="FS286" i="35"/>
  <c r="FR286" i="35"/>
  <c r="FQ286" i="35"/>
  <c r="FT285" i="35"/>
  <c r="FS285" i="35"/>
  <c r="FR285" i="35"/>
  <c r="FQ285" i="35"/>
  <c r="FT284" i="35"/>
  <c r="FS284" i="35"/>
  <c r="FR284" i="35"/>
  <c r="FQ284" i="35"/>
  <c r="FT283" i="35"/>
  <c r="FS283" i="35"/>
  <c r="FR283" i="35"/>
  <c r="FQ283" i="35"/>
  <c r="FT282" i="35"/>
  <c r="FS282" i="35"/>
  <c r="FR282" i="35"/>
  <c r="FQ282" i="35"/>
  <c r="FT281" i="35"/>
  <c r="FS281" i="35"/>
  <c r="FR281" i="35"/>
  <c r="FQ281" i="35"/>
  <c r="FT280" i="35"/>
  <c r="FS280" i="35"/>
  <c r="FR280" i="35"/>
  <c r="FQ280" i="35"/>
  <c r="FT279" i="35"/>
  <c r="FS279" i="35"/>
  <c r="FR279" i="35"/>
  <c r="FQ279" i="35"/>
  <c r="FT278" i="35"/>
  <c r="FS278" i="35"/>
  <c r="FR278" i="35"/>
  <c r="FQ278" i="35"/>
  <c r="FT277" i="35"/>
  <c r="FS277" i="35"/>
  <c r="FR277" i="35"/>
  <c r="FQ277" i="35"/>
  <c r="FT276" i="35"/>
  <c r="FS276" i="35"/>
  <c r="FR276" i="35"/>
  <c r="FQ276" i="35"/>
  <c r="FT275" i="35"/>
  <c r="FS275" i="35"/>
  <c r="FR275" i="35"/>
  <c r="FQ275" i="35"/>
  <c r="FT274" i="35"/>
  <c r="FS274" i="35"/>
  <c r="FR274" i="35"/>
  <c r="FQ274" i="35"/>
  <c r="FT273" i="35"/>
  <c r="FS273" i="35"/>
  <c r="FR273" i="35"/>
  <c r="FQ273" i="35"/>
  <c r="FT272" i="35"/>
  <c r="FS272" i="35"/>
  <c r="FR272" i="35"/>
  <c r="FQ272" i="35"/>
  <c r="FT271" i="35"/>
  <c r="FS271" i="35"/>
  <c r="FR271" i="35"/>
  <c r="FQ271" i="35"/>
  <c r="FT270" i="35"/>
  <c r="FS270" i="35"/>
  <c r="FR270" i="35"/>
  <c r="FQ270" i="35"/>
  <c r="FT269" i="35"/>
  <c r="FS269" i="35"/>
  <c r="FR269" i="35"/>
  <c r="FQ269" i="35"/>
  <c r="FT268" i="35"/>
  <c r="FS268" i="35"/>
  <c r="FR268" i="35"/>
  <c r="FQ268" i="35"/>
  <c r="FT267" i="35"/>
  <c r="FS267" i="35"/>
  <c r="FR267" i="35"/>
  <c r="FQ267" i="35"/>
  <c r="FT266" i="35"/>
  <c r="FS266" i="35"/>
  <c r="FR266" i="35"/>
  <c r="FQ266" i="35"/>
  <c r="FT265" i="35"/>
  <c r="FT289" i="35" s="1"/>
  <c r="FS265" i="35"/>
  <c r="FS289" i="35" s="1"/>
  <c r="FR265" i="35"/>
  <c r="FQ265" i="35"/>
  <c r="FQ289" i="35" s="1"/>
  <c r="FQ262" i="35"/>
  <c r="FT261" i="35" s="1"/>
  <c r="FQ287" i="38"/>
  <c r="FP287" i="38"/>
  <c r="FO287" i="38"/>
  <c r="FN287" i="38"/>
  <c r="FQ286" i="38"/>
  <c r="FP286" i="38"/>
  <c r="FO286" i="38"/>
  <c r="FN286" i="38"/>
  <c r="FQ285" i="38"/>
  <c r="FP285" i="38"/>
  <c r="FO285" i="38"/>
  <c r="FN285" i="38"/>
  <c r="FQ284" i="38"/>
  <c r="FP284" i="38"/>
  <c r="FO284" i="38"/>
  <c r="FN284" i="38"/>
  <c r="FQ283" i="38"/>
  <c r="FP283" i="38"/>
  <c r="FO283" i="38"/>
  <c r="FN283" i="38"/>
  <c r="FQ282" i="38"/>
  <c r="FP282" i="38"/>
  <c r="FO282" i="38"/>
  <c r="FN282" i="38"/>
  <c r="FQ281" i="38"/>
  <c r="FP281" i="38"/>
  <c r="FO281" i="38"/>
  <c r="FN281" i="38"/>
  <c r="FQ280" i="38"/>
  <c r="FP280" i="38"/>
  <c r="FO280" i="38"/>
  <c r="FN280" i="38"/>
  <c r="FQ279" i="38"/>
  <c r="FP279" i="38"/>
  <c r="FO279" i="38"/>
  <c r="FN279" i="38"/>
  <c r="FQ278" i="38"/>
  <c r="FP278" i="38"/>
  <c r="FO278" i="38"/>
  <c r="FN278" i="38"/>
  <c r="FQ277" i="38"/>
  <c r="FP277" i="38"/>
  <c r="FO277" i="38"/>
  <c r="FN277" i="38"/>
  <c r="FQ276" i="38"/>
  <c r="FP276" i="38"/>
  <c r="FO276" i="38"/>
  <c r="FN276" i="38"/>
  <c r="FQ275" i="38"/>
  <c r="FP275" i="38"/>
  <c r="FO275" i="38"/>
  <c r="FN275" i="38"/>
  <c r="FQ274" i="38"/>
  <c r="FP274" i="38"/>
  <c r="FO274" i="38"/>
  <c r="FN274" i="38"/>
  <c r="FQ273" i="38"/>
  <c r="FP273" i="38"/>
  <c r="FO273" i="38"/>
  <c r="FN273" i="38"/>
  <c r="FQ272" i="38"/>
  <c r="FP272" i="38"/>
  <c r="FO272" i="38"/>
  <c r="FN272" i="38"/>
  <c r="FQ271" i="38"/>
  <c r="FP271" i="38"/>
  <c r="FO271" i="38"/>
  <c r="FN271" i="38"/>
  <c r="FQ270" i="38"/>
  <c r="FP270" i="38"/>
  <c r="FO270" i="38"/>
  <c r="FN270" i="38"/>
  <c r="FQ269" i="38"/>
  <c r="FP269" i="38"/>
  <c r="FO269" i="38"/>
  <c r="FN269" i="38"/>
  <c r="FQ268" i="38"/>
  <c r="FP268" i="38"/>
  <c r="FO268" i="38"/>
  <c r="FN268" i="38"/>
  <c r="FQ267" i="38"/>
  <c r="FP267" i="38"/>
  <c r="FO267" i="38"/>
  <c r="FN267" i="38"/>
  <c r="FQ266" i="38"/>
  <c r="FP266" i="38"/>
  <c r="FO266" i="38"/>
  <c r="FN266" i="38"/>
  <c r="FQ265" i="38"/>
  <c r="FQ289" i="38" s="1"/>
  <c r="FP265" i="38"/>
  <c r="FP289" i="38" s="1"/>
  <c r="FO265" i="38"/>
  <c r="FN265" i="38"/>
  <c r="FN289" i="38" s="1"/>
  <c r="FN262" i="38"/>
  <c r="FQ261" i="38" s="1"/>
  <c r="FQ287" i="39"/>
  <c r="FP287" i="39"/>
  <c r="FO287" i="39"/>
  <c r="FN287" i="39"/>
  <c r="FQ286" i="39"/>
  <c r="FP286" i="39"/>
  <c r="FO286" i="39"/>
  <c r="FN286" i="39"/>
  <c r="FQ285" i="39"/>
  <c r="FP285" i="39"/>
  <c r="FO285" i="39"/>
  <c r="FN285" i="39"/>
  <c r="FQ284" i="39"/>
  <c r="FP284" i="39"/>
  <c r="FO284" i="39"/>
  <c r="FN284" i="39"/>
  <c r="FQ283" i="39"/>
  <c r="FP283" i="39"/>
  <c r="FO283" i="39"/>
  <c r="FN283" i="39"/>
  <c r="FQ282" i="39"/>
  <c r="FP282" i="39"/>
  <c r="FO282" i="39"/>
  <c r="FN282" i="39"/>
  <c r="FQ281" i="39"/>
  <c r="FP281" i="39"/>
  <c r="FO281" i="39"/>
  <c r="FN281" i="39"/>
  <c r="FQ280" i="39"/>
  <c r="FP280" i="39"/>
  <c r="FO280" i="39"/>
  <c r="FN280" i="39"/>
  <c r="FQ279" i="39"/>
  <c r="FP279" i="39"/>
  <c r="FO279" i="39"/>
  <c r="FN279" i="39"/>
  <c r="FQ278" i="39"/>
  <c r="FP278" i="39"/>
  <c r="FO278" i="39"/>
  <c r="FN278" i="39"/>
  <c r="FQ277" i="39"/>
  <c r="FP277" i="39"/>
  <c r="FO277" i="39"/>
  <c r="FN277" i="39"/>
  <c r="FQ276" i="39"/>
  <c r="FP276" i="39"/>
  <c r="FO276" i="39"/>
  <c r="FN276" i="39"/>
  <c r="FQ275" i="39"/>
  <c r="FP275" i="39"/>
  <c r="FO275" i="39"/>
  <c r="FN275" i="39"/>
  <c r="FQ274" i="39"/>
  <c r="FP274" i="39"/>
  <c r="FO274" i="39"/>
  <c r="FN274" i="39"/>
  <c r="FQ273" i="39"/>
  <c r="FP273" i="39"/>
  <c r="FO273" i="39"/>
  <c r="FN273" i="39"/>
  <c r="FQ272" i="39"/>
  <c r="FP272" i="39"/>
  <c r="FO272" i="39"/>
  <c r="FN272" i="39"/>
  <c r="FQ271" i="39"/>
  <c r="FP271" i="39"/>
  <c r="FO271" i="39"/>
  <c r="FN271" i="39"/>
  <c r="FQ270" i="39"/>
  <c r="FP270" i="39"/>
  <c r="FO270" i="39"/>
  <c r="FN270" i="39"/>
  <c r="FQ269" i="39"/>
  <c r="FP269" i="39"/>
  <c r="FO269" i="39"/>
  <c r="FN269" i="39"/>
  <c r="FQ268" i="39"/>
  <c r="FP268" i="39"/>
  <c r="FO268" i="39"/>
  <c r="FN268" i="39"/>
  <c r="FQ267" i="39"/>
  <c r="FP267" i="39"/>
  <c r="FO267" i="39"/>
  <c r="FN267" i="39"/>
  <c r="FQ266" i="39"/>
  <c r="FP266" i="39"/>
  <c r="FO266" i="39"/>
  <c r="FN266" i="39"/>
  <c r="FQ265" i="39"/>
  <c r="FP265" i="39"/>
  <c r="FP289" i="39" s="1"/>
  <c r="FO265" i="39"/>
  <c r="FN265" i="39"/>
  <c r="FN289" i="39" s="1"/>
  <c r="FN262" i="39"/>
  <c r="FQ261" i="39" s="1"/>
  <c r="FQ287" i="19"/>
  <c r="FP287" i="19"/>
  <c r="FO287" i="19"/>
  <c r="FN287" i="19"/>
  <c r="FQ286" i="19"/>
  <c r="FP286" i="19"/>
  <c r="FO286" i="19"/>
  <c r="FN286" i="19"/>
  <c r="FQ285" i="19"/>
  <c r="FP285" i="19"/>
  <c r="FO285" i="19"/>
  <c r="FN285" i="19"/>
  <c r="FQ284" i="19"/>
  <c r="FP284" i="19"/>
  <c r="FO284" i="19"/>
  <c r="FN284" i="19"/>
  <c r="FQ283" i="19"/>
  <c r="FP283" i="19"/>
  <c r="FO283" i="19"/>
  <c r="FN283" i="19"/>
  <c r="FQ282" i="19"/>
  <c r="FP282" i="19"/>
  <c r="FO282" i="19"/>
  <c r="FN282" i="19"/>
  <c r="FQ281" i="19"/>
  <c r="FP281" i="19"/>
  <c r="FO281" i="19"/>
  <c r="FN281" i="19"/>
  <c r="FQ280" i="19"/>
  <c r="FP280" i="19"/>
  <c r="FO280" i="19"/>
  <c r="FN280" i="19"/>
  <c r="FQ279" i="19"/>
  <c r="FP279" i="19"/>
  <c r="FO279" i="19"/>
  <c r="FN279" i="19"/>
  <c r="FQ278" i="19"/>
  <c r="FP278" i="19"/>
  <c r="FO278" i="19"/>
  <c r="FN278" i="19"/>
  <c r="FQ277" i="19"/>
  <c r="FP277" i="19"/>
  <c r="FO277" i="19"/>
  <c r="FN277" i="19"/>
  <c r="FQ276" i="19"/>
  <c r="FP276" i="19"/>
  <c r="FO276" i="19"/>
  <c r="FN276" i="19"/>
  <c r="FQ275" i="19"/>
  <c r="FP275" i="19"/>
  <c r="FO275" i="19"/>
  <c r="FN275" i="19"/>
  <c r="FQ274" i="19"/>
  <c r="FP274" i="19"/>
  <c r="FO274" i="19"/>
  <c r="FN274" i="19"/>
  <c r="FQ273" i="19"/>
  <c r="FP273" i="19"/>
  <c r="FO273" i="19"/>
  <c r="FN273" i="19"/>
  <c r="FQ272" i="19"/>
  <c r="FP272" i="19"/>
  <c r="FO272" i="19"/>
  <c r="FN272" i="19"/>
  <c r="FQ271" i="19"/>
  <c r="FP271" i="19"/>
  <c r="FO271" i="19"/>
  <c r="FN271" i="19"/>
  <c r="FQ270" i="19"/>
  <c r="FP270" i="19"/>
  <c r="FO270" i="19"/>
  <c r="FN270" i="19"/>
  <c r="FQ269" i="19"/>
  <c r="FP269" i="19"/>
  <c r="FO269" i="19"/>
  <c r="FN269" i="19"/>
  <c r="FQ268" i="19"/>
  <c r="FP268" i="19"/>
  <c r="FO268" i="19"/>
  <c r="FN268" i="19"/>
  <c r="FQ267" i="19"/>
  <c r="FP267" i="19"/>
  <c r="FO267" i="19"/>
  <c r="FN267" i="19"/>
  <c r="FQ266" i="19"/>
  <c r="FP266" i="19"/>
  <c r="FO266" i="19"/>
  <c r="FN266" i="19"/>
  <c r="FQ265" i="19"/>
  <c r="FP265" i="19"/>
  <c r="FP289" i="19" s="1"/>
  <c r="FO265" i="19"/>
  <c r="FN265" i="19"/>
  <c r="FN289" i="19" s="1"/>
  <c r="FN262" i="19"/>
  <c r="FP261" i="19" s="1"/>
  <c r="FR289" i="35" l="1"/>
  <c r="FO289" i="19"/>
  <c r="FO289" i="39"/>
  <c r="FQ289" i="19"/>
  <c r="FO289" i="38"/>
  <c r="FQ289" i="39"/>
  <c r="FN261" i="38"/>
  <c r="FQ261" i="35"/>
  <c r="FS261" i="35"/>
  <c r="FR261" i="35"/>
  <c r="FO261" i="38"/>
  <c r="FP261" i="38"/>
  <c r="FN261" i="39"/>
  <c r="FO261" i="39"/>
  <c r="FP261" i="39"/>
  <c r="FO261" i="19"/>
  <c r="FQ261" i="19"/>
  <c r="FN261" i="19"/>
  <c r="FG262" i="19"/>
  <c r="FJ262" i="35"/>
  <c r="FC262" i="35"/>
  <c r="FG262" i="38"/>
  <c r="EZ262" i="38"/>
  <c r="FG262" i="39"/>
  <c r="EZ262" i="39"/>
  <c r="EZ262" i="19"/>
  <c r="FM287" i="35" l="1"/>
  <c r="FL287" i="35"/>
  <c r="FK287" i="35"/>
  <c r="FJ287" i="35"/>
  <c r="FM286" i="35"/>
  <c r="FL286" i="35"/>
  <c r="FK286" i="35"/>
  <c r="FJ286" i="35"/>
  <c r="FM285" i="35"/>
  <c r="FL285" i="35"/>
  <c r="FK285" i="35"/>
  <c r="FJ285" i="35"/>
  <c r="FM284" i="35"/>
  <c r="FL284" i="35"/>
  <c r="FK284" i="35"/>
  <c r="FJ284" i="35"/>
  <c r="FM283" i="35"/>
  <c r="FL283" i="35"/>
  <c r="FK283" i="35"/>
  <c r="FJ283" i="35"/>
  <c r="FM282" i="35"/>
  <c r="FL282" i="35"/>
  <c r="FK282" i="35"/>
  <c r="FJ282" i="35"/>
  <c r="FM281" i="35"/>
  <c r="FL281" i="35"/>
  <c r="FK281" i="35"/>
  <c r="FJ281" i="35"/>
  <c r="FM280" i="35"/>
  <c r="FL280" i="35"/>
  <c r="FK280" i="35"/>
  <c r="FJ280" i="35"/>
  <c r="FM279" i="35"/>
  <c r="FL279" i="35"/>
  <c r="FK279" i="35"/>
  <c r="FJ279" i="35"/>
  <c r="FM278" i="35"/>
  <c r="FL278" i="35"/>
  <c r="FK278" i="35"/>
  <c r="FJ278" i="35"/>
  <c r="FM277" i="35"/>
  <c r="FL277" i="35"/>
  <c r="FK277" i="35"/>
  <c r="FJ277" i="35"/>
  <c r="FM276" i="35"/>
  <c r="FL276" i="35"/>
  <c r="FK276" i="35"/>
  <c r="FJ276" i="35"/>
  <c r="FM275" i="35"/>
  <c r="FL275" i="35"/>
  <c r="FK275" i="35"/>
  <c r="FJ275" i="35"/>
  <c r="FM274" i="35"/>
  <c r="FL274" i="35"/>
  <c r="FK274" i="35"/>
  <c r="FJ274" i="35"/>
  <c r="FM273" i="35"/>
  <c r="FL273" i="35"/>
  <c r="FK273" i="35"/>
  <c r="FJ273" i="35"/>
  <c r="FM272" i="35"/>
  <c r="FL272" i="35"/>
  <c r="FK272" i="35"/>
  <c r="FJ272" i="35"/>
  <c r="FM271" i="35"/>
  <c r="FL271" i="35"/>
  <c r="FK271" i="35"/>
  <c r="FJ271" i="35"/>
  <c r="FM270" i="35"/>
  <c r="FL270" i="35"/>
  <c r="FK270" i="35"/>
  <c r="FJ270" i="35"/>
  <c r="FM269" i="35"/>
  <c r="FL269" i="35"/>
  <c r="FK269" i="35"/>
  <c r="FJ269" i="35"/>
  <c r="FM268" i="35"/>
  <c r="FL268" i="35"/>
  <c r="FK268" i="35"/>
  <c r="FJ268" i="35"/>
  <c r="FM267" i="35"/>
  <c r="FL267" i="35"/>
  <c r="FK267" i="35"/>
  <c r="FJ267" i="35"/>
  <c r="FM266" i="35"/>
  <c r="FL266" i="35"/>
  <c r="FK266" i="35"/>
  <c r="FJ266" i="35"/>
  <c r="FM265" i="35"/>
  <c r="FL265" i="35"/>
  <c r="FL289" i="35" s="1"/>
  <c r="FK265" i="35"/>
  <c r="FK289" i="35" s="1"/>
  <c r="FJ265" i="35"/>
  <c r="FJ289" i="35" s="1"/>
  <c r="FM261" i="35"/>
  <c r="FJ261" i="35"/>
  <c r="FJ287" i="38"/>
  <c r="FI287" i="38"/>
  <c r="FH287" i="38"/>
  <c r="FG287" i="38"/>
  <c r="FJ286" i="38"/>
  <c r="FI286" i="38"/>
  <c r="FH286" i="38"/>
  <c r="FG286" i="38"/>
  <c r="FJ285" i="38"/>
  <c r="FI285" i="38"/>
  <c r="FH285" i="38"/>
  <c r="FG285" i="38"/>
  <c r="FJ284" i="38"/>
  <c r="FI284" i="38"/>
  <c r="FH284" i="38"/>
  <c r="FG284" i="38"/>
  <c r="FJ283" i="38"/>
  <c r="FI283" i="38"/>
  <c r="FH283" i="38"/>
  <c r="FG283" i="38"/>
  <c r="FJ282" i="38"/>
  <c r="FI282" i="38"/>
  <c r="FH282" i="38"/>
  <c r="FG282" i="38"/>
  <c r="FJ281" i="38"/>
  <c r="FI281" i="38"/>
  <c r="FH281" i="38"/>
  <c r="FG281" i="38"/>
  <c r="FJ280" i="38"/>
  <c r="FI280" i="38"/>
  <c r="FH280" i="38"/>
  <c r="FG280" i="38"/>
  <c r="FJ279" i="38"/>
  <c r="FI279" i="38"/>
  <c r="FH279" i="38"/>
  <c r="FG279" i="38"/>
  <c r="FJ278" i="38"/>
  <c r="FI278" i="38"/>
  <c r="FH278" i="38"/>
  <c r="FG278" i="38"/>
  <c r="FJ277" i="38"/>
  <c r="FI277" i="38"/>
  <c r="FH277" i="38"/>
  <c r="FG277" i="38"/>
  <c r="FJ276" i="38"/>
  <c r="FI276" i="38"/>
  <c r="FH276" i="38"/>
  <c r="FG276" i="38"/>
  <c r="FJ275" i="38"/>
  <c r="FI275" i="38"/>
  <c r="FH275" i="38"/>
  <c r="FG275" i="38"/>
  <c r="FJ274" i="38"/>
  <c r="FI274" i="38"/>
  <c r="FH274" i="38"/>
  <c r="FG274" i="38"/>
  <c r="FJ273" i="38"/>
  <c r="FI273" i="38"/>
  <c r="FH273" i="38"/>
  <c r="FG273" i="38"/>
  <c r="FJ272" i="38"/>
  <c r="FI272" i="38"/>
  <c r="FH272" i="38"/>
  <c r="FG272" i="38"/>
  <c r="FJ271" i="38"/>
  <c r="FI271" i="38"/>
  <c r="FH271" i="38"/>
  <c r="FG271" i="38"/>
  <c r="FJ270" i="38"/>
  <c r="FI270" i="38"/>
  <c r="FH270" i="38"/>
  <c r="FG270" i="38"/>
  <c r="FJ269" i="38"/>
  <c r="FI269" i="38"/>
  <c r="FH269" i="38"/>
  <c r="FG269" i="38"/>
  <c r="FJ268" i="38"/>
  <c r="FI268" i="38"/>
  <c r="FH268" i="38"/>
  <c r="FG268" i="38"/>
  <c r="FJ267" i="38"/>
  <c r="FI267" i="38"/>
  <c r="FH267" i="38"/>
  <c r="FG267" i="38"/>
  <c r="FJ266" i="38"/>
  <c r="FI266" i="38"/>
  <c r="FH266" i="38"/>
  <c r="FG266" i="38"/>
  <c r="FJ265" i="38"/>
  <c r="FJ289" i="38" s="1"/>
  <c r="FI265" i="38"/>
  <c r="FI289" i="38" s="1"/>
  <c r="FH265" i="38"/>
  <c r="FG265" i="38"/>
  <c r="FG289" i="38" s="1"/>
  <c r="FJ261" i="38"/>
  <c r="FJ287" i="39"/>
  <c r="FI287" i="39"/>
  <c r="FH287" i="39"/>
  <c r="FG287" i="39"/>
  <c r="FJ286" i="39"/>
  <c r="FI286" i="39"/>
  <c r="FH286" i="39"/>
  <c r="FG286" i="39"/>
  <c r="FJ285" i="39"/>
  <c r="FI285" i="39"/>
  <c r="FH285" i="39"/>
  <c r="FG285" i="39"/>
  <c r="FJ284" i="39"/>
  <c r="FI284" i="39"/>
  <c r="FH284" i="39"/>
  <c r="FG284" i="39"/>
  <c r="FJ283" i="39"/>
  <c r="FI283" i="39"/>
  <c r="FH283" i="39"/>
  <c r="FG283" i="39"/>
  <c r="FJ282" i="39"/>
  <c r="FI282" i="39"/>
  <c r="FH282" i="39"/>
  <c r="FG282" i="39"/>
  <c r="FJ281" i="39"/>
  <c r="FI281" i="39"/>
  <c r="FH281" i="39"/>
  <c r="FG281" i="39"/>
  <c r="FJ280" i="39"/>
  <c r="FI280" i="39"/>
  <c r="FH280" i="39"/>
  <c r="FG280" i="39"/>
  <c r="FJ279" i="39"/>
  <c r="FI279" i="39"/>
  <c r="FH279" i="39"/>
  <c r="FG279" i="39"/>
  <c r="FJ278" i="39"/>
  <c r="FI278" i="39"/>
  <c r="FH278" i="39"/>
  <c r="FG278" i="39"/>
  <c r="FJ277" i="39"/>
  <c r="FI277" i="39"/>
  <c r="FH277" i="39"/>
  <c r="FG277" i="39"/>
  <c r="FJ276" i="39"/>
  <c r="FI276" i="39"/>
  <c r="FH276" i="39"/>
  <c r="FG276" i="39"/>
  <c r="FJ275" i="39"/>
  <c r="FI275" i="39"/>
  <c r="FH275" i="39"/>
  <c r="FG275" i="39"/>
  <c r="FJ274" i="39"/>
  <c r="FI274" i="39"/>
  <c r="FH274" i="39"/>
  <c r="FG274" i="39"/>
  <c r="FJ273" i="39"/>
  <c r="FI273" i="39"/>
  <c r="FH273" i="39"/>
  <c r="FG273" i="39"/>
  <c r="FJ272" i="39"/>
  <c r="FI272" i="39"/>
  <c r="FH272" i="39"/>
  <c r="FG272" i="39"/>
  <c r="FJ271" i="39"/>
  <c r="FI271" i="39"/>
  <c r="FH271" i="39"/>
  <c r="FG271" i="39"/>
  <c r="FJ270" i="39"/>
  <c r="FI270" i="39"/>
  <c r="FH270" i="39"/>
  <c r="FG270" i="39"/>
  <c r="FJ269" i="39"/>
  <c r="FI269" i="39"/>
  <c r="FH269" i="39"/>
  <c r="FG269" i="39"/>
  <c r="FJ268" i="39"/>
  <c r="FI268" i="39"/>
  <c r="FH268" i="39"/>
  <c r="FG268" i="39"/>
  <c r="FJ267" i="39"/>
  <c r="FI267" i="39"/>
  <c r="FH267" i="39"/>
  <c r="FG267" i="39"/>
  <c r="FJ266" i="39"/>
  <c r="FI266" i="39"/>
  <c r="FH266" i="39"/>
  <c r="FG266" i="39"/>
  <c r="FJ265" i="39"/>
  <c r="FJ289" i="39" s="1"/>
  <c r="FI265" i="39"/>
  <c r="FH265" i="39"/>
  <c r="FH289" i="39" s="1"/>
  <c r="FG265" i="39"/>
  <c r="FG289" i="39" s="1"/>
  <c r="FJ261" i="39"/>
  <c r="FJ287" i="19"/>
  <c r="FI287" i="19"/>
  <c r="FH287" i="19"/>
  <c r="FG287" i="19"/>
  <c r="FJ286" i="19"/>
  <c r="FI286" i="19"/>
  <c r="FH286" i="19"/>
  <c r="FG286" i="19"/>
  <c r="FJ285" i="19"/>
  <c r="FI285" i="19"/>
  <c r="FH285" i="19"/>
  <c r="FG285" i="19"/>
  <c r="FJ284" i="19"/>
  <c r="FI284" i="19"/>
  <c r="FH284" i="19"/>
  <c r="FG284" i="19"/>
  <c r="FJ283" i="19"/>
  <c r="FI283" i="19"/>
  <c r="FH283" i="19"/>
  <c r="FG283" i="19"/>
  <c r="FJ282" i="19"/>
  <c r="FI282" i="19"/>
  <c r="FH282" i="19"/>
  <c r="FG282" i="19"/>
  <c r="FJ281" i="19"/>
  <c r="FI281" i="19"/>
  <c r="FH281" i="19"/>
  <c r="FG281" i="19"/>
  <c r="FJ280" i="19"/>
  <c r="FI280" i="19"/>
  <c r="FH280" i="19"/>
  <c r="FG280" i="19"/>
  <c r="FJ279" i="19"/>
  <c r="FI279" i="19"/>
  <c r="FH279" i="19"/>
  <c r="FG279" i="19"/>
  <c r="FJ278" i="19"/>
  <c r="FI278" i="19"/>
  <c r="FH278" i="19"/>
  <c r="FG278" i="19"/>
  <c r="FJ277" i="19"/>
  <c r="FI277" i="19"/>
  <c r="FH277" i="19"/>
  <c r="FG277" i="19"/>
  <c r="FJ276" i="19"/>
  <c r="FI276" i="19"/>
  <c r="FH276" i="19"/>
  <c r="FG276" i="19"/>
  <c r="FJ275" i="19"/>
  <c r="FI275" i="19"/>
  <c r="FH275" i="19"/>
  <c r="FG275" i="19"/>
  <c r="FJ274" i="19"/>
  <c r="FI274" i="19"/>
  <c r="FH274" i="19"/>
  <c r="FG274" i="19"/>
  <c r="FJ273" i="19"/>
  <c r="FI273" i="19"/>
  <c r="FH273" i="19"/>
  <c r="FG273" i="19"/>
  <c r="FJ272" i="19"/>
  <c r="FI272" i="19"/>
  <c r="FH272" i="19"/>
  <c r="FG272" i="19"/>
  <c r="FJ271" i="19"/>
  <c r="FI271" i="19"/>
  <c r="FH271" i="19"/>
  <c r="FG271" i="19"/>
  <c r="FJ270" i="19"/>
  <c r="FI270" i="19"/>
  <c r="FH270" i="19"/>
  <c r="FG270" i="19"/>
  <c r="FJ269" i="19"/>
  <c r="FI269" i="19"/>
  <c r="FH269" i="19"/>
  <c r="FG269" i="19"/>
  <c r="FJ268" i="19"/>
  <c r="FI268" i="19"/>
  <c r="FH268" i="19"/>
  <c r="FG268" i="19"/>
  <c r="FJ267" i="19"/>
  <c r="FI267" i="19"/>
  <c r="FH267" i="19"/>
  <c r="FG267" i="19"/>
  <c r="FJ266" i="19"/>
  <c r="FI266" i="19"/>
  <c r="FH266" i="19"/>
  <c r="FG266" i="19"/>
  <c r="FJ265" i="19"/>
  <c r="FI265" i="19"/>
  <c r="FH265" i="19"/>
  <c r="FH289" i="19" s="1"/>
  <c r="FG265" i="19"/>
  <c r="FJ261" i="19"/>
  <c r="FI289" i="39" l="1"/>
  <c r="FJ289" i="19"/>
  <c r="FH289" i="38"/>
  <c r="FG289" i="19"/>
  <c r="FI289" i="19"/>
  <c r="FM289" i="35"/>
  <c r="FL261" i="35"/>
  <c r="FK261" i="35"/>
  <c r="FG261" i="38"/>
  <c r="FH261" i="38"/>
  <c r="FI261" i="38"/>
  <c r="FG261" i="39"/>
  <c r="FI261" i="39"/>
  <c r="FH261" i="39"/>
  <c r="FG261" i="19"/>
  <c r="FI261" i="19"/>
  <c r="FH261" i="19"/>
  <c r="FF287" i="35"/>
  <c r="FE287" i="35"/>
  <c r="FD287" i="35"/>
  <c r="FC287" i="35"/>
  <c r="FF286" i="35"/>
  <c r="FE286" i="35"/>
  <c r="FD286" i="35"/>
  <c r="FC286" i="35"/>
  <c r="FF285" i="35"/>
  <c r="FE285" i="35"/>
  <c r="FD285" i="35"/>
  <c r="FC285" i="35"/>
  <c r="FF284" i="35"/>
  <c r="FE284" i="35"/>
  <c r="FD284" i="35"/>
  <c r="FC284" i="35"/>
  <c r="FF283" i="35"/>
  <c r="FE283" i="35"/>
  <c r="FD283" i="35"/>
  <c r="FC283" i="35"/>
  <c r="FF282" i="35"/>
  <c r="FE282" i="35"/>
  <c r="FD282" i="35"/>
  <c r="FC282" i="35"/>
  <c r="FF281" i="35"/>
  <c r="FE281" i="35"/>
  <c r="FD281" i="35"/>
  <c r="FC281" i="35"/>
  <c r="FF280" i="35"/>
  <c r="FE280" i="35"/>
  <c r="FD280" i="35"/>
  <c r="FC280" i="35"/>
  <c r="FF279" i="35"/>
  <c r="FE279" i="35"/>
  <c r="FD279" i="35"/>
  <c r="FC279" i="35"/>
  <c r="FF278" i="35"/>
  <c r="FE278" i="35"/>
  <c r="FD278" i="35"/>
  <c r="FC278" i="35"/>
  <c r="FF277" i="35"/>
  <c r="FE277" i="35"/>
  <c r="FD277" i="35"/>
  <c r="FC277" i="35"/>
  <c r="FF276" i="35"/>
  <c r="FE276" i="35"/>
  <c r="FD276" i="35"/>
  <c r="FC276" i="35"/>
  <c r="FF275" i="35"/>
  <c r="FE275" i="35"/>
  <c r="FD275" i="35"/>
  <c r="FC275" i="35"/>
  <c r="FF274" i="35"/>
  <c r="FE274" i="35"/>
  <c r="FD274" i="35"/>
  <c r="FC274" i="35"/>
  <c r="FF273" i="35"/>
  <c r="FE273" i="35"/>
  <c r="FD273" i="35"/>
  <c r="FC273" i="35"/>
  <c r="FF272" i="35"/>
  <c r="FE272" i="35"/>
  <c r="FD272" i="35"/>
  <c r="FC272" i="35"/>
  <c r="FF271" i="35"/>
  <c r="FE271" i="35"/>
  <c r="FD271" i="35"/>
  <c r="FC271" i="35"/>
  <c r="FF270" i="35"/>
  <c r="FE270" i="35"/>
  <c r="FD270" i="35"/>
  <c r="FC270" i="35"/>
  <c r="FF269" i="35"/>
  <c r="FE269" i="35"/>
  <c r="FD269" i="35"/>
  <c r="FC269" i="35"/>
  <c r="FF268" i="35"/>
  <c r="FE268" i="35"/>
  <c r="FD268" i="35"/>
  <c r="FC268" i="35"/>
  <c r="FF267" i="35"/>
  <c r="FE267" i="35"/>
  <c r="FD267" i="35"/>
  <c r="FC267" i="35"/>
  <c r="FF266" i="35"/>
  <c r="FE266" i="35"/>
  <c r="FD266" i="35"/>
  <c r="FC266" i="35"/>
  <c r="FF265" i="35"/>
  <c r="FF289" i="35" s="1"/>
  <c r="FE265" i="35"/>
  <c r="FE289" i="35" s="1"/>
  <c r="FD265" i="35"/>
  <c r="FD289" i="35" s="1"/>
  <c r="FC265" i="35"/>
  <c r="FC289" i="35" s="1"/>
  <c r="FF261" i="35"/>
  <c r="FC287" i="38"/>
  <c r="FB287" i="38"/>
  <c r="FA287" i="38"/>
  <c r="EZ287" i="38"/>
  <c r="FC286" i="38"/>
  <c r="FB286" i="38"/>
  <c r="FA286" i="38"/>
  <c r="EZ286" i="38"/>
  <c r="FC285" i="38"/>
  <c r="FB285" i="38"/>
  <c r="FA285" i="38"/>
  <c r="EZ285" i="38"/>
  <c r="FC284" i="38"/>
  <c r="FB284" i="38"/>
  <c r="FA284" i="38"/>
  <c r="EZ284" i="38"/>
  <c r="FC283" i="38"/>
  <c r="FB283" i="38"/>
  <c r="FA283" i="38"/>
  <c r="EZ283" i="38"/>
  <c r="FC282" i="38"/>
  <c r="FB282" i="38"/>
  <c r="FA282" i="38"/>
  <c r="EZ282" i="38"/>
  <c r="FC281" i="38"/>
  <c r="FB281" i="38"/>
  <c r="FA281" i="38"/>
  <c r="EZ281" i="38"/>
  <c r="FC280" i="38"/>
  <c r="FB280" i="38"/>
  <c r="FA280" i="38"/>
  <c r="EZ280" i="38"/>
  <c r="FC279" i="38"/>
  <c r="FB279" i="38"/>
  <c r="FA279" i="38"/>
  <c r="EZ279" i="38"/>
  <c r="FC278" i="38"/>
  <c r="FB278" i="38"/>
  <c r="FA278" i="38"/>
  <c r="EZ278" i="38"/>
  <c r="FC277" i="38"/>
  <c r="FB277" i="38"/>
  <c r="FA277" i="38"/>
  <c r="EZ277" i="38"/>
  <c r="FC276" i="38"/>
  <c r="FB276" i="38"/>
  <c r="FA276" i="38"/>
  <c r="EZ276" i="38"/>
  <c r="FC275" i="38"/>
  <c r="FB275" i="38"/>
  <c r="FA275" i="38"/>
  <c r="EZ275" i="38"/>
  <c r="FC274" i="38"/>
  <c r="FB274" i="38"/>
  <c r="FA274" i="38"/>
  <c r="EZ274" i="38"/>
  <c r="FC273" i="38"/>
  <c r="FB273" i="38"/>
  <c r="FA273" i="38"/>
  <c r="EZ273" i="38"/>
  <c r="FC272" i="38"/>
  <c r="FB272" i="38"/>
  <c r="FA272" i="38"/>
  <c r="EZ272" i="38"/>
  <c r="FC271" i="38"/>
  <c r="FB271" i="38"/>
  <c r="FA271" i="38"/>
  <c r="EZ271" i="38"/>
  <c r="FC270" i="38"/>
  <c r="FB270" i="38"/>
  <c r="FA270" i="38"/>
  <c r="EZ270" i="38"/>
  <c r="FC269" i="38"/>
  <c r="FB269" i="38"/>
  <c r="FA269" i="38"/>
  <c r="EZ269" i="38"/>
  <c r="FC268" i="38"/>
  <c r="FB268" i="38"/>
  <c r="FA268" i="38"/>
  <c r="EZ268" i="38"/>
  <c r="FC267" i="38"/>
  <c r="FB267" i="38"/>
  <c r="FA267" i="38"/>
  <c r="EZ267" i="38"/>
  <c r="FC266" i="38"/>
  <c r="FB266" i="38"/>
  <c r="FA266" i="38"/>
  <c r="EZ266" i="38"/>
  <c r="FC265" i="38"/>
  <c r="FC289" i="38" s="1"/>
  <c r="FB265" i="38"/>
  <c r="FA265" i="38"/>
  <c r="FA289" i="38" s="1"/>
  <c r="EZ265" i="38"/>
  <c r="FC261" i="38"/>
  <c r="FC287" i="39"/>
  <c r="FB287" i="39"/>
  <c r="FA287" i="39"/>
  <c r="EZ287" i="39"/>
  <c r="FC286" i="39"/>
  <c r="FB286" i="39"/>
  <c r="FA286" i="39"/>
  <c r="EZ286" i="39"/>
  <c r="FC285" i="39"/>
  <c r="FB285" i="39"/>
  <c r="FA285" i="39"/>
  <c r="EZ285" i="39"/>
  <c r="FC284" i="39"/>
  <c r="FB284" i="39"/>
  <c r="FA284" i="39"/>
  <c r="EZ284" i="39"/>
  <c r="FC283" i="39"/>
  <c r="FB283" i="39"/>
  <c r="FA283" i="39"/>
  <c r="EZ283" i="39"/>
  <c r="FC282" i="39"/>
  <c r="FB282" i="39"/>
  <c r="FA282" i="39"/>
  <c r="EZ282" i="39"/>
  <c r="FC281" i="39"/>
  <c r="FB281" i="39"/>
  <c r="FA281" i="39"/>
  <c r="EZ281" i="39"/>
  <c r="FC280" i="39"/>
  <c r="FB280" i="39"/>
  <c r="FA280" i="39"/>
  <c r="EZ280" i="39"/>
  <c r="FC279" i="39"/>
  <c r="FB279" i="39"/>
  <c r="FA279" i="39"/>
  <c r="EZ279" i="39"/>
  <c r="FC278" i="39"/>
  <c r="FB278" i="39"/>
  <c r="FA278" i="39"/>
  <c r="EZ278" i="39"/>
  <c r="FC277" i="39"/>
  <c r="FB277" i="39"/>
  <c r="FA277" i="39"/>
  <c r="EZ277" i="39"/>
  <c r="FC276" i="39"/>
  <c r="FB276" i="39"/>
  <c r="FA276" i="39"/>
  <c r="EZ276" i="39"/>
  <c r="FC275" i="39"/>
  <c r="FB275" i="39"/>
  <c r="FA275" i="39"/>
  <c r="EZ275" i="39"/>
  <c r="FC274" i="39"/>
  <c r="FB274" i="39"/>
  <c r="FA274" i="39"/>
  <c r="EZ274" i="39"/>
  <c r="FC273" i="39"/>
  <c r="FB273" i="39"/>
  <c r="FA273" i="39"/>
  <c r="EZ273" i="39"/>
  <c r="FC272" i="39"/>
  <c r="FB272" i="39"/>
  <c r="FA272" i="39"/>
  <c r="EZ272" i="39"/>
  <c r="FC271" i="39"/>
  <c r="FB271" i="39"/>
  <c r="FA271" i="39"/>
  <c r="EZ271" i="39"/>
  <c r="FC270" i="39"/>
  <c r="FB270" i="39"/>
  <c r="FA270" i="39"/>
  <c r="EZ270" i="39"/>
  <c r="FC269" i="39"/>
  <c r="FB269" i="39"/>
  <c r="FA269" i="39"/>
  <c r="EZ269" i="39"/>
  <c r="FC268" i="39"/>
  <c r="FB268" i="39"/>
  <c r="FA268" i="39"/>
  <c r="EZ268" i="39"/>
  <c r="FC267" i="39"/>
  <c r="FB267" i="39"/>
  <c r="FA267" i="39"/>
  <c r="EZ267" i="39"/>
  <c r="FC266" i="39"/>
  <c r="FB266" i="39"/>
  <c r="FA266" i="39"/>
  <c r="EZ266" i="39"/>
  <c r="FC265" i="39"/>
  <c r="FC289" i="39" s="1"/>
  <c r="FB265" i="39"/>
  <c r="FB289" i="39" s="1"/>
  <c r="FA265" i="39"/>
  <c r="FA289" i="39" s="1"/>
  <c r="EZ265" i="39"/>
  <c r="EZ289" i="39" s="1"/>
  <c r="FC261" i="39"/>
  <c r="FC287" i="19"/>
  <c r="FB287" i="19"/>
  <c r="FA287" i="19"/>
  <c r="EZ287" i="19"/>
  <c r="FC286" i="19"/>
  <c r="FB286" i="19"/>
  <c r="FA286" i="19"/>
  <c r="EZ286" i="19"/>
  <c r="FC285" i="19"/>
  <c r="FB285" i="19"/>
  <c r="FA285" i="19"/>
  <c r="EZ285" i="19"/>
  <c r="FC284" i="19"/>
  <c r="FB284" i="19"/>
  <c r="FA284" i="19"/>
  <c r="EZ284" i="19"/>
  <c r="FC283" i="19"/>
  <c r="FB283" i="19"/>
  <c r="FA283" i="19"/>
  <c r="EZ283" i="19"/>
  <c r="FC282" i="19"/>
  <c r="FB282" i="19"/>
  <c r="FA282" i="19"/>
  <c r="EZ282" i="19"/>
  <c r="FC281" i="19"/>
  <c r="FB281" i="19"/>
  <c r="FA281" i="19"/>
  <c r="EZ281" i="19"/>
  <c r="FC280" i="19"/>
  <c r="FB280" i="19"/>
  <c r="FA280" i="19"/>
  <c r="EZ280" i="19"/>
  <c r="FC279" i="19"/>
  <c r="FB279" i="19"/>
  <c r="FA279" i="19"/>
  <c r="EZ279" i="19"/>
  <c r="FC278" i="19"/>
  <c r="FB278" i="19"/>
  <c r="FA278" i="19"/>
  <c r="EZ278" i="19"/>
  <c r="FC277" i="19"/>
  <c r="FB277" i="19"/>
  <c r="FA277" i="19"/>
  <c r="EZ277" i="19"/>
  <c r="FC276" i="19"/>
  <c r="FB276" i="19"/>
  <c r="FA276" i="19"/>
  <c r="EZ276" i="19"/>
  <c r="FC275" i="19"/>
  <c r="FB275" i="19"/>
  <c r="FA275" i="19"/>
  <c r="EZ275" i="19"/>
  <c r="FC274" i="19"/>
  <c r="FB274" i="19"/>
  <c r="FA274" i="19"/>
  <c r="EZ274" i="19"/>
  <c r="FC273" i="19"/>
  <c r="FB273" i="19"/>
  <c r="FA273" i="19"/>
  <c r="EZ273" i="19"/>
  <c r="FC272" i="19"/>
  <c r="FB272" i="19"/>
  <c r="FA272" i="19"/>
  <c r="EZ272" i="19"/>
  <c r="FC271" i="19"/>
  <c r="FB271" i="19"/>
  <c r="FA271" i="19"/>
  <c r="EZ271" i="19"/>
  <c r="FC270" i="19"/>
  <c r="FB270" i="19"/>
  <c r="FA270" i="19"/>
  <c r="EZ270" i="19"/>
  <c r="FC269" i="19"/>
  <c r="FB269" i="19"/>
  <c r="FA269" i="19"/>
  <c r="EZ269" i="19"/>
  <c r="FC268" i="19"/>
  <c r="FB268" i="19"/>
  <c r="FA268" i="19"/>
  <c r="EZ268" i="19"/>
  <c r="FC267" i="19"/>
  <c r="FB267" i="19"/>
  <c r="FA267" i="19"/>
  <c r="EZ267" i="19"/>
  <c r="FC266" i="19"/>
  <c r="FB266" i="19"/>
  <c r="FA266" i="19"/>
  <c r="EZ266" i="19"/>
  <c r="FC265" i="19"/>
  <c r="FC289" i="19" s="1"/>
  <c r="FB265" i="19"/>
  <c r="FB289" i="19" s="1"/>
  <c r="FA265" i="19"/>
  <c r="EZ265" i="19"/>
  <c r="EZ289" i="19" s="1"/>
  <c r="FC261" i="19"/>
  <c r="FB289" i="38" l="1"/>
  <c r="FA289" i="19"/>
  <c r="EZ289" i="38"/>
  <c r="FD261" i="35"/>
  <c r="FE261" i="35"/>
  <c r="FC261" i="35"/>
  <c r="FA261" i="38"/>
  <c r="FB261" i="38"/>
  <c r="EZ261" i="38"/>
  <c r="EZ261" i="39"/>
  <c r="FA261" i="39"/>
  <c r="FB261" i="39"/>
  <c r="EZ261" i="19"/>
  <c r="FA261" i="19"/>
  <c r="FB261" i="19"/>
  <c r="EV262" i="35"/>
  <c r="ES262" i="38"/>
  <c r="EV261" i="38" s="1"/>
  <c r="ES262" i="39"/>
  <c r="EV261" i="39" s="1"/>
  <c r="ES262" i="19"/>
  <c r="EV261" i="19" s="1"/>
  <c r="EY287" i="35"/>
  <c r="EX287" i="35"/>
  <c r="EW287" i="35"/>
  <c r="EV287" i="35"/>
  <c r="EY286" i="35"/>
  <c r="EX286" i="35"/>
  <c r="EW286" i="35"/>
  <c r="EV286" i="35"/>
  <c r="EY285" i="35"/>
  <c r="EX285" i="35"/>
  <c r="EW285" i="35"/>
  <c r="EV285" i="35"/>
  <c r="EY284" i="35"/>
  <c r="EX284" i="35"/>
  <c r="EW284" i="35"/>
  <c r="EV284" i="35"/>
  <c r="EY283" i="35"/>
  <c r="EX283" i="35"/>
  <c r="EW283" i="35"/>
  <c r="EV283" i="35"/>
  <c r="EY282" i="35"/>
  <c r="EX282" i="35"/>
  <c r="EW282" i="35"/>
  <c r="EV282" i="35"/>
  <c r="EY281" i="35"/>
  <c r="EX281" i="35"/>
  <c r="EW281" i="35"/>
  <c r="EV281" i="35"/>
  <c r="EY280" i="35"/>
  <c r="EX280" i="35"/>
  <c r="EW280" i="35"/>
  <c r="EV280" i="35"/>
  <c r="EY279" i="35"/>
  <c r="EX279" i="35"/>
  <c r="EW279" i="35"/>
  <c r="EV279" i="35"/>
  <c r="EY278" i="35"/>
  <c r="EX278" i="35"/>
  <c r="EW278" i="35"/>
  <c r="EV278" i="35"/>
  <c r="EY277" i="35"/>
  <c r="EX277" i="35"/>
  <c r="EW277" i="35"/>
  <c r="EV277" i="35"/>
  <c r="EY276" i="35"/>
  <c r="EX276" i="35"/>
  <c r="EW276" i="35"/>
  <c r="EV276" i="35"/>
  <c r="EY275" i="35"/>
  <c r="EX275" i="35"/>
  <c r="EW275" i="35"/>
  <c r="EV275" i="35"/>
  <c r="EY274" i="35"/>
  <c r="EX274" i="35"/>
  <c r="EW274" i="35"/>
  <c r="EV274" i="35"/>
  <c r="EY273" i="35"/>
  <c r="EX273" i="35"/>
  <c r="EW273" i="35"/>
  <c r="EV273" i="35"/>
  <c r="EY272" i="35"/>
  <c r="EX272" i="35"/>
  <c r="EW272" i="35"/>
  <c r="EV272" i="35"/>
  <c r="EY271" i="35"/>
  <c r="EX271" i="35"/>
  <c r="EW271" i="35"/>
  <c r="EV271" i="35"/>
  <c r="EY270" i="35"/>
  <c r="EX270" i="35"/>
  <c r="EW270" i="35"/>
  <c r="EV270" i="35"/>
  <c r="EY269" i="35"/>
  <c r="EX269" i="35"/>
  <c r="EW269" i="35"/>
  <c r="EV269" i="35"/>
  <c r="EY268" i="35"/>
  <c r="EX268" i="35"/>
  <c r="EW268" i="35"/>
  <c r="EV268" i="35"/>
  <c r="EY267" i="35"/>
  <c r="EX267" i="35"/>
  <c r="EW267" i="35"/>
  <c r="EV267" i="35"/>
  <c r="EY266" i="35"/>
  <c r="EX266" i="35"/>
  <c r="EW266" i="35"/>
  <c r="EV266" i="35"/>
  <c r="EY265" i="35"/>
  <c r="EX265" i="35"/>
  <c r="EX289" i="35" s="1"/>
  <c r="EW265" i="35"/>
  <c r="EW289" i="35" s="1"/>
  <c r="EV265" i="35"/>
  <c r="EY261" i="35"/>
  <c r="EV287" i="38"/>
  <c r="EU287" i="38"/>
  <c r="ET287" i="38"/>
  <c r="ES287" i="38"/>
  <c r="EV286" i="38"/>
  <c r="EU286" i="38"/>
  <c r="ET286" i="38"/>
  <c r="ES286" i="38"/>
  <c r="EV285" i="38"/>
  <c r="EU285" i="38"/>
  <c r="ET285" i="38"/>
  <c r="ES285" i="38"/>
  <c r="EV284" i="38"/>
  <c r="EU284" i="38"/>
  <c r="ET284" i="38"/>
  <c r="ES284" i="38"/>
  <c r="EV283" i="38"/>
  <c r="EU283" i="38"/>
  <c r="ET283" i="38"/>
  <c r="ES283" i="38"/>
  <c r="EV282" i="38"/>
  <c r="EU282" i="38"/>
  <c r="ET282" i="38"/>
  <c r="ES282" i="38"/>
  <c r="EV281" i="38"/>
  <c r="EU281" i="38"/>
  <c r="ET281" i="38"/>
  <c r="ES281" i="38"/>
  <c r="EV280" i="38"/>
  <c r="EU280" i="38"/>
  <c r="ET280" i="38"/>
  <c r="ES280" i="38"/>
  <c r="EV279" i="38"/>
  <c r="EU279" i="38"/>
  <c r="ET279" i="38"/>
  <c r="ES279" i="38"/>
  <c r="EV278" i="38"/>
  <c r="EU278" i="38"/>
  <c r="ET278" i="38"/>
  <c r="ES278" i="38"/>
  <c r="EV277" i="38"/>
  <c r="EU277" i="38"/>
  <c r="ET277" i="38"/>
  <c r="ES277" i="38"/>
  <c r="EV276" i="38"/>
  <c r="EU276" i="38"/>
  <c r="ET276" i="38"/>
  <c r="ES276" i="38"/>
  <c r="EV275" i="38"/>
  <c r="EU275" i="38"/>
  <c r="ET275" i="38"/>
  <c r="ES275" i="38"/>
  <c r="EV274" i="38"/>
  <c r="EU274" i="38"/>
  <c r="ET274" i="38"/>
  <c r="ES274" i="38"/>
  <c r="EV273" i="38"/>
  <c r="EU273" i="38"/>
  <c r="ET273" i="38"/>
  <c r="ES273" i="38"/>
  <c r="EV272" i="38"/>
  <c r="EU272" i="38"/>
  <c r="ET272" i="38"/>
  <c r="ES272" i="38"/>
  <c r="EV271" i="38"/>
  <c r="EU271" i="38"/>
  <c r="ET271" i="38"/>
  <c r="ES271" i="38"/>
  <c r="EV270" i="38"/>
  <c r="EU270" i="38"/>
  <c r="ET270" i="38"/>
  <c r="ES270" i="38"/>
  <c r="EV269" i="38"/>
  <c r="EU269" i="38"/>
  <c r="ET269" i="38"/>
  <c r="ES269" i="38"/>
  <c r="EV268" i="38"/>
  <c r="EU268" i="38"/>
  <c r="ET268" i="38"/>
  <c r="ES268" i="38"/>
  <c r="EV267" i="38"/>
  <c r="EU267" i="38"/>
  <c r="ET267" i="38"/>
  <c r="ES267" i="38"/>
  <c r="EV266" i="38"/>
  <c r="EU266" i="38"/>
  <c r="ET266" i="38"/>
  <c r="ES266" i="38"/>
  <c r="EV265" i="38"/>
  <c r="EU265" i="38"/>
  <c r="ET265" i="38"/>
  <c r="ET289" i="38" s="1"/>
  <c r="ES265" i="38"/>
  <c r="EV287" i="39"/>
  <c r="EU287" i="39"/>
  <c r="ET287" i="39"/>
  <c r="ES287" i="39"/>
  <c r="EV286" i="39"/>
  <c r="EU286" i="39"/>
  <c r="ET286" i="39"/>
  <c r="ES286" i="39"/>
  <c r="EV285" i="39"/>
  <c r="EU285" i="39"/>
  <c r="ET285" i="39"/>
  <c r="ES285" i="39"/>
  <c r="EV284" i="39"/>
  <c r="EU284" i="39"/>
  <c r="ET284" i="39"/>
  <c r="ES284" i="39"/>
  <c r="EV283" i="39"/>
  <c r="EU283" i="39"/>
  <c r="ET283" i="39"/>
  <c r="ES283" i="39"/>
  <c r="EV282" i="39"/>
  <c r="EU282" i="39"/>
  <c r="ET282" i="39"/>
  <c r="ES282" i="39"/>
  <c r="EV281" i="39"/>
  <c r="EU281" i="39"/>
  <c r="ET281" i="39"/>
  <c r="ES281" i="39"/>
  <c r="EV280" i="39"/>
  <c r="EU280" i="39"/>
  <c r="ET280" i="39"/>
  <c r="ES280" i="39"/>
  <c r="EV279" i="39"/>
  <c r="EU279" i="39"/>
  <c r="ET279" i="39"/>
  <c r="ES279" i="39"/>
  <c r="EV278" i="39"/>
  <c r="EU278" i="39"/>
  <c r="ET278" i="39"/>
  <c r="ES278" i="39"/>
  <c r="EV277" i="39"/>
  <c r="EU277" i="39"/>
  <c r="ET277" i="39"/>
  <c r="ES277" i="39"/>
  <c r="EV276" i="39"/>
  <c r="EU276" i="39"/>
  <c r="ET276" i="39"/>
  <c r="ES276" i="39"/>
  <c r="EV275" i="39"/>
  <c r="EU275" i="39"/>
  <c r="ET275" i="39"/>
  <c r="ES275" i="39"/>
  <c r="EV274" i="39"/>
  <c r="EU274" i="39"/>
  <c r="ET274" i="39"/>
  <c r="ES274" i="39"/>
  <c r="EV273" i="39"/>
  <c r="EU273" i="39"/>
  <c r="ET273" i="39"/>
  <c r="ES273" i="39"/>
  <c r="EV272" i="39"/>
  <c r="EU272" i="39"/>
  <c r="ET272" i="39"/>
  <c r="ES272" i="39"/>
  <c r="EV271" i="39"/>
  <c r="EU271" i="39"/>
  <c r="ET271" i="39"/>
  <c r="ES271" i="39"/>
  <c r="EV270" i="39"/>
  <c r="EU270" i="39"/>
  <c r="ET270" i="39"/>
  <c r="ES270" i="39"/>
  <c r="EV269" i="39"/>
  <c r="EU269" i="39"/>
  <c r="ET269" i="39"/>
  <c r="ES269" i="39"/>
  <c r="EV268" i="39"/>
  <c r="EU268" i="39"/>
  <c r="ET268" i="39"/>
  <c r="ES268" i="39"/>
  <c r="EV267" i="39"/>
  <c r="EU267" i="39"/>
  <c r="ET267" i="39"/>
  <c r="ES267" i="39"/>
  <c r="EV266" i="39"/>
  <c r="EU266" i="39"/>
  <c r="ET266" i="39"/>
  <c r="ES266" i="39"/>
  <c r="EV265" i="39"/>
  <c r="EV289" i="39" s="1"/>
  <c r="EU265" i="39"/>
  <c r="ET265" i="39"/>
  <c r="ES265" i="39"/>
  <c r="EV287" i="19"/>
  <c r="EU287" i="19"/>
  <c r="ET287" i="19"/>
  <c r="ES287" i="19"/>
  <c r="EV286" i="19"/>
  <c r="EU286" i="19"/>
  <c r="ET286" i="19"/>
  <c r="ES286" i="19"/>
  <c r="EV285" i="19"/>
  <c r="EU285" i="19"/>
  <c r="ET285" i="19"/>
  <c r="ES285" i="19"/>
  <c r="EV284" i="19"/>
  <c r="EU284" i="19"/>
  <c r="ET284" i="19"/>
  <c r="ES284" i="19"/>
  <c r="EV283" i="19"/>
  <c r="EU283" i="19"/>
  <c r="ET283" i="19"/>
  <c r="ES283" i="19"/>
  <c r="EV282" i="19"/>
  <c r="EU282" i="19"/>
  <c r="ET282" i="19"/>
  <c r="ES282" i="19"/>
  <c r="EV281" i="19"/>
  <c r="EU281" i="19"/>
  <c r="ET281" i="19"/>
  <c r="ES281" i="19"/>
  <c r="EV280" i="19"/>
  <c r="EU280" i="19"/>
  <c r="ET280" i="19"/>
  <c r="ES280" i="19"/>
  <c r="EV279" i="19"/>
  <c r="EU279" i="19"/>
  <c r="ET279" i="19"/>
  <c r="ES279" i="19"/>
  <c r="EV278" i="19"/>
  <c r="EU278" i="19"/>
  <c r="ET278" i="19"/>
  <c r="ES278" i="19"/>
  <c r="EV277" i="19"/>
  <c r="EU277" i="19"/>
  <c r="ET277" i="19"/>
  <c r="ES277" i="19"/>
  <c r="EV276" i="19"/>
  <c r="EU276" i="19"/>
  <c r="ET276" i="19"/>
  <c r="ES276" i="19"/>
  <c r="EV275" i="19"/>
  <c r="EU275" i="19"/>
  <c r="ET275" i="19"/>
  <c r="ES275" i="19"/>
  <c r="EV274" i="19"/>
  <c r="EU274" i="19"/>
  <c r="ET274" i="19"/>
  <c r="ES274" i="19"/>
  <c r="EV273" i="19"/>
  <c r="EU273" i="19"/>
  <c r="ET273" i="19"/>
  <c r="ES273" i="19"/>
  <c r="EV272" i="19"/>
  <c r="EU272" i="19"/>
  <c r="ET272" i="19"/>
  <c r="ES272" i="19"/>
  <c r="EV271" i="19"/>
  <c r="EU271" i="19"/>
  <c r="ET271" i="19"/>
  <c r="ES271" i="19"/>
  <c r="EV270" i="19"/>
  <c r="EU270" i="19"/>
  <c r="ET270" i="19"/>
  <c r="ES270" i="19"/>
  <c r="EV269" i="19"/>
  <c r="EU269" i="19"/>
  <c r="ET269" i="19"/>
  <c r="ES269" i="19"/>
  <c r="EV268" i="19"/>
  <c r="EU268" i="19"/>
  <c r="ET268" i="19"/>
  <c r="ES268" i="19"/>
  <c r="EV267" i="19"/>
  <c r="EU267" i="19"/>
  <c r="ET267" i="19"/>
  <c r="ES267" i="19"/>
  <c r="EV266" i="19"/>
  <c r="EU266" i="19"/>
  <c r="ET266" i="19"/>
  <c r="ES266" i="19"/>
  <c r="EV265" i="19"/>
  <c r="EV289" i="19" s="1"/>
  <c r="EU265" i="19"/>
  <c r="ET265" i="19"/>
  <c r="ES265" i="19"/>
  <c r="EU289" i="19" l="1"/>
  <c r="ET289" i="39"/>
  <c r="EV289" i="38"/>
  <c r="ES289" i="39"/>
  <c r="ES289" i="38"/>
  <c r="EV289" i="35"/>
  <c r="ET289" i="19"/>
  <c r="EU289" i="39"/>
  <c r="EU289" i="38"/>
  <c r="EY289" i="35"/>
  <c r="EV261" i="35"/>
  <c r="ES289" i="19"/>
  <c r="EW261" i="35"/>
  <c r="EX261" i="35"/>
  <c r="EU261" i="38"/>
  <c r="ES261" i="38"/>
  <c r="ET261" i="38"/>
  <c r="ES261" i="39"/>
  <c r="ET261" i="39"/>
  <c r="EU261" i="39"/>
  <c r="ES261" i="19"/>
  <c r="ET261" i="19"/>
  <c r="EU261" i="19"/>
  <c r="EO262" i="35"/>
  <c r="EO261" i="35" s="1"/>
  <c r="EL262" i="38"/>
  <c r="EO261" i="38" s="1"/>
  <c r="EL262" i="39"/>
  <c r="EN261" i="39" s="1"/>
  <c r="EL262" i="19"/>
  <c r="EO261" i="19" s="1"/>
  <c r="EO287" i="19"/>
  <c r="EN287" i="19"/>
  <c r="EM287" i="19"/>
  <c r="EL287" i="19"/>
  <c r="EO286" i="19"/>
  <c r="EN286" i="19"/>
  <c r="EM286" i="19"/>
  <c r="EL286" i="19"/>
  <c r="EO285" i="19"/>
  <c r="EN285" i="19"/>
  <c r="EM285" i="19"/>
  <c r="EL285" i="19"/>
  <c r="EO284" i="19"/>
  <c r="EN284" i="19"/>
  <c r="EM284" i="19"/>
  <c r="EL284" i="19"/>
  <c r="EO283" i="19"/>
  <c r="EN283" i="19"/>
  <c r="EM283" i="19"/>
  <c r="EL283" i="19"/>
  <c r="EO282" i="19"/>
  <c r="EN282" i="19"/>
  <c r="EM282" i="19"/>
  <c r="EL282" i="19"/>
  <c r="EO281" i="19"/>
  <c r="EN281" i="19"/>
  <c r="EM281" i="19"/>
  <c r="EL281" i="19"/>
  <c r="EO280" i="19"/>
  <c r="EN280" i="19"/>
  <c r="EM280" i="19"/>
  <c r="EL280" i="19"/>
  <c r="EO279" i="19"/>
  <c r="EN279" i="19"/>
  <c r="EM279" i="19"/>
  <c r="EL279" i="19"/>
  <c r="EO278" i="19"/>
  <c r="EN278" i="19"/>
  <c r="EM278" i="19"/>
  <c r="EL278" i="19"/>
  <c r="EO277" i="19"/>
  <c r="EN277" i="19"/>
  <c r="EM277" i="19"/>
  <c r="EL277" i="19"/>
  <c r="EO276" i="19"/>
  <c r="EN276" i="19"/>
  <c r="EM276" i="19"/>
  <c r="EL276" i="19"/>
  <c r="EO275" i="19"/>
  <c r="EN275" i="19"/>
  <c r="EM275" i="19"/>
  <c r="EL275" i="19"/>
  <c r="EO274" i="19"/>
  <c r="EN274" i="19"/>
  <c r="EM274" i="19"/>
  <c r="EL274" i="19"/>
  <c r="EO273" i="19"/>
  <c r="EN273" i="19"/>
  <c r="EM273" i="19"/>
  <c r="EL273" i="19"/>
  <c r="EO272" i="19"/>
  <c r="EN272" i="19"/>
  <c r="EM272" i="19"/>
  <c r="EL272" i="19"/>
  <c r="EO271" i="19"/>
  <c r="EN271" i="19"/>
  <c r="EM271" i="19"/>
  <c r="EL271" i="19"/>
  <c r="EO270" i="19"/>
  <c r="EN270" i="19"/>
  <c r="EM270" i="19"/>
  <c r="EL270" i="19"/>
  <c r="EO269" i="19"/>
  <c r="EN269" i="19"/>
  <c r="EM269" i="19"/>
  <c r="EL269" i="19"/>
  <c r="EO268" i="19"/>
  <c r="EN268" i="19"/>
  <c r="EM268" i="19"/>
  <c r="EL268" i="19"/>
  <c r="EO267" i="19"/>
  <c r="EN267" i="19"/>
  <c r="EM267" i="19"/>
  <c r="EL267" i="19"/>
  <c r="EO266" i="19"/>
  <c r="EN266" i="19"/>
  <c r="EM266" i="19"/>
  <c r="EL266" i="19"/>
  <c r="EO265" i="19"/>
  <c r="EO289" i="19" s="1"/>
  <c r="EN265" i="19"/>
  <c r="EM265" i="19"/>
  <c r="EL265" i="19"/>
  <c r="EL289" i="19" s="1"/>
  <c r="ER287" i="35"/>
  <c r="EQ287" i="35"/>
  <c r="EP287" i="35"/>
  <c r="EO287" i="35"/>
  <c r="ER286" i="35"/>
  <c r="EQ286" i="35"/>
  <c r="EP286" i="35"/>
  <c r="EO286" i="35"/>
  <c r="ER285" i="35"/>
  <c r="EQ285" i="35"/>
  <c r="EP285" i="35"/>
  <c r="EO285" i="35"/>
  <c r="ER284" i="35"/>
  <c r="EQ284" i="35"/>
  <c r="EP284" i="35"/>
  <c r="EO284" i="35"/>
  <c r="ER283" i="35"/>
  <c r="EQ283" i="35"/>
  <c r="EP283" i="35"/>
  <c r="EO283" i="35"/>
  <c r="ER282" i="35"/>
  <c r="EQ282" i="35"/>
  <c r="EP282" i="35"/>
  <c r="EO282" i="35"/>
  <c r="ER281" i="35"/>
  <c r="EQ281" i="35"/>
  <c r="EP281" i="35"/>
  <c r="EO281" i="35"/>
  <c r="ER280" i="35"/>
  <c r="EQ280" i="35"/>
  <c r="EP280" i="35"/>
  <c r="EO280" i="35"/>
  <c r="ER279" i="35"/>
  <c r="EQ279" i="35"/>
  <c r="EP279" i="35"/>
  <c r="EO279" i="35"/>
  <c r="ER278" i="35"/>
  <c r="EQ278" i="35"/>
  <c r="EP278" i="35"/>
  <c r="EO278" i="35"/>
  <c r="ER277" i="35"/>
  <c r="EQ277" i="35"/>
  <c r="EP277" i="35"/>
  <c r="EO277" i="35"/>
  <c r="ER276" i="35"/>
  <c r="EQ276" i="35"/>
  <c r="EP276" i="35"/>
  <c r="EO276" i="35"/>
  <c r="ER275" i="35"/>
  <c r="EQ275" i="35"/>
  <c r="EP275" i="35"/>
  <c r="EO275" i="35"/>
  <c r="ER274" i="35"/>
  <c r="EQ274" i="35"/>
  <c r="EP274" i="35"/>
  <c r="EO274" i="35"/>
  <c r="ER273" i="35"/>
  <c r="EQ273" i="35"/>
  <c r="EP273" i="35"/>
  <c r="EO273" i="35"/>
  <c r="ER272" i="35"/>
  <c r="EQ272" i="35"/>
  <c r="EP272" i="35"/>
  <c r="EO272" i="35"/>
  <c r="ER271" i="35"/>
  <c r="EQ271" i="35"/>
  <c r="EP271" i="35"/>
  <c r="EO271" i="35"/>
  <c r="ER270" i="35"/>
  <c r="EQ270" i="35"/>
  <c r="EP270" i="35"/>
  <c r="EO270" i="35"/>
  <c r="ER269" i="35"/>
  <c r="EQ269" i="35"/>
  <c r="EP269" i="35"/>
  <c r="EO269" i="35"/>
  <c r="ER268" i="35"/>
  <c r="EQ268" i="35"/>
  <c r="EP268" i="35"/>
  <c r="EO268" i="35"/>
  <c r="ER267" i="35"/>
  <c r="EQ267" i="35"/>
  <c r="EP267" i="35"/>
  <c r="EO267" i="35"/>
  <c r="ER266" i="35"/>
  <c r="EQ266" i="35"/>
  <c r="EP266" i="35"/>
  <c r="EO266" i="35"/>
  <c r="ER265" i="35"/>
  <c r="EQ265" i="35"/>
  <c r="EQ289" i="35" s="1"/>
  <c r="EP265" i="35"/>
  <c r="EO265" i="35"/>
  <c r="EO287" i="38"/>
  <c r="EN287" i="38"/>
  <c r="EM287" i="38"/>
  <c r="EL287" i="38"/>
  <c r="EO286" i="38"/>
  <c r="EN286" i="38"/>
  <c r="EM286" i="38"/>
  <c r="EL286" i="38"/>
  <c r="EO285" i="38"/>
  <c r="EN285" i="38"/>
  <c r="EM285" i="38"/>
  <c r="EL285" i="38"/>
  <c r="EO284" i="38"/>
  <c r="EN284" i="38"/>
  <c r="EM284" i="38"/>
  <c r="EL284" i="38"/>
  <c r="EO283" i="38"/>
  <c r="EN283" i="38"/>
  <c r="EM283" i="38"/>
  <c r="EL283" i="38"/>
  <c r="EO282" i="38"/>
  <c r="EN282" i="38"/>
  <c r="EM282" i="38"/>
  <c r="EL282" i="38"/>
  <c r="EO281" i="38"/>
  <c r="EN281" i="38"/>
  <c r="EM281" i="38"/>
  <c r="EL281" i="38"/>
  <c r="EO280" i="38"/>
  <c r="EN280" i="38"/>
  <c r="EM280" i="38"/>
  <c r="EL280" i="38"/>
  <c r="EO279" i="38"/>
  <c r="EN279" i="38"/>
  <c r="EM279" i="38"/>
  <c r="EL279" i="38"/>
  <c r="EO278" i="38"/>
  <c r="EN278" i="38"/>
  <c r="EM278" i="38"/>
  <c r="EL278" i="38"/>
  <c r="EO277" i="38"/>
  <c r="EN277" i="38"/>
  <c r="EM277" i="38"/>
  <c r="EL277" i="38"/>
  <c r="EO276" i="38"/>
  <c r="EN276" i="38"/>
  <c r="EM276" i="38"/>
  <c r="EL276" i="38"/>
  <c r="EO275" i="38"/>
  <c r="EN275" i="38"/>
  <c r="EM275" i="38"/>
  <c r="EL275" i="38"/>
  <c r="EO274" i="38"/>
  <c r="EN274" i="38"/>
  <c r="EM274" i="38"/>
  <c r="EL274" i="38"/>
  <c r="EO273" i="38"/>
  <c r="EN273" i="38"/>
  <c r="EM273" i="38"/>
  <c r="EL273" i="38"/>
  <c r="EO272" i="38"/>
  <c r="EN272" i="38"/>
  <c r="EM272" i="38"/>
  <c r="EL272" i="38"/>
  <c r="EO271" i="38"/>
  <c r="EN271" i="38"/>
  <c r="EM271" i="38"/>
  <c r="EL271" i="38"/>
  <c r="EO270" i="38"/>
  <c r="EN270" i="38"/>
  <c r="EM270" i="38"/>
  <c r="EL270" i="38"/>
  <c r="EO269" i="38"/>
  <c r="EN269" i="38"/>
  <c r="EM269" i="38"/>
  <c r="EL269" i="38"/>
  <c r="EO268" i="38"/>
  <c r="EN268" i="38"/>
  <c r="EM268" i="38"/>
  <c r="EL268" i="38"/>
  <c r="EO267" i="38"/>
  <c r="EN267" i="38"/>
  <c r="EM267" i="38"/>
  <c r="EL267" i="38"/>
  <c r="EO266" i="38"/>
  <c r="EN266" i="38"/>
  <c r="EM266" i="38"/>
  <c r="EL266" i="38"/>
  <c r="EO265" i="38"/>
  <c r="EN265" i="38"/>
  <c r="EM265" i="38"/>
  <c r="EL265" i="38"/>
  <c r="EO287" i="39"/>
  <c r="EN287" i="39"/>
  <c r="EM287" i="39"/>
  <c r="EL287" i="39"/>
  <c r="EO286" i="39"/>
  <c r="EN286" i="39"/>
  <c r="EM286" i="39"/>
  <c r="EL286" i="39"/>
  <c r="EO285" i="39"/>
  <c r="EN285" i="39"/>
  <c r="EM285" i="39"/>
  <c r="EL285" i="39"/>
  <c r="EO284" i="39"/>
  <c r="EN284" i="39"/>
  <c r="EM284" i="39"/>
  <c r="EL284" i="39"/>
  <c r="EO283" i="39"/>
  <c r="EN283" i="39"/>
  <c r="EM283" i="39"/>
  <c r="EL283" i="39"/>
  <c r="EO282" i="39"/>
  <c r="EN282" i="39"/>
  <c r="EM282" i="39"/>
  <c r="EL282" i="39"/>
  <c r="EO281" i="39"/>
  <c r="EN281" i="39"/>
  <c r="EM281" i="39"/>
  <c r="EL281" i="39"/>
  <c r="EO280" i="39"/>
  <c r="EN280" i="39"/>
  <c r="EM280" i="39"/>
  <c r="EL280" i="39"/>
  <c r="EO279" i="39"/>
  <c r="EN279" i="39"/>
  <c r="EM279" i="39"/>
  <c r="EL279" i="39"/>
  <c r="EO278" i="39"/>
  <c r="EN278" i="39"/>
  <c r="EM278" i="39"/>
  <c r="EL278" i="39"/>
  <c r="EO277" i="39"/>
  <c r="EN277" i="39"/>
  <c r="EM277" i="39"/>
  <c r="EL277" i="39"/>
  <c r="EO276" i="39"/>
  <c r="EN276" i="39"/>
  <c r="EM276" i="39"/>
  <c r="EL276" i="39"/>
  <c r="EO275" i="39"/>
  <c r="EN275" i="39"/>
  <c r="EM275" i="39"/>
  <c r="EL275" i="39"/>
  <c r="EO274" i="39"/>
  <c r="EN274" i="39"/>
  <c r="EM274" i="39"/>
  <c r="EL274" i="39"/>
  <c r="EO273" i="39"/>
  <c r="EN273" i="39"/>
  <c r="EM273" i="39"/>
  <c r="EL273" i="39"/>
  <c r="EO272" i="39"/>
  <c r="EN272" i="39"/>
  <c r="EM272" i="39"/>
  <c r="EL272" i="39"/>
  <c r="EO271" i="39"/>
  <c r="EN271" i="39"/>
  <c r="EM271" i="39"/>
  <c r="EL271" i="39"/>
  <c r="EO270" i="39"/>
  <c r="EN270" i="39"/>
  <c r="EM270" i="39"/>
  <c r="EL270" i="39"/>
  <c r="EO269" i="39"/>
  <c r="EN269" i="39"/>
  <c r="EM269" i="39"/>
  <c r="EL269" i="39"/>
  <c r="EO268" i="39"/>
  <c r="EN268" i="39"/>
  <c r="EM268" i="39"/>
  <c r="EL268" i="39"/>
  <c r="EO267" i="39"/>
  <c r="EN267" i="39"/>
  <c r="EM267" i="39"/>
  <c r="EL267" i="39"/>
  <c r="EO266" i="39"/>
  <c r="EN266" i="39"/>
  <c r="EM266" i="39"/>
  <c r="EL266" i="39"/>
  <c r="EO265" i="39"/>
  <c r="EO289" i="39" s="1"/>
  <c r="EN265" i="39"/>
  <c r="EN289" i="39" s="1"/>
  <c r="EM265" i="39"/>
  <c r="EM289" i="39" s="1"/>
  <c r="EL265" i="39"/>
  <c r="EN289" i="19" l="1"/>
  <c r="EO289" i="35"/>
  <c r="EM289" i="38"/>
  <c r="EP289" i="35"/>
  <c r="EO289" i="38"/>
  <c r="ER289" i="35"/>
  <c r="EL289" i="39"/>
  <c r="EN289" i="38"/>
  <c r="EQ261" i="35"/>
  <c r="EL289" i="38"/>
  <c r="EM289" i="19"/>
  <c r="EL261" i="19"/>
  <c r="EM261" i="19"/>
  <c r="EN261" i="19"/>
  <c r="EP261" i="35"/>
  <c r="ER261" i="35"/>
  <c r="EM261" i="38"/>
  <c r="EL261" i="38"/>
  <c r="EN261" i="38"/>
  <c r="EO261" i="39"/>
  <c r="EL261" i="39"/>
  <c r="EM261" i="39"/>
  <c r="EH262" i="35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J265" i="35"/>
  <c r="EJ289" i="35" s="1"/>
  <c r="EI265" i="35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F265" i="19"/>
  <c r="EF289" i="19" s="1"/>
  <c r="EE265" i="19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G265" i="39"/>
  <c r="EF265" i="39"/>
  <c r="EF289" i="39" s="1"/>
  <c r="EE265" i="39"/>
  <c r="EH261" i="39"/>
  <c r="EE289" i="19" l="1"/>
  <c r="EH289" i="39"/>
  <c r="EK289" i="35"/>
  <c r="EG289" i="19"/>
  <c r="EI289" i="35"/>
  <c r="EG289" i="39"/>
  <c r="EE289" i="38"/>
  <c r="EH289" i="35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X265" i="39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Y265" i="38"/>
  <c r="DX265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B289" i="35" s="1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DZ265" i="19"/>
  <c r="DY265" i="19"/>
  <c r="DY289" i="19" s="1"/>
  <c r="DX265" i="19"/>
  <c r="DX289" i="19" s="1"/>
  <c r="DZ289" i="38" l="1"/>
  <c r="DY289" i="39"/>
  <c r="DY289" i="38"/>
  <c r="EA289" i="19"/>
  <c r="DX289" i="39"/>
  <c r="DZ289" i="19"/>
  <c r="DX289" i="38"/>
  <c r="ED289" i="35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T265" i="35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S265" i="39"/>
  <c r="DR265" i="39"/>
  <c r="DQ265" i="39"/>
  <c r="DU289" i="35" l="1"/>
  <c r="DT289" i="35"/>
  <c r="DS289" i="39"/>
  <c r="DR289" i="38"/>
  <c r="DQ289" i="39"/>
  <c r="DT289" i="39"/>
  <c r="DR289" i="19"/>
  <c r="DR289" i="39"/>
  <c r="DQ289" i="38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L265" i="19"/>
  <c r="DL289" i="19" s="1"/>
  <c r="DK265" i="19"/>
  <c r="DJ265" i="19"/>
  <c r="DM289" i="19" l="1"/>
  <c r="DM289" i="39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H265" i="35"/>
  <c r="DH289" i="35" s="1"/>
  <c r="DG265" i="35"/>
  <c r="DG289" i="35" s="1"/>
  <c r="DF265" i="35"/>
  <c r="DI261" i="35"/>
  <c r="DF289" i="35" l="1"/>
  <c r="DF289" i="38"/>
  <c r="DI289" i="35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CZ265" i="35"/>
  <c r="CY265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X289" i="38" l="1"/>
  <c r="DA289" i="35"/>
  <c r="CY289" i="35"/>
  <c r="CY289" i="19"/>
  <c r="CV289" i="39"/>
  <c r="CZ289" i="35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I265" i="39"/>
  <c r="CI289" i="39" s="1"/>
  <c r="CH265" i="39"/>
  <c r="CH289" i="39" s="1"/>
  <c r="CK261" i="39"/>
  <c r="CJ289" i="39" l="1"/>
  <c r="CH289" i="19"/>
  <c r="CI289" i="19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Q265" i="39"/>
  <c r="CQ289" i="39" s="1"/>
  <c r="CP265" i="39"/>
  <c r="CO265" i="39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T265" i="35"/>
  <c r="CS265" i="35"/>
  <c r="CR265" i="35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P265" i="19"/>
  <c r="CO265" i="19"/>
  <c r="CO289" i="19" s="1"/>
  <c r="CO289" i="39" l="1"/>
  <c r="CU289" i="35"/>
  <c r="CQ289" i="38"/>
  <c r="CR289" i="35"/>
  <c r="CP289" i="19"/>
  <c r="CQ289" i="19"/>
  <c r="CR289" i="39"/>
  <c r="CR289" i="19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J265" i="35"/>
  <c r="J289" i="35" s="1"/>
  <c r="I265" i="35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K265" i="19"/>
  <c r="K289" i="19" s="1"/>
  <c r="J265" i="19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R265" i="19"/>
  <c r="R289" i="19" s="1"/>
  <c r="Q265" i="19"/>
  <c r="Q289" i="19" s="1"/>
  <c r="P265" i="19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E265" i="19"/>
  <c r="AD265" i="19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O265" i="19"/>
  <c r="BO289" i="19" s="1"/>
  <c r="BN265" i="19"/>
  <c r="BN289" i="19" s="1"/>
  <c r="BM265" i="19"/>
  <c r="BM262" i="19"/>
  <c r="BN261" i="19" s="1"/>
  <c r="BT262" i="19"/>
  <c r="BT261" i="19" s="1"/>
  <c r="AZ289" i="19" l="1"/>
  <c r="AR261" i="38"/>
  <c r="AT261" i="38"/>
  <c r="BF289" i="19"/>
  <c r="AT289" i="19"/>
  <c r="AD289" i="19"/>
  <c r="J289" i="19"/>
  <c r="AF289" i="19"/>
  <c r="P289" i="19"/>
  <c r="L289" i="19"/>
  <c r="AL289" i="35"/>
  <c r="Z289" i="35"/>
  <c r="BT261" i="38"/>
  <c r="BP289" i="19"/>
  <c r="BR289" i="35"/>
  <c r="AY289" i="35"/>
  <c r="K289" i="35"/>
  <c r="S289" i="19"/>
  <c r="BI289" i="35"/>
  <c r="I289" i="35"/>
  <c r="BQ289" i="35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X289" i="35" l="1"/>
  <c r="CF289" i="35"/>
  <c r="BY289" i="35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B265" i="19"/>
  <c r="CC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C29" i="37" l="1" a="1"/>
  <c r="C29" i="37" s="1"/>
  <c r="C31" i="37" s="1"/>
  <c r="E29" i="37" a="1"/>
  <c r="E29" i="37" s="1"/>
  <c r="E31" i="37" s="1"/>
  <c r="F29" i="37" a="1"/>
  <c r="F29" i="37" s="1"/>
  <c r="F31" i="37" s="1"/>
  <c r="G29" i="37" a="1"/>
  <c r="G29" i="37" s="1"/>
  <c r="G31" i="37" s="1"/>
  <c r="D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<sst xmlns="http://schemas.openxmlformats.org/spreadsheetml/2006/main" count="30826" uniqueCount="384">
  <si>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</si>
  <si>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</si>
  <si>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</si>
  <si>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</si>
  <si>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</si>
  <si>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</si>
  <si>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</si>
  <si>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</si>
  <si>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</si>
  <si>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</si>
  <si>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</si>
  <si>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</si>
  <si>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</si>
  <si>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</si>
  <si>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</si>
  <si>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</si>
  <si>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</si>
  <si>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</si>
  <si>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</si>
  <si>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</si>
  <si>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</si>
  <si>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</si>
  <si>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</si>
  <si>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</si>
  <si>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</si>
  <si>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</si>
  <si>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</si>
  <si>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</si>
  <si>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</si>
  <si>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</si>
  <si>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</si>
  <si>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</si>
  <si>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</si>
  <si>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</si>
  <si>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</si>
  <si>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</si>
  <si>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</si>
  <si>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</si>
  <si>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</si>
  <si>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</si>
  <si>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</si>
  <si>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</si>
  <si>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</si>
  <si>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</si>
  <si>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</si>
  <si>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</si>
  <si>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</si>
  <si>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</si>
  <si>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</si>
  <si>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</si>
  <si>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</si>
  <si>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</si>
  <si>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</si>
  <si>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</si>
  <si>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</si>
  <si>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</si>
  <si>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</si>
  <si>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</si>
  <si>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</si>
  <si>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</si>
  <si>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</si>
  <si>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</si>
  <si>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</si>
  <si>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</si>
  <si>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</si>
  <si>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</si>
  <si>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</si>
  <si>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</si>
  <si>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</si>
  <si>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</si>
  <si>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</si>
  <si>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</si>
  <si>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</si>
  <si>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</si>
  <si>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</si>
  <si>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</si>
  <si>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</si>
  <si>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</si>
  <si>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</si>
  <si>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</si>
  <si>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</si>
  <si>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</si>
  <si>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</si>
  <si>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</si>
  <si>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</si>
  <si>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</si>
  <si>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</si>
  <si>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</si>
  <si>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</si>
  <si>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</si>
  <si>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</si>
  <si>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</si>
  <si>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</si>
  <si>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</si>
  <si>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</si>
  <si>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</si>
  <si>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</si>
  <si>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</si>
  <si>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</si>
  <si>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</si>
  <si>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</si>
  <si>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</si>
  <si>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</si>
  <si>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</si>
  <si>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</si>
  <si>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</si>
  <si>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</si>
  <si>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</si>
  <si>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</si>
  <si>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</si>
  <si>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</si>
  <si>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</si>
  <si>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</si>
  <si>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</si>
  <si>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</si>
  <si>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</si>
  <si>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</si>
  <si>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</si>
  <si>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</si>
  <si>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</si>
  <si>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</si>
  <si>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</si>
  <si>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</si>
  <si>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</si>
  <si>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</si>
  <si>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</si>
  <si>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</si>
  <si>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</si>
  <si>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</si>
  <si>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</si>
  <si>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</si>
  <si>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</si>
  <si>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</si>
  <si>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</si>
  <si>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</si>
  <si>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</si>
  <si>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</si>
  <si>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</si>
  <si>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</si>
  <si>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</si>
  <si>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</si>
  <si>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</si>
  <si>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</si>
  <si>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</si>
  <si>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</si>
  <si>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</si>
  <si>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</si>
  <si>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</si>
  <si>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</si>
  <si>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</si>
  <si>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</si>
  <si>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</si>
  <si>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</si>
  <si>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</si>
  <si>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</si>
  <si>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</si>
  <si>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</si>
  <si>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</si>
  <si>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</si>
  <si>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</si>
  <si>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</si>
  <si>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</si>
  <si>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</si>
  <si>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</si>
  <si>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</si>
  <si>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</si>
  <si>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</si>
  <si>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</si>
  <si>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</si>
  <si>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</si>
  <si>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</si>
  <si>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</si>
  <si>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</si>
  <si>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</si>
  <si>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</si>
  <si>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</si>
  <si>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</si>
  <si>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</si>
  <si>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</si>
  <si>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</si>
  <si>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</si>
  <si>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</si>
  <si>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</si>
  <si>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</si>
  <si>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</si>
  <si>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</si>
  <si>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</si>
  <si>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</si>
  <si>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</si>
  <si>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</si>
  <si>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</si>
  <si>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</si>
  <si>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</si>
  <si>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</si>
  <si>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</si>
  <si>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</si>
  <si>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</si>
  <si>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</si>
  <si>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</si>
  <si>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</si>
  <si>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</si>
  <si>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</si>
  <si>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</si>
  <si>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</si>
  <si>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</si>
  <si>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</si>
  <si>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</si>
  <si>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</si>
  <si>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</si>
  <si>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</si>
  <si>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</si>
  <si>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</si>
  <si>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</si>
  <si>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</si>
  <si>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</si>
  <si>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</si>
  <si>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</si>
  <si>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</si>
  <si>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</si>
  <si>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</si>
  <si>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</si>
  <si>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</si>
  <si>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</si>
  <si>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</si>
  <si>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</si>
  <si>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</si>
  <si>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</si>
  <si>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</si>
  <si>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</si>
  <si>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</si>
  <si>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</si>
  <si>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</si>
  <si>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</si>
  <si>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</si>
  <si>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</si>
  <si>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</si>
  <si>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</si>
  <si>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</si>
  <si>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</si>
  <si>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</si>
  <si>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</si>
  <si>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</si>
  <si>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</si>
  <si>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</si>
  <si>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</si>
  <si>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</si>
  <si>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</si>
  <si>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</si>
  <si>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</si>
  <si>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</si>
  <si>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</si>
  <si>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</si>
  <si>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</si>
  <si>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</si>
  <si>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</si>
  <si>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</si>
  <si>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</si>
  <si>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</si>
  <si>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</si>
  <si>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</si>
  <si>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</si>
  <si>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</si>
  <si>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</si>
  <si>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</si>
  <si>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</si>
  <si>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</si>
  <si>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</si>
  <si>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</si>
  <si>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</si>
  <si>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</si>
  <si>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</si>
  <si>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</si>
  <si>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</si>
  <si>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</si>
  <si>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</si>
  <si>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</si>
  <si>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</si>
  <si>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</si>
  <si>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</si>
  <si>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</si>
  <si>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</si>
  <si>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</si>
  <si>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</si>
  <si>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</si>
  <si>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</si>
  <si>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</si>
  <si>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</si>
  <si>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</si>
  <si>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</si>
  <si>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</si>
  <si>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</si>
  <si>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</si>
  <si>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</si>
  <si>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</si>
  <si>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</si>
  <si>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</si>
  <si>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</si>
  <si>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</si>
  <si>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</si>
  <si>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</si>
  <si>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</si>
  <si>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</si>
  <si>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</si>
  <si>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</si>
  <si>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</si>
  <si>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</si>
  <si>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</si>
  <si>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</si>
  <si>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</si>
  <si>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</si>
  <si>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</si>
  <si>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</si>
  <si>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</si>
  <si>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</si>
  <si>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</si>
  <si>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</si>
  <si>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</si>
  <si>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</si>
  <si>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</si>
  <si>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</si>
  <si>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</si>
  <si>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</si>
  <si>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</si>
  <si>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</si>
  <si>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</si>
  <si>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</si>
  <si>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</si>
  <si>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</si>
  <si>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</si>
  <si>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</si>
  <si>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</si>
  <si>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</si>
  <si>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</si>
  <si>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</si>
  <si>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</si>
  <si>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</si>
  <si>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</si>
  <si>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</si>
  <si>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</si>
  <si>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</si>
  <si>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</si>
  <si>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</si>
  <si>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</si>
  <si>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</si>
  <si>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</si>
  <si>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</si>
  <si>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</si>
  <si>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</si>
  <si>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</si>
  <si>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</si>
  <si>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</si>
  <si>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</si>
  <si>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</si>
  <si>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</si>
  <si>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</si>
  <si>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</si>
  <si>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</si>
  <si>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</si>
  <si>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</si>
  <si>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</si>
  <si>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</si>
  <si>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</si>
  <si>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</si>
  <si>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</si>
  <si>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</si>
  <si>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</si>
  <si>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</si>
  <si>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</si>
  <si>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</si>
  <si>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>MES = FEBRERO 19\Total MES</t>
  </si>
  <si>
    <t>S360MAPA - T453M13 - 20/03/2019 15:32:40</t>
  </si>
  <si>
    <t>MES = MARZO 19\Total MES</t>
  </si>
  <si>
    <t>S360MAPA - T453M13 - 18/04/2019 12:09:16</t>
  </si>
  <si>
    <t>MES = ABRIL 19\Total MES</t>
  </si>
  <si>
    <t>S360MAPA - T453M13 - 23/05/2019 9:01:56</t>
  </si>
  <si>
    <t>MES = MAYO 19\Total MES</t>
  </si>
  <si>
    <t>s360mapa - t453m13 - 19/06/2019 08:44:57</t>
  </si>
  <si>
    <t>MES = JUNIO 19\Total MES</t>
  </si>
  <si>
    <t>s360mapa - t453m13 - 17/07/2019 10:20:46</t>
  </si>
  <si>
    <t>MES = JULIO 19\Total MES</t>
  </si>
  <si>
    <t>S360MAPA - T453M13 - 22/08/2019 10:33:46</t>
  </si>
  <si>
    <t>MES = AGOSTO 19\Total MES</t>
  </si>
  <si>
    <t>S360MAPA - T453M13 - 19/09/2019 9:53:27</t>
  </si>
  <si>
    <t>• El tramo con mayor concentración de compras de leche líquida en agosto de 2019 es el que oscila entre los 0,55 y los 0,60 €/litro, que cuenta con una cuota del 35,3%. 
Supermercado es el canal que más contribuye a dicha concentración al superar el total España con una cuota del 39,1%. Por su parte, hipermercado y discount también concentran la mayor parte de sus ventas en este tramo aunque por debajo del total España (25,5% y el 35,1% respectivamente).
El intervalo de precio de los 0,75-0,80 €/litro, acumula un 15,8%. En este caso, es el discount el responsable directo, pues tiene una concentración del 22,2% de las compras en dicho tramo. Hipermercado y supermercado tienen el 12,9% y 14,7% de acumulación de compras respectivamente.
• Leche entera reúne el 36,3% de sus ventas en el intervalo de precios de 0,55-0,60 €/litro. Hipermercado y supermercado acumulan la mayor proporción de compras en dicho tramo, sin embargo, es el supermercado quien contribuye en mayor medida a esta concentración, pues concentra el 42,8% de sus compras en dicho tramo. Discount e hipermercado tienen cuotas importantes, pero no alcanzan la cifra de total España (28,7% y 26,0% respectivamente). 
Destaca con el 17,6% de proporción de compras de leche entera el tramo que oscila entre los 0,75-0,80 €/litro. En este caso es el discount el canal que más aporta a esta concentración con un 33,2%, mientras que para hipermercado y supermercado representa el segundo tramo mas importante (17,1% y 13,8% respectivamente).
• La leche desnatada acumula el mayor volumen de compras en el rango de los 0,55-0,60 €/litro, alcanzando el 36,1%. Los tres canales registran sus mayores cuotas en este intervalo de precio. Ordenadas de menor a mayor, encontramos la del hipermercado con un 24,2%, la del supermercado con un 36,5%, y la del discount con un 47,9%. 
El segundo intervalo con mayor concentración de compras es el que oscila entre los 0,70-0,75 €/litro con un 22,3%. Son tanto el supermercado como el discount los canales que más aportan a esta concentración, su participación en dicho tramo es del 25,1% y del 28,1% respectivamente.
• Respecto a la leche semidesnatada, la mayor parte de las compras se concentran de nuevo entre los 0,55 y los 0,60 €/litro, aunque en este caso la cuota es de (34,3%). Supermercado es quien contribuye en mayor medida a esta concentración de compras pues acumula el 38,3% de sus litros en este intervalo de precios. El hipermercado y el discount concentran su mayor proporción de compras en dicho rango de precio (25,9%  y 31,8%). 
El siguiente intervalo que tiene mayor concentración de volumen es el que oscila entre los 0,75-0,80 €/litro con un porcentaje del 18,2%. En este tramo el discount y supermercado acumulan 1 de cada 5 litros vendidos, siendo los que influyen en mayor medida a esta agrupación de compras.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</si>
</sst>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9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SEPTIEMBRE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0.12</c:v>
                </c:pt>
                <c:pt idx="1">
                  <c:v>0.05</c:v>
                </c:pt>
                <c:pt idx="2">
                  <c:v>0.56000000000000005</c:v>
                </c:pt>
                <c:pt idx="3">
                  <c:v>1.74</c:v>
                </c:pt>
                <c:pt idx="4">
                  <c:v>33.82</c:v>
                </c:pt>
                <c:pt idx="5">
                  <c:v>7.33</c:v>
                </c:pt>
                <c:pt idx="6">
                  <c:v>5.51</c:v>
                </c:pt>
                <c:pt idx="7">
                  <c:v>10.08</c:v>
                </c:pt>
                <c:pt idx="8">
                  <c:v>18.350000000000001</c:v>
                </c:pt>
                <c:pt idx="9">
                  <c:v>4.51</c:v>
                </c:pt>
                <c:pt idx="10">
                  <c:v>5.39</c:v>
                </c:pt>
                <c:pt idx="11">
                  <c:v>1.67</c:v>
                </c:pt>
                <c:pt idx="12">
                  <c:v>2.52</c:v>
                </c:pt>
                <c:pt idx="13">
                  <c:v>1.44</c:v>
                </c:pt>
                <c:pt idx="14">
                  <c:v>0.41</c:v>
                </c:pt>
                <c:pt idx="15">
                  <c:v>0.54</c:v>
                </c:pt>
                <c:pt idx="16">
                  <c:v>0.6</c:v>
                </c:pt>
                <c:pt idx="17">
                  <c:v>0.45</c:v>
                </c:pt>
                <c:pt idx="18">
                  <c:v>3.01</c:v>
                </c:pt>
                <c:pt idx="19">
                  <c:v>0.47</c:v>
                </c:pt>
                <c:pt idx="20">
                  <c:v>0.6</c:v>
                </c:pt>
                <c:pt idx="21">
                  <c:v>0.15</c:v>
                </c:pt>
                <c:pt idx="22">
                  <c:v>0.67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OCTUBRE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0.08</c:v>
                </c:pt>
                <c:pt idx="1">
                  <c:v>0.02</c:v>
                </c:pt>
                <c:pt idx="2">
                  <c:v>0.62</c:v>
                </c:pt>
                <c:pt idx="3">
                  <c:v>1.68</c:v>
                </c:pt>
                <c:pt idx="4">
                  <c:v>33.53</c:v>
                </c:pt>
                <c:pt idx="5">
                  <c:v>8.6</c:v>
                </c:pt>
                <c:pt idx="6">
                  <c:v>5.71</c:v>
                </c:pt>
                <c:pt idx="7">
                  <c:v>9.41</c:v>
                </c:pt>
                <c:pt idx="8">
                  <c:v>18.260000000000002</c:v>
                </c:pt>
                <c:pt idx="9">
                  <c:v>3.62</c:v>
                </c:pt>
                <c:pt idx="10">
                  <c:v>5.45</c:v>
                </c:pt>
                <c:pt idx="11">
                  <c:v>2.84</c:v>
                </c:pt>
                <c:pt idx="12">
                  <c:v>2.65</c:v>
                </c:pt>
                <c:pt idx="13">
                  <c:v>1.37</c:v>
                </c:pt>
                <c:pt idx="14">
                  <c:v>0.42</c:v>
                </c:pt>
                <c:pt idx="15">
                  <c:v>0.52</c:v>
                </c:pt>
                <c:pt idx="16">
                  <c:v>0.75</c:v>
                </c:pt>
                <c:pt idx="17">
                  <c:v>0.42</c:v>
                </c:pt>
                <c:pt idx="18">
                  <c:v>2.52</c:v>
                </c:pt>
                <c:pt idx="19">
                  <c:v>0.24</c:v>
                </c:pt>
                <c:pt idx="20">
                  <c:v>0.52</c:v>
                </c:pt>
                <c:pt idx="21">
                  <c:v>0.14000000000000001</c:v>
                </c:pt>
                <c:pt idx="22">
                  <c:v>0.64000000000000012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NOVIEMBRE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0.22000000000000003</c:v>
                </c:pt>
                <c:pt idx="1">
                  <c:v>0.06</c:v>
                </c:pt>
                <c:pt idx="2">
                  <c:v>0.89</c:v>
                </c:pt>
                <c:pt idx="3">
                  <c:v>2.34</c:v>
                </c:pt>
                <c:pt idx="4">
                  <c:v>31.95</c:v>
                </c:pt>
                <c:pt idx="5">
                  <c:v>9.09</c:v>
                </c:pt>
                <c:pt idx="6">
                  <c:v>5.27</c:v>
                </c:pt>
                <c:pt idx="7">
                  <c:v>9.66</c:v>
                </c:pt>
                <c:pt idx="8">
                  <c:v>19.329999999999998</c:v>
                </c:pt>
                <c:pt idx="9">
                  <c:v>3.33</c:v>
                </c:pt>
                <c:pt idx="10">
                  <c:v>6.71</c:v>
                </c:pt>
                <c:pt idx="11">
                  <c:v>1.86</c:v>
                </c:pt>
                <c:pt idx="12">
                  <c:v>1.67</c:v>
                </c:pt>
                <c:pt idx="13">
                  <c:v>1.45</c:v>
                </c:pt>
                <c:pt idx="14">
                  <c:v>1.06</c:v>
                </c:pt>
                <c:pt idx="15">
                  <c:v>0.42</c:v>
                </c:pt>
                <c:pt idx="16">
                  <c:v>0.77</c:v>
                </c:pt>
                <c:pt idx="17">
                  <c:v>0.24</c:v>
                </c:pt>
                <c:pt idx="18">
                  <c:v>2.27</c:v>
                </c:pt>
                <c:pt idx="19">
                  <c:v>0.03</c:v>
                </c:pt>
                <c:pt idx="20">
                  <c:v>0.31</c:v>
                </c:pt>
                <c:pt idx="21">
                  <c:v>0.13</c:v>
                </c:pt>
                <c:pt idx="22">
                  <c:v>0.96000000000000019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DICIEMBRE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0.09</c:v>
                </c:pt>
                <c:pt idx="1">
                  <c:v>0.08</c:v>
                </c:pt>
                <c:pt idx="2">
                  <c:v>0.55000000000000004</c:v>
                </c:pt>
                <c:pt idx="3">
                  <c:v>1.69</c:v>
                </c:pt>
                <c:pt idx="4">
                  <c:v>34.18</c:v>
                </c:pt>
                <c:pt idx="5">
                  <c:v>8.9</c:v>
                </c:pt>
                <c:pt idx="6">
                  <c:v>4.58</c:v>
                </c:pt>
                <c:pt idx="7">
                  <c:v>9.58</c:v>
                </c:pt>
                <c:pt idx="8">
                  <c:v>18.79</c:v>
                </c:pt>
                <c:pt idx="9">
                  <c:v>3.47</c:v>
                </c:pt>
                <c:pt idx="10">
                  <c:v>6.99</c:v>
                </c:pt>
                <c:pt idx="11">
                  <c:v>2.33</c:v>
                </c:pt>
                <c:pt idx="12">
                  <c:v>1.91</c:v>
                </c:pt>
                <c:pt idx="13">
                  <c:v>1.35</c:v>
                </c:pt>
                <c:pt idx="14">
                  <c:v>0.84</c:v>
                </c:pt>
                <c:pt idx="15">
                  <c:v>0.16</c:v>
                </c:pt>
                <c:pt idx="16">
                  <c:v>0.75</c:v>
                </c:pt>
                <c:pt idx="17">
                  <c:v>0.04</c:v>
                </c:pt>
                <c:pt idx="18">
                  <c:v>2.2599999999999998</c:v>
                </c:pt>
                <c:pt idx="19">
                  <c:v>0.06</c:v>
                </c:pt>
                <c:pt idx="20">
                  <c:v>0.33</c:v>
                </c:pt>
                <c:pt idx="21">
                  <c:v>0.13</c:v>
                </c:pt>
                <c:pt idx="22">
                  <c:v>0.93000000000000016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ENERO 19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0.08</c:v>
                </c:pt>
                <c:pt idx="2">
                  <c:v>0.7</c:v>
                </c:pt>
                <c:pt idx="3">
                  <c:v>1.39</c:v>
                </c:pt>
                <c:pt idx="4">
                  <c:v>33.119999999999997</c:v>
                </c:pt>
                <c:pt idx="5">
                  <c:v>7.82</c:v>
                </c:pt>
                <c:pt idx="6">
                  <c:v>7.04</c:v>
                </c:pt>
                <c:pt idx="7">
                  <c:v>8.9499999999999993</c:v>
                </c:pt>
                <c:pt idx="8">
                  <c:v>19.760000000000002</c:v>
                </c:pt>
                <c:pt idx="9">
                  <c:v>3.53</c:v>
                </c:pt>
                <c:pt idx="10">
                  <c:v>5.76</c:v>
                </c:pt>
                <c:pt idx="11">
                  <c:v>2.48</c:v>
                </c:pt>
                <c:pt idx="12">
                  <c:v>1.97</c:v>
                </c:pt>
                <c:pt idx="13">
                  <c:v>1.57</c:v>
                </c:pt>
                <c:pt idx="14">
                  <c:v>0.78</c:v>
                </c:pt>
                <c:pt idx="15">
                  <c:v>0.36</c:v>
                </c:pt>
                <c:pt idx="16">
                  <c:v>0.83</c:v>
                </c:pt>
                <c:pt idx="17">
                  <c:v>0.06</c:v>
                </c:pt>
                <c:pt idx="18">
                  <c:v>2.08</c:v>
                </c:pt>
                <c:pt idx="19">
                  <c:v>0.14000000000000001</c:v>
                </c:pt>
                <c:pt idx="20">
                  <c:v>0.51</c:v>
                </c:pt>
                <c:pt idx="21">
                  <c:v>0.06</c:v>
                </c:pt>
                <c:pt idx="22">
                  <c:v>0.7400000000000001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FEBRERO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0.28999999999999998</c:v>
                </c:pt>
                <c:pt idx="1">
                  <c:v>0.03</c:v>
                </c:pt>
                <c:pt idx="2">
                  <c:v>0.72</c:v>
                </c:pt>
                <c:pt idx="3">
                  <c:v>1.76</c:v>
                </c:pt>
                <c:pt idx="4">
                  <c:v>33.840000000000003</c:v>
                </c:pt>
                <c:pt idx="5">
                  <c:v>8.1199999999999992</c:v>
                </c:pt>
                <c:pt idx="6">
                  <c:v>5.62</c:v>
                </c:pt>
                <c:pt idx="7">
                  <c:v>9.18</c:v>
                </c:pt>
                <c:pt idx="8">
                  <c:v>19.829999999999998</c:v>
                </c:pt>
                <c:pt idx="9">
                  <c:v>3.67</c:v>
                </c:pt>
                <c:pt idx="10">
                  <c:v>5.67</c:v>
                </c:pt>
                <c:pt idx="11">
                  <c:v>2.41</c:v>
                </c:pt>
                <c:pt idx="12">
                  <c:v>2.06</c:v>
                </c:pt>
                <c:pt idx="13">
                  <c:v>1.22</c:v>
                </c:pt>
                <c:pt idx="14">
                  <c:v>0.85</c:v>
                </c:pt>
                <c:pt idx="15">
                  <c:v>0.47</c:v>
                </c:pt>
                <c:pt idx="16">
                  <c:v>0.47</c:v>
                </c:pt>
                <c:pt idx="17">
                  <c:v>7.0000000000000007E-2</c:v>
                </c:pt>
                <c:pt idx="18">
                  <c:v>2.44</c:v>
                </c:pt>
                <c:pt idx="19">
                  <c:v>0.14000000000000001</c:v>
                </c:pt>
                <c:pt idx="20">
                  <c:v>0.36</c:v>
                </c:pt>
                <c:pt idx="21">
                  <c:v>0.09</c:v>
                </c:pt>
                <c:pt idx="22">
                  <c:v>0.69000000000000006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MARZO 19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0.11</c:v>
                </c:pt>
                <c:pt idx="1">
                  <c:v>0.01</c:v>
                </c:pt>
                <c:pt idx="2">
                  <c:v>0.79</c:v>
                </c:pt>
                <c:pt idx="3">
                  <c:v>1.95</c:v>
                </c:pt>
                <c:pt idx="4">
                  <c:v>34.44</c:v>
                </c:pt>
                <c:pt idx="5">
                  <c:v>7.92</c:v>
                </c:pt>
                <c:pt idx="6">
                  <c:v>5.44</c:v>
                </c:pt>
                <c:pt idx="7">
                  <c:v>9.6999999999999993</c:v>
                </c:pt>
                <c:pt idx="8">
                  <c:v>18.809999999999999</c:v>
                </c:pt>
                <c:pt idx="9">
                  <c:v>3.78</c:v>
                </c:pt>
                <c:pt idx="10">
                  <c:v>6.14</c:v>
                </c:pt>
                <c:pt idx="11">
                  <c:v>2.83</c:v>
                </c:pt>
                <c:pt idx="12">
                  <c:v>1.75</c:v>
                </c:pt>
                <c:pt idx="13">
                  <c:v>0.88</c:v>
                </c:pt>
                <c:pt idx="14">
                  <c:v>1.1000000000000001</c:v>
                </c:pt>
                <c:pt idx="15">
                  <c:v>0.35</c:v>
                </c:pt>
                <c:pt idx="16">
                  <c:v>0.56000000000000005</c:v>
                </c:pt>
                <c:pt idx="17">
                  <c:v>0.14000000000000001</c:v>
                </c:pt>
                <c:pt idx="18">
                  <c:v>2.1</c:v>
                </c:pt>
                <c:pt idx="19">
                  <c:v>0.13</c:v>
                </c:pt>
                <c:pt idx="20">
                  <c:v>0.2</c:v>
                </c:pt>
                <c:pt idx="21">
                  <c:v>0.08</c:v>
                </c:pt>
                <c:pt idx="22">
                  <c:v>0.80000000000000016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ABRIL 19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0.19999999999999998</c:v>
                </c:pt>
                <c:pt idx="1">
                  <c:v>7.0000000000000007E-2</c:v>
                </c:pt>
                <c:pt idx="2">
                  <c:v>0.66</c:v>
                </c:pt>
                <c:pt idx="3">
                  <c:v>1.72</c:v>
                </c:pt>
                <c:pt idx="4">
                  <c:v>34.25</c:v>
                </c:pt>
                <c:pt idx="5">
                  <c:v>8.0399999999999991</c:v>
                </c:pt>
                <c:pt idx="6">
                  <c:v>5.95</c:v>
                </c:pt>
                <c:pt idx="7">
                  <c:v>8.9600000000000009</c:v>
                </c:pt>
                <c:pt idx="8">
                  <c:v>19.559999999999999</c:v>
                </c:pt>
                <c:pt idx="9">
                  <c:v>3.13</c:v>
                </c:pt>
                <c:pt idx="10">
                  <c:v>5.54</c:v>
                </c:pt>
                <c:pt idx="11">
                  <c:v>3.03</c:v>
                </c:pt>
                <c:pt idx="12">
                  <c:v>1.86</c:v>
                </c:pt>
                <c:pt idx="13">
                  <c:v>0.92</c:v>
                </c:pt>
                <c:pt idx="14">
                  <c:v>1.27</c:v>
                </c:pt>
                <c:pt idx="15">
                  <c:v>0.46</c:v>
                </c:pt>
                <c:pt idx="16">
                  <c:v>0.93</c:v>
                </c:pt>
                <c:pt idx="17">
                  <c:v>0.11</c:v>
                </c:pt>
                <c:pt idx="18">
                  <c:v>2.19</c:v>
                </c:pt>
                <c:pt idx="19">
                  <c:v>0.11</c:v>
                </c:pt>
                <c:pt idx="20">
                  <c:v>0.19</c:v>
                </c:pt>
                <c:pt idx="21">
                  <c:v>0.1</c:v>
                </c:pt>
                <c:pt idx="22">
                  <c:v>0.75000000000000011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MAYO 19\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0.43000000000000005</c:v>
                </c:pt>
                <c:pt idx="1">
                  <c:v>0.01</c:v>
                </c:pt>
                <c:pt idx="2">
                  <c:v>0.57999999999999996</c:v>
                </c:pt>
                <c:pt idx="3">
                  <c:v>2.39</c:v>
                </c:pt>
                <c:pt idx="4">
                  <c:v>34.770000000000003</c:v>
                </c:pt>
                <c:pt idx="5">
                  <c:v>8.27</c:v>
                </c:pt>
                <c:pt idx="6">
                  <c:v>6.43</c:v>
                </c:pt>
                <c:pt idx="7">
                  <c:v>7.28</c:v>
                </c:pt>
                <c:pt idx="8">
                  <c:v>19.829999999999998</c:v>
                </c:pt>
                <c:pt idx="9">
                  <c:v>3.63</c:v>
                </c:pt>
                <c:pt idx="10">
                  <c:v>5.7</c:v>
                </c:pt>
                <c:pt idx="11">
                  <c:v>2.39</c:v>
                </c:pt>
                <c:pt idx="12">
                  <c:v>1.69</c:v>
                </c:pt>
                <c:pt idx="13">
                  <c:v>0.63</c:v>
                </c:pt>
                <c:pt idx="14">
                  <c:v>0.56000000000000005</c:v>
                </c:pt>
                <c:pt idx="15">
                  <c:v>0.91</c:v>
                </c:pt>
                <c:pt idx="16">
                  <c:v>0.71</c:v>
                </c:pt>
                <c:pt idx="17">
                  <c:v>0.17</c:v>
                </c:pt>
                <c:pt idx="18">
                  <c:v>2.36</c:v>
                </c:pt>
                <c:pt idx="19">
                  <c:v>0.26</c:v>
                </c:pt>
                <c:pt idx="20">
                  <c:v>0.16</c:v>
                </c:pt>
                <c:pt idx="21">
                  <c:v>0.14000000000000001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JUNIO 1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0.33000000000000007</c:v>
                </c:pt>
                <c:pt idx="1">
                  <c:v>0</c:v>
                </c:pt>
                <c:pt idx="2">
                  <c:v>0.79</c:v>
                </c:pt>
                <c:pt idx="3">
                  <c:v>1.89</c:v>
                </c:pt>
                <c:pt idx="4">
                  <c:v>33.32</c:v>
                </c:pt>
                <c:pt idx="5">
                  <c:v>7.61</c:v>
                </c:pt>
                <c:pt idx="6">
                  <c:v>6.86</c:v>
                </c:pt>
                <c:pt idx="7">
                  <c:v>10.01</c:v>
                </c:pt>
                <c:pt idx="8">
                  <c:v>17.71</c:v>
                </c:pt>
                <c:pt idx="9">
                  <c:v>3.33</c:v>
                </c:pt>
                <c:pt idx="10">
                  <c:v>6.6</c:v>
                </c:pt>
                <c:pt idx="11">
                  <c:v>2.78</c:v>
                </c:pt>
                <c:pt idx="12">
                  <c:v>1.74</c:v>
                </c:pt>
                <c:pt idx="13">
                  <c:v>0.88</c:v>
                </c:pt>
                <c:pt idx="14">
                  <c:v>0.78</c:v>
                </c:pt>
                <c:pt idx="15">
                  <c:v>0.91</c:v>
                </c:pt>
                <c:pt idx="16">
                  <c:v>0.85</c:v>
                </c:pt>
                <c:pt idx="17">
                  <c:v>0.18</c:v>
                </c:pt>
                <c:pt idx="18">
                  <c:v>2.06</c:v>
                </c:pt>
                <c:pt idx="19">
                  <c:v>0.3</c:v>
                </c:pt>
                <c:pt idx="20">
                  <c:v>0.38</c:v>
                </c:pt>
                <c:pt idx="21">
                  <c:v>0.04</c:v>
                </c:pt>
                <c:pt idx="22">
                  <c:v>0.67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JULIO 19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0.16</c:v>
                </c:pt>
                <c:pt idx="1">
                  <c:v>0.02</c:v>
                </c:pt>
                <c:pt idx="2">
                  <c:v>0.59</c:v>
                </c:pt>
                <c:pt idx="3">
                  <c:v>2.13</c:v>
                </c:pt>
                <c:pt idx="4">
                  <c:v>34.29</c:v>
                </c:pt>
                <c:pt idx="5">
                  <c:v>7.73</c:v>
                </c:pt>
                <c:pt idx="6">
                  <c:v>6.51</c:v>
                </c:pt>
                <c:pt idx="7">
                  <c:v>8.3000000000000007</c:v>
                </c:pt>
                <c:pt idx="8">
                  <c:v>19.05</c:v>
                </c:pt>
                <c:pt idx="9">
                  <c:v>3.15</c:v>
                </c:pt>
                <c:pt idx="10">
                  <c:v>6.8</c:v>
                </c:pt>
                <c:pt idx="11">
                  <c:v>3.44</c:v>
                </c:pt>
                <c:pt idx="12">
                  <c:v>1.65</c:v>
                </c:pt>
                <c:pt idx="13">
                  <c:v>1.28</c:v>
                </c:pt>
                <c:pt idx="14">
                  <c:v>0.79</c:v>
                </c:pt>
                <c:pt idx="15">
                  <c:v>0.63</c:v>
                </c:pt>
                <c:pt idx="16">
                  <c:v>0.45</c:v>
                </c:pt>
                <c:pt idx="17">
                  <c:v>0.12</c:v>
                </c:pt>
                <c:pt idx="18">
                  <c:v>1.87</c:v>
                </c:pt>
                <c:pt idx="19">
                  <c:v>0.1</c:v>
                </c:pt>
                <c:pt idx="20">
                  <c:v>0.22</c:v>
                </c:pt>
                <c:pt idx="21">
                  <c:v>0.11</c:v>
                </c:pt>
                <c:pt idx="22">
                  <c:v>0.6100000000000001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AGOSTO 1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0.11</c:v>
                </c:pt>
                <c:pt idx="1">
                  <c:v>0.08</c:v>
                </c:pt>
                <c:pt idx="2">
                  <c:v>0.45</c:v>
                </c:pt>
                <c:pt idx="3">
                  <c:v>2.54</c:v>
                </c:pt>
                <c:pt idx="4">
                  <c:v>34.340000000000003</c:v>
                </c:pt>
                <c:pt idx="5">
                  <c:v>6.98</c:v>
                </c:pt>
                <c:pt idx="6">
                  <c:v>7.92</c:v>
                </c:pt>
                <c:pt idx="7">
                  <c:v>7.25</c:v>
                </c:pt>
                <c:pt idx="8">
                  <c:v>18.18</c:v>
                </c:pt>
                <c:pt idx="9">
                  <c:v>3.18</c:v>
                </c:pt>
                <c:pt idx="10">
                  <c:v>6.73</c:v>
                </c:pt>
                <c:pt idx="11">
                  <c:v>3.07</c:v>
                </c:pt>
                <c:pt idx="12">
                  <c:v>1.65</c:v>
                </c:pt>
                <c:pt idx="13">
                  <c:v>1.45</c:v>
                </c:pt>
                <c:pt idx="14">
                  <c:v>1.0900000000000001</c:v>
                </c:pt>
                <c:pt idx="15">
                  <c:v>0.89</c:v>
                </c:pt>
                <c:pt idx="16">
                  <c:v>0.57999999999999996</c:v>
                </c:pt>
                <c:pt idx="17">
                  <c:v>0.19</c:v>
                </c:pt>
                <c:pt idx="18">
                  <c:v>1.9</c:v>
                </c:pt>
                <c:pt idx="19">
                  <c:v>0.12</c:v>
                </c:pt>
                <c:pt idx="20">
                  <c:v>0.19</c:v>
                </c:pt>
                <c:pt idx="21">
                  <c:v>0.15</c:v>
                </c:pt>
                <c:pt idx="22">
                  <c:v>0.94000000000000006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0505360"/>
        <c:axId val="380506144"/>
      </c:lineChart>
      <c:catAx>
        <c:axId val="3805053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80506144"/>
        <c:crosses val="autoZero"/>
        <c:auto val="1"/>
        <c:lblAlgn val="ctr"/>
        <c:lblOffset val="100"/>
        <c:noMultiLvlLbl val="0"/>
      </c:catAx>
      <c:valAx>
        <c:axId val="380506144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805053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4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Agosto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34637</xdr:colOff>
      <xdr:row>27</xdr:row>
      <xdr:rowOff>173182</xdr:rowOff>
    </xdr:from>
    <xdr:to>
      <xdr:col>3</xdr:col>
      <xdr:colOff>231861</xdr:colOff>
      <xdr:row>31</xdr:row>
      <xdr:rowOff>41491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37" y="5316682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15486</xdr:colOff>
      <xdr:row>6</xdr:row>
      <xdr:rowOff>21205</xdr:rowOff>
    </xdr:from>
    <xdr:to>
      <xdr:col>14</xdr:col>
      <xdr:colOff>159768</xdr:colOff>
      <xdr:row>36</xdr:row>
      <xdr:rowOff>121426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110" zoomScaleNormal="110" workbookViewId="0">
      <selection activeCell="O19" sqref="O19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69"/>
  <sheetViews>
    <sheetView showGridLines="0" showRowColHeaders="0" topLeftCell="A14" zoomScale="106" zoomScaleNormal="106" workbookViewId="0">
      <selection activeCell="Q37" sqref="Q37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Leche Semidesnatada</v>
      </c>
    </row>
    <row r="6" spans="2:8" ht="1.5" customHeight="1" x14ac:dyDescent="0.25">
      <c r="C6" s="6"/>
    </row>
    <row r="39" spans="2:15" ht="15.75" x14ac:dyDescent="0.25">
      <c r="B39" s="36" t="s">
        <v>323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</row>
    <row r="40" spans="2:15" ht="6" customHeight="1" x14ac:dyDescent="0.2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</row>
    <row r="41" spans="2:15" ht="24.95" customHeight="1" x14ac:dyDescent="0.25">
      <c r="B41" s="49" t="s">
        <v>383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1"/>
      <c r="O41" s="34"/>
    </row>
    <row r="42" spans="2:15" ht="24.95" customHeight="1" x14ac:dyDescent="0.25">
      <c r="B42" s="52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4"/>
      <c r="O42" s="34"/>
    </row>
    <row r="43" spans="2:15" ht="24.95" customHeight="1" x14ac:dyDescent="0.25">
      <c r="B43" s="52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4"/>
      <c r="O43" s="34"/>
    </row>
    <row r="44" spans="2:15" ht="24.95" customHeight="1" x14ac:dyDescent="0.25">
      <c r="B44" s="52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4"/>
      <c r="O44" s="34"/>
    </row>
    <row r="45" spans="2:15" ht="24.95" customHeight="1" x14ac:dyDescent="0.25">
      <c r="B45" s="52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4"/>
      <c r="O45" s="34"/>
    </row>
    <row r="46" spans="2:15" ht="24.95" customHeight="1" x14ac:dyDescent="0.25"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34"/>
    </row>
    <row r="47" spans="2:15" ht="24.95" customHeight="1" x14ac:dyDescent="0.25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34"/>
    </row>
    <row r="48" spans="2:15" ht="24.95" customHeight="1" x14ac:dyDescent="0.25"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34"/>
    </row>
    <row r="49" spans="2:15" ht="24.95" customHeight="1" x14ac:dyDescent="0.25"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34"/>
    </row>
    <row r="50" spans="2:15" ht="24.95" customHeight="1" x14ac:dyDescent="0.25"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34"/>
    </row>
    <row r="51" spans="2:15" ht="24.95" customHeight="1" x14ac:dyDescent="0.25"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34"/>
    </row>
    <row r="52" spans="2:15" ht="24.95" customHeight="1" x14ac:dyDescent="0.25"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34"/>
    </row>
    <row r="53" spans="2:15" ht="24.95" customHeight="1" x14ac:dyDescent="0.25">
      <c r="B53" s="55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7"/>
      <c r="O53" s="34"/>
    </row>
    <row r="54" spans="2:15" ht="15" customHeight="1" x14ac:dyDescent="0.25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</row>
    <row r="55" spans="2:15" x14ac:dyDescent="0.25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</row>
    <row r="56" spans="2:15" x14ac:dyDescent="0.25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</row>
    <row r="57" spans="2:15" x14ac:dyDescent="0.2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</row>
    <row r="58" spans="2:15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3:15" x14ac:dyDescent="0.25"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3:15" x14ac:dyDescent="0.25"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3:15" x14ac:dyDescent="0.25"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3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3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</sheetData>
  <mergeCells count="1">
    <mergeCell ref="B41:N53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Y291"/>
  <sheetViews>
    <sheetView showGridLines="0" topLeftCell="FC247" zoomScale="70" zoomScaleNormal="70" workbookViewId="0">
      <selection activeCell="FX289" sqref="FX289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5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52" width="11.42578125" style="34"/>
    <col min="163" max="163" width="11.42578125" customWidth="1"/>
    <col min="183" max="183" width="18.7109375" style="34" customWidth="1"/>
    <col min="184" max="184" width="9.7109375" style="34" bestFit="1" customWidth="1"/>
    <col min="185" max="185" width="16.28515625" style="34" bestFit="1" customWidth="1"/>
    <col min="186" max="186" width="13.5703125" style="34" bestFit="1" customWidth="1"/>
    <col min="187" max="187" width="11.140625" style="34" bestFit="1" customWidth="1"/>
    <col min="675" max="675" width="11.42578125" style="27"/>
  </cols>
  <sheetData>
    <row r="1" spans="1:675" s="4" customFormat="1" x14ac:dyDescent="0.25">
      <c r="GA1" s="34"/>
      <c r="GB1" s="34"/>
      <c r="GC1" s="34"/>
      <c r="GD1" s="34"/>
      <c r="GE1" s="34"/>
      <c r="YY1" s="29"/>
    </row>
    <row r="2" spans="1:67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  <c r="EK2" s="34" t="s">
        <v>280</v>
      </c>
      <c r="ER2" s="34" t="s">
        <v>280</v>
      </c>
      <c r="EY2" s="34" t="s">
        <v>280</v>
      </c>
      <c r="EZ2" s="34"/>
      <c r="FA2" s="34"/>
      <c r="FB2" s="34"/>
      <c r="FC2" s="34"/>
      <c r="FF2" s="34" t="s">
        <v>280</v>
      </c>
      <c r="FG2" s="34"/>
      <c r="FH2" s="34"/>
      <c r="FI2" s="34"/>
      <c r="FJ2" s="34"/>
      <c r="FM2" s="34" t="s">
        <v>280</v>
      </c>
      <c r="FN2" s="34"/>
      <c r="FO2" s="34"/>
      <c r="FP2" s="34"/>
      <c r="FQ2" s="34"/>
      <c r="FT2" s="34" t="s">
        <v>280</v>
      </c>
      <c r="FU2" s="34"/>
      <c r="FV2" s="34"/>
      <c r="FW2" s="34"/>
      <c r="FX2" s="34"/>
      <c r="GA2" s="34" t="s">
        <v>280</v>
      </c>
    </row>
    <row r="3" spans="1:67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EZ3" s="34"/>
      <c r="FA3" s="34"/>
      <c r="FB3" s="34"/>
      <c r="FC3" s="34"/>
      <c r="FF3" s="34" t="s">
        <v>0</v>
      </c>
      <c r="FG3" s="34"/>
      <c r="FH3" s="34"/>
      <c r="FI3" s="34"/>
      <c r="FJ3" s="34"/>
      <c r="FM3" s="34" t="s">
        <v>0</v>
      </c>
      <c r="FN3" s="34"/>
      <c r="FO3" s="34"/>
      <c r="FP3" s="34"/>
      <c r="FQ3" s="34"/>
      <c r="FT3" s="34" t="s">
        <v>0</v>
      </c>
      <c r="FU3" s="34"/>
      <c r="FV3" s="34"/>
      <c r="FW3" s="34"/>
      <c r="FX3" s="34"/>
      <c r="GA3" s="34" t="s">
        <v>0</v>
      </c>
    </row>
    <row r="4" spans="1:67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EZ4" s="34"/>
      <c r="FA4" s="34"/>
      <c r="FB4" s="34"/>
      <c r="FC4" s="34"/>
      <c r="FF4" s="35" t="s">
        <v>375</v>
      </c>
      <c r="FG4" s="34"/>
      <c r="FH4" s="34"/>
      <c r="FI4" s="34"/>
      <c r="FJ4" s="34"/>
      <c r="FM4" s="35" t="s">
        <v>377</v>
      </c>
      <c r="FN4" s="34"/>
      <c r="FO4" s="34"/>
      <c r="FP4" s="34"/>
      <c r="FQ4" s="34"/>
      <c r="FT4" s="35" t="s">
        <v>379</v>
      </c>
      <c r="FU4" s="34"/>
      <c r="FV4" s="34"/>
      <c r="FW4" s="34"/>
      <c r="FX4" s="34"/>
      <c r="GA4" s="35" t="s">
        <v>381</v>
      </c>
    </row>
    <row r="5" spans="1:67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</row>
    <row r="6" spans="1:67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</row>
    <row r="7" spans="1:67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  <c r="EK7" s="34" t="s">
        <v>6</v>
      </c>
      <c r="EL7" s="34">
        <v>0.2</v>
      </c>
      <c r="EM7" s="34">
        <v>0.38</v>
      </c>
      <c r="EN7" s="34">
        <v>0.2</v>
      </c>
      <c r="EO7" s="34">
        <v>7.0000000000000007E-2</v>
      </c>
      <c r="ER7" s="34" t="s">
        <v>6</v>
      </c>
      <c r="ES7" s="34">
        <v>0.09</v>
      </c>
      <c r="ET7" s="34">
        <v>0.08</v>
      </c>
      <c r="EU7" s="34">
        <v>0.08</v>
      </c>
      <c r="EV7" s="34">
        <v>0.12</v>
      </c>
      <c r="EY7" s="34" t="s">
        <v>6</v>
      </c>
      <c r="EZ7" s="34">
        <v>0.08</v>
      </c>
      <c r="FA7" s="34">
        <v>0.11</v>
      </c>
      <c r="FB7" s="34">
        <v>7.0000000000000007E-2</v>
      </c>
      <c r="FC7" s="34">
        <v>0.1</v>
      </c>
      <c r="FF7" s="34" t="s">
        <v>6</v>
      </c>
      <c r="FG7" s="34">
        <v>0.2</v>
      </c>
      <c r="FH7" s="34">
        <v>0.33</v>
      </c>
      <c r="FI7" s="34">
        <v>0.19</v>
      </c>
      <c r="FJ7" s="34">
        <v>0.22</v>
      </c>
      <c r="FM7" s="34" t="s">
        <v>6</v>
      </c>
      <c r="FN7" s="34">
        <v>0.25</v>
      </c>
      <c r="FO7" s="34">
        <v>0.4</v>
      </c>
      <c r="FP7" s="34">
        <v>0.25</v>
      </c>
      <c r="FQ7" s="34">
        <v>0.03</v>
      </c>
      <c r="FT7" s="34" t="s">
        <v>6</v>
      </c>
      <c r="FU7" s="34">
        <v>0.04</v>
      </c>
      <c r="FV7" s="34">
        <v>0.15</v>
      </c>
      <c r="FW7" s="34">
        <v>0</v>
      </c>
      <c r="FX7" s="34">
        <v>0.05</v>
      </c>
      <c r="GA7" s="34" t="s">
        <v>6</v>
      </c>
      <c r="GB7" s="34">
        <v>0.03</v>
      </c>
      <c r="GC7" s="34">
        <v>7.0000000000000007E-2</v>
      </c>
      <c r="GD7" s="34">
        <v>0.02</v>
      </c>
      <c r="GE7" s="34">
        <v>0.04</v>
      </c>
    </row>
    <row r="8" spans="1:67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  <c r="EK8" s="34" t="s">
        <v>7</v>
      </c>
      <c r="EL8" s="34">
        <v>0.12</v>
      </c>
      <c r="EM8" s="34">
        <v>0.12</v>
      </c>
      <c r="EN8" s="34">
        <v>0.11</v>
      </c>
      <c r="EO8" s="34">
        <v>0.14000000000000001</v>
      </c>
      <c r="ER8" s="34" t="s">
        <v>7</v>
      </c>
      <c r="ES8" s="34">
        <v>0.02</v>
      </c>
      <c r="ET8" s="34">
        <v>0.03</v>
      </c>
      <c r="EU8" s="34">
        <v>0.02</v>
      </c>
      <c r="EV8" s="34">
        <v>0.03</v>
      </c>
      <c r="EY8" s="34" t="s">
        <v>7</v>
      </c>
      <c r="EZ8" s="34">
        <v>0.06</v>
      </c>
      <c r="FA8" s="34">
        <v>0.06</v>
      </c>
      <c r="FB8" s="34">
        <v>0.04</v>
      </c>
      <c r="FC8" s="34">
        <v>0.06</v>
      </c>
      <c r="FF8" s="34" t="s">
        <v>7</v>
      </c>
      <c r="FG8" s="34">
        <v>0.11</v>
      </c>
      <c r="FH8" s="34">
        <v>0.52</v>
      </c>
      <c r="FI8" s="34">
        <v>0.04</v>
      </c>
      <c r="FJ8" s="34">
        <v>0.05</v>
      </c>
      <c r="FM8" s="34" t="s">
        <v>7</v>
      </c>
      <c r="FN8" s="34">
        <v>0.05</v>
      </c>
      <c r="FO8" s="34">
        <v>0.06</v>
      </c>
      <c r="FP8" s="34">
        <v>0.05</v>
      </c>
      <c r="FQ8" s="34">
        <v>0</v>
      </c>
      <c r="FT8" s="34" t="s">
        <v>7</v>
      </c>
      <c r="FU8" s="34">
        <v>7.0000000000000007E-2</v>
      </c>
      <c r="FV8" s="34">
        <v>0.15</v>
      </c>
      <c r="FW8" s="34">
        <v>0.06</v>
      </c>
      <c r="FX8" s="34">
        <v>0.05</v>
      </c>
      <c r="GA8" s="34" t="s">
        <v>7</v>
      </c>
      <c r="GB8" s="34">
        <v>0.04</v>
      </c>
      <c r="GC8" s="34">
        <v>0.04</v>
      </c>
      <c r="GD8" s="34">
        <v>0.05</v>
      </c>
      <c r="GE8" s="34">
        <v>0</v>
      </c>
    </row>
    <row r="9" spans="1:67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  <c r="EK9" s="34" t="s">
        <v>8</v>
      </c>
      <c r="EL9" s="34">
        <v>0.03</v>
      </c>
      <c r="EM9" s="34">
        <v>0.1</v>
      </c>
      <c r="EN9" s="34">
        <v>0</v>
      </c>
      <c r="EO9" s="34">
        <v>0.05</v>
      </c>
      <c r="ER9" s="34" t="s">
        <v>8</v>
      </c>
      <c r="ES9" s="34">
        <v>0</v>
      </c>
      <c r="ET9" s="34">
        <v>0.01</v>
      </c>
      <c r="EU9" s="34">
        <v>0</v>
      </c>
      <c r="EV9" s="34">
        <v>0</v>
      </c>
      <c r="EY9" s="34" t="s">
        <v>8</v>
      </c>
      <c r="EZ9" s="34">
        <v>0.02</v>
      </c>
      <c r="FA9" s="34">
        <v>0.05</v>
      </c>
      <c r="FB9" s="34">
        <v>0</v>
      </c>
      <c r="FC9" s="34">
        <v>0</v>
      </c>
      <c r="FF9" s="34" t="s">
        <v>8</v>
      </c>
      <c r="FG9" s="34">
        <v>0.02</v>
      </c>
      <c r="FH9" s="34">
        <v>0.09</v>
      </c>
      <c r="FI9" s="34">
        <v>0</v>
      </c>
      <c r="FJ9" s="34">
        <v>0.05</v>
      </c>
      <c r="FM9" s="34" t="s">
        <v>8</v>
      </c>
      <c r="FN9" s="34">
        <v>0.01</v>
      </c>
      <c r="FO9" s="34">
        <v>0.04</v>
      </c>
      <c r="FP9" s="34">
        <v>0.01</v>
      </c>
      <c r="FQ9" s="34">
        <v>0</v>
      </c>
      <c r="FT9" s="34" t="s">
        <v>8</v>
      </c>
      <c r="FU9" s="34">
        <v>0.01</v>
      </c>
      <c r="FV9" s="34">
        <v>0</v>
      </c>
      <c r="FW9" s="34">
        <v>0.01</v>
      </c>
      <c r="FX9" s="34">
        <v>0</v>
      </c>
      <c r="GA9" s="34" t="s">
        <v>8</v>
      </c>
      <c r="GB9" s="34">
        <v>0.01</v>
      </c>
      <c r="GC9" s="34">
        <v>0.04</v>
      </c>
      <c r="GD9" s="34">
        <v>0.01</v>
      </c>
      <c r="GE9" s="34">
        <v>0</v>
      </c>
    </row>
    <row r="10" spans="1:67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0.01</v>
      </c>
      <c r="ET10" s="34">
        <v>0</v>
      </c>
      <c r="EU10" s="34">
        <v>0</v>
      </c>
      <c r="EV10" s="34">
        <v>0.04</v>
      </c>
      <c r="EY10" s="34" t="s">
        <v>9</v>
      </c>
      <c r="EZ10" s="34">
        <v>0</v>
      </c>
      <c r="FA10" s="34">
        <v>0.02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0.01</v>
      </c>
      <c r="FO10" s="34">
        <v>0</v>
      </c>
      <c r="FP10" s="34">
        <v>0</v>
      </c>
      <c r="FQ10" s="34">
        <v>0.05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</row>
    <row r="11" spans="1:67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0.03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0.01</v>
      </c>
      <c r="FV11" s="34">
        <v>0</v>
      </c>
      <c r="FW11" s="34">
        <v>0.01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</row>
    <row r="12" spans="1:67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  <c r="EK12" s="34" t="s">
        <v>11</v>
      </c>
      <c r="EL12" s="34">
        <v>0.03</v>
      </c>
      <c r="EM12" s="34">
        <v>0</v>
      </c>
      <c r="EN12" s="34">
        <v>0.04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0.02</v>
      </c>
      <c r="FO12" s="34">
        <v>0</v>
      </c>
      <c r="FP12" s="34">
        <v>0.03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</row>
    <row r="13" spans="1:67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  <c r="EK13" s="34" t="s">
        <v>12</v>
      </c>
      <c r="EL13" s="34">
        <v>0.06</v>
      </c>
      <c r="EM13" s="34">
        <v>0.11</v>
      </c>
      <c r="EN13" s="34">
        <v>0.05</v>
      </c>
      <c r="EO13" s="34">
        <v>0.06</v>
      </c>
      <c r="ER13" s="34" t="s">
        <v>12</v>
      </c>
      <c r="ES13" s="34">
        <v>0.01</v>
      </c>
      <c r="ET13" s="34">
        <v>0.03</v>
      </c>
      <c r="EU13" s="34">
        <v>0</v>
      </c>
      <c r="EV13" s="34">
        <v>0.04</v>
      </c>
      <c r="EY13" s="34" t="s">
        <v>12</v>
      </c>
      <c r="EZ13" s="34">
        <v>0.02</v>
      </c>
      <c r="FA13" s="34">
        <v>0.03</v>
      </c>
      <c r="FB13" s="34">
        <v>0</v>
      </c>
      <c r="FC13" s="34">
        <v>0.09</v>
      </c>
      <c r="FF13" s="34" t="s">
        <v>12</v>
      </c>
      <c r="FG13" s="34">
        <v>0.06</v>
      </c>
      <c r="FH13" s="34">
        <v>0.08</v>
      </c>
      <c r="FI13" s="34">
        <v>0.05</v>
      </c>
      <c r="FJ13" s="34">
        <v>0.05</v>
      </c>
      <c r="FM13" s="34" t="s">
        <v>12</v>
      </c>
      <c r="FN13" s="34">
        <v>0.01</v>
      </c>
      <c r="FO13" s="34">
        <v>0.02</v>
      </c>
      <c r="FP13" s="34">
        <v>0</v>
      </c>
      <c r="FQ13" s="34">
        <v>0.02</v>
      </c>
      <c r="FT13" s="34" t="s">
        <v>12</v>
      </c>
      <c r="FU13" s="34">
        <v>0.01</v>
      </c>
      <c r="FV13" s="34">
        <v>0.04</v>
      </c>
      <c r="FW13" s="34">
        <v>0.01</v>
      </c>
      <c r="FX13" s="34">
        <v>0</v>
      </c>
      <c r="GA13" s="34" t="s">
        <v>12</v>
      </c>
      <c r="GB13" s="34">
        <v>0.08</v>
      </c>
      <c r="GC13" s="34">
        <v>0.41</v>
      </c>
      <c r="GD13" s="34">
        <v>0.04</v>
      </c>
      <c r="GE13" s="34">
        <v>0</v>
      </c>
    </row>
    <row r="14" spans="1:67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  <c r="EK14" s="34" t="s">
        <v>13</v>
      </c>
      <c r="EL14" s="34">
        <v>0.12</v>
      </c>
      <c r="EM14" s="34">
        <v>7.0000000000000007E-2</v>
      </c>
      <c r="EN14" s="34">
        <v>0.02</v>
      </c>
      <c r="EO14" s="34">
        <v>0.2</v>
      </c>
      <c r="ER14" s="34" t="s">
        <v>13</v>
      </c>
      <c r="ES14" s="34">
        <v>0.03</v>
      </c>
      <c r="ET14" s="34">
        <v>0</v>
      </c>
      <c r="EU14" s="34">
        <v>0.01</v>
      </c>
      <c r="EV14" s="34">
        <v>0.05</v>
      </c>
      <c r="EY14" s="34" t="s">
        <v>13</v>
      </c>
      <c r="EZ14" s="34">
        <v>0.06</v>
      </c>
      <c r="FA14" s="34">
        <v>0.24</v>
      </c>
      <c r="FB14" s="34">
        <v>0.03</v>
      </c>
      <c r="FC14" s="34">
        <v>0</v>
      </c>
      <c r="FF14" s="34" t="s">
        <v>13</v>
      </c>
      <c r="FG14" s="34">
        <v>0.05</v>
      </c>
      <c r="FH14" s="34">
        <v>0</v>
      </c>
      <c r="FI14" s="34">
        <v>0.05</v>
      </c>
      <c r="FJ14" s="34">
        <v>0</v>
      </c>
      <c r="FM14" s="34" t="s">
        <v>13</v>
      </c>
      <c r="FN14" s="34">
        <v>7.0000000000000007E-2</v>
      </c>
      <c r="FO14" s="34">
        <v>0</v>
      </c>
      <c r="FP14" s="34">
        <v>0.01</v>
      </c>
      <c r="FQ14" s="34">
        <v>0.1</v>
      </c>
      <c r="FT14" s="34" t="s">
        <v>13</v>
      </c>
      <c r="FU14" s="34">
        <v>0.09</v>
      </c>
      <c r="FV14" s="34">
        <v>0.12</v>
      </c>
      <c r="FW14" s="34">
        <v>0.02</v>
      </c>
      <c r="FX14" s="34">
        <v>0</v>
      </c>
      <c r="GA14" s="34" t="s">
        <v>13</v>
      </c>
      <c r="GB14" s="34">
        <v>0.11</v>
      </c>
      <c r="GC14" s="34">
        <v>0.15</v>
      </c>
      <c r="GD14" s="34">
        <v>0.1</v>
      </c>
      <c r="GE14" s="34">
        <v>0.03</v>
      </c>
    </row>
    <row r="15" spans="1:67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  <c r="EK15" s="34" t="s">
        <v>14</v>
      </c>
      <c r="EL15" s="34">
        <v>0.52</v>
      </c>
      <c r="EM15" s="34">
        <v>0.25</v>
      </c>
      <c r="EN15" s="34">
        <v>0.34</v>
      </c>
      <c r="EO15" s="34">
        <v>0.44</v>
      </c>
      <c r="ER15" s="34" t="s">
        <v>14</v>
      </c>
      <c r="ES15" s="34">
        <v>0.56000000000000005</v>
      </c>
      <c r="ET15" s="34">
        <v>0.22</v>
      </c>
      <c r="EU15" s="34">
        <v>0.38</v>
      </c>
      <c r="EV15" s="34">
        <v>0.45</v>
      </c>
      <c r="EY15" s="34" t="s">
        <v>14</v>
      </c>
      <c r="EZ15" s="34">
        <v>0.68</v>
      </c>
      <c r="FA15" s="34">
        <v>0.38</v>
      </c>
      <c r="FB15" s="34">
        <v>0.37</v>
      </c>
      <c r="FC15" s="34">
        <v>0.46</v>
      </c>
      <c r="FF15" s="34" t="s">
        <v>14</v>
      </c>
      <c r="FG15" s="34">
        <v>0.52</v>
      </c>
      <c r="FH15" s="34">
        <v>0.74</v>
      </c>
      <c r="FI15" s="34">
        <v>0.35</v>
      </c>
      <c r="FJ15" s="34">
        <v>0.21</v>
      </c>
      <c r="FM15" s="34" t="s">
        <v>14</v>
      </c>
      <c r="FN15" s="34">
        <v>0.6</v>
      </c>
      <c r="FO15" s="34">
        <v>0.3</v>
      </c>
      <c r="FP15" s="34">
        <v>0.46</v>
      </c>
      <c r="FQ15" s="34">
        <v>0.78</v>
      </c>
      <c r="FT15" s="34" t="s">
        <v>14</v>
      </c>
      <c r="FU15" s="34">
        <v>0.53</v>
      </c>
      <c r="FV15" s="34">
        <v>0.48</v>
      </c>
      <c r="FW15" s="34">
        <v>0.3</v>
      </c>
      <c r="FX15" s="34">
        <v>0.67</v>
      </c>
      <c r="GA15" s="34" t="s">
        <v>14</v>
      </c>
      <c r="GB15" s="34">
        <v>0.44</v>
      </c>
      <c r="GC15" s="34">
        <v>0.3</v>
      </c>
      <c r="GD15" s="34">
        <v>0.28999999999999998</v>
      </c>
      <c r="GE15" s="34">
        <v>0.36</v>
      </c>
    </row>
    <row r="16" spans="1:67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  <c r="EK16" s="34" t="s">
        <v>15</v>
      </c>
      <c r="EL16" s="34">
        <v>2.2799999999999998</v>
      </c>
      <c r="EM16" s="34">
        <v>4.3</v>
      </c>
      <c r="EN16" s="34">
        <v>1.9</v>
      </c>
      <c r="EO16" s="34">
        <v>0.85</v>
      </c>
      <c r="ER16" s="34" t="s">
        <v>15</v>
      </c>
      <c r="ES16" s="34">
        <v>2.09</v>
      </c>
      <c r="ET16" s="34">
        <v>3.56</v>
      </c>
      <c r="EU16" s="34">
        <v>1.87</v>
      </c>
      <c r="EV16" s="34">
        <v>0.65</v>
      </c>
      <c r="EY16" s="34" t="s">
        <v>15</v>
      </c>
      <c r="EZ16" s="34">
        <v>2.36</v>
      </c>
      <c r="FA16" s="34">
        <v>5.28</v>
      </c>
      <c r="FB16" s="34">
        <v>2</v>
      </c>
      <c r="FC16" s="34">
        <v>0.62</v>
      </c>
      <c r="FF16" s="34" t="s">
        <v>15</v>
      </c>
      <c r="FG16" s="34">
        <v>2.64</v>
      </c>
      <c r="FH16" s="34">
        <v>6.82</v>
      </c>
      <c r="FI16" s="34">
        <v>2.1</v>
      </c>
      <c r="FJ16" s="34">
        <v>0.53</v>
      </c>
      <c r="FM16" s="34" t="s">
        <v>15</v>
      </c>
      <c r="FN16" s="34">
        <v>2.57</v>
      </c>
      <c r="FO16" s="34">
        <v>6.42</v>
      </c>
      <c r="FP16" s="34">
        <v>2.11</v>
      </c>
      <c r="FQ16" s="34">
        <v>0.73</v>
      </c>
      <c r="FT16" s="34" t="s">
        <v>15</v>
      </c>
      <c r="FU16" s="34">
        <v>2.65</v>
      </c>
      <c r="FV16" s="34">
        <v>7.5</v>
      </c>
      <c r="FW16" s="34">
        <v>1.9</v>
      </c>
      <c r="FX16" s="34">
        <v>0.85</v>
      </c>
      <c r="GA16" s="34" t="s">
        <v>15</v>
      </c>
      <c r="GB16" s="34">
        <v>2.84</v>
      </c>
      <c r="GC16" s="34">
        <v>8.41</v>
      </c>
      <c r="GD16" s="34">
        <v>1.88</v>
      </c>
      <c r="GE16" s="34">
        <v>0.8</v>
      </c>
    </row>
    <row r="17" spans="1:187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  <c r="EK17" s="34" t="s">
        <v>16</v>
      </c>
      <c r="EL17" s="34">
        <v>35.909999999999997</v>
      </c>
      <c r="EM17" s="34">
        <v>29.95</v>
      </c>
      <c r="EN17" s="34">
        <v>39.4</v>
      </c>
      <c r="EO17" s="34">
        <v>34.01</v>
      </c>
      <c r="ER17" s="34" t="s">
        <v>16</v>
      </c>
      <c r="ES17" s="34">
        <v>36.53</v>
      </c>
      <c r="ET17" s="34">
        <v>32.57</v>
      </c>
      <c r="EU17" s="34">
        <v>39.6</v>
      </c>
      <c r="EV17" s="34">
        <v>34.18</v>
      </c>
      <c r="EY17" s="34" t="s">
        <v>16</v>
      </c>
      <c r="EZ17" s="34">
        <v>35.75</v>
      </c>
      <c r="FA17" s="34">
        <v>27.27</v>
      </c>
      <c r="FB17" s="34">
        <v>40.14</v>
      </c>
      <c r="FC17" s="34">
        <v>32.58</v>
      </c>
      <c r="FF17" s="34" t="s">
        <v>16</v>
      </c>
      <c r="FG17" s="34">
        <v>35.85</v>
      </c>
      <c r="FH17" s="34">
        <v>27.78</v>
      </c>
      <c r="FI17" s="34">
        <v>39.61</v>
      </c>
      <c r="FJ17" s="34">
        <v>34.78</v>
      </c>
      <c r="FM17" s="34" t="s">
        <v>16</v>
      </c>
      <c r="FN17" s="34">
        <v>35.24</v>
      </c>
      <c r="FO17" s="34">
        <v>26.6</v>
      </c>
      <c r="FP17" s="34">
        <v>38.81</v>
      </c>
      <c r="FQ17" s="34">
        <v>34.51</v>
      </c>
      <c r="FT17" s="34" t="s">
        <v>16</v>
      </c>
      <c r="FU17" s="34">
        <v>35.64</v>
      </c>
      <c r="FV17" s="34">
        <v>25.12</v>
      </c>
      <c r="FW17" s="34">
        <v>39.799999999999997</v>
      </c>
      <c r="FX17" s="34">
        <v>35.340000000000003</v>
      </c>
      <c r="GA17" s="34" t="s">
        <v>16</v>
      </c>
      <c r="GB17" s="34">
        <v>35.29</v>
      </c>
      <c r="GC17" s="34">
        <v>25.51</v>
      </c>
      <c r="GD17" s="34">
        <v>39.07</v>
      </c>
      <c r="GE17" s="34">
        <v>35.1</v>
      </c>
    </row>
    <row r="18" spans="1:187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  <c r="EK18" s="34" t="s">
        <v>17</v>
      </c>
      <c r="EL18" s="34">
        <v>6.55</v>
      </c>
      <c r="EM18" s="34">
        <v>4.91</v>
      </c>
      <c r="EN18" s="34">
        <v>3.62</v>
      </c>
      <c r="EO18" s="34">
        <v>18.04</v>
      </c>
      <c r="ER18" s="34" t="s">
        <v>17</v>
      </c>
      <c r="ES18" s="34">
        <v>6.45</v>
      </c>
      <c r="ET18" s="34">
        <v>5.89</v>
      </c>
      <c r="EU18" s="34">
        <v>3.06</v>
      </c>
      <c r="EV18" s="34">
        <v>18.52</v>
      </c>
      <c r="EY18" s="34" t="s">
        <v>17</v>
      </c>
      <c r="EZ18" s="34">
        <v>6.51</v>
      </c>
      <c r="FA18" s="34">
        <v>5.5</v>
      </c>
      <c r="FB18" s="34">
        <v>3.16</v>
      </c>
      <c r="FC18" s="34">
        <v>18.489999999999998</v>
      </c>
      <c r="FF18" s="34" t="s">
        <v>17</v>
      </c>
      <c r="FG18" s="34">
        <v>6.08</v>
      </c>
      <c r="FH18" s="34">
        <v>4.13</v>
      </c>
      <c r="FI18" s="34">
        <v>2.78</v>
      </c>
      <c r="FJ18" s="34">
        <v>17.78</v>
      </c>
      <c r="FM18" s="34" t="s">
        <v>17</v>
      </c>
      <c r="FN18" s="34">
        <v>6.02</v>
      </c>
      <c r="FO18" s="34">
        <v>5.05</v>
      </c>
      <c r="FP18" s="34">
        <v>2.82</v>
      </c>
      <c r="FQ18" s="34">
        <v>18.05</v>
      </c>
      <c r="FT18" s="34" t="s">
        <v>17</v>
      </c>
      <c r="FU18" s="34">
        <v>6.5</v>
      </c>
      <c r="FV18" s="34">
        <v>7.25</v>
      </c>
      <c r="FW18" s="34">
        <v>3.23</v>
      </c>
      <c r="FX18" s="34">
        <v>17.18</v>
      </c>
      <c r="GA18" s="34" t="s">
        <v>17</v>
      </c>
      <c r="GB18" s="34">
        <v>6.02</v>
      </c>
      <c r="GC18" s="34">
        <v>6.51</v>
      </c>
      <c r="GD18" s="34">
        <v>2.93</v>
      </c>
      <c r="GE18" s="34">
        <v>16.149999999999999</v>
      </c>
    </row>
    <row r="19" spans="1:187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  <c r="EK19" s="34" t="s">
        <v>18</v>
      </c>
      <c r="EL19" s="34">
        <v>5.48</v>
      </c>
      <c r="EM19" s="34">
        <v>10.029999999999999</v>
      </c>
      <c r="EN19" s="34">
        <v>5.12</v>
      </c>
      <c r="EO19" s="34">
        <v>1.79</v>
      </c>
      <c r="ER19" s="34" t="s">
        <v>18</v>
      </c>
      <c r="ES19" s="34">
        <v>4.96</v>
      </c>
      <c r="ET19" s="34">
        <v>8.2200000000000006</v>
      </c>
      <c r="EU19" s="34">
        <v>4.9400000000000004</v>
      </c>
      <c r="EV19" s="34">
        <v>1.24</v>
      </c>
      <c r="EY19" s="34" t="s">
        <v>18</v>
      </c>
      <c r="EZ19" s="34">
        <v>5.48</v>
      </c>
      <c r="FA19" s="34">
        <v>10.71</v>
      </c>
      <c r="FB19" s="34">
        <v>5.26</v>
      </c>
      <c r="FC19" s="34">
        <v>1.58</v>
      </c>
      <c r="FF19" s="34" t="s">
        <v>18</v>
      </c>
      <c r="FG19" s="34">
        <v>5.82</v>
      </c>
      <c r="FH19" s="34">
        <v>11.42</v>
      </c>
      <c r="FI19" s="34">
        <v>5.63</v>
      </c>
      <c r="FJ19" s="34">
        <v>2.12</v>
      </c>
      <c r="FM19" s="34" t="s">
        <v>18</v>
      </c>
      <c r="FN19" s="34">
        <v>6.17</v>
      </c>
      <c r="FO19" s="34">
        <v>8.7799999999999994</v>
      </c>
      <c r="FP19" s="34">
        <v>6.4</v>
      </c>
      <c r="FQ19" s="34">
        <v>2.61</v>
      </c>
      <c r="FT19" s="34" t="s">
        <v>18</v>
      </c>
      <c r="FU19" s="34">
        <v>6.06</v>
      </c>
      <c r="FV19" s="34">
        <v>9.06</v>
      </c>
      <c r="FW19" s="34">
        <v>6.22</v>
      </c>
      <c r="FX19" s="34">
        <v>1.74</v>
      </c>
      <c r="GA19" s="34" t="s">
        <v>18</v>
      </c>
      <c r="GB19" s="34">
        <v>6.73</v>
      </c>
      <c r="GC19" s="34">
        <v>8.3699999999999992</v>
      </c>
      <c r="GD19" s="34">
        <v>7.47</v>
      </c>
      <c r="GE19" s="34">
        <v>2.0099999999999998</v>
      </c>
    </row>
    <row r="20" spans="1:187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  <c r="EK20" s="34" t="s">
        <v>19</v>
      </c>
      <c r="EL20" s="34">
        <v>11.8</v>
      </c>
      <c r="EM20" s="34">
        <v>6.6</v>
      </c>
      <c r="EN20" s="34">
        <v>13.32</v>
      </c>
      <c r="EO20" s="34">
        <v>11.38</v>
      </c>
      <c r="ER20" s="34" t="s">
        <v>19</v>
      </c>
      <c r="ES20" s="34">
        <v>12.07</v>
      </c>
      <c r="ET20" s="34">
        <v>5.79</v>
      </c>
      <c r="EU20" s="34">
        <v>14.01</v>
      </c>
      <c r="EV20" s="34">
        <v>11.67</v>
      </c>
      <c r="EY20" s="34" t="s">
        <v>19</v>
      </c>
      <c r="EZ20" s="34">
        <v>11.94</v>
      </c>
      <c r="FA20" s="34">
        <v>7.64</v>
      </c>
      <c r="FB20" s="34">
        <v>13.36</v>
      </c>
      <c r="FC20" s="34">
        <v>11.74</v>
      </c>
      <c r="FF20" s="34" t="s">
        <v>19</v>
      </c>
      <c r="FG20" s="34">
        <v>11.15</v>
      </c>
      <c r="FH20" s="34">
        <v>4.16</v>
      </c>
      <c r="FI20" s="34">
        <v>12.92</v>
      </c>
      <c r="FJ20" s="34">
        <v>11.58</v>
      </c>
      <c r="FM20" s="34" t="s">
        <v>19</v>
      </c>
      <c r="FN20" s="34">
        <v>12.34</v>
      </c>
      <c r="FO20" s="34">
        <v>8.73</v>
      </c>
      <c r="FP20" s="34">
        <v>13.53</v>
      </c>
      <c r="FQ20" s="34">
        <v>12.05</v>
      </c>
      <c r="FT20" s="34" t="s">
        <v>19</v>
      </c>
      <c r="FU20" s="34">
        <v>10.95</v>
      </c>
      <c r="FV20" s="34">
        <v>5.88</v>
      </c>
      <c r="FW20" s="34">
        <v>12.37</v>
      </c>
      <c r="FX20" s="34">
        <v>10.91</v>
      </c>
      <c r="GA20" s="34" t="s">
        <v>19</v>
      </c>
      <c r="GB20" s="34">
        <v>10.9</v>
      </c>
      <c r="GC20" s="34">
        <v>5.17</v>
      </c>
      <c r="GD20" s="34">
        <v>12.09</v>
      </c>
      <c r="GE20" s="34">
        <v>12.41</v>
      </c>
    </row>
    <row r="21" spans="1:187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  <c r="EK21" s="34" t="s">
        <v>20</v>
      </c>
      <c r="EL21" s="34">
        <v>16.239999999999998</v>
      </c>
      <c r="EM21" s="34">
        <v>15.79</v>
      </c>
      <c r="EN21" s="34">
        <v>14.88</v>
      </c>
      <c r="EO21" s="34">
        <v>23.02</v>
      </c>
      <c r="ER21" s="34" t="s">
        <v>20</v>
      </c>
      <c r="ES21" s="34">
        <v>16.05</v>
      </c>
      <c r="ET21" s="34">
        <v>14.41</v>
      </c>
      <c r="EU21" s="34">
        <v>15.01</v>
      </c>
      <c r="EV21" s="34">
        <v>22.51</v>
      </c>
      <c r="EY21" s="34" t="s">
        <v>20</v>
      </c>
      <c r="EZ21" s="34">
        <v>16.66</v>
      </c>
      <c r="FA21" s="34">
        <v>13.99</v>
      </c>
      <c r="FB21" s="34">
        <v>15.52</v>
      </c>
      <c r="FC21" s="34">
        <v>23.26</v>
      </c>
      <c r="FF21" s="34" t="s">
        <v>20</v>
      </c>
      <c r="FG21" s="34">
        <v>16.82</v>
      </c>
      <c r="FH21" s="34">
        <v>15.23</v>
      </c>
      <c r="FI21" s="34">
        <v>15.74</v>
      </c>
      <c r="FJ21" s="34">
        <v>21.6</v>
      </c>
      <c r="FM21" s="34" t="s">
        <v>20</v>
      </c>
      <c r="FN21" s="34">
        <v>15.2</v>
      </c>
      <c r="FO21" s="34">
        <v>12.93</v>
      </c>
      <c r="FP21" s="34">
        <v>14.42</v>
      </c>
      <c r="FQ21" s="34">
        <v>20.12</v>
      </c>
      <c r="FT21" s="34" t="s">
        <v>20</v>
      </c>
      <c r="FU21" s="34">
        <v>16.010000000000002</v>
      </c>
      <c r="FV21" s="34">
        <v>13.78</v>
      </c>
      <c r="FW21" s="34">
        <v>15.42</v>
      </c>
      <c r="FX21" s="34">
        <v>21.58</v>
      </c>
      <c r="GA21" s="34" t="s">
        <v>20</v>
      </c>
      <c r="GB21" s="34">
        <v>15.81</v>
      </c>
      <c r="GC21" s="34">
        <v>12.9</v>
      </c>
      <c r="GD21" s="34">
        <v>14.69</v>
      </c>
      <c r="GE21" s="34">
        <v>22.15</v>
      </c>
    </row>
    <row r="22" spans="1:187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  <c r="EK22" s="34" t="s">
        <v>21</v>
      </c>
      <c r="EL22" s="34">
        <v>4.03</v>
      </c>
      <c r="EM22" s="34">
        <v>4.3499999999999996</v>
      </c>
      <c r="EN22" s="34">
        <v>4.3099999999999996</v>
      </c>
      <c r="EO22" s="34">
        <v>1.87</v>
      </c>
      <c r="ER22" s="34" t="s">
        <v>21</v>
      </c>
      <c r="ES22" s="34">
        <v>4.37</v>
      </c>
      <c r="ET22" s="34">
        <v>4.62</v>
      </c>
      <c r="EU22" s="34">
        <v>4.5999999999999996</v>
      </c>
      <c r="EV22" s="34">
        <v>2.72</v>
      </c>
      <c r="EY22" s="34" t="s">
        <v>21</v>
      </c>
      <c r="EZ22" s="34">
        <v>3.89</v>
      </c>
      <c r="FA22" s="34">
        <v>5.62</v>
      </c>
      <c r="FB22" s="34">
        <v>3.79</v>
      </c>
      <c r="FC22" s="34">
        <v>2.77</v>
      </c>
      <c r="FF22" s="34" t="s">
        <v>21</v>
      </c>
      <c r="FG22" s="34">
        <v>4.3899999999999997</v>
      </c>
      <c r="FH22" s="34">
        <v>5.1100000000000003</v>
      </c>
      <c r="FI22" s="34">
        <v>4.57</v>
      </c>
      <c r="FJ22" s="34">
        <v>2.54</v>
      </c>
      <c r="FM22" s="34" t="s">
        <v>21</v>
      </c>
      <c r="FN22" s="34">
        <v>4.1500000000000004</v>
      </c>
      <c r="FO22" s="34">
        <v>4.1399999999999997</v>
      </c>
      <c r="FP22" s="34">
        <v>4.5599999999999996</v>
      </c>
      <c r="FQ22" s="34">
        <v>2.13</v>
      </c>
      <c r="FT22" s="34" t="s">
        <v>21</v>
      </c>
      <c r="FU22" s="34">
        <v>4.17</v>
      </c>
      <c r="FV22" s="34">
        <v>3.61</v>
      </c>
      <c r="FW22" s="34">
        <v>4.58</v>
      </c>
      <c r="FX22" s="34">
        <v>2.25</v>
      </c>
      <c r="GA22" s="34" t="s">
        <v>21</v>
      </c>
      <c r="GB22" s="34">
        <v>3.76</v>
      </c>
      <c r="GC22" s="34">
        <v>3.45</v>
      </c>
      <c r="GD22" s="34">
        <v>4.13</v>
      </c>
      <c r="GE22" s="34">
        <v>2.0499999999999998</v>
      </c>
    </row>
    <row r="23" spans="1:187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  <c r="EK23" s="34" t="s">
        <v>22</v>
      </c>
      <c r="EL23" s="34">
        <v>6.85</v>
      </c>
      <c r="EM23" s="34">
        <v>7.92</v>
      </c>
      <c r="EN23" s="34">
        <v>7.55</v>
      </c>
      <c r="EO23" s="34">
        <v>2.73</v>
      </c>
      <c r="ER23" s="34" t="s">
        <v>22</v>
      </c>
      <c r="ES23" s="34">
        <v>6.9</v>
      </c>
      <c r="ET23" s="34">
        <v>9.33</v>
      </c>
      <c r="EU23" s="34">
        <v>7.35</v>
      </c>
      <c r="EV23" s="34">
        <v>2.72</v>
      </c>
      <c r="EY23" s="34" t="s">
        <v>22</v>
      </c>
      <c r="EZ23" s="34">
        <v>6.39</v>
      </c>
      <c r="FA23" s="34">
        <v>7.23</v>
      </c>
      <c r="FB23" s="34">
        <v>6.86</v>
      </c>
      <c r="FC23" s="34">
        <v>2.84</v>
      </c>
      <c r="FF23" s="34" t="s">
        <v>22</v>
      </c>
      <c r="FG23" s="34">
        <v>6.03</v>
      </c>
      <c r="FH23" s="34">
        <v>6.31</v>
      </c>
      <c r="FI23" s="34">
        <v>6.58</v>
      </c>
      <c r="FJ23" s="34">
        <v>2.87</v>
      </c>
      <c r="FM23" s="34" t="s">
        <v>22</v>
      </c>
      <c r="FN23" s="34">
        <v>6.8</v>
      </c>
      <c r="FO23" s="34">
        <v>9.16</v>
      </c>
      <c r="FP23" s="34">
        <v>6.93</v>
      </c>
      <c r="FQ23" s="34">
        <v>3.25</v>
      </c>
      <c r="FT23" s="34" t="s">
        <v>22</v>
      </c>
      <c r="FU23" s="34">
        <v>6.7</v>
      </c>
      <c r="FV23" s="34">
        <v>8.6999999999999993</v>
      </c>
      <c r="FW23" s="34">
        <v>6.7</v>
      </c>
      <c r="FX23" s="34">
        <v>3.67</v>
      </c>
      <c r="GA23" s="34" t="s">
        <v>22</v>
      </c>
      <c r="GB23" s="34">
        <v>6.69</v>
      </c>
      <c r="GC23" s="34">
        <v>9.0399999999999991</v>
      </c>
      <c r="GD23" s="34">
        <v>7.1</v>
      </c>
      <c r="GE23" s="34">
        <v>2.4500000000000002</v>
      </c>
    </row>
    <row r="24" spans="1:187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  <c r="EK24" s="34" t="s">
        <v>23</v>
      </c>
      <c r="EL24" s="34">
        <v>1.96</v>
      </c>
      <c r="EM24" s="34">
        <v>3.07</v>
      </c>
      <c r="EN24" s="34">
        <v>1.7</v>
      </c>
      <c r="EO24" s="34">
        <v>1.62</v>
      </c>
      <c r="ER24" s="34" t="s">
        <v>23</v>
      </c>
      <c r="ES24" s="34">
        <v>2.19</v>
      </c>
      <c r="ET24" s="34">
        <v>3.08</v>
      </c>
      <c r="EU24" s="34">
        <v>1.98</v>
      </c>
      <c r="EV24" s="34">
        <v>1.91</v>
      </c>
      <c r="EY24" s="34" t="s">
        <v>23</v>
      </c>
      <c r="EZ24" s="34">
        <v>2.54</v>
      </c>
      <c r="FA24" s="34">
        <v>3.96</v>
      </c>
      <c r="FB24" s="34">
        <v>2.27</v>
      </c>
      <c r="FC24" s="34">
        <v>2.34</v>
      </c>
      <c r="FF24" s="34" t="s">
        <v>23</v>
      </c>
      <c r="FG24" s="34">
        <v>2.29</v>
      </c>
      <c r="FH24" s="34">
        <v>3.15</v>
      </c>
      <c r="FI24" s="34">
        <v>2.1</v>
      </c>
      <c r="FJ24" s="34">
        <v>2.36</v>
      </c>
      <c r="FM24" s="34" t="s">
        <v>23</v>
      </c>
      <c r="FN24" s="34">
        <v>2.23</v>
      </c>
      <c r="FO24" s="34">
        <v>3.36</v>
      </c>
      <c r="FP24" s="34">
        <v>1.97</v>
      </c>
      <c r="FQ24" s="34">
        <v>2.17</v>
      </c>
      <c r="FT24" s="34" t="s">
        <v>23</v>
      </c>
      <c r="FU24" s="34">
        <v>2.54</v>
      </c>
      <c r="FV24" s="34">
        <v>3.8</v>
      </c>
      <c r="FW24" s="34">
        <v>2.0299999999999998</v>
      </c>
      <c r="FX24" s="34">
        <v>3.11</v>
      </c>
      <c r="GA24" s="34" t="s">
        <v>23</v>
      </c>
      <c r="GB24" s="34">
        <v>2.74</v>
      </c>
      <c r="GC24" s="34">
        <v>3.75</v>
      </c>
      <c r="GD24" s="34">
        <v>2.41</v>
      </c>
      <c r="GE24" s="34">
        <v>3.18</v>
      </c>
    </row>
    <row r="25" spans="1:187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  <c r="EK25" s="34" t="s">
        <v>24</v>
      </c>
      <c r="EL25" s="34">
        <v>1.76</v>
      </c>
      <c r="EM25" s="34">
        <v>2.35</v>
      </c>
      <c r="EN25" s="34">
        <v>1.44</v>
      </c>
      <c r="EO25" s="34">
        <v>1.33</v>
      </c>
      <c r="ER25" s="34" t="s">
        <v>24</v>
      </c>
      <c r="ES25" s="34">
        <v>1.7</v>
      </c>
      <c r="ET25" s="34">
        <v>3.29</v>
      </c>
      <c r="EU25" s="34">
        <v>1.3</v>
      </c>
      <c r="EV25" s="34">
        <v>1.29</v>
      </c>
      <c r="EY25" s="34" t="s">
        <v>24</v>
      </c>
      <c r="EZ25" s="34">
        <v>1.69</v>
      </c>
      <c r="FA25" s="34">
        <v>3.14</v>
      </c>
      <c r="FB25" s="34">
        <v>1.33</v>
      </c>
      <c r="FC25" s="34">
        <v>1.07</v>
      </c>
      <c r="FF25" s="34" t="s">
        <v>24</v>
      </c>
      <c r="FG25" s="34">
        <v>1.55</v>
      </c>
      <c r="FH25" s="34">
        <v>3.2</v>
      </c>
      <c r="FI25" s="34">
        <v>1.05</v>
      </c>
      <c r="FJ25" s="34">
        <v>1.1200000000000001</v>
      </c>
      <c r="FM25" s="34" t="s">
        <v>24</v>
      </c>
      <c r="FN25" s="34">
        <v>1.73</v>
      </c>
      <c r="FO25" s="34">
        <v>3.95</v>
      </c>
      <c r="FP25" s="34">
        <v>1.2</v>
      </c>
      <c r="FQ25" s="34">
        <v>1.31</v>
      </c>
      <c r="FT25" s="34" t="s">
        <v>24</v>
      </c>
      <c r="FU25" s="34">
        <v>1.74</v>
      </c>
      <c r="FV25" s="34">
        <v>3.8</v>
      </c>
      <c r="FW25" s="34">
        <v>1.23</v>
      </c>
      <c r="FX25" s="34">
        <v>0.95</v>
      </c>
      <c r="GA25" s="34" t="s">
        <v>24</v>
      </c>
      <c r="GB25" s="34">
        <v>1.72</v>
      </c>
      <c r="GC25" s="34">
        <v>5.27</v>
      </c>
      <c r="GD25" s="34">
        <v>0.98</v>
      </c>
      <c r="GE25" s="34">
        <v>1</v>
      </c>
    </row>
    <row r="26" spans="1:187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  <c r="EK26" s="34" t="s">
        <v>25</v>
      </c>
      <c r="EL26" s="34">
        <v>1.1399999999999999</v>
      </c>
      <c r="EM26" s="34">
        <v>1.46</v>
      </c>
      <c r="EN26" s="34">
        <v>1.02</v>
      </c>
      <c r="EO26" s="34">
        <v>1.01</v>
      </c>
      <c r="ER26" s="34" t="s">
        <v>25</v>
      </c>
      <c r="ES26" s="34">
        <v>0.93</v>
      </c>
      <c r="ET26" s="34">
        <v>1.01</v>
      </c>
      <c r="EU26" s="34">
        <v>0.85</v>
      </c>
      <c r="EV26" s="34">
        <v>0.25</v>
      </c>
      <c r="EY26" s="34" t="s">
        <v>25</v>
      </c>
      <c r="EZ26" s="34">
        <v>0.88</v>
      </c>
      <c r="FA26" s="34">
        <v>1.27</v>
      </c>
      <c r="FB26" s="34">
        <v>0.74</v>
      </c>
      <c r="FC26" s="34">
        <v>0.28000000000000003</v>
      </c>
      <c r="FF26" s="34" t="s">
        <v>25</v>
      </c>
      <c r="FG26" s="34">
        <v>0.85</v>
      </c>
      <c r="FH26" s="34">
        <v>1.79</v>
      </c>
      <c r="FI26" s="34">
        <v>0.64</v>
      </c>
      <c r="FJ26" s="34">
        <v>0.26</v>
      </c>
      <c r="FM26" s="34" t="s">
        <v>25</v>
      </c>
      <c r="FN26" s="34">
        <v>0.89</v>
      </c>
      <c r="FO26" s="34">
        <v>1.48</v>
      </c>
      <c r="FP26" s="34">
        <v>0.82</v>
      </c>
      <c r="FQ26" s="34">
        <v>0.06</v>
      </c>
      <c r="FT26" s="34" t="s">
        <v>25</v>
      </c>
      <c r="FU26" s="34">
        <v>1.01</v>
      </c>
      <c r="FV26" s="34">
        <v>1.71</v>
      </c>
      <c r="FW26" s="34">
        <v>0.8</v>
      </c>
      <c r="FX26" s="34">
        <v>0.43</v>
      </c>
      <c r="GA26" s="34" t="s">
        <v>25</v>
      </c>
      <c r="GB26" s="34">
        <v>1.1299999999999999</v>
      </c>
      <c r="GC26" s="34">
        <v>1.81</v>
      </c>
      <c r="GD26" s="34">
        <v>0.95</v>
      </c>
      <c r="GE26" s="34">
        <v>0.42</v>
      </c>
    </row>
    <row r="27" spans="1:187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  <c r="EK27" s="34" t="s">
        <v>26</v>
      </c>
      <c r="EL27" s="34">
        <v>1.01</v>
      </c>
      <c r="EM27" s="34">
        <v>2.99</v>
      </c>
      <c r="EN27" s="34">
        <v>0.66</v>
      </c>
      <c r="EO27" s="34">
        <v>0.39</v>
      </c>
      <c r="ER27" s="34" t="s">
        <v>26</v>
      </c>
      <c r="ES27" s="34">
        <v>1.08</v>
      </c>
      <c r="ET27" s="34">
        <v>2.57</v>
      </c>
      <c r="EU27" s="34">
        <v>0.76</v>
      </c>
      <c r="EV27" s="34">
        <v>0.54</v>
      </c>
      <c r="EY27" s="34" t="s">
        <v>26</v>
      </c>
      <c r="EZ27" s="34">
        <v>1.24</v>
      </c>
      <c r="FA27" s="34">
        <v>2.66</v>
      </c>
      <c r="FB27" s="34">
        <v>1.06</v>
      </c>
      <c r="FC27" s="34">
        <v>0.52</v>
      </c>
      <c r="FF27" s="34" t="s">
        <v>26</v>
      </c>
      <c r="FG27" s="34">
        <v>0.86</v>
      </c>
      <c r="FH27" s="34">
        <v>2.0699999999999998</v>
      </c>
      <c r="FI27" s="34">
        <v>0.52</v>
      </c>
      <c r="FJ27" s="34">
        <v>0.46</v>
      </c>
      <c r="FM27" s="34" t="s">
        <v>26</v>
      </c>
      <c r="FN27" s="34">
        <v>0.89</v>
      </c>
      <c r="FO27" s="34">
        <v>2.6</v>
      </c>
      <c r="FP27" s="34">
        <v>0.44</v>
      </c>
      <c r="FQ27" s="34">
        <v>0.59</v>
      </c>
      <c r="FT27" s="34" t="s">
        <v>26</v>
      </c>
      <c r="FU27" s="34">
        <v>1</v>
      </c>
      <c r="FV27" s="34">
        <v>2.02</v>
      </c>
      <c r="FW27" s="34">
        <v>0.88</v>
      </c>
      <c r="FX27" s="34">
        <v>0.4</v>
      </c>
      <c r="GA27" s="34" t="s">
        <v>26</v>
      </c>
      <c r="GB27" s="34">
        <v>0.99</v>
      </c>
      <c r="GC27" s="34">
        <v>2.2999999999999998</v>
      </c>
      <c r="GD27" s="34">
        <v>0.88</v>
      </c>
      <c r="GE27" s="34">
        <v>0.3</v>
      </c>
    </row>
    <row r="28" spans="1:187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  <c r="EK28" s="34" t="s">
        <v>27</v>
      </c>
      <c r="EL28" s="34">
        <v>0.42</v>
      </c>
      <c r="EM28" s="34">
        <v>0.79</v>
      </c>
      <c r="EN28" s="34">
        <v>0.38</v>
      </c>
      <c r="EO28" s="34">
        <v>0.02</v>
      </c>
      <c r="ER28" s="34" t="s">
        <v>27</v>
      </c>
      <c r="ES28" s="34">
        <v>0.48</v>
      </c>
      <c r="ET28" s="34">
        <v>0.59</v>
      </c>
      <c r="EU28" s="34">
        <v>0.56999999999999995</v>
      </c>
      <c r="EV28" s="34">
        <v>0.02</v>
      </c>
      <c r="EY28" s="34" t="s">
        <v>27</v>
      </c>
      <c r="EZ28" s="34">
        <v>0.46</v>
      </c>
      <c r="FA28" s="34">
        <v>0.74</v>
      </c>
      <c r="FB28" s="34">
        <v>0.48</v>
      </c>
      <c r="FC28" s="34">
        <v>0.04</v>
      </c>
      <c r="FF28" s="34" t="s">
        <v>27</v>
      </c>
      <c r="FG28" s="34">
        <v>0.78</v>
      </c>
      <c r="FH28" s="34">
        <v>1.07</v>
      </c>
      <c r="FI28" s="34">
        <v>0.93</v>
      </c>
      <c r="FJ28" s="34">
        <v>0.03</v>
      </c>
      <c r="FM28" s="34" t="s">
        <v>27</v>
      </c>
      <c r="FN28" s="34">
        <v>0.9</v>
      </c>
      <c r="FO28" s="34">
        <v>1.25</v>
      </c>
      <c r="FP28" s="34">
        <v>0.99</v>
      </c>
      <c r="FQ28" s="34">
        <v>0.16</v>
      </c>
      <c r="FT28" s="34" t="s">
        <v>27</v>
      </c>
      <c r="FU28" s="34">
        <v>0.73</v>
      </c>
      <c r="FV28" s="34">
        <v>1.1000000000000001</v>
      </c>
      <c r="FW28" s="34">
        <v>0.82</v>
      </c>
      <c r="FX28" s="34">
        <v>0.15</v>
      </c>
      <c r="GA28" s="34" t="s">
        <v>27</v>
      </c>
      <c r="GB28" s="34">
        <v>1</v>
      </c>
      <c r="GC28" s="34">
        <v>1.35</v>
      </c>
      <c r="GD28" s="34">
        <v>1.07</v>
      </c>
      <c r="GE28" s="34">
        <v>0.47</v>
      </c>
    </row>
    <row r="29" spans="1:187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  <c r="EK29" s="34" t="s">
        <v>28</v>
      </c>
      <c r="EL29" s="34">
        <v>0.71</v>
      </c>
      <c r="EM29" s="34">
        <v>1.21</v>
      </c>
      <c r="EN29" s="34">
        <v>0.74</v>
      </c>
      <c r="EO29" s="34">
        <v>0.12</v>
      </c>
      <c r="ER29" s="34" t="s">
        <v>28</v>
      </c>
      <c r="ES29" s="34">
        <v>0.66</v>
      </c>
      <c r="ET29" s="34">
        <v>1.05</v>
      </c>
      <c r="EU29" s="34">
        <v>0.7</v>
      </c>
      <c r="EV29" s="34">
        <v>0.11</v>
      </c>
      <c r="EY29" s="34" t="s">
        <v>28</v>
      </c>
      <c r="EZ29" s="34">
        <v>0.73</v>
      </c>
      <c r="FA29" s="34">
        <v>1.33</v>
      </c>
      <c r="FB29" s="34">
        <v>0.67</v>
      </c>
      <c r="FC29" s="34">
        <v>0.23</v>
      </c>
      <c r="FF29" s="34" t="s">
        <v>28</v>
      </c>
      <c r="FG29" s="34">
        <v>0.86</v>
      </c>
      <c r="FH29" s="34">
        <v>1.24</v>
      </c>
      <c r="FI29" s="34">
        <v>0.97</v>
      </c>
      <c r="FJ29" s="34">
        <v>0.21</v>
      </c>
      <c r="FM29" s="34" t="s">
        <v>28</v>
      </c>
      <c r="FN29" s="34">
        <v>0.93</v>
      </c>
      <c r="FO29" s="34">
        <v>1.74</v>
      </c>
      <c r="FP29" s="34">
        <v>0.92</v>
      </c>
      <c r="FQ29" s="34">
        <v>0.26</v>
      </c>
      <c r="FT29" s="34" t="s">
        <v>28</v>
      </c>
      <c r="FU29" s="34">
        <v>0.6</v>
      </c>
      <c r="FV29" s="34">
        <v>0.73</v>
      </c>
      <c r="FW29" s="34">
        <v>0.67</v>
      </c>
      <c r="FX29" s="34">
        <v>0.12</v>
      </c>
      <c r="GA29" s="34" t="s">
        <v>28</v>
      </c>
      <c r="GB29" s="34">
        <v>0.63</v>
      </c>
      <c r="GC29" s="34">
        <v>1.1200000000000001</v>
      </c>
      <c r="GD29" s="34">
        <v>0.66</v>
      </c>
      <c r="GE29" s="34">
        <v>0.13</v>
      </c>
    </row>
    <row r="30" spans="1:187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  <c r="EK30" s="34" t="s">
        <v>29</v>
      </c>
      <c r="EL30" s="34">
        <v>0.12</v>
      </c>
      <c r="EM30" s="34">
        <v>0.05</v>
      </c>
      <c r="EN30" s="34">
        <v>0.11</v>
      </c>
      <c r="EO30" s="34">
        <v>0.17</v>
      </c>
      <c r="ER30" s="34" t="s">
        <v>29</v>
      </c>
      <c r="ES30" s="34">
        <v>0.19</v>
      </c>
      <c r="ET30" s="34">
        <v>0.23</v>
      </c>
      <c r="EU30" s="34">
        <v>0.11</v>
      </c>
      <c r="EV30" s="34">
        <v>0.4</v>
      </c>
      <c r="EY30" s="34" t="s">
        <v>29</v>
      </c>
      <c r="EZ30" s="34">
        <v>0.11</v>
      </c>
      <c r="FA30" s="34">
        <v>0.18</v>
      </c>
      <c r="FB30" s="34">
        <v>0.06</v>
      </c>
      <c r="FC30" s="34">
        <v>0.24</v>
      </c>
      <c r="FF30" s="34" t="s">
        <v>29</v>
      </c>
      <c r="FG30" s="34">
        <v>0.21</v>
      </c>
      <c r="FH30" s="34">
        <v>0.4</v>
      </c>
      <c r="FI30" s="34">
        <v>7.0000000000000007E-2</v>
      </c>
      <c r="FJ30" s="34">
        <v>0.47</v>
      </c>
      <c r="FM30" s="34" t="s">
        <v>29</v>
      </c>
      <c r="FN30" s="34">
        <v>0.2</v>
      </c>
      <c r="FO30" s="34">
        <v>0.31</v>
      </c>
      <c r="FP30" s="34">
        <v>0.12</v>
      </c>
      <c r="FQ30" s="34">
        <v>0.44</v>
      </c>
      <c r="FT30" s="34" t="s">
        <v>29</v>
      </c>
      <c r="FU30" s="34">
        <v>0.28999999999999998</v>
      </c>
      <c r="FV30" s="34">
        <v>0.44</v>
      </c>
      <c r="FW30" s="34">
        <v>0.26</v>
      </c>
      <c r="FX30" s="34">
        <v>0.05</v>
      </c>
      <c r="GA30" s="34" t="s">
        <v>29</v>
      </c>
      <c r="GB30" s="34">
        <v>0.24</v>
      </c>
      <c r="GC30" s="34">
        <v>0.42</v>
      </c>
      <c r="GD30" s="34">
        <v>0.17</v>
      </c>
      <c r="GE30" s="34">
        <v>0.33</v>
      </c>
    </row>
    <row r="31" spans="1:187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  <c r="EK31" s="34" t="s">
        <v>30</v>
      </c>
      <c r="EL31" s="34">
        <v>1.46</v>
      </c>
      <c r="EM31" s="34">
        <v>1</v>
      </c>
      <c r="EN31" s="34">
        <v>1.86</v>
      </c>
      <c r="EO31" s="34">
        <v>0.28999999999999998</v>
      </c>
      <c r="ER31" s="34" t="s">
        <v>30</v>
      </c>
      <c r="ES31" s="34">
        <v>1.55</v>
      </c>
      <c r="ET31" s="34">
        <v>1.71</v>
      </c>
      <c r="EU31" s="34">
        <v>1.8</v>
      </c>
      <c r="EV31" s="34">
        <v>0.18</v>
      </c>
      <c r="EY31" s="34" t="s">
        <v>30</v>
      </c>
      <c r="EZ31" s="34">
        <v>1.41</v>
      </c>
      <c r="FA31" s="34">
        <v>0.8</v>
      </c>
      <c r="FB31" s="34">
        <v>1.81</v>
      </c>
      <c r="FC31" s="34">
        <v>0.45</v>
      </c>
      <c r="FF31" s="34" t="s">
        <v>30</v>
      </c>
      <c r="FG31" s="34">
        <v>1.55</v>
      </c>
      <c r="FH31" s="34">
        <v>1.99</v>
      </c>
      <c r="FI31" s="34">
        <v>1.86</v>
      </c>
      <c r="FJ31" s="34">
        <v>0.18</v>
      </c>
      <c r="FM31" s="34" t="s">
        <v>30</v>
      </c>
      <c r="FN31" s="34">
        <v>1.29</v>
      </c>
      <c r="FO31" s="34">
        <v>1.02</v>
      </c>
      <c r="FP31" s="34">
        <v>1.67</v>
      </c>
      <c r="FQ31" s="34">
        <v>0.17</v>
      </c>
      <c r="FT31" s="34" t="s">
        <v>30</v>
      </c>
      <c r="FU31" s="34">
        <v>1.39</v>
      </c>
      <c r="FV31" s="34">
        <v>1.93</v>
      </c>
      <c r="FW31" s="34">
        <v>1.7</v>
      </c>
      <c r="FX31" s="34">
        <v>0.02</v>
      </c>
      <c r="GA31" s="34" t="s">
        <v>30</v>
      </c>
      <c r="GB31" s="34">
        <v>1.44</v>
      </c>
      <c r="GC31" s="34">
        <v>1.54</v>
      </c>
      <c r="GD31" s="34">
        <v>1.74</v>
      </c>
      <c r="GE31" s="34">
        <v>0.39</v>
      </c>
    </row>
    <row r="32" spans="1:187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  <c r="EK32" s="34" t="s">
        <v>31</v>
      </c>
      <c r="EL32" s="34">
        <v>0.18</v>
      </c>
      <c r="EM32" s="34">
        <v>0.62</v>
      </c>
      <c r="EN32" s="34">
        <v>0.08</v>
      </c>
      <c r="EO32" s="34">
        <v>0.19</v>
      </c>
      <c r="ER32" s="34" t="s">
        <v>31</v>
      </c>
      <c r="ES32" s="34">
        <v>0.11</v>
      </c>
      <c r="ET32" s="34">
        <v>0.25</v>
      </c>
      <c r="EU32" s="34">
        <v>0.08</v>
      </c>
      <c r="EV32" s="34">
        <v>0.13</v>
      </c>
      <c r="EY32" s="34" t="s">
        <v>31</v>
      </c>
      <c r="EZ32" s="34">
        <v>0.09</v>
      </c>
      <c r="FA32" s="34">
        <v>0.16</v>
      </c>
      <c r="FB32" s="34">
        <v>0.08</v>
      </c>
      <c r="FC32" s="34">
        <v>0</v>
      </c>
      <c r="FF32" s="34" t="s">
        <v>31</v>
      </c>
      <c r="FG32" s="34">
        <v>0.17</v>
      </c>
      <c r="FH32" s="34">
        <v>0.41</v>
      </c>
      <c r="FI32" s="34">
        <v>0.14000000000000001</v>
      </c>
      <c r="FJ32" s="34">
        <v>0.13</v>
      </c>
      <c r="FM32" s="34" t="s">
        <v>31</v>
      </c>
      <c r="FN32" s="34">
        <v>0.22</v>
      </c>
      <c r="FO32" s="34">
        <v>0.23</v>
      </c>
      <c r="FP32" s="34">
        <v>0.24</v>
      </c>
      <c r="FQ32" s="34">
        <v>0.11</v>
      </c>
      <c r="FT32" s="34" t="s">
        <v>31</v>
      </c>
      <c r="FU32" s="34">
        <v>0.28999999999999998</v>
      </c>
      <c r="FV32" s="34">
        <v>1.1000000000000001</v>
      </c>
      <c r="FW32" s="34">
        <v>0.17</v>
      </c>
      <c r="FX32" s="34">
        <v>7.0000000000000007E-2</v>
      </c>
      <c r="GA32" s="34" t="s">
        <v>31</v>
      </c>
      <c r="GB32" s="34">
        <v>0.24</v>
      </c>
      <c r="GC32" s="34">
        <v>0.82</v>
      </c>
      <c r="GD32" s="34">
        <v>0.15</v>
      </c>
      <c r="GE32" s="34">
        <v>0.05</v>
      </c>
    </row>
    <row r="33" spans="1:187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  <c r="EK33" s="34" t="s">
        <v>32</v>
      </c>
      <c r="EL33" s="34">
        <v>0.46</v>
      </c>
      <c r="EM33" s="34">
        <v>0.94</v>
      </c>
      <c r="EN33" s="34">
        <v>0.5</v>
      </c>
      <c r="EO33" s="34">
        <v>0.02</v>
      </c>
      <c r="ER33" s="34" t="s">
        <v>32</v>
      </c>
      <c r="ES33" s="34">
        <v>0.3</v>
      </c>
      <c r="ET33" s="34">
        <v>0.28000000000000003</v>
      </c>
      <c r="EU33" s="34">
        <v>0.35</v>
      </c>
      <c r="EV33" s="34">
        <v>0.09</v>
      </c>
      <c r="EY33" s="34" t="s">
        <v>32</v>
      </c>
      <c r="EZ33" s="34">
        <v>0.33</v>
      </c>
      <c r="FA33" s="34">
        <v>0.52</v>
      </c>
      <c r="FB33" s="34">
        <v>0.37</v>
      </c>
      <c r="FC33" s="34">
        <v>0</v>
      </c>
      <c r="FF33" s="34" t="s">
        <v>32</v>
      </c>
      <c r="FG33" s="34">
        <v>0.36</v>
      </c>
      <c r="FH33" s="34">
        <v>0.5</v>
      </c>
      <c r="FI33" s="34">
        <v>0.43</v>
      </c>
      <c r="FJ33" s="34">
        <v>0</v>
      </c>
      <c r="FM33" s="34" t="s">
        <v>32</v>
      </c>
      <c r="FN33" s="34">
        <v>0.52</v>
      </c>
      <c r="FO33" s="34">
        <v>0.37</v>
      </c>
      <c r="FP33" s="34">
        <v>0.65</v>
      </c>
      <c r="FQ33" s="34">
        <v>0.15</v>
      </c>
      <c r="FT33" s="34" t="s">
        <v>32</v>
      </c>
      <c r="FU33" s="34">
        <v>0.35</v>
      </c>
      <c r="FV33" s="34">
        <v>0.47</v>
      </c>
      <c r="FW33" s="34">
        <v>0.35</v>
      </c>
      <c r="FX33" s="34">
        <v>0.15</v>
      </c>
      <c r="GA33" s="34" t="s">
        <v>32</v>
      </c>
      <c r="GB33" s="34">
        <v>0.28999999999999998</v>
      </c>
      <c r="GC33" s="34">
        <v>0.19</v>
      </c>
      <c r="GD33" s="34">
        <v>0.35</v>
      </c>
      <c r="GE33" s="34">
        <v>0.05</v>
      </c>
    </row>
    <row r="34" spans="1:187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  <c r="EK34" s="34" t="s">
        <v>33</v>
      </c>
      <c r="EL34" s="34">
        <v>0.06</v>
      </c>
      <c r="EM34" s="34">
        <v>0.05</v>
      </c>
      <c r="EN34" s="34">
        <v>0.08</v>
      </c>
      <c r="EO34" s="34">
        <v>0</v>
      </c>
      <c r="ER34" s="34" t="s">
        <v>33</v>
      </c>
      <c r="ES34" s="34">
        <v>7.0000000000000007E-2</v>
      </c>
      <c r="ET34" s="34">
        <v>0.14000000000000001</v>
      </c>
      <c r="EU34" s="34">
        <v>0.08</v>
      </c>
      <c r="EV34" s="34">
        <v>0</v>
      </c>
      <c r="EY34" s="34" t="s">
        <v>33</v>
      </c>
      <c r="EZ34" s="34">
        <v>0.06</v>
      </c>
      <c r="FA34" s="34">
        <v>7.0000000000000007E-2</v>
      </c>
      <c r="FB34" s="34">
        <v>7.0000000000000007E-2</v>
      </c>
      <c r="FC34" s="34">
        <v>0</v>
      </c>
      <c r="FF34" s="34" t="s">
        <v>33</v>
      </c>
      <c r="FG34" s="34">
        <v>0.11</v>
      </c>
      <c r="FH34" s="34">
        <v>0.22</v>
      </c>
      <c r="FI34" s="34">
        <v>0.12</v>
      </c>
      <c r="FJ34" s="34">
        <v>0</v>
      </c>
      <c r="FM34" s="34" t="s">
        <v>33</v>
      </c>
      <c r="FN34" s="34">
        <v>0.03</v>
      </c>
      <c r="FO34" s="34">
        <v>0.06</v>
      </c>
      <c r="FP34" s="34">
        <v>0.03</v>
      </c>
      <c r="FQ34" s="34">
        <v>0</v>
      </c>
      <c r="FT34" s="34" t="s">
        <v>33</v>
      </c>
      <c r="FU34" s="34">
        <v>0.09</v>
      </c>
      <c r="FV34" s="34">
        <v>0.03</v>
      </c>
      <c r="FW34" s="34">
        <v>0.1</v>
      </c>
      <c r="FX34" s="34">
        <v>7.0000000000000007E-2</v>
      </c>
      <c r="GA34" s="34" t="s">
        <v>33</v>
      </c>
      <c r="GB34" s="34">
        <v>0.13</v>
      </c>
      <c r="GC34" s="34">
        <v>0.22</v>
      </c>
      <c r="GD34" s="34">
        <v>0.13</v>
      </c>
      <c r="GE34" s="34">
        <v>0</v>
      </c>
    </row>
    <row r="35" spans="1:187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  <c r="EK35" s="34" t="s">
        <v>34</v>
      </c>
      <c r="EL35" s="34">
        <v>0.11</v>
      </c>
      <c r="EM35" s="34">
        <v>7.0000000000000007E-2</v>
      </c>
      <c r="EN35" s="34">
        <v>0.13</v>
      </c>
      <c r="EO35" s="34">
        <v>0.06</v>
      </c>
      <c r="ER35" s="34" t="s">
        <v>34</v>
      </c>
      <c r="ES35" s="34">
        <v>0.09</v>
      </c>
      <c r="ET35" s="34">
        <v>0.11</v>
      </c>
      <c r="EU35" s="34">
        <v>7.0000000000000007E-2</v>
      </c>
      <c r="EV35" s="34">
        <v>0.09</v>
      </c>
      <c r="EY35" s="34" t="s">
        <v>34</v>
      </c>
      <c r="EZ35" s="34">
        <v>7.0000000000000007E-2</v>
      </c>
      <c r="FA35" s="34">
        <v>0.05</v>
      </c>
      <c r="FB35" s="34">
        <v>0.05</v>
      </c>
      <c r="FC35" s="34">
        <v>0.09</v>
      </c>
      <c r="FF35" s="34" t="s">
        <v>34</v>
      </c>
      <c r="FG35" s="34">
        <v>0.09</v>
      </c>
      <c r="FH35" s="34">
        <v>0.14000000000000001</v>
      </c>
      <c r="FI35" s="34">
        <v>0.08</v>
      </c>
      <c r="FJ35" s="34">
        <v>0.15</v>
      </c>
      <c r="FM35" s="34" t="s">
        <v>34</v>
      </c>
      <c r="FN35" s="34">
        <v>0.03</v>
      </c>
      <c r="FO35" s="34">
        <v>0.02</v>
      </c>
      <c r="FP35" s="34">
        <v>0.02</v>
      </c>
      <c r="FQ35" s="34">
        <v>0</v>
      </c>
      <c r="FT35" s="34" t="s">
        <v>34</v>
      </c>
      <c r="FU35" s="34">
        <v>0.09</v>
      </c>
      <c r="FV35" s="34">
        <v>0.06</v>
      </c>
      <c r="FW35" s="34">
        <v>0.03</v>
      </c>
      <c r="FX35" s="34">
        <v>0.13</v>
      </c>
      <c r="GA35" s="34" t="s">
        <v>34</v>
      </c>
      <c r="GB35" s="34">
        <v>0.14000000000000001</v>
      </c>
      <c r="GC35" s="34">
        <v>0.1</v>
      </c>
      <c r="GD35" s="34">
        <v>0.17</v>
      </c>
      <c r="GE35" s="34">
        <v>0.08</v>
      </c>
    </row>
    <row r="36" spans="1:187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  <c r="EK36" s="34" t="s">
        <v>35</v>
      </c>
      <c r="EL36" s="34">
        <v>0.03</v>
      </c>
      <c r="EM36" s="34">
        <v>7.0000000000000007E-2</v>
      </c>
      <c r="EN36" s="34">
        <v>0.02</v>
      </c>
      <c r="EO36" s="34">
        <v>0.03</v>
      </c>
      <c r="ER36" s="34" t="s">
        <v>35</v>
      </c>
      <c r="ES36" s="34">
        <v>0.04</v>
      </c>
      <c r="ET36" s="34">
        <v>0.1</v>
      </c>
      <c r="EU36" s="34">
        <v>0.02</v>
      </c>
      <c r="EV36" s="34">
        <v>0</v>
      </c>
      <c r="EY36" s="34" t="s">
        <v>35</v>
      </c>
      <c r="EZ36" s="34">
        <v>0.09</v>
      </c>
      <c r="FA36" s="34">
        <v>0.21</v>
      </c>
      <c r="FB36" s="34">
        <v>0.06</v>
      </c>
      <c r="FC36" s="34">
        <v>0</v>
      </c>
      <c r="FF36" s="34" t="s">
        <v>35</v>
      </c>
      <c r="FG36" s="34">
        <v>0.09</v>
      </c>
      <c r="FH36" s="34">
        <v>0.18</v>
      </c>
      <c r="FI36" s="34">
        <v>0.05</v>
      </c>
      <c r="FJ36" s="34">
        <v>0.13</v>
      </c>
      <c r="FM36" s="34" t="s">
        <v>35</v>
      </c>
      <c r="FN36" s="34">
        <v>0.09</v>
      </c>
      <c r="FO36" s="34">
        <v>0.12</v>
      </c>
      <c r="FP36" s="34">
        <v>0.09</v>
      </c>
      <c r="FQ36" s="34">
        <v>0</v>
      </c>
      <c r="FT36" s="34" t="s">
        <v>35</v>
      </c>
      <c r="FU36" s="34">
        <v>0.04</v>
      </c>
      <c r="FV36" s="34">
        <v>0.08</v>
      </c>
      <c r="FW36" s="34">
        <v>0.03</v>
      </c>
      <c r="FX36" s="34">
        <v>0</v>
      </c>
      <c r="GA36" s="34" t="s">
        <v>35</v>
      </c>
      <c r="GB36" s="34">
        <v>0.08</v>
      </c>
      <c r="GC36" s="34">
        <v>0.04</v>
      </c>
      <c r="GD36" s="34">
        <v>0.1</v>
      </c>
      <c r="GE36" s="34">
        <v>0</v>
      </c>
    </row>
    <row r="37" spans="1:187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  <c r="EK37" s="34" t="s">
        <v>36</v>
      </c>
      <c r="EL37" s="34">
        <v>0.1</v>
      </c>
      <c r="EM37" s="34">
        <v>0.11</v>
      </c>
      <c r="EN37" s="34">
        <v>0.09</v>
      </c>
      <c r="EO37" s="34">
        <v>0.04</v>
      </c>
      <c r="ER37" s="34" t="s">
        <v>36</v>
      </c>
      <c r="ES37" s="34">
        <v>0.12</v>
      </c>
      <c r="ET37" s="34">
        <v>0.09</v>
      </c>
      <c r="EU37" s="34">
        <v>0.14000000000000001</v>
      </c>
      <c r="EV37" s="34">
        <v>0</v>
      </c>
      <c r="EY37" s="34" t="s">
        <v>36</v>
      </c>
      <c r="EZ37" s="34">
        <v>0.11</v>
      </c>
      <c r="FA37" s="34">
        <v>0.06</v>
      </c>
      <c r="FB37" s="34">
        <v>0.14000000000000001</v>
      </c>
      <c r="FC37" s="34">
        <v>0</v>
      </c>
      <c r="FF37" s="34" t="s">
        <v>36</v>
      </c>
      <c r="FG37" s="34">
        <v>0.14000000000000001</v>
      </c>
      <c r="FH37" s="34">
        <v>0.02</v>
      </c>
      <c r="FI37" s="34">
        <v>0.21</v>
      </c>
      <c r="FJ37" s="34">
        <v>0</v>
      </c>
      <c r="FM37" s="34" t="s">
        <v>36</v>
      </c>
      <c r="FN37" s="34">
        <v>0.11</v>
      </c>
      <c r="FO37" s="34">
        <v>0.05</v>
      </c>
      <c r="FP37" s="34">
        <v>0.15</v>
      </c>
      <c r="FQ37" s="34">
        <v>0</v>
      </c>
      <c r="FT37" s="34" t="s">
        <v>36</v>
      </c>
      <c r="FU37" s="34">
        <v>0.1</v>
      </c>
      <c r="FV37" s="34">
        <v>0.2</v>
      </c>
      <c r="FW37" s="34">
        <v>0.11</v>
      </c>
      <c r="FX37" s="34">
        <v>0</v>
      </c>
      <c r="GA37" s="34" t="s">
        <v>36</v>
      </c>
      <c r="GB37" s="34">
        <v>0.12</v>
      </c>
      <c r="GC37" s="34">
        <v>0.15</v>
      </c>
      <c r="GD37" s="34">
        <v>0.14000000000000001</v>
      </c>
      <c r="GE37" s="34">
        <v>0</v>
      </c>
    </row>
    <row r="38" spans="1:187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0.01</v>
      </c>
      <c r="ET38" s="34">
        <v>0.02</v>
      </c>
      <c r="EU38" s="34">
        <v>0.01</v>
      </c>
      <c r="EV38" s="34">
        <v>0</v>
      </c>
      <c r="EY38" s="34" t="s">
        <v>37</v>
      </c>
      <c r="EZ38" s="34">
        <v>0.03</v>
      </c>
      <c r="FA38" s="34">
        <v>0.08</v>
      </c>
      <c r="FB38" s="34">
        <v>0.03</v>
      </c>
      <c r="FC38" s="34">
        <v>0</v>
      </c>
      <c r="FF38" s="34" t="s">
        <v>37</v>
      </c>
      <c r="FG38" s="34">
        <v>0.02</v>
      </c>
      <c r="FH38" s="34">
        <v>0.1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0.01</v>
      </c>
      <c r="FQ38" s="34">
        <v>0</v>
      </c>
      <c r="FT38" s="34" t="s">
        <v>37</v>
      </c>
      <c r="FU38" s="34">
        <v>0.01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0.01</v>
      </c>
      <c r="GE38" s="34">
        <v>0</v>
      </c>
    </row>
    <row r="39" spans="1:187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  <c r="EK39" s="34" t="s">
        <v>38</v>
      </c>
      <c r="EL39" s="34">
        <v>0.11</v>
      </c>
      <c r="EM39" s="34">
        <v>0.06</v>
      </c>
      <c r="EN39" s="34">
        <v>0.16</v>
      </c>
      <c r="EO39" s="34">
        <v>0</v>
      </c>
      <c r="ER39" s="34" t="s">
        <v>38</v>
      </c>
      <c r="ES39" s="34">
        <v>0.05</v>
      </c>
      <c r="ET39" s="34">
        <v>0.11</v>
      </c>
      <c r="EU39" s="34">
        <v>0.02</v>
      </c>
      <c r="EV39" s="34">
        <v>0.02</v>
      </c>
      <c r="EY39" s="34" t="s">
        <v>38</v>
      </c>
      <c r="EZ39" s="34">
        <v>0.04</v>
      </c>
      <c r="FA39" s="34">
        <v>0.08</v>
      </c>
      <c r="FB39" s="34">
        <v>0.03</v>
      </c>
      <c r="FC39" s="34">
        <v>0</v>
      </c>
      <c r="FF39" s="34" t="s">
        <v>38</v>
      </c>
      <c r="FG39" s="34">
        <v>0.06</v>
      </c>
      <c r="FH39" s="34">
        <v>0.14000000000000001</v>
      </c>
      <c r="FI39" s="34">
        <v>0.03</v>
      </c>
      <c r="FJ39" s="34">
        <v>7.0000000000000007E-2</v>
      </c>
      <c r="FM39" s="34" t="s">
        <v>38</v>
      </c>
      <c r="FN39" s="34">
        <v>0.1</v>
      </c>
      <c r="FO39" s="34">
        <v>0.16</v>
      </c>
      <c r="FP39" s="34">
        <v>0.06</v>
      </c>
      <c r="FQ39" s="34">
        <v>0.08</v>
      </c>
      <c r="FT39" s="34" t="s">
        <v>38</v>
      </c>
      <c r="FU39" s="34">
        <v>0.1</v>
      </c>
      <c r="FV39" s="34">
        <v>0.06</v>
      </c>
      <c r="FW39" s="34">
        <v>0.1</v>
      </c>
      <c r="FX39" s="34">
        <v>0.02</v>
      </c>
      <c r="GA39" s="34" t="s">
        <v>38</v>
      </c>
      <c r="GB39" s="34">
        <v>0.11</v>
      </c>
      <c r="GC39" s="34">
        <v>0.1</v>
      </c>
      <c r="GD39" s="34">
        <v>0.09</v>
      </c>
      <c r="GE39" s="34">
        <v>0</v>
      </c>
    </row>
    <row r="40" spans="1:187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0.01</v>
      </c>
      <c r="ET40" s="34">
        <v>0</v>
      </c>
      <c r="EU40" s="34">
        <v>0.02</v>
      </c>
      <c r="EV40" s="34">
        <v>0</v>
      </c>
      <c r="EY40" s="34" t="s">
        <v>39</v>
      </c>
      <c r="EZ40" s="34">
        <v>0.01</v>
      </c>
      <c r="FA40" s="34">
        <v>0</v>
      </c>
      <c r="FB40" s="34">
        <v>0.01</v>
      </c>
      <c r="FC40" s="34">
        <v>0</v>
      </c>
      <c r="FF40" s="34" t="s">
        <v>39</v>
      </c>
      <c r="FG40" s="34">
        <v>0</v>
      </c>
      <c r="FH40" s="34">
        <v>0</v>
      </c>
      <c r="FI40" s="34">
        <v>0.01</v>
      </c>
      <c r="FJ40" s="34">
        <v>0</v>
      </c>
      <c r="FM40" s="34" t="s">
        <v>39</v>
      </c>
      <c r="FN40" s="34">
        <v>0.01</v>
      </c>
      <c r="FO40" s="34">
        <v>0.02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0.01</v>
      </c>
      <c r="FX40" s="34">
        <v>0</v>
      </c>
      <c r="GA40" s="34" t="s">
        <v>39</v>
      </c>
      <c r="GB40" s="34">
        <v>0.01</v>
      </c>
      <c r="GC40" s="34">
        <v>0</v>
      </c>
      <c r="GD40" s="34">
        <v>0</v>
      </c>
      <c r="GE40" s="34">
        <v>0</v>
      </c>
    </row>
    <row r="41" spans="1:187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  <c r="EK41" s="34" t="s">
        <v>40</v>
      </c>
      <c r="EL41" s="34">
        <v>0</v>
      </c>
      <c r="EM41" s="34">
        <v>0.01</v>
      </c>
      <c r="EN41" s="34">
        <v>0</v>
      </c>
      <c r="EO41" s="34">
        <v>0</v>
      </c>
      <c r="ER41" s="34" t="s">
        <v>40</v>
      </c>
      <c r="ES41" s="34">
        <v>0.02</v>
      </c>
      <c r="ET41" s="34">
        <v>0.01</v>
      </c>
      <c r="EU41" s="34">
        <v>0.03</v>
      </c>
      <c r="EV41" s="34">
        <v>0</v>
      </c>
      <c r="EY41" s="34" t="s">
        <v>40</v>
      </c>
      <c r="EZ41" s="34">
        <v>0.02</v>
      </c>
      <c r="FA41" s="34">
        <v>0.01</v>
      </c>
      <c r="FB41" s="34">
        <v>0</v>
      </c>
      <c r="FC41" s="34">
        <v>0.12</v>
      </c>
      <c r="FF41" s="34" t="s">
        <v>40</v>
      </c>
      <c r="FG41" s="34">
        <v>0</v>
      </c>
      <c r="FH41" s="34">
        <v>0</v>
      </c>
      <c r="FI41" s="34">
        <v>0.01</v>
      </c>
      <c r="FJ41" s="34">
        <v>0</v>
      </c>
      <c r="FM41" s="34" t="s">
        <v>40</v>
      </c>
      <c r="FN41" s="34">
        <v>0.03</v>
      </c>
      <c r="FO41" s="34">
        <v>0.02</v>
      </c>
      <c r="FP41" s="34">
        <v>0.04</v>
      </c>
      <c r="FQ41" s="34">
        <v>0</v>
      </c>
      <c r="FT41" s="34" t="s">
        <v>40</v>
      </c>
      <c r="FU41" s="34">
        <v>0.01</v>
      </c>
      <c r="FV41" s="34">
        <v>0.02</v>
      </c>
      <c r="FW41" s="34">
        <v>0</v>
      </c>
      <c r="FX41" s="34">
        <v>0</v>
      </c>
      <c r="GA41" s="34" t="s">
        <v>40</v>
      </c>
      <c r="GB41" s="34">
        <v>0.02</v>
      </c>
      <c r="GC41" s="34">
        <v>0</v>
      </c>
      <c r="GD41" s="34">
        <v>0.03</v>
      </c>
      <c r="GE41" s="34">
        <v>0</v>
      </c>
    </row>
    <row r="42" spans="1:187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  <c r="EK42" s="34" t="s">
        <v>41</v>
      </c>
      <c r="EL42" s="34">
        <v>0.01</v>
      </c>
      <c r="EM42" s="34">
        <v>0.03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0.05</v>
      </c>
      <c r="EU42" s="34">
        <v>0.01</v>
      </c>
      <c r="EV42" s="34">
        <v>0</v>
      </c>
      <c r="EY42" s="34" t="s">
        <v>41</v>
      </c>
      <c r="EZ42" s="34">
        <v>0.04</v>
      </c>
      <c r="FA42" s="34">
        <v>0.12</v>
      </c>
      <c r="FB42" s="34">
        <v>0.04</v>
      </c>
      <c r="FC42" s="34">
        <v>0</v>
      </c>
      <c r="FF42" s="34" t="s">
        <v>41</v>
      </c>
      <c r="FG42" s="34">
        <v>0.03</v>
      </c>
      <c r="FH42" s="34">
        <v>0.13</v>
      </c>
      <c r="FI42" s="34">
        <v>0.01</v>
      </c>
      <c r="FJ42" s="34">
        <v>0</v>
      </c>
      <c r="FM42" s="34" t="s">
        <v>41</v>
      </c>
      <c r="FN42" s="34">
        <v>0.03</v>
      </c>
      <c r="FO42" s="34">
        <v>0.03</v>
      </c>
      <c r="FP42" s="34">
        <v>0.02</v>
      </c>
      <c r="FQ42" s="34">
        <v>0</v>
      </c>
      <c r="FT42" s="34" t="s">
        <v>41</v>
      </c>
      <c r="FU42" s="34">
        <v>0.01</v>
      </c>
      <c r="FV42" s="34">
        <v>0</v>
      </c>
      <c r="FW42" s="34">
        <v>0.01</v>
      </c>
      <c r="FX42" s="34">
        <v>0</v>
      </c>
      <c r="GA42" s="34" t="s">
        <v>41</v>
      </c>
      <c r="GB42" s="34">
        <v>0</v>
      </c>
      <c r="GC42" s="34">
        <v>0.03</v>
      </c>
      <c r="GD42" s="34">
        <v>0</v>
      </c>
      <c r="GE42" s="34">
        <v>0</v>
      </c>
    </row>
    <row r="43" spans="1:187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  <c r="EK43" s="34" t="s">
        <v>42</v>
      </c>
      <c r="EL43" s="34">
        <v>0.02</v>
      </c>
      <c r="EM43" s="34">
        <v>0.1</v>
      </c>
      <c r="EN43" s="34">
        <v>0.01</v>
      </c>
      <c r="EO43" s="34">
        <v>0</v>
      </c>
      <c r="ER43" s="34" t="s">
        <v>42</v>
      </c>
      <c r="ES43" s="34">
        <v>0.03</v>
      </c>
      <c r="ET43" s="34">
        <v>0.13</v>
      </c>
      <c r="EU43" s="34">
        <v>0</v>
      </c>
      <c r="EV43" s="34">
        <v>0</v>
      </c>
      <c r="EY43" s="34" t="s">
        <v>42</v>
      </c>
      <c r="EZ43" s="34">
        <v>0.03</v>
      </c>
      <c r="FA43" s="34">
        <v>0.11</v>
      </c>
      <c r="FB43" s="34">
        <v>0.02</v>
      </c>
      <c r="FC43" s="34">
        <v>0</v>
      </c>
      <c r="FF43" s="34" t="s">
        <v>42</v>
      </c>
      <c r="FG43" s="34">
        <v>0.04</v>
      </c>
      <c r="FH43" s="34">
        <v>0.1</v>
      </c>
      <c r="FI43" s="34">
        <v>0.04</v>
      </c>
      <c r="FJ43" s="34">
        <v>0</v>
      </c>
      <c r="FM43" s="34" t="s">
        <v>42</v>
      </c>
      <c r="FN43" s="34">
        <v>0.04</v>
      </c>
      <c r="FO43" s="34">
        <v>0.17</v>
      </c>
      <c r="FP43" s="34">
        <v>0.03</v>
      </c>
      <c r="FQ43" s="34">
        <v>0</v>
      </c>
      <c r="FT43" s="34" t="s">
        <v>42</v>
      </c>
      <c r="FU43" s="34">
        <v>0.02</v>
      </c>
      <c r="FV43" s="34">
        <v>0.18</v>
      </c>
      <c r="FW43" s="34">
        <v>0</v>
      </c>
      <c r="FX43" s="34">
        <v>0</v>
      </c>
      <c r="GA43" s="34" t="s">
        <v>42</v>
      </c>
      <c r="GB43" s="34">
        <v>0.03</v>
      </c>
      <c r="GC43" s="34">
        <v>0.21</v>
      </c>
      <c r="GD43" s="34">
        <v>0</v>
      </c>
      <c r="GE43" s="34">
        <v>0</v>
      </c>
    </row>
    <row r="44" spans="1:187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  <c r="EK44" s="34" t="s">
        <v>43</v>
      </c>
      <c r="EL44" s="34">
        <v>0.02</v>
      </c>
      <c r="EM44" s="34">
        <v>0</v>
      </c>
      <c r="EN44" s="34">
        <v>0.04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0.01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0.01</v>
      </c>
      <c r="FH44" s="34">
        <v>0</v>
      </c>
      <c r="FI44" s="34">
        <v>0.02</v>
      </c>
      <c r="FJ44" s="34">
        <v>0</v>
      </c>
      <c r="FM44" s="34" t="s">
        <v>43</v>
      </c>
      <c r="FN44" s="34">
        <v>0.01</v>
      </c>
      <c r="FO44" s="34">
        <v>0</v>
      </c>
      <c r="FP44" s="34">
        <v>0.02</v>
      </c>
      <c r="FQ44" s="34">
        <v>0</v>
      </c>
      <c r="FT44" s="34" t="s">
        <v>43</v>
      </c>
      <c r="FU44" s="34">
        <v>0.01</v>
      </c>
      <c r="FV44" s="34">
        <v>0.05</v>
      </c>
      <c r="FW44" s="34">
        <v>0</v>
      </c>
      <c r="FX44" s="34">
        <v>0</v>
      </c>
      <c r="GA44" s="34" t="s">
        <v>43</v>
      </c>
      <c r="GB44" s="34">
        <v>0.04</v>
      </c>
      <c r="GC44" s="34">
        <v>0.06</v>
      </c>
      <c r="GD44" s="34">
        <v>0.05</v>
      </c>
      <c r="GE44" s="34">
        <v>0</v>
      </c>
    </row>
    <row r="45" spans="1:187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  <c r="EK45" s="34" t="s">
        <v>44</v>
      </c>
      <c r="EL45" s="34">
        <v>0.04</v>
      </c>
      <c r="EM45" s="34">
        <v>0.06</v>
      </c>
      <c r="EN45" s="34">
        <v>0.05</v>
      </c>
      <c r="EO45" s="34">
        <v>0</v>
      </c>
      <c r="ER45" s="34" t="s">
        <v>44</v>
      </c>
      <c r="ES45" s="34">
        <v>0.06</v>
      </c>
      <c r="ET45" s="34">
        <v>0.09</v>
      </c>
      <c r="EU45" s="34">
        <v>0.05</v>
      </c>
      <c r="EV45" s="34">
        <v>0</v>
      </c>
      <c r="EY45" s="34" t="s">
        <v>44</v>
      </c>
      <c r="EZ45" s="34">
        <v>0.04</v>
      </c>
      <c r="FA45" s="34">
        <v>0.05</v>
      </c>
      <c r="FB45" s="34">
        <v>0.05</v>
      </c>
      <c r="FC45" s="34">
        <v>0</v>
      </c>
      <c r="FF45" s="34" t="s">
        <v>44</v>
      </c>
      <c r="FG45" s="34">
        <v>0.03</v>
      </c>
      <c r="FH45" s="34">
        <v>0.08</v>
      </c>
      <c r="FI45" s="34">
        <v>0.02</v>
      </c>
      <c r="FJ45" s="34">
        <v>0</v>
      </c>
      <c r="FM45" s="34" t="s">
        <v>44</v>
      </c>
      <c r="FN45" s="34">
        <v>7.0000000000000007E-2</v>
      </c>
      <c r="FO45" s="34">
        <v>0.09</v>
      </c>
      <c r="FP45" s="34">
        <v>0.06</v>
      </c>
      <c r="FQ45" s="34">
        <v>0.04</v>
      </c>
      <c r="FT45" s="34" t="s">
        <v>44</v>
      </c>
      <c r="FU45" s="34">
        <v>0.04</v>
      </c>
      <c r="FV45" s="34">
        <v>0.11</v>
      </c>
      <c r="FW45" s="34">
        <v>0.02</v>
      </c>
      <c r="FX45" s="34">
        <v>0.04</v>
      </c>
      <c r="GA45" s="34" t="s">
        <v>44</v>
      </c>
      <c r="GB45" s="34">
        <v>7.0000000000000007E-2</v>
      </c>
      <c r="GC45" s="34">
        <v>0.12</v>
      </c>
      <c r="GD45" s="34">
        <v>0.03</v>
      </c>
      <c r="GE45" s="34">
        <v>0</v>
      </c>
    </row>
    <row r="46" spans="1:187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  <c r="EK46" s="34" t="s">
        <v>45</v>
      </c>
      <c r="EL46" s="34">
        <v>0.02</v>
      </c>
      <c r="EM46" s="34">
        <v>0</v>
      </c>
      <c r="EN46" s="34">
        <v>0</v>
      </c>
      <c r="EO46" s="34">
        <v>0</v>
      </c>
      <c r="ER46" s="34" t="s">
        <v>45</v>
      </c>
      <c r="ES46" s="34">
        <v>0.02</v>
      </c>
      <c r="ET46" s="34">
        <v>0.02</v>
      </c>
      <c r="EU46" s="34">
        <v>0</v>
      </c>
      <c r="EV46" s="34">
        <v>0</v>
      </c>
      <c r="EY46" s="34" t="s">
        <v>45</v>
      </c>
      <c r="EZ46" s="34">
        <v>0.02</v>
      </c>
      <c r="FA46" s="34">
        <v>0.02</v>
      </c>
      <c r="FB46" s="34">
        <v>0</v>
      </c>
      <c r="FC46" s="34">
        <v>0</v>
      </c>
      <c r="FF46" s="34" t="s">
        <v>45</v>
      </c>
      <c r="FG46" s="34">
        <v>0.02</v>
      </c>
      <c r="FH46" s="34">
        <v>0</v>
      </c>
      <c r="FI46" s="34">
        <v>0</v>
      </c>
      <c r="FJ46" s="34">
        <v>0</v>
      </c>
      <c r="FM46" s="34" t="s">
        <v>45</v>
      </c>
      <c r="FN46" s="34">
        <v>0.02</v>
      </c>
      <c r="FO46" s="34">
        <v>0</v>
      </c>
      <c r="FP46" s="34">
        <v>0</v>
      </c>
      <c r="FQ46" s="34">
        <v>0</v>
      </c>
      <c r="FT46" s="34" t="s">
        <v>45</v>
      </c>
      <c r="FU46" s="34">
        <v>0.02</v>
      </c>
      <c r="FV46" s="34">
        <v>0</v>
      </c>
      <c r="FW46" s="34">
        <v>0</v>
      </c>
      <c r="FX46" s="34">
        <v>0</v>
      </c>
      <c r="GA46" s="34" t="s">
        <v>45</v>
      </c>
      <c r="GB46" s="34">
        <v>0.03</v>
      </c>
      <c r="GC46" s="34">
        <v>0</v>
      </c>
      <c r="GD46" s="34">
        <v>0</v>
      </c>
      <c r="GE46" s="34">
        <v>0</v>
      </c>
    </row>
    <row r="47" spans="1:187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0.02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0.04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0.04</v>
      </c>
      <c r="FW47" s="34">
        <v>0</v>
      </c>
      <c r="FX47" s="34">
        <v>0</v>
      </c>
      <c r="GA47" s="34" t="s">
        <v>46</v>
      </c>
      <c r="GB47" s="34">
        <v>0.01</v>
      </c>
      <c r="GC47" s="34">
        <v>0</v>
      </c>
      <c r="GD47" s="34">
        <v>0.01</v>
      </c>
      <c r="GE47" s="34">
        <v>0</v>
      </c>
    </row>
    <row r="48" spans="1:187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</row>
    <row r="49" spans="1:187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0.03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0.01</v>
      </c>
      <c r="FQ49" s="34">
        <v>0</v>
      </c>
      <c r="FT49" s="34" t="s">
        <v>48</v>
      </c>
      <c r="FU49" s="34">
        <v>0</v>
      </c>
      <c r="FV49" s="34">
        <v>0.03</v>
      </c>
      <c r="FW49" s="34">
        <v>0</v>
      </c>
      <c r="FX49" s="34">
        <v>0</v>
      </c>
      <c r="GA49" s="34" t="s">
        <v>48</v>
      </c>
      <c r="GB49" s="34">
        <v>0</v>
      </c>
      <c r="GC49" s="34">
        <v>0.02</v>
      </c>
      <c r="GD49" s="34">
        <v>0</v>
      </c>
      <c r="GE49" s="34">
        <v>0</v>
      </c>
    </row>
    <row r="50" spans="1:187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0.02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0.02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</row>
    <row r="51" spans="1:187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</row>
    <row r="52" spans="1:187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0.01</v>
      </c>
      <c r="FA52" s="34">
        <v>7.0000000000000007E-2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</row>
    <row r="53" spans="1:187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0.01</v>
      </c>
      <c r="EM53" s="34">
        <v>0</v>
      </c>
      <c r="EN53" s="34">
        <v>0.01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</row>
    <row r="54" spans="1:187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  <c r="EK54" s="34" t="s">
        <v>53</v>
      </c>
      <c r="EL54" s="34">
        <v>0.01</v>
      </c>
      <c r="EM54" s="34">
        <v>0</v>
      </c>
      <c r="EN54" s="34">
        <v>0</v>
      </c>
      <c r="EO54" s="34">
        <v>0</v>
      </c>
      <c r="ER54" s="34" t="s">
        <v>53</v>
      </c>
      <c r="ES54" s="34">
        <v>0.01</v>
      </c>
      <c r="ET54" s="34">
        <v>0</v>
      </c>
      <c r="EU54" s="34">
        <v>0</v>
      </c>
      <c r="EV54" s="34">
        <v>0</v>
      </c>
      <c r="EY54" s="34" t="s">
        <v>53</v>
      </c>
      <c r="EZ54" s="34">
        <v>0.01</v>
      </c>
      <c r="FA54" s="34">
        <v>0</v>
      </c>
      <c r="FB54" s="34">
        <v>0</v>
      </c>
      <c r="FC54" s="34">
        <v>0</v>
      </c>
      <c r="FF54" s="34" t="s">
        <v>53</v>
      </c>
      <c r="FG54" s="34">
        <v>0.02</v>
      </c>
      <c r="FH54" s="34">
        <v>0</v>
      </c>
      <c r="FI54" s="34">
        <v>0</v>
      </c>
      <c r="FJ54" s="34">
        <v>0</v>
      </c>
      <c r="FM54" s="34" t="s">
        <v>53</v>
      </c>
      <c r="FN54" s="34">
        <v>0.02</v>
      </c>
      <c r="FO54" s="34">
        <v>0</v>
      </c>
      <c r="FP54" s="34">
        <v>0</v>
      </c>
      <c r="FQ54" s="34">
        <v>0</v>
      </c>
      <c r="FT54" s="34" t="s">
        <v>53</v>
      </c>
      <c r="FU54" s="34">
        <v>0.02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</row>
    <row r="55" spans="1:187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</row>
    <row r="56" spans="1:187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0.02</v>
      </c>
      <c r="ET56" s="34">
        <v>0.02</v>
      </c>
      <c r="EU56" s="34">
        <v>0.03</v>
      </c>
      <c r="EV56" s="34">
        <v>0</v>
      </c>
      <c r="EY56" s="34" t="s">
        <v>55</v>
      </c>
      <c r="EZ56" s="34">
        <v>0.01</v>
      </c>
      <c r="FA56" s="34">
        <v>0</v>
      </c>
      <c r="FB56" s="34">
        <v>0.02</v>
      </c>
      <c r="FC56" s="34">
        <v>0</v>
      </c>
      <c r="FF56" s="34" t="s">
        <v>55</v>
      </c>
      <c r="FG56" s="34">
        <v>0.01</v>
      </c>
      <c r="FH56" s="34">
        <v>0</v>
      </c>
      <c r="FI56" s="34">
        <v>0.01</v>
      </c>
      <c r="FJ56" s="34">
        <v>0</v>
      </c>
      <c r="FM56" s="34" t="s">
        <v>55</v>
      </c>
      <c r="FN56" s="34">
        <v>0.01</v>
      </c>
      <c r="FO56" s="34">
        <v>0</v>
      </c>
      <c r="FP56" s="34">
        <v>0.01</v>
      </c>
      <c r="FQ56" s="34">
        <v>0</v>
      </c>
      <c r="FT56" s="34" t="s">
        <v>55</v>
      </c>
      <c r="FU56" s="34">
        <v>0.01</v>
      </c>
      <c r="FV56" s="34">
        <v>0.03</v>
      </c>
      <c r="FW56" s="34">
        <v>0.01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</row>
    <row r="57" spans="1:187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</row>
    <row r="58" spans="1:187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</row>
    <row r="59" spans="1:187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</row>
    <row r="60" spans="1:187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0.01</v>
      </c>
      <c r="FO60" s="34">
        <v>0</v>
      </c>
      <c r="FP60" s="34">
        <v>0.02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</row>
    <row r="61" spans="1:187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</row>
    <row r="62" spans="1:187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</row>
    <row r="63" spans="1:187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0.02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</row>
    <row r="64" spans="1:187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</row>
    <row r="65" spans="1:187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</row>
    <row r="66" spans="1:187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</row>
    <row r="67" spans="1:187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0.02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</row>
    <row r="68" spans="1:187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</row>
    <row r="69" spans="1:187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0.02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</row>
    <row r="70" spans="1:187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</row>
    <row r="71" spans="1:187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0.01</v>
      </c>
      <c r="ET71" s="34">
        <v>0.08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0.01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</row>
    <row r="72" spans="1:187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0.02</v>
      </c>
      <c r="FM72" s="34" t="s">
        <v>71</v>
      </c>
      <c r="FN72" s="34">
        <v>0</v>
      </c>
      <c r="FO72" s="34">
        <v>0.03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</row>
    <row r="73" spans="1:187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</row>
    <row r="74" spans="1:187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0.01</v>
      </c>
      <c r="FO74" s="34">
        <v>0</v>
      </c>
      <c r="FP74" s="34">
        <v>0</v>
      </c>
      <c r="FQ74" s="34">
        <v>0.06</v>
      </c>
      <c r="FT74" s="34" t="s">
        <v>73</v>
      </c>
      <c r="FU74" s="34">
        <v>0.01</v>
      </c>
      <c r="FV74" s="34">
        <v>0</v>
      </c>
      <c r="FW74" s="34">
        <v>0.01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</row>
    <row r="75" spans="1:187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0.01</v>
      </c>
      <c r="ET75" s="34">
        <v>0</v>
      </c>
      <c r="EU75" s="34">
        <v>0.01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</v>
      </c>
      <c r="GC75" s="34">
        <v>0</v>
      </c>
      <c r="GD75" s="34">
        <v>0</v>
      </c>
      <c r="GE75" s="34">
        <v>0</v>
      </c>
    </row>
    <row r="76" spans="1:187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0.03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0.01</v>
      </c>
      <c r="FJ76" s="34">
        <v>0</v>
      </c>
      <c r="FM76" s="34" t="s">
        <v>75</v>
      </c>
      <c r="FN76" s="34">
        <v>0.01</v>
      </c>
      <c r="FO76" s="34">
        <v>0</v>
      </c>
      <c r="FP76" s="34">
        <v>0.02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</v>
      </c>
      <c r="GC76" s="34">
        <v>0</v>
      </c>
      <c r="GD76" s="34">
        <v>0.01</v>
      </c>
      <c r="GE76" s="34">
        <v>0</v>
      </c>
    </row>
    <row r="77" spans="1:187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</row>
    <row r="78" spans="1:187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0.02</v>
      </c>
      <c r="FF78" s="34" t="s">
        <v>77</v>
      </c>
      <c r="FG78" s="34">
        <v>0</v>
      </c>
      <c r="FH78" s="34">
        <v>0.03</v>
      </c>
      <c r="FI78" s="34">
        <v>0</v>
      </c>
      <c r="FJ78" s="34">
        <v>0</v>
      </c>
      <c r="FM78" s="34" t="s">
        <v>77</v>
      </c>
      <c r="FN78" s="34">
        <v>0.01</v>
      </c>
      <c r="FO78" s="34">
        <v>0.05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</row>
    <row r="79" spans="1:187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0.01</v>
      </c>
      <c r="FH79" s="34">
        <v>0</v>
      </c>
      <c r="FI79" s="34">
        <v>0.02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</row>
    <row r="80" spans="1:187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</row>
    <row r="81" spans="1:187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</row>
    <row r="82" spans="1:187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</row>
    <row r="83" spans="1:187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  <c r="EK83" s="34" t="s">
        <v>82</v>
      </c>
      <c r="EL83" s="34">
        <v>0.01</v>
      </c>
      <c r="EM83" s="34">
        <v>0.08</v>
      </c>
      <c r="EN83" s="34">
        <v>0</v>
      </c>
      <c r="EO83" s="34">
        <v>0</v>
      </c>
      <c r="ER83" s="34" t="s">
        <v>82</v>
      </c>
      <c r="ES83" s="34">
        <v>0.02</v>
      </c>
      <c r="ET83" s="34">
        <v>0.1</v>
      </c>
      <c r="EU83" s="34">
        <v>0.01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0.01</v>
      </c>
      <c r="FH83" s="34">
        <v>0.06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</row>
    <row r="84" spans="1:187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0.01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</row>
    <row r="85" spans="1:187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0.01</v>
      </c>
      <c r="FV85" s="34">
        <v>7.0000000000000007E-2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</row>
    <row r="86" spans="1:187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</row>
    <row r="87" spans="1:187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</row>
    <row r="88" spans="1:187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0.01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</row>
    <row r="89" spans="1:187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0.02</v>
      </c>
      <c r="EU89" s="34">
        <v>0.01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0.04</v>
      </c>
      <c r="FO89" s="34">
        <v>0.23</v>
      </c>
      <c r="FP89" s="34">
        <v>0.01</v>
      </c>
      <c r="FQ89" s="34">
        <v>0</v>
      </c>
      <c r="FT89" s="34" t="s">
        <v>88</v>
      </c>
      <c r="FU89" s="34">
        <v>0.02</v>
      </c>
      <c r="FV89" s="34">
        <v>7.0000000000000007E-2</v>
      </c>
      <c r="FW89" s="34">
        <v>0.02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</row>
    <row r="90" spans="1:187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0.01</v>
      </c>
      <c r="ET90" s="34">
        <v>0</v>
      </c>
      <c r="EU90" s="34">
        <v>0.01</v>
      </c>
      <c r="EV90" s="34">
        <v>0</v>
      </c>
      <c r="EY90" s="34" t="s">
        <v>89</v>
      </c>
      <c r="EZ90" s="34">
        <v>0.01</v>
      </c>
      <c r="FA90" s="34">
        <v>0</v>
      </c>
      <c r="FB90" s="34">
        <v>0.01</v>
      </c>
      <c r="FC90" s="34">
        <v>0</v>
      </c>
      <c r="FF90" s="34" t="s">
        <v>89</v>
      </c>
      <c r="FG90" s="34">
        <v>0.01</v>
      </c>
      <c r="FH90" s="34">
        <v>0</v>
      </c>
      <c r="FI90" s="34">
        <v>0.01</v>
      </c>
      <c r="FJ90" s="34">
        <v>0</v>
      </c>
      <c r="FM90" s="34" t="s">
        <v>89</v>
      </c>
      <c r="FN90" s="34">
        <v>0.01</v>
      </c>
      <c r="FO90" s="34">
        <v>0</v>
      </c>
      <c r="FP90" s="34">
        <v>0.01</v>
      </c>
      <c r="FQ90" s="34">
        <v>0</v>
      </c>
      <c r="FT90" s="34" t="s">
        <v>89</v>
      </c>
      <c r="FU90" s="34">
        <v>0</v>
      </c>
      <c r="FV90" s="34">
        <v>0</v>
      </c>
      <c r="FW90" s="34">
        <v>0.01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</row>
    <row r="91" spans="1:187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0.02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0.02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</row>
    <row r="92" spans="1:187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</row>
    <row r="93" spans="1:187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0.03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0.02</v>
      </c>
      <c r="FH93" s="34">
        <v>0.11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0.01</v>
      </c>
      <c r="FV93" s="34">
        <v>0.04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</row>
    <row r="94" spans="1:187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</row>
    <row r="95" spans="1:187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</row>
    <row r="96" spans="1:187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0.02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0.01</v>
      </c>
      <c r="FX96" s="34">
        <v>0</v>
      </c>
      <c r="GA96" s="34" t="s">
        <v>95</v>
      </c>
      <c r="GB96" s="34">
        <v>0.01</v>
      </c>
      <c r="GC96" s="34">
        <v>0</v>
      </c>
      <c r="GD96" s="34">
        <v>0</v>
      </c>
      <c r="GE96" s="34">
        <v>7.0000000000000007E-2</v>
      </c>
    </row>
    <row r="97" spans="1:187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</row>
    <row r="98" spans="1:187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</v>
      </c>
      <c r="GC98" s="34">
        <v>0.03</v>
      </c>
      <c r="GD98" s="34">
        <v>0</v>
      </c>
      <c r="GE98" s="34">
        <v>0</v>
      </c>
    </row>
    <row r="99" spans="1:187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</row>
    <row r="100" spans="1:187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0.02</v>
      </c>
      <c r="FH100" s="34">
        <v>0.12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</row>
    <row r="101" spans="1:187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</row>
    <row r="102" spans="1:187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</row>
    <row r="103" spans="1:187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0.02</v>
      </c>
      <c r="FA103" s="34">
        <v>0.12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</row>
    <row r="104" spans="1:187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</row>
    <row r="105" spans="1:187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</row>
    <row r="106" spans="1:187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</row>
    <row r="107" spans="1:187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</row>
    <row r="108" spans="1:187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</row>
    <row r="109" spans="1:187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</row>
    <row r="110" spans="1:187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</row>
    <row r="111" spans="1:187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</row>
    <row r="112" spans="1:187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</row>
    <row r="113" spans="1:187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</row>
    <row r="114" spans="1:187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</row>
    <row r="115" spans="1:187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</row>
    <row r="116" spans="1:187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</row>
    <row r="117" spans="1:187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</row>
    <row r="118" spans="1:187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</row>
    <row r="119" spans="1:187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</row>
    <row r="120" spans="1:187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</row>
    <row r="121" spans="1:187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</row>
    <row r="122" spans="1:187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</row>
    <row r="123" spans="1:187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</row>
    <row r="124" spans="1:187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</row>
    <row r="125" spans="1:187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</row>
    <row r="126" spans="1:187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0.01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</row>
    <row r="127" spans="1:187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</row>
    <row r="128" spans="1:187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</row>
    <row r="129" spans="1:187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</row>
    <row r="130" spans="1:187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</row>
    <row r="131" spans="1:187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</row>
    <row r="132" spans="1:187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</row>
    <row r="133" spans="1:187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</row>
    <row r="134" spans="1:187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</row>
    <row r="135" spans="1:187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</row>
    <row r="136" spans="1:187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</row>
    <row r="137" spans="1:187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</row>
    <row r="138" spans="1:187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</row>
    <row r="139" spans="1:187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</row>
    <row r="140" spans="1:187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</row>
    <row r="141" spans="1:187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</row>
    <row r="142" spans="1:187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</row>
    <row r="143" spans="1:187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</row>
    <row r="144" spans="1:187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</row>
    <row r="145" spans="1:187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</row>
    <row r="146" spans="1:187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</row>
    <row r="147" spans="1:187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</row>
    <row r="148" spans="1:187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</row>
    <row r="149" spans="1:187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</row>
    <row r="150" spans="1:187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</row>
    <row r="151" spans="1:187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</row>
    <row r="152" spans="1:187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</row>
    <row r="153" spans="1:187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</row>
    <row r="154" spans="1:187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</row>
    <row r="155" spans="1:187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</row>
    <row r="156" spans="1:187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0.01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</row>
    <row r="157" spans="1:187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</row>
    <row r="158" spans="1:187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</row>
    <row r="159" spans="1:187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</row>
    <row r="160" spans="1:187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</row>
    <row r="161" spans="1:187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</row>
    <row r="162" spans="1:187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</row>
    <row r="163" spans="1:187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</row>
    <row r="164" spans="1:187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</row>
    <row r="165" spans="1:187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</row>
    <row r="166" spans="1:187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</row>
    <row r="167" spans="1:187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</row>
    <row r="168" spans="1:187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</row>
    <row r="169" spans="1:187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</row>
    <row r="170" spans="1:187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</row>
    <row r="171" spans="1:187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</row>
    <row r="172" spans="1:187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</row>
    <row r="173" spans="1:187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</row>
    <row r="174" spans="1:187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</row>
    <row r="175" spans="1:187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</row>
    <row r="176" spans="1:187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</row>
    <row r="177" spans="1:187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</row>
    <row r="178" spans="1:187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</row>
    <row r="179" spans="1:187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</row>
    <row r="180" spans="1:187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</row>
    <row r="181" spans="1:187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</row>
    <row r="182" spans="1:187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</row>
    <row r="183" spans="1:187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</row>
    <row r="184" spans="1:187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</row>
    <row r="185" spans="1:187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</row>
    <row r="186" spans="1:187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</row>
    <row r="187" spans="1:187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</row>
    <row r="188" spans="1:187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</row>
    <row r="189" spans="1:187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</row>
    <row r="190" spans="1:187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</row>
    <row r="191" spans="1:187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</row>
    <row r="192" spans="1:187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</row>
    <row r="193" spans="1:187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</row>
    <row r="194" spans="1:187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</row>
    <row r="195" spans="1:187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</row>
    <row r="196" spans="1:187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</row>
    <row r="197" spans="1:187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</row>
    <row r="198" spans="1:187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</row>
    <row r="199" spans="1:187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</row>
    <row r="200" spans="1:187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</row>
    <row r="201" spans="1:187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</row>
    <row r="202" spans="1:187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</row>
    <row r="203" spans="1:187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</row>
    <row r="204" spans="1:187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</row>
    <row r="205" spans="1:187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</row>
    <row r="206" spans="1:187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</row>
    <row r="207" spans="1:187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</row>
    <row r="208" spans="1:187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</row>
    <row r="209" spans="1:187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</row>
    <row r="210" spans="1:187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</row>
    <row r="211" spans="1:187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0.01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</row>
    <row r="212" spans="1:187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</row>
    <row r="213" spans="1:187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</row>
    <row r="214" spans="1:187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</row>
    <row r="215" spans="1:187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</row>
    <row r="216" spans="1:187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</row>
    <row r="217" spans="1:187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</row>
    <row r="218" spans="1:187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</row>
    <row r="219" spans="1:187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</row>
    <row r="220" spans="1:187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</row>
    <row r="221" spans="1:187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</row>
    <row r="222" spans="1:187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</row>
    <row r="223" spans="1:187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</row>
    <row r="224" spans="1:187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</row>
    <row r="225" spans="1:187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</row>
    <row r="226" spans="1:187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</row>
    <row r="227" spans="1:187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</row>
    <row r="228" spans="1:187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</row>
    <row r="229" spans="1:187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</row>
    <row r="230" spans="1:187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</row>
    <row r="231" spans="1:187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</row>
    <row r="232" spans="1:187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</row>
    <row r="233" spans="1:187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</row>
    <row r="234" spans="1:187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</row>
    <row r="235" spans="1:187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</row>
    <row r="236" spans="1:187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</row>
    <row r="237" spans="1:187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</row>
    <row r="238" spans="1:187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</row>
    <row r="239" spans="1:187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</row>
    <row r="240" spans="1:187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</row>
    <row r="241" spans="1:187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</row>
    <row r="242" spans="1:187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</row>
    <row r="243" spans="1:187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</row>
    <row r="244" spans="1:187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</row>
    <row r="245" spans="1:187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</row>
    <row r="246" spans="1:187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</row>
    <row r="247" spans="1:187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</row>
    <row r="248" spans="1:187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</row>
    <row r="249" spans="1:187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</row>
    <row r="250" spans="1:187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</row>
    <row r="251" spans="1:187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</row>
    <row r="252" spans="1:187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</row>
    <row r="253" spans="1:187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</row>
    <row r="254" spans="1:187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</row>
    <row r="255" spans="1:187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</row>
    <row r="256" spans="1:187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</row>
    <row r="257" spans="1:67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</row>
    <row r="258" spans="1:67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</row>
    <row r="261" spans="1:67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K261" s="34"/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R261" s="34"/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D261" s="34"/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FY261" s="34"/>
      <c r="GA261" s="34"/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YY261" s="27"/>
    </row>
    <row r="262" spans="1:67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D262" s="34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FY262" s="34"/>
      <c r="GB262" s="5" t="str">
        <f>MID(GA$4,6,LEN(FT$4)-15)</f>
        <v xml:space="preserve"> AGOSTO 1</v>
      </c>
      <c r="GC262" s="5"/>
      <c r="GD262" s="5"/>
      <c r="GE262" s="5"/>
    </row>
    <row r="263" spans="1:67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D263" s="34"/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FY263" s="34"/>
      <c r="GB263" s="34" t="s">
        <v>1</v>
      </c>
      <c r="GC263" s="34" t="s">
        <v>2</v>
      </c>
      <c r="GD263" s="34" t="s">
        <v>3</v>
      </c>
      <c r="GE263" s="34" t="s">
        <v>4</v>
      </c>
    </row>
    <row r="264" spans="1:67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D264" s="34"/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FY264" s="34"/>
      <c r="GB264" s="34">
        <v>100</v>
      </c>
      <c r="GC264" s="34">
        <v>100</v>
      </c>
      <c r="GD264" s="34">
        <v>100</v>
      </c>
      <c r="GE264" s="34">
        <v>100</v>
      </c>
    </row>
    <row r="265" spans="1:67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  <c r="EK265" s="34" t="s">
        <v>258</v>
      </c>
      <c r="EL265" s="34">
        <f>SUM(EL7:EL13)</f>
        <v>0.44</v>
      </c>
      <c r="EM265" s="34">
        <f t="shared" ref="EM265:EO265" si="25">SUM(EM7:EM13)</f>
        <v>0.71</v>
      </c>
      <c r="EN265" s="34">
        <f t="shared" si="25"/>
        <v>0.39999999999999997</v>
      </c>
      <c r="EO265" s="34">
        <f t="shared" si="25"/>
        <v>0.32</v>
      </c>
      <c r="ER265" s="34" t="s">
        <v>258</v>
      </c>
      <c r="ES265" s="34">
        <f>SUM(ES7:ES13)</f>
        <v>0.13</v>
      </c>
      <c r="ET265" s="34">
        <f t="shared" ref="ET265:EV265" si="26">SUM(ET7:ET13)</f>
        <v>0.15</v>
      </c>
      <c r="EU265" s="34">
        <f t="shared" si="26"/>
        <v>0.1</v>
      </c>
      <c r="EV265" s="34">
        <f t="shared" si="26"/>
        <v>0.23</v>
      </c>
      <c r="EZ265" s="34">
        <f>SUM(EZ7:EZ13)</f>
        <v>0.18</v>
      </c>
      <c r="FA265" s="34">
        <f t="shared" ref="FA265:FC265" si="27">SUM(FA7:FA13)</f>
        <v>0.26999999999999996</v>
      </c>
      <c r="FB265" s="34">
        <f t="shared" si="27"/>
        <v>0.11000000000000001</v>
      </c>
      <c r="FC265" s="34">
        <f t="shared" si="27"/>
        <v>0.25</v>
      </c>
      <c r="FD265" s="34"/>
      <c r="FG265" s="34">
        <f>SUM(FG7:FG13)</f>
        <v>0.39</v>
      </c>
      <c r="FH265" s="34">
        <f t="shared" ref="FH265:FJ265" si="28">SUM(FH7:FH13)</f>
        <v>1.02</v>
      </c>
      <c r="FI265" s="34">
        <f t="shared" si="28"/>
        <v>0.28000000000000003</v>
      </c>
      <c r="FJ265" s="34">
        <f t="shared" si="28"/>
        <v>0.39999999999999997</v>
      </c>
      <c r="FN265" s="34">
        <f>SUM(FN7:FN13)</f>
        <v>0.35000000000000003</v>
      </c>
      <c r="FO265" s="34">
        <f t="shared" ref="FO265:FQ265" si="29">SUM(FO7:FO13)</f>
        <v>0.52</v>
      </c>
      <c r="FP265" s="34">
        <f t="shared" si="29"/>
        <v>0.33999999999999997</v>
      </c>
      <c r="FQ265" s="34">
        <f t="shared" si="29"/>
        <v>0.1</v>
      </c>
      <c r="FU265" s="34">
        <f>SUM(FU7:FU13)</f>
        <v>0.14000000000000001</v>
      </c>
      <c r="FV265" s="34">
        <f t="shared" ref="FV265:FX265" si="30">SUM(FV7:FV13)</f>
        <v>0.33999999999999997</v>
      </c>
      <c r="FW265" s="34">
        <f t="shared" si="30"/>
        <v>8.9999999999999983E-2</v>
      </c>
      <c r="FX265" s="34">
        <f t="shared" si="30"/>
        <v>0.1</v>
      </c>
      <c r="FY265" s="34"/>
      <c r="GB265" s="34">
        <f>SUM(GB7:GB13)</f>
        <v>0.16</v>
      </c>
      <c r="GC265" s="34">
        <f t="shared" ref="GC265:GE265" si="31">SUM(GC7:GC13)</f>
        <v>0.56000000000000005</v>
      </c>
      <c r="GD265" s="34">
        <f t="shared" si="31"/>
        <v>0.12</v>
      </c>
      <c r="GE265" s="34">
        <f t="shared" si="31"/>
        <v>0.04</v>
      </c>
    </row>
    <row r="266" spans="1:675" x14ac:dyDescent="0.25">
      <c r="A266" s="32" t="s">
        <v>13</v>
      </c>
      <c r="B266" s="32">
        <f t="shared" ref="B266:C266" si="32">SUM(B14)</f>
        <v>0.17</v>
      </c>
      <c r="C266" s="32">
        <f t="shared" si="32"/>
        <v>0.09</v>
      </c>
      <c r="D266" s="32">
        <f t="shared" ref="D266:E266" si="33">SUM(D14)</f>
        <v>0.03</v>
      </c>
      <c r="E266" s="32">
        <f t="shared" si="33"/>
        <v>0</v>
      </c>
      <c r="H266" s="32" t="s">
        <v>13</v>
      </c>
      <c r="I266" s="32">
        <f t="shared" ref="I266:J266" si="34">SUM(I14)</f>
        <v>0.18</v>
      </c>
      <c r="J266" s="32">
        <f t="shared" si="34"/>
        <v>0.05</v>
      </c>
      <c r="K266" s="32">
        <f t="shared" ref="K266:L266" si="35">SUM(K14)</f>
        <v>0.06</v>
      </c>
      <c r="L266" s="32">
        <f t="shared" si="35"/>
        <v>0</v>
      </c>
      <c r="O266" s="32" t="s">
        <v>13</v>
      </c>
      <c r="P266" s="32">
        <f t="shared" ref="P266:Q266" si="36">SUM(P14)</f>
        <v>0.17</v>
      </c>
      <c r="Q266" s="32">
        <f t="shared" si="36"/>
        <v>0</v>
      </c>
      <c r="R266" s="32">
        <f t="shared" ref="R266:S266" si="37">SUM(R14)</f>
        <v>0.03</v>
      </c>
      <c r="S266" s="32">
        <f t="shared" si="37"/>
        <v>0.13</v>
      </c>
      <c r="V266" s="32" t="s">
        <v>13</v>
      </c>
      <c r="W266" s="32">
        <f t="shared" ref="W266:X266" si="38">SUM(W14)</f>
        <v>0.21</v>
      </c>
      <c r="X266" s="32">
        <f t="shared" si="38"/>
        <v>0.08</v>
      </c>
      <c r="Y266" s="32">
        <f t="shared" ref="Y266:Z266" si="39">SUM(Y14)</f>
        <v>0.04</v>
      </c>
      <c r="Z266" s="32">
        <f t="shared" si="39"/>
        <v>0.02</v>
      </c>
      <c r="AC266" s="32" t="s">
        <v>13</v>
      </c>
      <c r="AD266" s="32">
        <f t="shared" ref="AD266:AE266" si="40">SUM(AD14)</f>
        <v>0.22</v>
      </c>
      <c r="AE266" s="32">
        <f t="shared" si="40"/>
        <v>7.0000000000000007E-2</v>
      </c>
      <c r="AF266" s="32">
        <f t="shared" ref="AF266:AG266" si="41">SUM(AF14)</f>
        <v>0</v>
      </c>
      <c r="AG266" s="32">
        <f t="shared" si="41"/>
        <v>0.02</v>
      </c>
      <c r="AJ266" s="32" t="s">
        <v>13</v>
      </c>
      <c r="AK266" s="32">
        <f t="shared" ref="AK266:AL266" si="42">SUM(AK14)</f>
        <v>0.21</v>
      </c>
      <c r="AL266" s="32">
        <f t="shared" si="42"/>
        <v>0.05</v>
      </c>
      <c r="AM266" s="32">
        <f t="shared" ref="AM266:AN266" si="43">SUM(AM14)</f>
        <v>0.05</v>
      </c>
      <c r="AN266" s="32">
        <f t="shared" si="43"/>
        <v>0.01</v>
      </c>
      <c r="AQ266" s="2" t="s">
        <v>13</v>
      </c>
      <c r="AR266" s="2">
        <f t="shared" ref="AR266:AS266" si="44">SUM(AR14)</f>
        <v>0.24</v>
      </c>
      <c r="AS266" s="2">
        <f t="shared" si="44"/>
        <v>0.24</v>
      </c>
      <c r="AT266" s="2">
        <f t="shared" ref="AT266:AU266" si="45">SUM(AT14)</f>
        <v>0.04</v>
      </c>
      <c r="AU266" s="2">
        <f t="shared" si="45"/>
        <v>0.06</v>
      </c>
      <c r="AX266" s="2" t="s">
        <v>13</v>
      </c>
      <c r="AY266" s="2">
        <f t="shared" ref="AY266:AZ266" si="46">SUM(AY14)</f>
        <v>0.17</v>
      </c>
      <c r="AZ266" s="2">
        <f t="shared" si="46"/>
        <v>0.12</v>
      </c>
      <c r="BA266" s="2">
        <f t="shared" ref="BA266:BB266" si="47">SUM(BA14)</f>
        <v>0.01</v>
      </c>
      <c r="BB266" s="2">
        <f t="shared" si="47"/>
        <v>0.05</v>
      </c>
      <c r="BE266" s="2" t="s">
        <v>13</v>
      </c>
      <c r="BF266" s="2">
        <f t="shared" ref="BF266:BG266" si="48">SUM(BF14)</f>
        <v>0.08</v>
      </c>
      <c r="BG266" s="2">
        <f t="shared" si="48"/>
        <v>0</v>
      </c>
      <c r="BH266" s="2">
        <f t="shared" ref="BH266:BI266" si="49">SUM(BH14)</f>
        <v>0.06</v>
      </c>
      <c r="BI266" s="2">
        <f t="shared" si="49"/>
        <v>0</v>
      </c>
      <c r="BL266" s="2" t="s">
        <v>13</v>
      </c>
      <c r="BM266" s="2">
        <f t="shared" ref="BM266:BN266" si="50">SUM(BM14)</f>
        <v>0.1</v>
      </c>
      <c r="BN266" s="2">
        <f t="shared" si="50"/>
        <v>0.02</v>
      </c>
      <c r="BO266" s="2">
        <f t="shared" ref="BO266:BP266" si="51">SUM(BO14)</f>
        <v>0.01</v>
      </c>
      <c r="BP266" s="2">
        <f t="shared" si="51"/>
        <v>0.01</v>
      </c>
      <c r="BS266" t="s">
        <v>13</v>
      </c>
      <c r="BT266">
        <f t="shared" ref="BT266:BU286" si="52">SUM(BT14)</f>
        <v>0.16</v>
      </c>
      <c r="BU266">
        <f t="shared" si="52"/>
        <v>0</v>
      </c>
      <c r="BV266">
        <f t="shared" ref="BV266:BW266" si="53">SUM(BV14)</f>
        <v>0.02</v>
      </c>
      <c r="BW266">
        <f t="shared" si="53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54">SUM(CC14)</f>
        <v>0.03</v>
      </c>
      <c r="CD266" s="2">
        <f t="shared" si="54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55">SUM(CJ14)</f>
        <v>7.0000000000000007E-2</v>
      </c>
      <c r="CK266" s="34">
        <f t="shared" si="55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56">SUM(CQ14)</f>
        <v>0.03</v>
      </c>
      <c r="CR266" s="34">
        <f t="shared" si="56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57">SUM(CX14)</f>
        <v>0.05</v>
      </c>
      <c r="CY266" s="34">
        <f t="shared" si="57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58">SUM(DE14)</f>
        <v>0.05</v>
      </c>
      <c r="DF266" s="34">
        <f t="shared" si="58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59">SUM(DL14)</f>
        <v>0.02</v>
      </c>
      <c r="DM266" s="34">
        <f t="shared" si="59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60">SUM(DS14)</f>
        <v>0.02</v>
      </c>
      <c r="DT266" s="34">
        <f t="shared" si="60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61">SUM(DZ14)</f>
        <v>0.06</v>
      </c>
      <c r="EA266" s="34">
        <f t="shared" si="61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62">SUM(EG14)</f>
        <v>0.02</v>
      </c>
      <c r="EH266" s="34">
        <f t="shared" si="62"/>
        <v>0.06</v>
      </c>
      <c r="EK266" s="34" t="s">
        <v>13</v>
      </c>
      <c r="EL266" s="34">
        <f>SUM(EL14)</f>
        <v>0.12</v>
      </c>
      <c r="EM266" s="34">
        <f>SUM(EM14)</f>
        <v>7.0000000000000007E-2</v>
      </c>
      <c r="EN266" s="34">
        <f t="shared" ref="EN266:EO266" si="63">SUM(EN14)</f>
        <v>0.02</v>
      </c>
      <c r="EO266" s="34">
        <f t="shared" si="63"/>
        <v>0.2</v>
      </c>
      <c r="ER266" s="34" t="s">
        <v>13</v>
      </c>
      <c r="ES266" s="34">
        <f>SUM(ES14)</f>
        <v>0.03</v>
      </c>
      <c r="ET266" s="34">
        <f>SUM(ET14)</f>
        <v>0</v>
      </c>
      <c r="EU266" s="34">
        <f t="shared" ref="EU266:EV266" si="64">SUM(EU14)</f>
        <v>0.01</v>
      </c>
      <c r="EV266" s="34">
        <f t="shared" si="64"/>
        <v>0.05</v>
      </c>
      <c r="EZ266" s="34">
        <f>SUM(EZ14)</f>
        <v>0.06</v>
      </c>
      <c r="FA266" s="34">
        <f>SUM(FA14)</f>
        <v>0.24</v>
      </c>
      <c r="FB266" s="34">
        <f t="shared" ref="FB266:FC266" si="65">SUM(FB14)</f>
        <v>0.03</v>
      </c>
      <c r="FC266" s="34">
        <f t="shared" si="65"/>
        <v>0</v>
      </c>
      <c r="FD266" s="34"/>
      <c r="FG266" s="34">
        <f>SUM(FG14)</f>
        <v>0.05</v>
      </c>
      <c r="FH266" s="34">
        <f>SUM(FH14)</f>
        <v>0</v>
      </c>
      <c r="FI266" s="34">
        <f t="shared" ref="FI266:FJ266" si="66">SUM(FI14)</f>
        <v>0.05</v>
      </c>
      <c r="FJ266" s="34">
        <f t="shared" si="66"/>
        <v>0</v>
      </c>
      <c r="FN266" s="34">
        <f>SUM(FN14)</f>
        <v>7.0000000000000007E-2</v>
      </c>
      <c r="FO266" s="34">
        <f>SUM(FO14)</f>
        <v>0</v>
      </c>
      <c r="FP266" s="34">
        <f t="shared" ref="FP266:FQ266" si="67">SUM(FP14)</f>
        <v>0.01</v>
      </c>
      <c r="FQ266" s="34">
        <f t="shared" si="67"/>
        <v>0.1</v>
      </c>
      <c r="FU266" s="34">
        <f>SUM(FU14)</f>
        <v>0.09</v>
      </c>
      <c r="FV266" s="34">
        <f>SUM(FV14)</f>
        <v>0.12</v>
      </c>
      <c r="FW266" s="34">
        <f t="shared" ref="FW266:FX266" si="68">SUM(FW14)</f>
        <v>0.02</v>
      </c>
      <c r="FX266" s="34">
        <f t="shared" si="68"/>
        <v>0</v>
      </c>
      <c r="FY266" s="34"/>
      <c r="GB266" s="34">
        <f>SUM(GB14)</f>
        <v>0.11</v>
      </c>
      <c r="GC266" s="34">
        <f>SUM(GC14)</f>
        <v>0.15</v>
      </c>
      <c r="GD266" s="34">
        <f t="shared" ref="GD266:GE266" si="69">SUM(GD14)</f>
        <v>0.1</v>
      </c>
      <c r="GE266" s="34">
        <f t="shared" si="69"/>
        <v>0.03</v>
      </c>
    </row>
    <row r="267" spans="1:675" x14ac:dyDescent="0.25">
      <c r="A267" s="32" t="s">
        <v>259</v>
      </c>
      <c r="B267" s="32">
        <f t="shared" ref="B267:C267" si="70">SUM(B15)</f>
        <v>0.38</v>
      </c>
      <c r="C267" s="32">
        <f t="shared" si="70"/>
        <v>0.59</v>
      </c>
      <c r="D267" s="32">
        <f t="shared" ref="D267:E267" si="71">SUM(D15)</f>
        <v>0.26</v>
      </c>
      <c r="E267" s="32">
        <f t="shared" si="71"/>
        <v>0.27</v>
      </c>
      <c r="H267" s="32" t="s">
        <v>259</v>
      </c>
      <c r="I267" s="32">
        <f t="shared" ref="I267:J267" si="72">SUM(I15)</f>
        <v>0.46</v>
      </c>
      <c r="J267" s="32">
        <f t="shared" si="72"/>
        <v>0.57999999999999996</v>
      </c>
      <c r="K267" s="32">
        <f t="shared" ref="K267:L267" si="73">SUM(K15)</f>
        <v>0.28000000000000003</v>
      </c>
      <c r="L267" s="32">
        <f t="shared" si="73"/>
        <v>0.61</v>
      </c>
      <c r="O267" s="32" t="s">
        <v>259</v>
      </c>
      <c r="P267" s="32">
        <f t="shared" ref="P267:Q267" si="74">SUM(P15)</f>
        <v>0.62</v>
      </c>
      <c r="Q267" s="32">
        <f t="shared" si="74"/>
        <v>1.24</v>
      </c>
      <c r="R267" s="32">
        <f t="shared" ref="R267:S267" si="75">SUM(R15)</f>
        <v>0.38</v>
      </c>
      <c r="S267" s="32">
        <f t="shared" si="75"/>
        <v>0.4</v>
      </c>
      <c r="V267" s="32" t="s">
        <v>259</v>
      </c>
      <c r="W267" s="32">
        <f t="shared" ref="W267:X267" si="76">SUM(W15)</f>
        <v>0.67</v>
      </c>
      <c r="X267" s="32">
        <f t="shared" si="76"/>
        <v>1.33</v>
      </c>
      <c r="Y267" s="32">
        <f t="shared" ref="Y267:Z267" si="77">SUM(Y15)</f>
        <v>0.33</v>
      </c>
      <c r="Z267" s="32">
        <f t="shared" si="77"/>
        <v>0.53</v>
      </c>
      <c r="AC267" s="32" t="s">
        <v>259</v>
      </c>
      <c r="AD267" s="32">
        <f t="shared" ref="AD267:AE267" si="78">SUM(AD15)</f>
        <v>0.37</v>
      </c>
      <c r="AE267" s="32">
        <f t="shared" si="78"/>
        <v>0.4</v>
      </c>
      <c r="AF267" s="32">
        <f t="shared" ref="AF267:AG267" si="79">SUM(AF15)</f>
        <v>0.27</v>
      </c>
      <c r="AG267" s="32">
        <f t="shared" si="79"/>
        <v>0.37</v>
      </c>
      <c r="AJ267" s="32" t="s">
        <v>259</v>
      </c>
      <c r="AK267" s="32">
        <f t="shared" ref="AK267:AL267" si="80">SUM(AK15)</f>
        <v>0.7</v>
      </c>
      <c r="AL267" s="32">
        <f t="shared" si="80"/>
        <v>0.72</v>
      </c>
      <c r="AM267" s="32">
        <f t="shared" ref="AM267:AN267" si="81">SUM(AM15)</f>
        <v>0.15</v>
      </c>
      <c r="AN267" s="32">
        <f t="shared" si="81"/>
        <v>1.82</v>
      </c>
      <c r="AQ267" s="2" t="s">
        <v>259</v>
      </c>
      <c r="AR267" s="2">
        <f t="shared" ref="AR267:AS267" si="82">SUM(AR15)</f>
        <v>0.71</v>
      </c>
      <c r="AS267" s="2">
        <f t="shared" si="82"/>
        <v>0.24</v>
      </c>
      <c r="AT267" s="2">
        <f t="shared" ref="AT267:AU267" si="83">SUM(AT15)</f>
        <v>0.19</v>
      </c>
      <c r="AU267" s="2">
        <f t="shared" si="83"/>
        <v>2.15</v>
      </c>
      <c r="AX267" s="2" t="s">
        <v>259</v>
      </c>
      <c r="AY267" s="2">
        <f t="shared" ref="AY267:AZ267" si="84">SUM(AY15)</f>
        <v>0.47</v>
      </c>
      <c r="AZ267" s="2">
        <f t="shared" si="84"/>
        <v>0.72</v>
      </c>
      <c r="BA267" s="2">
        <f t="shared" ref="BA267:BB267" si="85">SUM(BA15)</f>
        <v>0.26</v>
      </c>
      <c r="BB267" s="2">
        <f t="shared" si="85"/>
        <v>0.43</v>
      </c>
      <c r="BE267" s="2" t="s">
        <v>259</v>
      </c>
      <c r="BF267" s="2">
        <f t="shared" ref="BF267:BG267" si="86">SUM(BF15)</f>
        <v>0.47</v>
      </c>
      <c r="BG267" s="2">
        <f t="shared" si="86"/>
        <v>0.64</v>
      </c>
      <c r="BH267" s="2">
        <f t="shared" ref="BH267:BI267" si="87">SUM(BH15)</f>
        <v>0.26</v>
      </c>
      <c r="BI267" s="2">
        <f t="shared" si="87"/>
        <v>0.48</v>
      </c>
      <c r="BL267" s="2" t="s">
        <v>259</v>
      </c>
      <c r="BM267" s="2">
        <f t="shared" ref="BM267:BN267" si="88">SUM(BM15)</f>
        <v>0.33</v>
      </c>
      <c r="BN267" s="2">
        <f t="shared" si="88"/>
        <v>0.28999999999999998</v>
      </c>
      <c r="BO267" s="2">
        <f t="shared" ref="BO267:BP267" si="89">SUM(BO15)</f>
        <v>0.2</v>
      </c>
      <c r="BP267" s="2">
        <f t="shared" si="89"/>
        <v>0.49</v>
      </c>
      <c r="BS267" t="s">
        <v>259</v>
      </c>
      <c r="BT267">
        <f t="shared" si="52"/>
        <v>0.32</v>
      </c>
      <c r="BU267">
        <f t="shared" si="52"/>
        <v>0.16</v>
      </c>
      <c r="BV267">
        <f t="shared" ref="BV267:BW286" si="90">SUM(BV15)</f>
        <v>0.1</v>
      </c>
      <c r="BW267">
        <f t="shared" si="90"/>
        <v>0.65</v>
      </c>
      <c r="BZ267" s="2" t="s">
        <v>259</v>
      </c>
      <c r="CA267" s="2">
        <f t="shared" ref="CA267:CD267" si="91">SUM(CA15)</f>
        <v>0.28000000000000003</v>
      </c>
      <c r="CB267" s="2">
        <f t="shared" si="91"/>
        <v>0.49</v>
      </c>
      <c r="CC267" s="2">
        <f t="shared" si="91"/>
        <v>0.14000000000000001</v>
      </c>
      <c r="CD267" s="2">
        <f t="shared" si="91"/>
        <v>0.39</v>
      </c>
      <c r="CG267" s="34" t="s">
        <v>259</v>
      </c>
      <c r="CH267" s="34">
        <f t="shared" ref="CH267:CK267" si="92">SUM(CH15)</f>
        <v>0.4</v>
      </c>
      <c r="CI267" s="34">
        <f t="shared" si="92"/>
        <v>1.17</v>
      </c>
      <c r="CJ267" s="34">
        <f t="shared" si="92"/>
        <v>0.1</v>
      </c>
      <c r="CK267" s="34">
        <f t="shared" si="92"/>
        <v>0.34</v>
      </c>
      <c r="CN267" s="34" t="s">
        <v>259</v>
      </c>
      <c r="CO267" s="34">
        <f t="shared" ref="CO267:CR267" si="93">SUM(CO15)</f>
        <v>0.33</v>
      </c>
      <c r="CP267" s="34">
        <f t="shared" si="93"/>
        <v>0.52</v>
      </c>
      <c r="CQ267" s="34">
        <f t="shared" si="93"/>
        <v>0.1</v>
      </c>
      <c r="CR267" s="34">
        <f t="shared" si="93"/>
        <v>0.45</v>
      </c>
      <c r="CS267" s="34"/>
      <c r="CU267" s="34" t="s">
        <v>259</v>
      </c>
      <c r="CV267" s="34">
        <f t="shared" ref="CV267:CY267" si="94">SUM(CV15)</f>
        <v>0.47</v>
      </c>
      <c r="CW267" s="34">
        <f t="shared" si="94"/>
        <v>0.39</v>
      </c>
      <c r="CX267" s="34">
        <f t="shared" si="94"/>
        <v>0.34</v>
      </c>
      <c r="CY267" s="34">
        <f t="shared" si="94"/>
        <v>0.53</v>
      </c>
      <c r="DB267" s="34" t="s">
        <v>259</v>
      </c>
      <c r="DC267" s="34">
        <f t="shared" ref="DC267:DF267" si="95">SUM(DC15)</f>
        <v>0.45</v>
      </c>
      <c r="DD267" s="34">
        <f t="shared" si="95"/>
        <v>0.53</v>
      </c>
      <c r="DE267" s="34">
        <f t="shared" si="95"/>
        <v>0.13</v>
      </c>
      <c r="DF267" s="34">
        <f t="shared" si="95"/>
        <v>0.97</v>
      </c>
      <c r="DI267" s="34" t="s">
        <v>259</v>
      </c>
      <c r="DJ267" s="34">
        <f t="shared" ref="DJ267:DM267" si="96">SUM(DJ15)</f>
        <v>0.53</v>
      </c>
      <c r="DK267" s="34">
        <f t="shared" si="96"/>
        <v>0.35</v>
      </c>
      <c r="DL267" s="34">
        <f t="shared" si="96"/>
        <v>0.18</v>
      </c>
      <c r="DM267" s="34">
        <f t="shared" si="96"/>
        <v>1.34</v>
      </c>
      <c r="DP267" s="34" t="s">
        <v>259</v>
      </c>
      <c r="DQ267" s="34">
        <f t="shared" ref="DQ267:DT267" si="97">SUM(DQ15)</f>
        <v>0.66</v>
      </c>
      <c r="DR267" s="34">
        <f t="shared" si="97"/>
        <v>0.49</v>
      </c>
      <c r="DS267" s="34">
        <f t="shared" si="97"/>
        <v>0.27</v>
      </c>
      <c r="DT267" s="34">
        <f t="shared" si="97"/>
        <v>1.47</v>
      </c>
      <c r="DW267" s="34" t="s">
        <v>259</v>
      </c>
      <c r="DX267" s="34">
        <f t="shared" ref="DX267:EA267" si="98">SUM(DX15)</f>
        <v>0.47</v>
      </c>
      <c r="DY267" s="34">
        <f t="shared" si="98"/>
        <v>0.47</v>
      </c>
      <c r="DZ267" s="34">
        <f t="shared" si="98"/>
        <v>0.22</v>
      </c>
      <c r="EA267" s="34">
        <f t="shared" si="98"/>
        <v>0.31</v>
      </c>
      <c r="ED267" s="34" t="s">
        <v>259</v>
      </c>
      <c r="EE267" s="34">
        <f t="shared" ref="EE267:EH267" si="99">SUM(EE15)</f>
        <v>0.46</v>
      </c>
      <c r="EF267" s="34">
        <f t="shared" si="99"/>
        <v>0.35</v>
      </c>
      <c r="EG267" s="34">
        <f t="shared" si="99"/>
        <v>0.28999999999999998</v>
      </c>
      <c r="EH267" s="34">
        <f t="shared" si="99"/>
        <v>0.41</v>
      </c>
      <c r="EK267" s="34" t="s">
        <v>259</v>
      </c>
      <c r="EL267" s="34">
        <f t="shared" ref="EL267:EO267" si="100">SUM(EL15)</f>
        <v>0.52</v>
      </c>
      <c r="EM267" s="34">
        <f t="shared" si="100"/>
        <v>0.25</v>
      </c>
      <c r="EN267" s="34">
        <f t="shared" si="100"/>
        <v>0.34</v>
      </c>
      <c r="EO267" s="34">
        <f t="shared" si="100"/>
        <v>0.44</v>
      </c>
      <c r="ER267" s="34" t="s">
        <v>259</v>
      </c>
      <c r="ES267" s="34">
        <f t="shared" ref="ES267:EV267" si="101">SUM(ES15)</f>
        <v>0.56000000000000005</v>
      </c>
      <c r="ET267" s="34">
        <f t="shared" si="101"/>
        <v>0.22</v>
      </c>
      <c r="EU267" s="34">
        <f t="shared" si="101"/>
        <v>0.38</v>
      </c>
      <c r="EV267" s="34">
        <f t="shared" si="101"/>
        <v>0.45</v>
      </c>
      <c r="EZ267" s="34">
        <f t="shared" ref="EZ267:FC267" si="102">SUM(EZ15)</f>
        <v>0.68</v>
      </c>
      <c r="FA267" s="34">
        <f t="shared" si="102"/>
        <v>0.38</v>
      </c>
      <c r="FB267" s="34">
        <f t="shared" si="102"/>
        <v>0.37</v>
      </c>
      <c r="FC267" s="34">
        <f t="shared" si="102"/>
        <v>0.46</v>
      </c>
      <c r="FD267" s="34"/>
      <c r="FG267" s="34">
        <f t="shared" ref="FG267:FJ267" si="103">SUM(FG15)</f>
        <v>0.52</v>
      </c>
      <c r="FH267" s="34">
        <f t="shared" si="103"/>
        <v>0.74</v>
      </c>
      <c r="FI267" s="34">
        <f t="shared" si="103"/>
        <v>0.35</v>
      </c>
      <c r="FJ267" s="34">
        <f t="shared" si="103"/>
        <v>0.21</v>
      </c>
      <c r="FN267" s="34">
        <f t="shared" ref="FN267:FQ267" si="104">SUM(FN15)</f>
        <v>0.6</v>
      </c>
      <c r="FO267" s="34">
        <f t="shared" si="104"/>
        <v>0.3</v>
      </c>
      <c r="FP267" s="34">
        <f t="shared" si="104"/>
        <v>0.46</v>
      </c>
      <c r="FQ267" s="34">
        <f t="shared" si="104"/>
        <v>0.78</v>
      </c>
      <c r="FU267" s="34">
        <f t="shared" ref="FU267:FX267" si="105">SUM(FU15)</f>
        <v>0.53</v>
      </c>
      <c r="FV267" s="34">
        <f t="shared" si="105"/>
        <v>0.48</v>
      </c>
      <c r="FW267" s="34">
        <f t="shared" si="105"/>
        <v>0.3</v>
      </c>
      <c r="FX267" s="34">
        <f t="shared" si="105"/>
        <v>0.67</v>
      </c>
      <c r="FY267" s="34"/>
      <c r="GB267" s="34">
        <f t="shared" ref="GB267:GE267" si="106">SUM(GB15)</f>
        <v>0.44</v>
      </c>
      <c r="GC267" s="34">
        <f t="shared" si="106"/>
        <v>0.3</v>
      </c>
      <c r="GD267" s="34">
        <f t="shared" si="106"/>
        <v>0.28999999999999998</v>
      </c>
      <c r="GE267" s="34">
        <f t="shared" si="106"/>
        <v>0.36</v>
      </c>
    </row>
    <row r="268" spans="1:675" x14ac:dyDescent="0.25">
      <c r="A268" s="32" t="s">
        <v>260</v>
      </c>
      <c r="B268" s="32">
        <f t="shared" ref="B268:C268" si="107">SUM(B16)</f>
        <v>1.6</v>
      </c>
      <c r="C268" s="32">
        <f t="shared" si="107"/>
        <v>1.71</v>
      </c>
      <c r="D268" s="32">
        <f t="shared" ref="D268:E268" si="108">SUM(D16)</f>
        <v>1.28</v>
      </c>
      <c r="E268" s="32">
        <f t="shared" si="108"/>
        <v>0.99</v>
      </c>
      <c r="H268" s="32" t="s">
        <v>260</v>
      </c>
      <c r="I268" s="32">
        <f t="shared" ref="I268:J268" si="109">SUM(I16)</f>
        <v>1.66</v>
      </c>
      <c r="J268" s="32">
        <f t="shared" si="109"/>
        <v>2.1</v>
      </c>
      <c r="K268" s="32">
        <f t="shared" ref="K268:L268" si="110">SUM(K16)</f>
        <v>1.41</v>
      </c>
      <c r="L268" s="32">
        <f t="shared" si="110"/>
        <v>0.78</v>
      </c>
      <c r="O268" s="32" t="s">
        <v>260</v>
      </c>
      <c r="P268" s="32">
        <f t="shared" ref="P268:Q268" si="111">SUM(P16)</f>
        <v>1.67</v>
      </c>
      <c r="Q268" s="32">
        <f t="shared" si="111"/>
        <v>1.59</v>
      </c>
      <c r="R268" s="32">
        <f t="shared" ref="R268:S268" si="112">SUM(R16)</f>
        <v>1.58</v>
      </c>
      <c r="S268" s="32">
        <f t="shared" si="112"/>
        <v>0.61</v>
      </c>
      <c r="V268" s="32" t="s">
        <v>260</v>
      </c>
      <c r="W268" s="32">
        <f t="shared" ref="W268:X268" si="113">SUM(W16)</f>
        <v>1.51</v>
      </c>
      <c r="X268" s="32">
        <f t="shared" si="113"/>
        <v>1.22</v>
      </c>
      <c r="Y268" s="32">
        <f t="shared" ref="Y268:Z268" si="114">SUM(Y16)</f>
        <v>1.57</v>
      </c>
      <c r="Z268" s="32">
        <f t="shared" si="114"/>
        <v>0.76</v>
      </c>
      <c r="AC268" s="32" t="s">
        <v>260</v>
      </c>
      <c r="AD268" s="32">
        <f t="shared" ref="AD268:AE268" si="115">SUM(AD16)</f>
        <v>1.53</v>
      </c>
      <c r="AE268" s="32">
        <f t="shared" si="115"/>
        <v>1.58</v>
      </c>
      <c r="AF268" s="32">
        <f t="shared" ref="AF268:AG268" si="116">SUM(AF16)</f>
        <v>1.31</v>
      </c>
      <c r="AG268" s="32">
        <f t="shared" si="116"/>
        <v>1.24</v>
      </c>
      <c r="AJ268" s="32" t="s">
        <v>260</v>
      </c>
      <c r="AK268" s="32">
        <f t="shared" ref="AK268:AL268" si="117">SUM(AK16)</f>
        <v>1.68</v>
      </c>
      <c r="AL268" s="32">
        <f t="shared" si="117"/>
        <v>2.08</v>
      </c>
      <c r="AM268" s="32">
        <f t="shared" ref="AM268:AN268" si="118">SUM(AM16)</f>
        <v>1.39</v>
      </c>
      <c r="AN268" s="32">
        <f t="shared" si="118"/>
        <v>0.83</v>
      </c>
      <c r="AQ268" s="2" t="s">
        <v>260</v>
      </c>
      <c r="AR268" s="2">
        <f t="shared" ref="AR268:AS268" si="119">SUM(AR16)</f>
        <v>1.63</v>
      </c>
      <c r="AS268" s="2">
        <f t="shared" si="119"/>
        <v>1.51</v>
      </c>
      <c r="AT268" s="2">
        <f t="shared" ref="AT268:AU268" si="120">SUM(AT16)</f>
        <v>1.43</v>
      </c>
      <c r="AU268" s="2">
        <f t="shared" si="120"/>
        <v>1.28</v>
      </c>
      <c r="AX268" s="2" t="s">
        <v>260</v>
      </c>
      <c r="AY268" s="2">
        <f t="shared" ref="AY268:AZ268" si="121">SUM(AY16)</f>
        <v>1.59</v>
      </c>
      <c r="AZ268" s="2">
        <f t="shared" si="121"/>
        <v>2.4700000000000002</v>
      </c>
      <c r="BA268" s="2">
        <f t="shared" ref="BA268:BB268" si="122">SUM(BA16)</f>
        <v>1.32</v>
      </c>
      <c r="BB268" s="2">
        <f t="shared" si="122"/>
        <v>1.1000000000000001</v>
      </c>
      <c r="BE268" s="2" t="s">
        <v>260</v>
      </c>
      <c r="BF268" s="2">
        <f t="shared" ref="BF268:BG268" si="123">SUM(BF16)</f>
        <v>1.95</v>
      </c>
      <c r="BG268" s="2">
        <f t="shared" si="123"/>
        <v>3.64</v>
      </c>
      <c r="BH268" s="2">
        <f t="shared" ref="BH268:BI268" si="124">SUM(BH16)</f>
        <v>1.49</v>
      </c>
      <c r="BI268" s="2">
        <f t="shared" si="124"/>
        <v>0.77</v>
      </c>
      <c r="BL268" s="2" t="s">
        <v>260</v>
      </c>
      <c r="BM268" s="2">
        <f t="shared" ref="BM268:BN268" si="125">SUM(BM16)</f>
        <v>1.9</v>
      </c>
      <c r="BN268" s="2">
        <f t="shared" si="125"/>
        <v>3.87</v>
      </c>
      <c r="BO268" s="2">
        <f t="shared" ref="BO268:BP268" si="126">SUM(BO16)</f>
        <v>1.54</v>
      </c>
      <c r="BP268" s="2">
        <f t="shared" si="126"/>
        <v>0.41</v>
      </c>
      <c r="BS268" t="s">
        <v>260</v>
      </c>
      <c r="BT268">
        <f t="shared" si="52"/>
        <v>1.69</v>
      </c>
      <c r="BU268">
        <f t="shared" si="52"/>
        <v>3.32</v>
      </c>
      <c r="BV268">
        <f t="shared" si="90"/>
        <v>1.39</v>
      </c>
      <c r="BW268">
        <f t="shared" si="90"/>
        <v>0.67</v>
      </c>
      <c r="BZ268" s="2" t="s">
        <v>260</v>
      </c>
      <c r="CA268" s="2">
        <f t="shared" ref="CA268:CD268" si="127">SUM(CA16)</f>
        <v>1.94</v>
      </c>
      <c r="CB268" s="2">
        <f t="shared" si="127"/>
        <v>4.05</v>
      </c>
      <c r="CC268" s="2">
        <f t="shared" si="127"/>
        <v>1.62</v>
      </c>
      <c r="CD268" s="2">
        <f t="shared" si="127"/>
        <v>0.57999999999999996</v>
      </c>
      <c r="CG268" s="34" t="s">
        <v>260</v>
      </c>
      <c r="CH268" s="34">
        <f t="shared" ref="CH268:CK268" si="128">SUM(CH16)</f>
        <v>1.81</v>
      </c>
      <c r="CI268" s="34">
        <f t="shared" si="128"/>
        <v>3.8</v>
      </c>
      <c r="CJ268" s="34">
        <f t="shared" si="128"/>
        <v>1.45</v>
      </c>
      <c r="CK268" s="34">
        <f t="shared" si="128"/>
        <v>0.44</v>
      </c>
      <c r="CN268" s="34" t="s">
        <v>260</v>
      </c>
      <c r="CO268" s="34">
        <f t="shared" ref="CO268:CR268" si="129">SUM(CO16)</f>
        <v>2.02</v>
      </c>
      <c r="CP268" s="34">
        <f t="shared" si="129"/>
        <v>3.8</v>
      </c>
      <c r="CQ268" s="34">
        <f t="shared" si="129"/>
        <v>1.74</v>
      </c>
      <c r="CR268" s="34">
        <f t="shared" si="129"/>
        <v>0.48</v>
      </c>
      <c r="CS268" s="34"/>
      <c r="CU268" s="34" t="s">
        <v>260</v>
      </c>
      <c r="CV268" s="34">
        <f t="shared" ref="CV268:CY268" si="130">SUM(CV16)</f>
        <v>2.48</v>
      </c>
      <c r="CW268" s="34">
        <f t="shared" si="130"/>
        <v>5.32</v>
      </c>
      <c r="CX268" s="34">
        <f t="shared" si="130"/>
        <v>2.0099999999999998</v>
      </c>
      <c r="CY268" s="34">
        <f t="shared" si="130"/>
        <v>0.68</v>
      </c>
      <c r="DB268" s="34" t="s">
        <v>260</v>
      </c>
      <c r="DC268" s="34">
        <f t="shared" ref="DC268:DF268" si="131">SUM(DC16)</f>
        <v>2.09</v>
      </c>
      <c r="DD268" s="34">
        <f t="shared" si="131"/>
        <v>4.37</v>
      </c>
      <c r="DE268" s="34">
        <f t="shared" si="131"/>
        <v>1.58</v>
      </c>
      <c r="DF268" s="34">
        <f t="shared" si="131"/>
        <v>1.04</v>
      </c>
      <c r="DI268" s="34" t="s">
        <v>260</v>
      </c>
      <c r="DJ268" s="34">
        <f t="shared" ref="DJ268:DM268" si="132">SUM(DJ16)</f>
        <v>2.02</v>
      </c>
      <c r="DK268" s="34">
        <f t="shared" si="132"/>
        <v>3.7</v>
      </c>
      <c r="DL268" s="34">
        <f t="shared" si="132"/>
        <v>1.81</v>
      </c>
      <c r="DM268" s="34">
        <f t="shared" si="132"/>
        <v>0.88</v>
      </c>
      <c r="DP268" s="34" t="s">
        <v>260</v>
      </c>
      <c r="DQ268" s="34">
        <f t="shared" ref="DQ268:DT268" si="133">SUM(DQ16)</f>
        <v>2.35</v>
      </c>
      <c r="DR268" s="34">
        <f t="shared" si="133"/>
        <v>3.37</v>
      </c>
      <c r="DS268" s="34">
        <f t="shared" si="133"/>
        <v>2.25</v>
      </c>
      <c r="DT268" s="34">
        <f t="shared" si="133"/>
        <v>0.87</v>
      </c>
      <c r="DW268" s="34" t="s">
        <v>260</v>
      </c>
      <c r="DX268" s="34">
        <f t="shared" ref="DX268:EA268" si="134">SUM(DX16)</f>
        <v>2.08</v>
      </c>
      <c r="DY268" s="34">
        <f t="shared" si="134"/>
        <v>2.78</v>
      </c>
      <c r="DZ268" s="34">
        <f t="shared" si="134"/>
        <v>2.02</v>
      </c>
      <c r="EA268" s="34">
        <f t="shared" si="134"/>
        <v>0.51</v>
      </c>
      <c r="ED268" s="34" t="s">
        <v>260</v>
      </c>
      <c r="EE268" s="34">
        <f t="shared" ref="EE268:EH268" si="135">SUM(EE16)</f>
        <v>2</v>
      </c>
      <c r="EF268" s="34">
        <f t="shared" si="135"/>
        <v>1.72</v>
      </c>
      <c r="EG268" s="34">
        <f t="shared" si="135"/>
        <v>2.1</v>
      </c>
      <c r="EH268" s="34">
        <f t="shared" si="135"/>
        <v>0.5</v>
      </c>
      <c r="EK268" s="34" t="s">
        <v>260</v>
      </c>
      <c r="EL268" s="34">
        <f t="shared" ref="EL268:EO268" si="136">SUM(EL16)</f>
        <v>2.2799999999999998</v>
      </c>
      <c r="EM268" s="34">
        <f t="shared" si="136"/>
        <v>4.3</v>
      </c>
      <c r="EN268" s="34">
        <f t="shared" si="136"/>
        <v>1.9</v>
      </c>
      <c r="EO268" s="34">
        <f t="shared" si="136"/>
        <v>0.85</v>
      </c>
      <c r="ER268" s="34" t="s">
        <v>260</v>
      </c>
      <c r="ES268" s="34">
        <f t="shared" ref="ES268:EV268" si="137">SUM(ES16)</f>
        <v>2.09</v>
      </c>
      <c r="ET268" s="34">
        <f t="shared" si="137"/>
        <v>3.56</v>
      </c>
      <c r="EU268" s="34">
        <f t="shared" si="137"/>
        <v>1.87</v>
      </c>
      <c r="EV268" s="34">
        <f t="shared" si="137"/>
        <v>0.65</v>
      </c>
      <c r="EZ268" s="34">
        <f t="shared" ref="EZ268:FC268" si="138">SUM(EZ16)</f>
        <v>2.36</v>
      </c>
      <c r="FA268" s="34">
        <f t="shared" si="138"/>
        <v>5.28</v>
      </c>
      <c r="FB268" s="34">
        <f t="shared" si="138"/>
        <v>2</v>
      </c>
      <c r="FC268" s="34">
        <f t="shared" si="138"/>
        <v>0.62</v>
      </c>
      <c r="FD268" s="34"/>
      <c r="FG268" s="34">
        <f t="shared" ref="FG268:FJ268" si="139">SUM(FG16)</f>
        <v>2.64</v>
      </c>
      <c r="FH268" s="34">
        <f t="shared" si="139"/>
        <v>6.82</v>
      </c>
      <c r="FI268" s="34">
        <f t="shared" si="139"/>
        <v>2.1</v>
      </c>
      <c r="FJ268" s="34">
        <f t="shared" si="139"/>
        <v>0.53</v>
      </c>
      <c r="FN268" s="34">
        <f t="shared" ref="FN268:FQ268" si="140">SUM(FN16)</f>
        <v>2.57</v>
      </c>
      <c r="FO268" s="34">
        <f t="shared" si="140"/>
        <v>6.42</v>
      </c>
      <c r="FP268" s="34">
        <f t="shared" si="140"/>
        <v>2.11</v>
      </c>
      <c r="FQ268" s="34">
        <f t="shared" si="140"/>
        <v>0.73</v>
      </c>
      <c r="FU268" s="34">
        <f t="shared" ref="FU268:FX268" si="141">SUM(FU16)</f>
        <v>2.65</v>
      </c>
      <c r="FV268" s="34">
        <f t="shared" si="141"/>
        <v>7.5</v>
      </c>
      <c r="FW268" s="34">
        <f t="shared" si="141"/>
        <v>1.9</v>
      </c>
      <c r="FX268" s="34">
        <f t="shared" si="141"/>
        <v>0.85</v>
      </c>
      <c r="FY268" s="34"/>
      <c r="GB268" s="34">
        <f t="shared" ref="GB268:GE268" si="142">SUM(GB16)</f>
        <v>2.84</v>
      </c>
      <c r="GC268" s="34">
        <f t="shared" si="142"/>
        <v>8.41</v>
      </c>
      <c r="GD268" s="34">
        <f t="shared" si="142"/>
        <v>1.88</v>
      </c>
      <c r="GE268" s="34">
        <f t="shared" si="142"/>
        <v>0.8</v>
      </c>
    </row>
    <row r="269" spans="1:675" x14ac:dyDescent="0.25">
      <c r="A269" s="32" t="s">
        <v>261</v>
      </c>
      <c r="B269" s="32">
        <f t="shared" ref="B269:C269" si="143">SUM(B17)</f>
        <v>30.6</v>
      </c>
      <c r="C269" s="32">
        <f t="shared" si="143"/>
        <v>17.11</v>
      </c>
      <c r="D269" s="32">
        <f t="shared" ref="D269:E269" si="144">SUM(D17)</f>
        <v>35.770000000000003</v>
      </c>
      <c r="E269" s="32">
        <f t="shared" si="144"/>
        <v>28.08</v>
      </c>
      <c r="H269" s="32" t="s">
        <v>261</v>
      </c>
      <c r="I269" s="32">
        <f t="shared" ref="I269:J269" si="145">SUM(I17)</f>
        <v>29.4</v>
      </c>
      <c r="J269" s="32">
        <f t="shared" si="145"/>
        <v>14.48</v>
      </c>
      <c r="K269" s="32">
        <f t="shared" ref="K269:L269" si="146">SUM(K17)</f>
        <v>34.909999999999997</v>
      </c>
      <c r="L269" s="32">
        <f t="shared" si="146"/>
        <v>26.38</v>
      </c>
      <c r="O269" s="32" t="s">
        <v>261</v>
      </c>
      <c r="P269" s="32">
        <f t="shared" ref="P269:Q269" si="147">SUM(P17)</f>
        <v>31.74</v>
      </c>
      <c r="Q269" s="32">
        <f t="shared" si="147"/>
        <v>16.61</v>
      </c>
      <c r="R269" s="32">
        <f t="shared" ref="R269:S269" si="148">SUM(R17)</f>
        <v>35.799999999999997</v>
      </c>
      <c r="S269" s="32">
        <f t="shared" si="148"/>
        <v>33.619999999999997</v>
      </c>
      <c r="V269" s="32" t="s">
        <v>261</v>
      </c>
      <c r="W269" s="32">
        <f t="shared" ref="W269:X269" si="149">SUM(W17)</f>
        <v>31.58</v>
      </c>
      <c r="X269" s="32">
        <f t="shared" si="149"/>
        <v>15.32</v>
      </c>
      <c r="Y269" s="32">
        <f t="shared" ref="Y269:Z269" si="150">SUM(Y17)</f>
        <v>35.71</v>
      </c>
      <c r="Z269" s="32">
        <f t="shared" si="150"/>
        <v>33.65</v>
      </c>
      <c r="AC269" s="32" t="s">
        <v>261</v>
      </c>
      <c r="AD269" s="32">
        <f t="shared" ref="AD269:AE269" si="151">SUM(AD17)</f>
        <v>31.95</v>
      </c>
      <c r="AE269" s="32">
        <f t="shared" si="151"/>
        <v>16.52</v>
      </c>
      <c r="AF269" s="32">
        <f t="shared" ref="AF269:AG269" si="152">SUM(AF17)</f>
        <v>35.89</v>
      </c>
      <c r="AG269" s="32">
        <f t="shared" si="152"/>
        <v>34.44</v>
      </c>
      <c r="AJ269" s="32" t="s">
        <v>261</v>
      </c>
      <c r="AK269" s="32">
        <f t="shared" ref="AK269:AL269" si="153">SUM(AK17)</f>
        <v>36.880000000000003</v>
      </c>
      <c r="AL269" s="32">
        <f t="shared" si="153"/>
        <v>16.61</v>
      </c>
      <c r="AM269" s="32">
        <f t="shared" ref="AM269:AN269" si="154">SUM(AM17)</f>
        <v>38.14</v>
      </c>
      <c r="AN269" s="32">
        <f t="shared" si="154"/>
        <v>50.16</v>
      </c>
      <c r="AQ269" s="2" t="s">
        <v>261</v>
      </c>
      <c r="AR269" s="2">
        <f t="shared" ref="AR269:AS269" si="155">SUM(AR17)</f>
        <v>36.78</v>
      </c>
      <c r="AS269" s="2">
        <f t="shared" si="155"/>
        <v>19.25</v>
      </c>
      <c r="AT269" s="2">
        <f t="shared" ref="AT269:AU269" si="156">SUM(AT17)</f>
        <v>38.54</v>
      </c>
      <c r="AU269" s="2">
        <f t="shared" si="156"/>
        <v>50.98</v>
      </c>
      <c r="AX269" s="2" t="s">
        <v>261</v>
      </c>
      <c r="AY269" s="2">
        <f t="shared" ref="AY269:AZ269" si="157">SUM(AY17)</f>
        <v>35.619999999999997</v>
      </c>
      <c r="AZ269" s="2">
        <f t="shared" si="157"/>
        <v>33.200000000000003</v>
      </c>
      <c r="BA269" s="2">
        <f t="shared" ref="BA269:BB269" si="158">SUM(BA17)</f>
        <v>37.880000000000003</v>
      </c>
      <c r="BB269" s="2">
        <f t="shared" si="158"/>
        <v>35.29</v>
      </c>
      <c r="BE269" s="2" t="s">
        <v>261</v>
      </c>
      <c r="BF269" s="2">
        <f t="shared" ref="BF269:BG269" si="159">SUM(BF17)</f>
        <v>36.65</v>
      </c>
      <c r="BG269" s="2">
        <f t="shared" si="159"/>
        <v>32.9</v>
      </c>
      <c r="BH269" s="2">
        <f t="shared" ref="BH269:BI269" si="160">SUM(BH17)</f>
        <v>39.89</v>
      </c>
      <c r="BI269" s="2">
        <f t="shared" si="160"/>
        <v>35.25</v>
      </c>
      <c r="BL269" s="2" t="s">
        <v>261</v>
      </c>
      <c r="BM269" s="2">
        <f t="shared" ref="BM269:BN269" si="161">SUM(BM17)</f>
        <v>37.11</v>
      </c>
      <c r="BN269" s="2">
        <f t="shared" si="161"/>
        <v>32.56</v>
      </c>
      <c r="BO269" s="2">
        <f t="shared" ref="BO269:BP269" si="162">SUM(BO17)</f>
        <v>40.26</v>
      </c>
      <c r="BP269" s="2">
        <f t="shared" si="162"/>
        <v>35.659999999999997</v>
      </c>
      <c r="BS269" t="s">
        <v>261</v>
      </c>
      <c r="BT269">
        <f t="shared" si="52"/>
        <v>36.549999999999997</v>
      </c>
      <c r="BU269">
        <f t="shared" si="52"/>
        <v>33.03</v>
      </c>
      <c r="BV269">
        <f t="shared" si="90"/>
        <v>40.03</v>
      </c>
      <c r="BW269">
        <f t="shared" si="90"/>
        <v>33.479999999999997</v>
      </c>
      <c r="BZ269" s="2" t="s">
        <v>261</v>
      </c>
      <c r="CA269" s="2">
        <f t="shared" ref="CA269:CD269" si="163">SUM(CA17)</f>
        <v>35.9</v>
      </c>
      <c r="CB269" s="2">
        <f t="shared" si="163"/>
        <v>31.65</v>
      </c>
      <c r="CC269" s="2">
        <f t="shared" si="163"/>
        <v>38.94</v>
      </c>
      <c r="CD269" s="2">
        <f t="shared" si="163"/>
        <v>33.630000000000003</v>
      </c>
      <c r="CG269" s="34" t="s">
        <v>261</v>
      </c>
      <c r="CH269" s="34">
        <f t="shared" ref="CH269:CK269" si="164">SUM(CH17)</f>
        <v>35.81</v>
      </c>
      <c r="CI269" s="34">
        <f t="shared" si="164"/>
        <v>30.01</v>
      </c>
      <c r="CJ269" s="34">
        <f t="shared" si="164"/>
        <v>39.35</v>
      </c>
      <c r="CK269" s="34">
        <f t="shared" si="164"/>
        <v>34.35</v>
      </c>
      <c r="CN269" s="34" t="s">
        <v>261</v>
      </c>
      <c r="CO269" s="34">
        <f t="shared" ref="CO269:CR269" si="165">SUM(CO17)</f>
        <v>36.450000000000003</v>
      </c>
      <c r="CP269" s="34">
        <f t="shared" si="165"/>
        <v>30.83</v>
      </c>
      <c r="CQ269" s="34">
        <f t="shared" si="165"/>
        <v>39.869999999999997</v>
      </c>
      <c r="CR269" s="34">
        <f t="shared" si="165"/>
        <v>34.36</v>
      </c>
      <c r="CS269" s="34"/>
      <c r="CU269" s="34" t="s">
        <v>261</v>
      </c>
      <c r="CV269" s="34">
        <f t="shared" ref="CV269:CY269" si="166">SUM(CV17)</f>
        <v>36.590000000000003</v>
      </c>
      <c r="CW269" s="34">
        <f t="shared" si="166"/>
        <v>27.55</v>
      </c>
      <c r="CX269" s="34">
        <f t="shared" si="166"/>
        <v>40.68</v>
      </c>
      <c r="CY269" s="34">
        <f t="shared" si="166"/>
        <v>35.61</v>
      </c>
      <c r="DB269" s="34" t="s">
        <v>261</v>
      </c>
      <c r="DC269" s="34">
        <f t="shared" ref="DC269:DF269" si="167">SUM(DC17)</f>
        <v>34.99</v>
      </c>
      <c r="DD269" s="34">
        <f t="shared" si="167"/>
        <v>29.74</v>
      </c>
      <c r="DE269" s="34">
        <f t="shared" si="167"/>
        <v>38.35</v>
      </c>
      <c r="DF269" s="34">
        <f t="shared" si="167"/>
        <v>31.9</v>
      </c>
      <c r="DI269" s="34" t="s">
        <v>261</v>
      </c>
      <c r="DJ269" s="34">
        <f t="shared" ref="DJ269:DM269" si="168">SUM(DJ17)</f>
        <v>35.479999999999997</v>
      </c>
      <c r="DK269" s="34">
        <f t="shared" si="168"/>
        <v>29.54</v>
      </c>
      <c r="DL269" s="34">
        <f t="shared" si="168"/>
        <v>39.47</v>
      </c>
      <c r="DM269" s="34">
        <f t="shared" si="168"/>
        <v>31.94</v>
      </c>
      <c r="DP269" s="34" t="s">
        <v>261</v>
      </c>
      <c r="DQ269" s="34">
        <f t="shared" ref="DQ269:DT269" si="169">SUM(DQ17)</f>
        <v>35.270000000000003</v>
      </c>
      <c r="DR269" s="34">
        <f t="shared" si="169"/>
        <v>30.97</v>
      </c>
      <c r="DS269" s="34">
        <f t="shared" si="169"/>
        <v>38.53</v>
      </c>
      <c r="DT269" s="34">
        <f t="shared" si="169"/>
        <v>32.79</v>
      </c>
      <c r="DW269" s="34" t="s">
        <v>261</v>
      </c>
      <c r="DX269" s="34">
        <f t="shared" ref="DX269:EA269" si="170">SUM(DX17)</f>
        <v>36.11</v>
      </c>
      <c r="DY269" s="34">
        <f t="shared" si="170"/>
        <v>32.83</v>
      </c>
      <c r="DZ269" s="34">
        <f t="shared" si="170"/>
        <v>39.07</v>
      </c>
      <c r="EA269" s="34">
        <f t="shared" si="170"/>
        <v>34.32</v>
      </c>
      <c r="ED269" s="34" t="s">
        <v>261</v>
      </c>
      <c r="EE269" s="34">
        <f t="shared" ref="EE269:EH269" si="171">SUM(EE17)</f>
        <v>35.5</v>
      </c>
      <c r="EF269" s="34">
        <f t="shared" si="171"/>
        <v>30.7</v>
      </c>
      <c r="EG269" s="34">
        <f t="shared" si="171"/>
        <v>39.04</v>
      </c>
      <c r="EH269" s="34">
        <f t="shared" si="171"/>
        <v>32.82</v>
      </c>
      <c r="EK269" s="34" t="s">
        <v>261</v>
      </c>
      <c r="EL269" s="34">
        <f t="shared" ref="EL269:EO269" si="172">SUM(EL17)</f>
        <v>35.909999999999997</v>
      </c>
      <c r="EM269" s="34">
        <f t="shared" si="172"/>
        <v>29.95</v>
      </c>
      <c r="EN269" s="34">
        <f t="shared" si="172"/>
        <v>39.4</v>
      </c>
      <c r="EO269" s="34">
        <f t="shared" si="172"/>
        <v>34.01</v>
      </c>
      <c r="ER269" s="34" t="s">
        <v>261</v>
      </c>
      <c r="ES269" s="34">
        <f t="shared" ref="ES269:EV269" si="173">SUM(ES17)</f>
        <v>36.53</v>
      </c>
      <c r="ET269" s="34">
        <f t="shared" si="173"/>
        <v>32.57</v>
      </c>
      <c r="EU269" s="34">
        <f t="shared" si="173"/>
        <v>39.6</v>
      </c>
      <c r="EV269" s="34">
        <f t="shared" si="173"/>
        <v>34.18</v>
      </c>
      <c r="EZ269" s="34">
        <f t="shared" ref="EZ269:FC269" si="174">SUM(EZ17)</f>
        <v>35.75</v>
      </c>
      <c r="FA269" s="34">
        <f t="shared" si="174"/>
        <v>27.27</v>
      </c>
      <c r="FB269" s="34">
        <f t="shared" si="174"/>
        <v>40.14</v>
      </c>
      <c r="FC269" s="34">
        <f t="shared" si="174"/>
        <v>32.58</v>
      </c>
      <c r="FD269" s="34"/>
      <c r="FG269" s="34">
        <f t="shared" ref="FG269:FJ269" si="175">SUM(FG17)</f>
        <v>35.85</v>
      </c>
      <c r="FH269" s="34">
        <f t="shared" si="175"/>
        <v>27.78</v>
      </c>
      <c r="FI269" s="34">
        <f t="shared" si="175"/>
        <v>39.61</v>
      </c>
      <c r="FJ269" s="34">
        <f t="shared" si="175"/>
        <v>34.78</v>
      </c>
      <c r="FN269" s="34">
        <f t="shared" ref="FN269:FQ269" si="176">SUM(FN17)</f>
        <v>35.24</v>
      </c>
      <c r="FO269" s="34">
        <f t="shared" si="176"/>
        <v>26.6</v>
      </c>
      <c r="FP269" s="34">
        <f t="shared" si="176"/>
        <v>38.81</v>
      </c>
      <c r="FQ269" s="34">
        <f t="shared" si="176"/>
        <v>34.51</v>
      </c>
      <c r="FU269" s="34">
        <f t="shared" ref="FU269:FX269" si="177">SUM(FU17)</f>
        <v>35.64</v>
      </c>
      <c r="FV269" s="34">
        <f t="shared" si="177"/>
        <v>25.12</v>
      </c>
      <c r="FW269" s="34">
        <f t="shared" si="177"/>
        <v>39.799999999999997</v>
      </c>
      <c r="FX269" s="34">
        <f t="shared" si="177"/>
        <v>35.340000000000003</v>
      </c>
      <c r="FY269" s="34"/>
      <c r="GB269" s="34">
        <f t="shared" ref="GB269:GE269" si="178">SUM(GB17)</f>
        <v>35.29</v>
      </c>
      <c r="GC269" s="34">
        <f t="shared" si="178"/>
        <v>25.51</v>
      </c>
      <c r="GD269" s="34">
        <f t="shared" si="178"/>
        <v>39.07</v>
      </c>
      <c r="GE269" s="34">
        <f t="shared" si="178"/>
        <v>35.1</v>
      </c>
    </row>
    <row r="270" spans="1:675" x14ac:dyDescent="0.25">
      <c r="A270" s="32" t="s">
        <v>262</v>
      </c>
      <c r="B270" s="32">
        <f t="shared" ref="B270:C270" si="179">SUM(B18)</f>
        <v>12.65</v>
      </c>
      <c r="C270" s="32">
        <f t="shared" si="179"/>
        <v>20.96</v>
      </c>
      <c r="D270" s="32">
        <f t="shared" ref="D270:E270" si="180">SUM(D18)</f>
        <v>6.99</v>
      </c>
      <c r="E270" s="32">
        <f t="shared" si="180"/>
        <v>26.41</v>
      </c>
      <c r="H270" s="32" t="s">
        <v>262</v>
      </c>
      <c r="I270" s="32">
        <f t="shared" ref="I270:J270" si="181">SUM(I18)</f>
        <v>13.24</v>
      </c>
      <c r="J270" s="32">
        <f t="shared" si="181"/>
        <v>21.73</v>
      </c>
      <c r="K270" s="32">
        <f t="shared" ref="K270:L270" si="182">SUM(K18)</f>
        <v>7.28</v>
      </c>
      <c r="L270" s="32">
        <f t="shared" si="182"/>
        <v>27.86</v>
      </c>
      <c r="O270" s="32" t="s">
        <v>262</v>
      </c>
      <c r="P270" s="32">
        <f t="shared" ref="P270:Q270" si="183">SUM(P18)</f>
        <v>11.45</v>
      </c>
      <c r="Q270" s="32">
        <f t="shared" si="183"/>
        <v>19.03</v>
      </c>
      <c r="R270" s="32">
        <f t="shared" ref="R270:S270" si="184">SUM(R18)</f>
        <v>7.11</v>
      </c>
      <c r="S270" s="32">
        <f t="shared" si="184"/>
        <v>21.84</v>
      </c>
      <c r="V270" s="32" t="s">
        <v>262</v>
      </c>
      <c r="W270" s="32">
        <f t="shared" ref="W270:X270" si="185">SUM(W18)</f>
        <v>11.29</v>
      </c>
      <c r="X270" s="32">
        <f t="shared" si="185"/>
        <v>20.91</v>
      </c>
      <c r="Y270" s="32">
        <f t="shared" ref="Y270:Z270" si="186">SUM(Y18)</f>
        <v>6.94</v>
      </c>
      <c r="Z270" s="32">
        <f t="shared" si="186"/>
        <v>20.170000000000002</v>
      </c>
      <c r="AC270" s="32" t="s">
        <v>262</v>
      </c>
      <c r="AD270" s="32">
        <f t="shared" ref="AD270:AE270" si="187">SUM(AD18)</f>
        <v>11.31</v>
      </c>
      <c r="AE270" s="32">
        <f t="shared" si="187"/>
        <v>19.82</v>
      </c>
      <c r="AF270" s="32">
        <f t="shared" ref="AF270:AG270" si="188">SUM(AF18)</f>
        <v>6.9</v>
      </c>
      <c r="AG270" s="32">
        <f t="shared" si="188"/>
        <v>20.49</v>
      </c>
      <c r="AJ270" s="32" t="s">
        <v>262</v>
      </c>
      <c r="AK270" s="32">
        <f t="shared" ref="AK270:AL270" si="189">SUM(AK18)</f>
        <v>6.69</v>
      </c>
      <c r="AL270" s="32">
        <f t="shared" si="189"/>
        <v>20.68</v>
      </c>
      <c r="AM270" s="32">
        <f t="shared" ref="AM270:AN270" si="190">SUM(AM18)</f>
        <v>4.75</v>
      </c>
      <c r="AN270" s="32">
        <f t="shared" si="190"/>
        <v>3.87</v>
      </c>
      <c r="AQ270" s="2" t="s">
        <v>262</v>
      </c>
      <c r="AR270" s="2">
        <f t="shared" ref="AR270:AS270" si="191">SUM(AR18)</f>
        <v>6.53</v>
      </c>
      <c r="AS270" s="2">
        <f t="shared" si="191"/>
        <v>18.14</v>
      </c>
      <c r="AT270" s="2">
        <f t="shared" ref="AT270:AU270" si="192">SUM(AT18)</f>
        <v>4.4800000000000004</v>
      </c>
      <c r="AU270" s="2">
        <f t="shared" si="192"/>
        <v>4.0599999999999996</v>
      </c>
      <c r="AX270" s="2" t="s">
        <v>262</v>
      </c>
      <c r="AY270" s="2">
        <f t="shared" ref="AY270:AZ270" si="193">SUM(AY18)</f>
        <v>7.87</v>
      </c>
      <c r="AZ270" s="2">
        <f t="shared" si="193"/>
        <v>5</v>
      </c>
      <c r="BA270" s="2">
        <f t="shared" ref="BA270:BB270" si="194">SUM(BA18)</f>
        <v>4.9400000000000004</v>
      </c>
      <c r="BB270" s="2">
        <f t="shared" si="194"/>
        <v>19.559999999999999</v>
      </c>
      <c r="BE270" s="2" t="s">
        <v>262</v>
      </c>
      <c r="BF270" s="2">
        <f t="shared" ref="BF270:BG270" si="195">SUM(BF18)</f>
        <v>7.82</v>
      </c>
      <c r="BG270" s="2">
        <f t="shared" si="195"/>
        <v>6.3</v>
      </c>
      <c r="BH270" s="2">
        <f t="shared" ref="BH270:BI270" si="196">SUM(BH18)</f>
        <v>4.21</v>
      </c>
      <c r="BI270" s="2">
        <f t="shared" si="196"/>
        <v>19.920000000000002</v>
      </c>
      <c r="BL270" s="2" t="s">
        <v>262</v>
      </c>
      <c r="BM270" s="2">
        <f t="shared" ref="BM270:BN270" si="197">SUM(BM18)</f>
        <v>8.3699999999999992</v>
      </c>
      <c r="BN270" s="2">
        <f t="shared" si="197"/>
        <v>4.41</v>
      </c>
      <c r="BO270" s="2">
        <f t="shared" ref="BO270:BP270" si="198">SUM(BO18)</f>
        <v>4.93</v>
      </c>
      <c r="BP270" s="2">
        <f t="shared" si="198"/>
        <v>22.95</v>
      </c>
      <c r="BS270" t="s">
        <v>262</v>
      </c>
      <c r="BT270">
        <f t="shared" si="52"/>
        <v>8.4600000000000009</v>
      </c>
      <c r="BU270">
        <f t="shared" si="52"/>
        <v>3.95</v>
      </c>
      <c r="BV270">
        <f t="shared" si="90"/>
        <v>5.14</v>
      </c>
      <c r="BW270">
        <f t="shared" si="90"/>
        <v>22.57</v>
      </c>
      <c r="BZ270" s="2" t="s">
        <v>262</v>
      </c>
      <c r="CA270" s="2">
        <f t="shared" ref="CA270:CD270" si="199">SUM(CA18)</f>
        <v>7.24</v>
      </c>
      <c r="CB270" s="2">
        <f t="shared" si="199"/>
        <v>2.48</v>
      </c>
      <c r="CC270" s="2">
        <f t="shared" si="199"/>
        <v>4.08</v>
      </c>
      <c r="CD270" s="2">
        <f t="shared" si="199"/>
        <v>19.670000000000002</v>
      </c>
      <c r="CG270" s="34" t="s">
        <v>262</v>
      </c>
      <c r="CH270" s="34">
        <f t="shared" ref="CH270:CK270" si="200">SUM(CH18)</f>
        <v>6.54</v>
      </c>
      <c r="CI270" s="34">
        <f t="shared" si="200"/>
        <v>2.94</v>
      </c>
      <c r="CJ270" s="34">
        <f t="shared" si="200"/>
        <v>3.22</v>
      </c>
      <c r="CK270" s="34">
        <f t="shared" si="200"/>
        <v>19.98</v>
      </c>
      <c r="CN270" s="34" t="s">
        <v>262</v>
      </c>
      <c r="CO270" s="34">
        <f t="shared" ref="CO270:CR270" si="201">SUM(CO18)</f>
        <v>7.09</v>
      </c>
      <c r="CP270" s="34">
        <f t="shared" si="201"/>
        <v>3.38</v>
      </c>
      <c r="CQ270" s="34">
        <f t="shared" si="201"/>
        <v>3.72</v>
      </c>
      <c r="CR270" s="34">
        <f t="shared" si="201"/>
        <v>20.61</v>
      </c>
      <c r="CS270" s="34"/>
      <c r="CU270" s="34" t="s">
        <v>262</v>
      </c>
      <c r="CV270" s="34">
        <f t="shared" ref="CV270:CY270" si="202">SUM(CV18)</f>
        <v>6.6</v>
      </c>
      <c r="CW270" s="34">
        <f t="shared" si="202"/>
        <v>2.75</v>
      </c>
      <c r="CX270" s="34">
        <f t="shared" si="202"/>
        <v>3.58</v>
      </c>
      <c r="CY270" s="34">
        <f t="shared" si="202"/>
        <v>19.09</v>
      </c>
      <c r="DB270" s="34" t="s">
        <v>262</v>
      </c>
      <c r="DC270" s="34">
        <f t="shared" ref="DC270:DF270" si="203">SUM(DC18)</f>
        <v>6.71</v>
      </c>
      <c r="DD270" s="34">
        <f t="shared" si="203"/>
        <v>2.25</v>
      </c>
      <c r="DE270" s="34">
        <f t="shared" si="203"/>
        <v>4</v>
      </c>
      <c r="DF270" s="34">
        <f t="shared" si="203"/>
        <v>18.850000000000001</v>
      </c>
      <c r="DI270" s="34" t="s">
        <v>262</v>
      </c>
      <c r="DJ270" s="34">
        <f t="shared" ref="DJ270:DM270" si="204">SUM(DJ18)</f>
        <v>7.36</v>
      </c>
      <c r="DK270" s="34">
        <f t="shared" si="204"/>
        <v>4.13</v>
      </c>
      <c r="DL270" s="34">
        <f t="shared" si="204"/>
        <v>3.93</v>
      </c>
      <c r="DM270" s="34">
        <f t="shared" si="204"/>
        <v>20.43</v>
      </c>
      <c r="DP270" s="34" t="s">
        <v>262</v>
      </c>
      <c r="DQ270" s="34">
        <f t="shared" ref="DQ270:DT270" si="205">SUM(DQ18)</f>
        <v>7.6</v>
      </c>
      <c r="DR270" s="34">
        <f t="shared" si="205"/>
        <v>6.19</v>
      </c>
      <c r="DS270" s="34">
        <f t="shared" si="205"/>
        <v>3.33</v>
      </c>
      <c r="DT270" s="34">
        <f t="shared" si="205"/>
        <v>21.66</v>
      </c>
      <c r="DW270" s="34" t="s">
        <v>262</v>
      </c>
      <c r="DX270" s="34">
        <f t="shared" ref="DX270:EA270" si="206">SUM(DX18)</f>
        <v>7.48</v>
      </c>
      <c r="DY270" s="34">
        <f t="shared" si="206"/>
        <v>5.59</v>
      </c>
      <c r="DZ270" s="34">
        <f t="shared" si="206"/>
        <v>4.18</v>
      </c>
      <c r="EA270" s="34">
        <f t="shared" si="206"/>
        <v>20.05</v>
      </c>
      <c r="ED270" s="34" t="s">
        <v>262</v>
      </c>
      <c r="EE270" s="34">
        <f t="shared" ref="EE270:EH270" si="207">SUM(EE18)</f>
        <v>6.48</v>
      </c>
      <c r="EF270" s="34">
        <f t="shared" si="207"/>
        <v>3.68</v>
      </c>
      <c r="EG270" s="34">
        <f t="shared" si="207"/>
        <v>3.09</v>
      </c>
      <c r="EH270" s="34">
        <f t="shared" si="207"/>
        <v>18.72</v>
      </c>
      <c r="EK270" s="34" t="s">
        <v>262</v>
      </c>
      <c r="EL270" s="34">
        <f t="shared" ref="EL270:EO270" si="208">SUM(EL18)</f>
        <v>6.55</v>
      </c>
      <c r="EM270" s="34">
        <f t="shared" si="208"/>
        <v>4.91</v>
      </c>
      <c r="EN270" s="34">
        <f t="shared" si="208"/>
        <v>3.62</v>
      </c>
      <c r="EO270" s="34">
        <f t="shared" si="208"/>
        <v>18.04</v>
      </c>
      <c r="ER270" s="34" t="s">
        <v>262</v>
      </c>
      <c r="ES270" s="34">
        <f t="shared" ref="ES270:EV270" si="209">SUM(ES18)</f>
        <v>6.45</v>
      </c>
      <c r="ET270" s="34">
        <f t="shared" si="209"/>
        <v>5.89</v>
      </c>
      <c r="EU270" s="34">
        <f t="shared" si="209"/>
        <v>3.06</v>
      </c>
      <c r="EV270" s="34">
        <f t="shared" si="209"/>
        <v>18.52</v>
      </c>
      <c r="EZ270" s="34">
        <f t="shared" ref="EZ270:FC270" si="210">SUM(EZ18)</f>
        <v>6.51</v>
      </c>
      <c r="FA270" s="34">
        <f t="shared" si="210"/>
        <v>5.5</v>
      </c>
      <c r="FB270" s="34">
        <f t="shared" si="210"/>
        <v>3.16</v>
      </c>
      <c r="FC270" s="34">
        <f t="shared" si="210"/>
        <v>18.489999999999998</v>
      </c>
      <c r="FD270" s="34"/>
      <c r="FG270" s="34">
        <f t="shared" ref="FG270:FJ270" si="211">SUM(FG18)</f>
        <v>6.08</v>
      </c>
      <c r="FH270" s="34">
        <f t="shared" si="211"/>
        <v>4.13</v>
      </c>
      <c r="FI270" s="34">
        <f t="shared" si="211"/>
        <v>2.78</v>
      </c>
      <c r="FJ270" s="34">
        <f t="shared" si="211"/>
        <v>17.78</v>
      </c>
      <c r="FN270" s="34">
        <f t="shared" ref="FN270:FQ270" si="212">SUM(FN18)</f>
        <v>6.02</v>
      </c>
      <c r="FO270" s="34">
        <f t="shared" si="212"/>
        <v>5.05</v>
      </c>
      <c r="FP270" s="34">
        <f t="shared" si="212"/>
        <v>2.82</v>
      </c>
      <c r="FQ270" s="34">
        <f t="shared" si="212"/>
        <v>18.05</v>
      </c>
      <c r="FU270" s="34">
        <f t="shared" ref="FU270:FX270" si="213">SUM(FU18)</f>
        <v>6.5</v>
      </c>
      <c r="FV270" s="34">
        <f t="shared" si="213"/>
        <v>7.25</v>
      </c>
      <c r="FW270" s="34">
        <f t="shared" si="213"/>
        <v>3.23</v>
      </c>
      <c r="FX270" s="34">
        <f t="shared" si="213"/>
        <v>17.18</v>
      </c>
      <c r="FY270" s="34"/>
      <c r="GB270" s="34">
        <f t="shared" ref="GB270:GE270" si="214">SUM(GB18)</f>
        <v>6.02</v>
      </c>
      <c r="GC270" s="34">
        <f t="shared" si="214"/>
        <v>6.51</v>
      </c>
      <c r="GD270" s="34">
        <f t="shared" si="214"/>
        <v>2.93</v>
      </c>
      <c r="GE270" s="34">
        <f t="shared" si="214"/>
        <v>16.149999999999999</v>
      </c>
    </row>
    <row r="271" spans="1:675" x14ac:dyDescent="0.25">
      <c r="A271" s="32" t="s">
        <v>263</v>
      </c>
      <c r="B271" s="32">
        <f t="shared" ref="B271:C271" si="215">SUM(B19)</f>
        <v>5.32</v>
      </c>
      <c r="C271" s="32">
        <f t="shared" si="215"/>
        <v>5.77</v>
      </c>
      <c r="D271" s="32">
        <f t="shared" ref="D271:E271" si="216">SUM(D19)</f>
        <v>5.79</v>
      </c>
      <c r="E271" s="32">
        <f t="shared" si="216"/>
        <v>2.39</v>
      </c>
      <c r="H271" s="32" t="s">
        <v>263</v>
      </c>
      <c r="I271" s="32">
        <f t="shared" ref="I271:J271" si="217">SUM(I19)</f>
        <v>5.38</v>
      </c>
      <c r="J271" s="32">
        <f t="shared" si="217"/>
        <v>7.62</v>
      </c>
      <c r="K271" s="32">
        <f t="shared" ref="K271:L271" si="218">SUM(K19)</f>
        <v>5.87</v>
      </c>
      <c r="L271" s="32">
        <f t="shared" si="218"/>
        <v>1.81</v>
      </c>
      <c r="O271" s="32" t="s">
        <v>263</v>
      </c>
      <c r="P271" s="32">
        <f t="shared" ref="P271:Q271" si="219">SUM(P19)</f>
        <v>4.9800000000000004</v>
      </c>
      <c r="Q271" s="32">
        <f t="shared" si="219"/>
        <v>6.76</v>
      </c>
      <c r="R271" s="32">
        <f t="shared" ref="R271:S271" si="220">SUM(R19)</f>
        <v>5.0199999999999996</v>
      </c>
      <c r="S271" s="32">
        <f t="shared" si="220"/>
        <v>2.54</v>
      </c>
      <c r="V271" s="32" t="s">
        <v>263</v>
      </c>
      <c r="W271" s="32">
        <f t="shared" ref="W271:X271" si="221">SUM(W19)</f>
        <v>6.36</v>
      </c>
      <c r="X271" s="32">
        <f t="shared" si="221"/>
        <v>10.4</v>
      </c>
      <c r="Y271" s="32">
        <f t="shared" ref="Y271:Z271" si="222">SUM(Y19)</f>
        <v>6.31</v>
      </c>
      <c r="Z271" s="32">
        <f t="shared" si="222"/>
        <v>2.8</v>
      </c>
      <c r="AC271" s="32" t="s">
        <v>263</v>
      </c>
      <c r="AD271" s="32">
        <f t="shared" ref="AD271:AE271" si="223">SUM(AD19)</f>
        <v>6.02</v>
      </c>
      <c r="AE271" s="32">
        <f t="shared" si="223"/>
        <v>8.76</v>
      </c>
      <c r="AF271" s="32">
        <f t="shared" ref="AF271:AG271" si="224">SUM(AF19)</f>
        <v>6.1</v>
      </c>
      <c r="AG271" s="32">
        <f t="shared" si="224"/>
        <v>3.08</v>
      </c>
      <c r="AJ271" s="32" t="s">
        <v>263</v>
      </c>
      <c r="AK271" s="32">
        <f t="shared" ref="AK271:AL271" si="225">SUM(AK19)</f>
        <v>5.56</v>
      </c>
      <c r="AL271" s="32">
        <f t="shared" si="225"/>
        <v>7.32</v>
      </c>
      <c r="AM271" s="32">
        <f t="shared" ref="AM271:AN271" si="226">SUM(AM19)</f>
        <v>5.8</v>
      </c>
      <c r="AN271" s="32">
        <f t="shared" si="226"/>
        <v>2.75</v>
      </c>
      <c r="AQ271" s="2" t="s">
        <v>263</v>
      </c>
      <c r="AR271" s="2">
        <f t="shared" ref="AR271:AS271" si="227">SUM(AR19)</f>
        <v>5.41</v>
      </c>
      <c r="AS271" s="2">
        <f t="shared" si="227"/>
        <v>7.42</v>
      </c>
      <c r="AT271" s="2">
        <f t="shared" ref="AT271:AU271" si="228">SUM(AT19)</f>
        <v>5.65</v>
      </c>
      <c r="AU271" s="2">
        <f t="shared" si="228"/>
        <v>2.13</v>
      </c>
      <c r="AX271" s="2" t="s">
        <v>263</v>
      </c>
      <c r="AY271" s="2">
        <f t="shared" ref="AY271:AZ271" si="229">SUM(AY19)</f>
        <v>6.32</v>
      </c>
      <c r="AZ271" s="2">
        <f t="shared" si="229"/>
        <v>11.03</v>
      </c>
      <c r="BA271" s="2">
        <f t="shared" ref="BA271:BB271" si="230">SUM(BA19)</f>
        <v>5.95</v>
      </c>
      <c r="BB271" s="2">
        <f t="shared" si="230"/>
        <v>2.73</v>
      </c>
      <c r="BE271" s="2" t="s">
        <v>263</v>
      </c>
      <c r="BF271" s="2">
        <f t="shared" ref="BF271:BG271" si="231">SUM(BF19)</f>
        <v>5.77</v>
      </c>
      <c r="BG271" s="2">
        <f t="shared" si="231"/>
        <v>6.5</v>
      </c>
      <c r="BH271" s="2">
        <f t="shared" ref="BH271:BI271" si="232">SUM(BH19)</f>
        <v>6</v>
      </c>
      <c r="BI271" s="2">
        <f t="shared" si="232"/>
        <v>3.11</v>
      </c>
      <c r="BL271" s="2" t="s">
        <v>263</v>
      </c>
      <c r="BM271" s="2">
        <f t="shared" ref="BM271:BN271" si="233">SUM(BM19)</f>
        <v>4.9400000000000004</v>
      </c>
      <c r="BN271" s="2">
        <f t="shared" si="233"/>
        <v>7.25</v>
      </c>
      <c r="BO271" s="2">
        <f t="shared" ref="BO271:BP271" si="234">SUM(BO19)</f>
        <v>5.15</v>
      </c>
      <c r="BP271" s="2">
        <f t="shared" si="234"/>
        <v>1.54</v>
      </c>
      <c r="BS271" t="s">
        <v>263</v>
      </c>
      <c r="BT271">
        <f t="shared" si="52"/>
        <v>4.82</v>
      </c>
      <c r="BU271">
        <f t="shared" si="52"/>
        <v>6.04</v>
      </c>
      <c r="BV271">
        <f t="shared" si="90"/>
        <v>5.3</v>
      </c>
      <c r="BW271">
        <f t="shared" si="90"/>
        <v>1.48</v>
      </c>
      <c r="BZ271" s="2" t="s">
        <v>263</v>
      </c>
      <c r="CA271" s="2">
        <f t="shared" ref="CA271:CD271" si="235">SUM(CA19)</f>
        <v>5.48</v>
      </c>
      <c r="CB271" s="2">
        <f t="shared" si="235"/>
        <v>7.39</v>
      </c>
      <c r="CC271" s="2">
        <f t="shared" si="235"/>
        <v>6.03</v>
      </c>
      <c r="CD271" s="2">
        <f t="shared" si="235"/>
        <v>1.6</v>
      </c>
      <c r="CG271" s="34" t="s">
        <v>263</v>
      </c>
      <c r="CH271" s="34">
        <f t="shared" ref="CH271:CK271" si="236">SUM(CH19)</f>
        <v>5.37</v>
      </c>
      <c r="CI271" s="34">
        <f t="shared" si="236"/>
        <v>8.31</v>
      </c>
      <c r="CJ271" s="34">
        <f t="shared" si="236"/>
        <v>5.26</v>
      </c>
      <c r="CK271" s="34">
        <f t="shared" si="236"/>
        <v>2.4700000000000002</v>
      </c>
      <c r="CN271" s="34" t="s">
        <v>263</v>
      </c>
      <c r="CO271" s="34">
        <f t="shared" ref="CO271:CR271" si="237">SUM(CO19)</f>
        <v>5.43</v>
      </c>
      <c r="CP271" s="34">
        <f t="shared" si="237"/>
        <v>8.94</v>
      </c>
      <c r="CQ271" s="34">
        <f t="shared" si="237"/>
        <v>5.42</v>
      </c>
      <c r="CR271" s="34">
        <f t="shared" si="237"/>
        <v>1.83</v>
      </c>
      <c r="CS271" s="34"/>
      <c r="CU271" s="34" t="s">
        <v>263</v>
      </c>
      <c r="CV271" s="34">
        <f t="shared" ref="CV271:CY271" si="238">SUM(CV19)</f>
        <v>4.8899999999999997</v>
      </c>
      <c r="CW271" s="34">
        <f t="shared" si="238"/>
        <v>9.15</v>
      </c>
      <c r="CX271" s="34">
        <f t="shared" si="238"/>
        <v>4.78</v>
      </c>
      <c r="CY271" s="34">
        <f t="shared" si="238"/>
        <v>1.52</v>
      </c>
      <c r="DB271" s="34" t="s">
        <v>263</v>
      </c>
      <c r="DC271" s="34">
        <f t="shared" ref="DC271:DF271" si="239">SUM(DC19)</f>
        <v>4.9400000000000004</v>
      </c>
      <c r="DD271" s="34">
        <f t="shared" si="239"/>
        <v>9.25</v>
      </c>
      <c r="DE271" s="34">
        <f t="shared" si="239"/>
        <v>4.8099999999999996</v>
      </c>
      <c r="DF271" s="34">
        <f t="shared" si="239"/>
        <v>1.3</v>
      </c>
      <c r="DI271" s="34" t="s">
        <v>263</v>
      </c>
      <c r="DJ271" s="34">
        <f t="shared" ref="DJ271:DM271" si="240">SUM(DJ19)</f>
        <v>5.26</v>
      </c>
      <c r="DK271" s="34">
        <f t="shared" si="240"/>
        <v>10.97</v>
      </c>
      <c r="DL271" s="34">
        <f t="shared" si="240"/>
        <v>4.87</v>
      </c>
      <c r="DM271" s="34">
        <f t="shared" si="240"/>
        <v>1.7</v>
      </c>
      <c r="DP271" s="34" t="s">
        <v>263</v>
      </c>
      <c r="DQ271" s="34">
        <f t="shared" ref="DQ271:DT271" si="241">SUM(DQ19)</f>
        <v>4.37</v>
      </c>
      <c r="DR271" s="34">
        <f t="shared" si="241"/>
        <v>6.77</v>
      </c>
      <c r="DS271" s="34">
        <f t="shared" si="241"/>
        <v>4.47</v>
      </c>
      <c r="DT271" s="34">
        <f t="shared" si="241"/>
        <v>1.46</v>
      </c>
      <c r="DW271" s="34" t="s">
        <v>263</v>
      </c>
      <c r="DX271" s="34">
        <f t="shared" ref="DX271:EA271" si="242">SUM(DX19)</f>
        <v>4.33</v>
      </c>
      <c r="DY271" s="34">
        <f t="shared" si="242"/>
        <v>5.98</v>
      </c>
      <c r="DZ271" s="34">
        <f t="shared" si="242"/>
        <v>4.68</v>
      </c>
      <c r="EA271" s="34">
        <f t="shared" si="242"/>
        <v>1.1000000000000001</v>
      </c>
      <c r="ED271" s="34" t="s">
        <v>263</v>
      </c>
      <c r="EE271" s="34">
        <f t="shared" ref="EE271:EH271" si="243">SUM(EE19)</f>
        <v>6.09</v>
      </c>
      <c r="EF271" s="34">
        <f t="shared" si="243"/>
        <v>11.48</v>
      </c>
      <c r="EG271" s="34">
        <f t="shared" si="243"/>
        <v>5.57</v>
      </c>
      <c r="EH271" s="34">
        <f t="shared" si="243"/>
        <v>2.46</v>
      </c>
      <c r="EK271" s="34" t="s">
        <v>263</v>
      </c>
      <c r="EL271" s="34">
        <f t="shared" ref="EL271:EO271" si="244">SUM(EL19)</f>
        <v>5.48</v>
      </c>
      <c r="EM271" s="34">
        <f t="shared" si="244"/>
        <v>10.029999999999999</v>
      </c>
      <c r="EN271" s="34">
        <f t="shared" si="244"/>
        <v>5.12</v>
      </c>
      <c r="EO271" s="34">
        <f t="shared" si="244"/>
        <v>1.79</v>
      </c>
      <c r="ER271" s="34" t="s">
        <v>263</v>
      </c>
      <c r="ES271" s="34">
        <f t="shared" ref="ES271:EV271" si="245">SUM(ES19)</f>
        <v>4.96</v>
      </c>
      <c r="ET271" s="34">
        <f t="shared" si="245"/>
        <v>8.2200000000000006</v>
      </c>
      <c r="EU271" s="34">
        <f t="shared" si="245"/>
        <v>4.9400000000000004</v>
      </c>
      <c r="EV271" s="34">
        <f t="shared" si="245"/>
        <v>1.24</v>
      </c>
      <c r="EZ271" s="34">
        <f t="shared" ref="EZ271:FC271" si="246">SUM(EZ19)</f>
        <v>5.48</v>
      </c>
      <c r="FA271" s="34">
        <f t="shared" si="246"/>
        <v>10.71</v>
      </c>
      <c r="FB271" s="34">
        <f t="shared" si="246"/>
        <v>5.26</v>
      </c>
      <c r="FC271" s="34">
        <f t="shared" si="246"/>
        <v>1.58</v>
      </c>
      <c r="FD271" s="34"/>
      <c r="FG271" s="34">
        <f t="shared" ref="FG271:FJ271" si="247">SUM(FG19)</f>
        <v>5.82</v>
      </c>
      <c r="FH271" s="34">
        <f t="shared" si="247"/>
        <v>11.42</v>
      </c>
      <c r="FI271" s="34">
        <f t="shared" si="247"/>
        <v>5.63</v>
      </c>
      <c r="FJ271" s="34">
        <f t="shared" si="247"/>
        <v>2.12</v>
      </c>
      <c r="FN271" s="34">
        <f t="shared" ref="FN271:FQ271" si="248">SUM(FN19)</f>
        <v>6.17</v>
      </c>
      <c r="FO271" s="34">
        <f t="shared" si="248"/>
        <v>8.7799999999999994</v>
      </c>
      <c r="FP271" s="34">
        <f t="shared" si="248"/>
        <v>6.4</v>
      </c>
      <c r="FQ271" s="34">
        <f t="shared" si="248"/>
        <v>2.61</v>
      </c>
      <c r="FU271" s="34">
        <f t="shared" ref="FU271:FX271" si="249">SUM(FU19)</f>
        <v>6.06</v>
      </c>
      <c r="FV271" s="34">
        <f t="shared" si="249"/>
        <v>9.06</v>
      </c>
      <c r="FW271" s="34">
        <f t="shared" si="249"/>
        <v>6.22</v>
      </c>
      <c r="FX271" s="34">
        <f t="shared" si="249"/>
        <v>1.74</v>
      </c>
      <c r="FY271" s="34"/>
      <c r="GB271" s="34">
        <f t="shared" ref="GB271:GE271" si="250">SUM(GB19)</f>
        <v>6.73</v>
      </c>
      <c r="GC271" s="34">
        <f t="shared" si="250"/>
        <v>8.3699999999999992</v>
      </c>
      <c r="GD271" s="34">
        <f t="shared" si="250"/>
        <v>7.47</v>
      </c>
      <c r="GE271" s="34">
        <f t="shared" si="250"/>
        <v>2.0099999999999998</v>
      </c>
    </row>
    <row r="272" spans="1:675" x14ac:dyDescent="0.25">
      <c r="A272" s="32" t="s">
        <v>264</v>
      </c>
      <c r="B272" s="32">
        <f t="shared" ref="B272:C272" si="251">SUM(B20)</f>
        <v>12.39</v>
      </c>
      <c r="C272" s="32">
        <f t="shared" si="251"/>
        <v>9.84</v>
      </c>
      <c r="D272" s="32">
        <f t="shared" ref="D272:E272" si="252">SUM(D20)</f>
        <v>13.69</v>
      </c>
      <c r="E272" s="32">
        <f t="shared" si="252"/>
        <v>11.57</v>
      </c>
      <c r="H272" s="32" t="s">
        <v>264</v>
      </c>
      <c r="I272" s="32">
        <f t="shared" ref="I272:J272" si="253">SUM(I20)</f>
        <v>12.6</v>
      </c>
      <c r="J272" s="32">
        <f t="shared" si="253"/>
        <v>8.16</v>
      </c>
      <c r="K272" s="32">
        <f t="shared" ref="K272:L272" si="254">SUM(K20)</f>
        <v>14.41</v>
      </c>
      <c r="L272" s="32">
        <f t="shared" si="254"/>
        <v>11.48</v>
      </c>
      <c r="O272" s="32" t="s">
        <v>264</v>
      </c>
      <c r="P272" s="32">
        <f t="shared" ref="P272:Q272" si="255">SUM(P20)</f>
        <v>12.26</v>
      </c>
      <c r="Q272" s="32">
        <f t="shared" si="255"/>
        <v>7.86</v>
      </c>
      <c r="R272" s="32">
        <f t="shared" ref="R272:S272" si="256">SUM(R20)</f>
        <v>13.85</v>
      </c>
      <c r="S272" s="32">
        <f t="shared" si="256"/>
        <v>11.27</v>
      </c>
      <c r="V272" s="32" t="s">
        <v>264</v>
      </c>
      <c r="W272" s="32">
        <f t="shared" ref="W272:X272" si="257">SUM(W20)</f>
        <v>12.3</v>
      </c>
      <c r="X272" s="32">
        <f t="shared" si="257"/>
        <v>5.13</v>
      </c>
      <c r="Y272" s="32">
        <f t="shared" ref="Y272:Z272" si="258">SUM(Y20)</f>
        <v>13.67</v>
      </c>
      <c r="Z272" s="32">
        <f t="shared" si="258"/>
        <v>14.12</v>
      </c>
      <c r="AC272" s="32" t="s">
        <v>264</v>
      </c>
      <c r="AD272" s="32">
        <f t="shared" ref="AD272:AE272" si="259">SUM(AD20)</f>
        <v>12.29</v>
      </c>
      <c r="AE272" s="32">
        <f t="shared" si="259"/>
        <v>9.1300000000000008</v>
      </c>
      <c r="AF272" s="32">
        <f t="shared" ref="AF272:AG272" si="260">SUM(AF20)</f>
        <v>13.23</v>
      </c>
      <c r="AG272" s="32">
        <f t="shared" si="260"/>
        <v>12.92</v>
      </c>
      <c r="AJ272" s="32" t="s">
        <v>264</v>
      </c>
      <c r="AK272" s="32">
        <f t="shared" ref="AK272:AL272" si="261">SUM(AK20)</f>
        <v>12.24</v>
      </c>
      <c r="AL272" s="32">
        <f t="shared" si="261"/>
        <v>8.32</v>
      </c>
      <c r="AM272" s="32">
        <f t="shared" ref="AM272:AN272" si="262">SUM(AM20)</f>
        <v>13.85</v>
      </c>
      <c r="AN272" s="32">
        <f t="shared" si="262"/>
        <v>10.98</v>
      </c>
      <c r="AQ272" s="2" t="s">
        <v>264</v>
      </c>
      <c r="AR272" s="2">
        <f t="shared" ref="AR272:AS272" si="263">SUM(AR20)</f>
        <v>12.31</v>
      </c>
      <c r="AS272" s="2">
        <f t="shared" si="263"/>
        <v>9.3800000000000008</v>
      </c>
      <c r="AT272" s="2">
        <f t="shared" ref="AT272:AU272" si="264">SUM(AT20)</f>
        <v>14.08</v>
      </c>
      <c r="AU272" s="2">
        <f t="shared" si="264"/>
        <v>10.56</v>
      </c>
      <c r="AX272" s="2" t="s">
        <v>264</v>
      </c>
      <c r="AY272" s="2">
        <f t="shared" ref="AY272:AZ272" si="265">SUM(AY20)</f>
        <v>12</v>
      </c>
      <c r="AZ272" s="2">
        <f t="shared" si="265"/>
        <v>7.35</v>
      </c>
      <c r="BA272" s="2">
        <f t="shared" ref="BA272:BB272" si="266">SUM(BA20)</f>
        <v>13.59</v>
      </c>
      <c r="BB272" s="2">
        <f t="shared" si="266"/>
        <v>11.65</v>
      </c>
      <c r="BE272" s="2" t="s">
        <v>264</v>
      </c>
      <c r="BF272" s="2">
        <f t="shared" ref="BF272:BG272" si="267">SUM(BF20)</f>
        <v>11.76</v>
      </c>
      <c r="BG272" s="2">
        <f t="shared" si="267"/>
        <v>7.14</v>
      </c>
      <c r="BH272" s="2">
        <f t="shared" ref="BH272:BI272" si="268">SUM(BH20)</f>
        <v>13.29</v>
      </c>
      <c r="BI272" s="2">
        <f t="shared" si="268"/>
        <v>11.79</v>
      </c>
      <c r="BL272" s="2" t="s">
        <v>264</v>
      </c>
      <c r="BM272" s="2">
        <f t="shared" ref="BM272:BN272" si="269">SUM(BM20)</f>
        <v>11.77</v>
      </c>
      <c r="BN272" s="2">
        <f t="shared" si="269"/>
        <v>5.86</v>
      </c>
      <c r="BO272" s="2">
        <f t="shared" ref="BO272:BP272" si="270">SUM(BO20)</f>
        <v>13.45</v>
      </c>
      <c r="BP272" s="2">
        <f t="shared" si="270"/>
        <v>11.69</v>
      </c>
      <c r="BS272" t="s">
        <v>264</v>
      </c>
      <c r="BT272">
        <f t="shared" si="52"/>
        <v>12.66</v>
      </c>
      <c r="BU272">
        <f t="shared" si="52"/>
        <v>7.93</v>
      </c>
      <c r="BV272">
        <f t="shared" si="90"/>
        <v>13.79</v>
      </c>
      <c r="BW272">
        <f t="shared" si="90"/>
        <v>13.34</v>
      </c>
      <c r="BZ272" s="2" t="s">
        <v>264</v>
      </c>
      <c r="CA272" s="2">
        <f>SUM(CA20)</f>
        <v>12.8</v>
      </c>
      <c r="CB272" s="2">
        <f t="shared" ref="CB272:CD272" si="271">SUM(CB20)</f>
        <v>8.9600000000000009</v>
      </c>
      <c r="CC272" s="2">
        <f t="shared" si="271"/>
        <v>14.02</v>
      </c>
      <c r="CD272" s="2">
        <f t="shared" si="271"/>
        <v>13.07</v>
      </c>
      <c r="CG272" s="34" t="s">
        <v>264</v>
      </c>
      <c r="CH272" s="34">
        <f>SUM(CH20)</f>
        <v>12.63</v>
      </c>
      <c r="CI272" s="34">
        <f t="shared" ref="CI272:CK272" si="272">SUM(CI20)</f>
        <v>7.81</v>
      </c>
      <c r="CJ272" s="34">
        <f t="shared" si="272"/>
        <v>14.86</v>
      </c>
      <c r="CK272" s="34">
        <f t="shared" si="272"/>
        <v>10.51</v>
      </c>
      <c r="CN272" s="34" t="s">
        <v>264</v>
      </c>
      <c r="CO272" s="34">
        <f>SUM(CO20)</f>
        <v>12.87</v>
      </c>
      <c r="CP272" s="34">
        <f t="shared" ref="CP272:CR272" si="273">SUM(CP20)</f>
        <v>8.58</v>
      </c>
      <c r="CQ272" s="34">
        <f t="shared" si="273"/>
        <v>14.51</v>
      </c>
      <c r="CR272" s="34">
        <f t="shared" si="273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74">SUM(CW20)</f>
        <v>9.43</v>
      </c>
      <c r="CX272" s="34">
        <f t="shared" si="274"/>
        <v>13.68</v>
      </c>
      <c r="CY272" s="34">
        <f t="shared" si="274"/>
        <v>12.48</v>
      </c>
      <c r="DB272" s="34" t="s">
        <v>264</v>
      </c>
      <c r="DC272" s="34">
        <f>SUM(DC20)</f>
        <v>12.72</v>
      </c>
      <c r="DD272" s="34">
        <f t="shared" ref="DD272:DF272" si="275">SUM(DD20)</f>
        <v>7.37</v>
      </c>
      <c r="DE272" s="34">
        <f t="shared" si="275"/>
        <v>14.24</v>
      </c>
      <c r="DF272" s="34">
        <f t="shared" si="275"/>
        <v>12.99</v>
      </c>
      <c r="DI272" s="34" t="s">
        <v>264</v>
      </c>
      <c r="DJ272" s="34">
        <f>SUM(DJ20)</f>
        <v>12.06</v>
      </c>
      <c r="DK272" s="34">
        <f t="shared" ref="DK272:DM272" si="276">SUM(DK20)</f>
        <v>5.22</v>
      </c>
      <c r="DL272" s="34">
        <f t="shared" si="276"/>
        <v>14.16</v>
      </c>
      <c r="DM272" s="34">
        <f t="shared" si="276"/>
        <v>10.57</v>
      </c>
      <c r="DP272" s="34" t="s">
        <v>264</v>
      </c>
      <c r="DQ272" s="34">
        <f>SUM(DQ20)</f>
        <v>12.03</v>
      </c>
      <c r="DR272" s="34">
        <f t="shared" ref="DR272:DT272" si="277">SUM(DR20)</f>
        <v>7.56</v>
      </c>
      <c r="DS272" s="34">
        <f t="shared" si="277"/>
        <v>14.01</v>
      </c>
      <c r="DT272" s="34">
        <f t="shared" si="277"/>
        <v>10.5</v>
      </c>
      <c r="DW272" s="34" t="s">
        <v>264</v>
      </c>
      <c r="DX272" s="34">
        <f>SUM(DX20)</f>
        <v>12.14</v>
      </c>
      <c r="DY272" s="34">
        <f t="shared" ref="DY272:EA272" si="278">SUM(DY20)</f>
        <v>8.43</v>
      </c>
      <c r="DZ272" s="34">
        <f t="shared" si="278"/>
        <v>13.57</v>
      </c>
      <c r="EA272" s="34">
        <f t="shared" si="278"/>
        <v>11.28</v>
      </c>
      <c r="ED272" s="34" t="s">
        <v>264</v>
      </c>
      <c r="EE272" s="34">
        <f>SUM(EE20)</f>
        <v>11.8</v>
      </c>
      <c r="EF272" s="34">
        <f t="shared" ref="EF272:EH272" si="279">SUM(EF20)</f>
        <v>6.31</v>
      </c>
      <c r="EG272" s="34">
        <f t="shared" si="279"/>
        <v>13.41</v>
      </c>
      <c r="EH272" s="34">
        <f t="shared" si="279"/>
        <v>11.78</v>
      </c>
      <c r="EK272" s="34" t="s">
        <v>264</v>
      </c>
      <c r="EL272" s="34">
        <f>SUM(EL20)</f>
        <v>11.8</v>
      </c>
      <c r="EM272" s="34">
        <f t="shared" ref="EM272:EO272" si="280">SUM(EM20)</f>
        <v>6.6</v>
      </c>
      <c r="EN272" s="34">
        <f t="shared" si="280"/>
        <v>13.32</v>
      </c>
      <c r="EO272" s="34">
        <f t="shared" si="280"/>
        <v>11.38</v>
      </c>
      <c r="ER272" s="34" t="s">
        <v>264</v>
      </c>
      <c r="ES272" s="34">
        <f>SUM(ES20)</f>
        <v>12.07</v>
      </c>
      <c r="ET272" s="34">
        <f t="shared" ref="ET272:EV272" si="281">SUM(ET20)</f>
        <v>5.79</v>
      </c>
      <c r="EU272" s="34">
        <f t="shared" si="281"/>
        <v>14.01</v>
      </c>
      <c r="EV272" s="34">
        <f t="shared" si="281"/>
        <v>11.67</v>
      </c>
      <c r="EZ272" s="34">
        <f>SUM(EZ20)</f>
        <v>11.94</v>
      </c>
      <c r="FA272" s="34">
        <f t="shared" ref="FA272:FC272" si="282">SUM(FA20)</f>
        <v>7.64</v>
      </c>
      <c r="FB272" s="34">
        <f t="shared" si="282"/>
        <v>13.36</v>
      </c>
      <c r="FC272" s="34">
        <f t="shared" si="282"/>
        <v>11.74</v>
      </c>
      <c r="FD272" s="34"/>
      <c r="FG272" s="34">
        <f>SUM(FG20)</f>
        <v>11.15</v>
      </c>
      <c r="FH272" s="34">
        <f t="shared" ref="FH272:FJ272" si="283">SUM(FH20)</f>
        <v>4.16</v>
      </c>
      <c r="FI272" s="34">
        <f t="shared" si="283"/>
        <v>12.92</v>
      </c>
      <c r="FJ272" s="34">
        <f t="shared" si="283"/>
        <v>11.58</v>
      </c>
      <c r="FN272" s="34">
        <f>SUM(FN20)</f>
        <v>12.34</v>
      </c>
      <c r="FO272" s="34">
        <f t="shared" ref="FO272:FQ272" si="284">SUM(FO20)</f>
        <v>8.73</v>
      </c>
      <c r="FP272" s="34">
        <f t="shared" si="284"/>
        <v>13.53</v>
      </c>
      <c r="FQ272" s="34">
        <f t="shared" si="284"/>
        <v>12.05</v>
      </c>
      <c r="FU272" s="34">
        <f>SUM(FU20)</f>
        <v>10.95</v>
      </c>
      <c r="FV272" s="34">
        <f t="shared" ref="FV272:FX272" si="285">SUM(FV20)</f>
        <v>5.88</v>
      </c>
      <c r="FW272" s="34">
        <f t="shared" si="285"/>
        <v>12.37</v>
      </c>
      <c r="FX272" s="34">
        <f t="shared" si="285"/>
        <v>10.91</v>
      </c>
      <c r="FY272" s="34"/>
      <c r="GB272" s="34">
        <f>SUM(GB20)</f>
        <v>10.9</v>
      </c>
      <c r="GC272" s="34">
        <f t="shared" ref="GC272:GE272" si="286">SUM(GC20)</f>
        <v>5.17</v>
      </c>
      <c r="GD272" s="34">
        <f t="shared" si="286"/>
        <v>12.09</v>
      </c>
      <c r="GE272" s="34">
        <f t="shared" si="286"/>
        <v>12.41</v>
      </c>
    </row>
    <row r="273" spans="1:187" x14ac:dyDescent="0.25">
      <c r="A273" s="32" t="s">
        <v>265</v>
      </c>
      <c r="B273" s="32">
        <f t="shared" ref="B273:C273" si="287">SUM(B21)</f>
        <v>15.56</v>
      </c>
      <c r="C273" s="32">
        <f t="shared" si="287"/>
        <v>15.13</v>
      </c>
      <c r="D273" s="32">
        <f t="shared" ref="D273:E273" si="288">SUM(D21)</f>
        <v>14.7</v>
      </c>
      <c r="E273" s="32">
        <f t="shared" si="288"/>
        <v>18.78</v>
      </c>
      <c r="H273" s="32" t="s">
        <v>265</v>
      </c>
      <c r="I273" s="32">
        <f t="shared" ref="I273:J273" si="289">SUM(I21)</f>
        <v>14.55</v>
      </c>
      <c r="J273" s="32">
        <f t="shared" si="289"/>
        <v>15.32</v>
      </c>
      <c r="K273" s="32">
        <f t="shared" ref="K273:L273" si="290">SUM(K21)</f>
        <v>12.89</v>
      </c>
      <c r="L273" s="32">
        <f t="shared" si="290"/>
        <v>20.170000000000002</v>
      </c>
      <c r="O273" s="32" t="s">
        <v>265</v>
      </c>
      <c r="P273" s="32">
        <f t="shared" ref="P273:Q273" si="291">SUM(P21)</f>
        <v>15.63</v>
      </c>
      <c r="Q273" s="32">
        <f t="shared" si="291"/>
        <v>17.03</v>
      </c>
      <c r="R273" s="32">
        <f t="shared" ref="R273:S273" si="292">SUM(R21)</f>
        <v>15.3</v>
      </c>
      <c r="S273" s="32">
        <f t="shared" si="292"/>
        <v>16.43</v>
      </c>
      <c r="V273" s="32" t="s">
        <v>265</v>
      </c>
      <c r="W273" s="32">
        <f t="shared" ref="W273:X273" si="293">SUM(W21)</f>
        <v>14.82</v>
      </c>
      <c r="X273" s="32">
        <f t="shared" si="293"/>
        <v>15.54</v>
      </c>
      <c r="Y273" s="32">
        <f t="shared" ref="Y273:Z273" si="294">SUM(Y21)</f>
        <v>14.26</v>
      </c>
      <c r="Z273" s="32">
        <f t="shared" si="294"/>
        <v>16.52</v>
      </c>
      <c r="AC273" s="32" t="s">
        <v>265</v>
      </c>
      <c r="AD273" s="32">
        <f t="shared" ref="AD273:AE273" si="295">SUM(AD21)</f>
        <v>14.55</v>
      </c>
      <c r="AE273" s="32">
        <f t="shared" si="295"/>
        <v>14.05</v>
      </c>
      <c r="AF273" s="32">
        <f t="shared" ref="AF273:AG273" si="296">SUM(AF21)</f>
        <v>14.49</v>
      </c>
      <c r="AG273" s="32">
        <f t="shared" si="296"/>
        <v>16.03</v>
      </c>
      <c r="AJ273" s="32" t="s">
        <v>265</v>
      </c>
      <c r="AK273" s="32">
        <f t="shared" ref="AK273:AL273" si="297">SUM(AK21)</f>
        <v>15.56</v>
      </c>
      <c r="AL273" s="32">
        <f t="shared" si="297"/>
        <v>13.69</v>
      </c>
      <c r="AM273" s="32">
        <f t="shared" ref="AM273:AN273" si="298">SUM(AM21)</f>
        <v>15.26</v>
      </c>
      <c r="AN273" s="32">
        <f t="shared" si="298"/>
        <v>18.48</v>
      </c>
      <c r="AQ273" s="2" t="s">
        <v>265</v>
      </c>
      <c r="AR273" s="2">
        <f t="shared" ref="AR273:AS273" si="299">SUM(AR21)</f>
        <v>15.2</v>
      </c>
      <c r="AS273" s="2">
        <f t="shared" si="299"/>
        <v>12.49</v>
      </c>
      <c r="AT273" s="2">
        <f t="shared" ref="AT273:AU273" si="300">SUM(AT21)</f>
        <v>15.07</v>
      </c>
      <c r="AU273" s="2">
        <f t="shared" si="300"/>
        <v>18.27</v>
      </c>
      <c r="AX273" s="2" t="s">
        <v>265</v>
      </c>
      <c r="AY273" s="2">
        <f t="shared" ref="AY273:AZ273" si="301">SUM(AY21)</f>
        <v>14.99</v>
      </c>
      <c r="AZ273" s="2">
        <f t="shared" si="301"/>
        <v>11.56</v>
      </c>
      <c r="BA273" s="2">
        <f t="shared" ref="BA273:BB273" si="302">SUM(BA21)</f>
        <v>15</v>
      </c>
      <c r="BB273" s="2">
        <f t="shared" si="302"/>
        <v>18.23</v>
      </c>
      <c r="BE273" s="2" t="s">
        <v>265</v>
      </c>
      <c r="BF273" s="2">
        <f t="shared" ref="BF273:BG273" si="303">SUM(BF21)</f>
        <v>15.39</v>
      </c>
      <c r="BG273" s="2">
        <f t="shared" si="303"/>
        <v>12.85</v>
      </c>
      <c r="BH273" s="2">
        <f t="shared" ref="BH273:BI273" si="304">SUM(BH21)</f>
        <v>15.1</v>
      </c>
      <c r="BI273" s="2">
        <f t="shared" si="304"/>
        <v>18.87</v>
      </c>
      <c r="BL273" s="2" t="s">
        <v>265</v>
      </c>
      <c r="BM273" s="2">
        <f t="shared" ref="BM273:BN273" si="305">SUM(BM21)</f>
        <v>15.19</v>
      </c>
      <c r="BN273" s="2">
        <f t="shared" si="305"/>
        <v>14.57</v>
      </c>
      <c r="BO273" s="2">
        <f t="shared" ref="BO273:BP273" si="306">SUM(BO21)</f>
        <v>15.03</v>
      </c>
      <c r="BP273" s="2">
        <f t="shared" si="306"/>
        <v>16.760000000000002</v>
      </c>
      <c r="BS273" t="s">
        <v>265</v>
      </c>
      <c r="BT273">
        <f t="shared" si="52"/>
        <v>15.48</v>
      </c>
      <c r="BU273">
        <f t="shared" si="52"/>
        <v>15.08</v>
      </c>
      <c r="BV273">
        <f t="shared" si="90"/>
        <v>14.81</v>
      </c>
      <c r="BW273">
        <f t="shared" si="90"/>
        <v>18.39</v>
      </c>
      <c r="BZ273" s="2" t="s">
        <v>265</v>
      </c>
      <c r="CA273" s="2">
        <f t="shared" ref="CA273:CD273" si="307">SUM(CA21)</f>
        <v>15.29</v>
      </c>
      <c r="CB273" s="2">
        <f t="shared" si="307"/>
        <v>13.96</v>
      </c>
      <c r="CC273" s="2">
        <f t="shared" si="307"/>
        <v>14.54</v>
      </c>
      <c r="CD273" s="2">
        <f t="shared" si="307"/>
        <v>19.34</v>
      </c>
      <c r="CG273" s="34" t="s">
        <v>265</v>
      </c>
      <c r="CH273" s="34">
        <f t="shared" ref="CH273:CK273" si="308">SUM(CH21)</f>
        <v>15.89</v>
      </c>
      <c r="CI273" s="34">
        <f t="shared" si="308"/>
        <v>16.18</v>
      </c>
      <c r="CJ273" s="34">
        <f t="shared" si="308"/>
        <v>14.18</v>
      </c>
      <c r="CK273" s="34">
        <f t="shared" si="308"/>
        <v>21.76</v>
      </c>
      <c r="CN273" s="34" t="s">
        <v>265</v>
      </c>
      <c r="CO273" s="34">
        <f t="shared" ref="CO273:CR273" si="309">SUM(CO21)</f>
        <v>14.6</v>
      </c>
      <c r="CP273" s="34">
        <f t="shared" si="309"/>
        <v>14.85</v>
      </c>
      <c r="CQ273" s="34">
        <f t="shared" si="309"/>
        <v>13.33</v>
      </c>
      <c r="CR273" s="34">
        <f t="shared" si="309"/>
        <v>19.72</v>
      </c>
      <c r="CS273" s="34"/>
      <c r="CU273" s="34" t="s">
        <v>265</v>
      </c>
      <c r="CV273" s="34">
        <f t="shared" ref="CV273:CY273" si="310">SUM(CV21)</f>
        <v>15.68</v>
      </c>
      <c r="CW273" s="34">
        <f t="shared" si="310"/>
        <v>14.85</v>
      </c>
      <c r="CX273" s="34">
        <f t="shared" si="310"/>
        <v>14.77</v>
      </c>
      <c r="CY273" s="34">
        <f t="shared" si="310"/>
        <v>19.95</v>
      </c>
      <c r="DB273" s="34" t="s">
        <v>265</v>
      </c>
      <c r="DC273" s="34">
        <f t="shared" ref="DC273:DF273" si="311">SUM(DC21)</f>
        <v>16.11</v>
      </c>
      <c r="DD273" s="34">
        <f t="shared" si="311"/>
        <v>14.11</v>
      </c>
      <c r="DE273" s="34">
        <f t="shared" si="311"/>
        <v>15.21</v>
      </c>
      <c r="DF273" s="34">
        <f t="shared" si="311"/>
        <v>21.8</v>
      </c>
      <c r="DI273" s="34" t="s">
        <v>265</v>
      </c>
      <c r="DJ273" s="34">
        <f>SUM(DJ21)</f>
        <v>15.63</v>
      </c>
      <c r="DK273" s="34">
        <f t="shared" ref="DK273:DM273" si="312">SUM(DK21)</f>
        <v>14.96</v>
      </c>
      <c r="DL273" s="34">
        <f t="shared" si="312"/>
        <v>13.95</v>
      </c>
      <c r="DM273" s="34">
        <f t="shared" si="312"/>
        <v>22.63</v>
      </c>
      <c r="DP273" s="34" t="s">
        <v>265</v>
      </c>
      <c r="DQ273" s="34">
        <f>SUM(DQ21)</f>
        <v>16.309999999999999</v>
      </c>
      <c r="DR273" s="34">
        <f t="shared" ref="DR273:DT273" si="313">SUM(DR21)</f>
        <v>14.73</v>
      </c>
      <c r="DS273" s="34">
        <f t="shared" si="313"/>
        <v>15.28</v>
      </c>
      <c r="DT273" s="34">
        <f t="shared" si="313"/>
        <v>21.73</v>
      </c>
      <c r="DW273" s="34" t="s">
        <v>265</v>
      </c>
      <c r="DX273" s="34">
        <f>SUM(DX21)</f>
        <v>16.260000000000002</v>
      </c>
      <c r="DY273" s="34">
        <f t="shared" ref="DY273:EA273" si="314">SUM(DY21)</f>
        <v>15.58</v>
      </c>
      <c r="DZ273" s="34">
        <f t="shared" si="314"/>
        <v>15.06</v>
      </c>
      <c r="EA273" s="34">
        <f t="shared" si="314"/>
        <v>22.14</v>
      </c>
      <c r="ED273" s="34" t="s">
        <v>265</v>
      </c>
      <c r="EE273" s="34">
        <f>SUM(EE21)</f>
        <v>16.37</v>
      </c>
      <c r="EF273" s="34">
        <f t="shared" ref="EF273:EH273" si="315">SUM(EF21)</f>
        <v>16.28</v>
      </c>
      <c r="EG273" s="34">
        <f t="shared" si="315"/>
        <v>15.03</v>
      </c>
      <c r="EH273" s="34">
        <f t="shared" si="315"/>
        <v>21.8</v>
      </c>
      <c r="EK273" s="34" t="s">
        <v>265</v>
      </c>
      <c r="EL273" s="34">
        <f>SUM(EL21)</f>
        <v>16.239999999999998</v>
      </c>
      <c r="EM273" s="34">
        <f t="shared" ref="EM273:EO273" si="316">SUM(EM21)</f>
        <v>15.79</v>
      </c>
      <c r="EN273" s="34">
        <f t="shared" si="316"/>
        <v>14.88</v>
      </c>
      <c r="EO273" s="34">
        <f t="shared" si="316"/>
        <v>23.02</v>
      </c>
      <c r="ER273" s="34" t="s">
        <v>265</v>
      </c>
      <c r="ES273" s="34">
        <f>SUM(ES21)</f>
        <v>16.05</v>
      </c>
      <c r="ET273" s="34">
        <f t="shared" ref="ET273:EV273" si="317">SUM(ET21)</f>
        <v>14.41</v>
      </c>
      <c r="EU273" s="34">
        <f t="shared" si="317"/>
        <v>15.01</v>
      </c>
      <c r="EV273" s="34">
        <f t="shared" si="317"/>
        <v>22.51</v>
      </c>
      <c r="EZ273" s="34">
        <f>SUM(EZ21)</f>
        <v>16.66</v>
      </c>
      <c r="FA273" s="34">
        <f t="shared" ref="FA273:FC273" si="318">SUM(FA21)</f>
        <v>13.99</v>
      </c>
      <c r="FB273" s="34">
        <f t="shared" si="318"/>
        <v>15.52</v>
      </c>
      <c r="FC273" s="34">
        <f t="shared" si="318"/>
        <v>23.26</v>
      </c>
      <c r="FD273" s="34"/>
      <c r="FG273" s="34">
        <f>SUM(FG21)</f>
        <v>16.82</v>
      </c>
      <c r="FH273" s="34">
        <f t="shared" ref="FH273:FJ273" si="319">SUM(FH21)</f>
        <v>15.23</v>
      </c>
      <c r="FI273" s="34">
        <f t="shared" si="319"/>
        <v>15.74</v>
      </c>
      <c r="FJ273" s="34">
        <f t="shared" si="319"/>
        <v>21.6</v>
      </c>
      <c r="FN273" s="34">
        <f>SUM(FN21)</f>
        <v>15.2</v>
      </c>
      <c r="FO273" s="34">
        <f t="shared" ref="FO273:FQ273" si="320">SUM(FO21)</f>
        <v>12.93</v>
      </c>
      <c r="FP273" s="34">
        <f t="shared" si="320"/>
        <v>14.42</v>
      </c>
      <c r="FQ273" s="34">
        <f t="shared" si="320"/>
        <v>20.12</v>
      </c>
      <c r="FU273" s="34">
        <f>SUM(FU21)</f>
        <v>16.010000000000002</v>
      </c>
      <c r="FV273" s="34">
        <f t="shared" ref="FV273:FX273" si="321">SUM(FV21)</f>
        <v>13.78</v>
      </c>
      <c r="FW273" s="34">
        <f t="shared" si="321"/>
        <v>15.42</v>
      </c>
      <c r="FX273" s="34">
        <f t="shared" si="321"/>
        <v>21.58</v>
      </c>
      <c r="FY273" s="34"/>
      <c r="GB273" s="34">
        <f>SUM(GB21)</f>
        <v>15.81</v>
      </c>
      <c r="GC273" s="34">
        <f t="shared" ref="GC273:GE273" si="322">SUM(GC21)</f>
        <v>12.9</v>
      </c>
      <c r="GD273" s="34">
        <f t="shared" si="322"/>
        <v>14.69</v>
      </c>
      <c r="GE273" s="34">
        <f t="shared" si="322"/>
        <v>22.15</v>
      </c>
    </row>
    <row r="274" spans="1:187" x14ac:dyDescent="0.25">
      <c r="A274" s="32" t="s">
        <v>266</v>
      </c>
      <c r="B274" s="32">
        <f t="shared" ref="B274:C274" si="323">SUM(B22)</f>
        <v>4.63</v>
      </c>
      <c r="C274" s="32">
        <f t="shared" si="323"/>
        <v>4.78</v>
      </c>
      <c r="D274" s="32">
        <f t="shared" ref="D274:E274" si="324">SUM(D22)</f>
        <v>4.74</v>
      </c>
      <c r="E274" s="32">
        <f t="shared" si="324"/>
        <v>3.26</v>
      </c>
      <c r="H274" s="32" t="s">
        <v>266</v>
      </c>
      <c r="I274" s="32">
        <f t="shared" ref="I274:J274" si="325">SUM(I22)</f>
        <v>5.37</v>
      </c>
      <c r="J274" s="32">
        <f t="shared" si="325"/>
        <v>5.35</v>
      </c>
      <c r="K274" s="32">
        <f t="shared" ref="K274:L274" si="326">SUM(K22)</f>
        <v>5.57</v>
      </c>
      <c r="L274" s="32">
        <f t="shared" si="326"/>
        <v>3.9</v>
      </c>
      <c r="O274" s="32" t="s">
        <v>266</v>
      </c>
      <c r="P274" s="32">
        <f t="shared" ref="P274:Q274" si="327">SUM(P22)</f>
        <v>5.41</v>
      </c>
      <c r="Q274" s="32">
        <f t="shared" si="327"/>
        <v>5.8</v>
      </c>
      <c r="R274" s="32">
        <f t="shared" ref="R274:S274" si="328">SUM(R22)</f>
        <v>5.25</v>
      </c>
      <c r="S274" s="32">
        <f t="shared" si="328"/>
        <v>4.91</v>
      </c>
      <c r="V274" s="32" t="s">
        <v>266</v>
      </c>
      <c r="W274" s="32">
        <f t="shared" ref="W274:X274" si="329">SUM(W22)</f>
        <v>6.09</v>
      </c>
      <c r="X274" s="32">
        <f t="shared" si="329"/>
        <v>6.26</v>
      </c>
      <c r="Y274" s="32">
        <f t="shared" ref="Y274:Z274" si="330">SUM(Y22)</f>
        <v>6.6</v>
      </c>
      <c r="Z274" s="32">
        <f t="shared" si="330"/>
        <v>3.73</v>
      </c>
      <c r="AC274" s="32" t="s">
        <v>266</v>
      </c>
      <c r="AD274" s="32">
        <f t="shared" ref="AD274:AE274" si="331">SUM(AD22)</f>
        <v>6.77</v>
      </c>
      <c r="AE274" s="32">
        <f t="shared" si="331"/>
        <v>7.03</v>
      </c>
      <c r="AF274" s="32">
        <f t="shared" ref="AF274:AG274" si="332">SUM(AF22)</f>
        <v>7.8</v>
      </c>
      <c r="AG274" s="32">
        <f t="shared" si="332"/>
        <v>2.83</v>
      </c>
      <c r="AJ274" s="32" t="s">
        <v>266</v>
      </c>
      <c r="AK274" s="32">
        <f t="shared" ref="AK274:AL274" si="333">SUM(AK22)</f>
        <v>5.19</v>
      </c>
      <c r="AL274" s="32">
        <f t="shared" si="333"/>
        <v>4.63</v>
      </c>
      <c r="AM274" s="32">
        <f t="shared" ref="AM274:AN274" si="334">SUM(AM22)</f>
        <v>5.77</v>
      </c>
      <c r="AN274" s="32">
        <f t="shared" si="334"/>
        <v>3.51</v>
      </c>
      <c r="AQ274" s="2" t="s">
        <v>266</v>
      </c>
      <c r="AR274" s="2">
        <f t="shared" ref="AR274:AS274" si="335">SUM(AR22)</f>
        <v>4.7699999999999996</v>
      </c>
      <c r="AS274" s="2">
        <f t="shared" si="335"/>
        <v>4.7699999999999996</v>
      </c>
      <c r="AT274" s="2">
        <f t="shared" ref="AT274:AU274" si="336">SUM(AT22)</f>
        <v>5.28</v>
      </c>
      <c r="AU274" s="2">
        <f t="shared" si="336"/>
        <v>2.42</v>
      </c>
      <c r="AX274" s="2" t="s">
        <v>266</v>
      </c>
      <c r="AY274" s="2">
        <f t="shared" ref="AY274:AZ274" si="337">SUM(AY22)</f>
        <v>5.21</v>
      </c>
      <c r="AZ274" s="2">
        <f t="shared" si="337"/>
        <v>5.01</v>
      </c>
      <c r="BA274" s="2">
        <f t="shared" ref="BA274:BB274" si="338">SUM(BA22)</f>
        <v>5.36</v>
      </c>
      <c r="BB274" s="2">
        <f t="shared" si="338"/>
        <v>3.74</v>
      </c>
      <c r="BE274" s="2" t="s">
        <v>266</v>
      </c>
      <c r="BF274" s="2">
        <f t="shared" ref="BF274:BG274" si="339">SUM(BF22)</f>
        <v>5.36</v>
      </c>
      <c r="BG274" s="2">
        <f t="shared" si="339"/>
        <v>7.33</v>
      </c>
      <c r="BH274" s="2">
        <f t="shared" ref="BH274:BI274" si="340">SUM(BH22)</f>
        <v>5.3</v>
      </c>
      <c r="BI274" s="2">
        <f t="shared" si="340"/>
        <v>3.52</v>
      </c>
      <c r="BL274" s="2" t="s">
        <v>266</v>
      </c>
      <c r="BM274" s="2">
        <f t="shared" ref="BM274:BN274" si="341">SUM(BM22)</f>
        <v>4.7300000000000004</v>
      </c>
      <c r="BN274" s="2">
        <f t="shared" si="341"/>
        <v>5.51</v>
      </c>
      <c r="BO274" s="2">
        <f t="shared" ref="BO274:BP274" si="342">SUM(BO22)</f>
        <v>4.9800000000000004</v>
      </c>
      <c r="BP274" s="2">
        <f t="shared" si="342"/>
        <v>2.96</v>
      </c>
      <c r="BS274" t="s">
        <v>266</v>
      </c>
      <c r="BT274">
        <f t="shared" si="52"/>
        <v>4.21</v>
      </c>
      <c r="BU274">
        <f t="shared" si="52"/>
        <v>4.91</v>
      </c>
      <c r="BV274">
        <f t="shared" si="90"/>
        <v>4.28</v>
      </c>
      <c r="BW274">
        <f t="shared" si="90"/>
        <v>2.94</v>
      </c>
      <c r="BZ274" s="2" t="s">
        <v>266</v>
      </c>
      <c r="CA274" s="2">
        <f t="shared" ref="CA274:CD274" si="343">SUM(CA22)</f>
        <v>5.24</v>
      </c>
      <c r="CB274" s="2">
        <f t="shared" si="343"/>
        <v>5.81</v>
      </c>
      <c r="CC274" s="2">
        <f t="shared" si="343"/>
        <v>5.45</v>
      </c>
      <c r="CD274" s="2">
        <f t="shared" si="343"/>
        <v>3.21</v>
      </c>
      <c r="CG274" s="34" t="s">
        <v>266</v>
      </c>
      <c r="CH274" s="34">
        <f t="shared" ref="CH274:CK274" si="344">SUM(CH22)</f>
        <v>4.6100000000000003</v>
      </c>
      <c r="CI274" s="34">
        <f t="shared" si="344"/>
        <v>4.57</v>
      </c>
      <c r="CJ274" s="34">
        <f t="shared" si="344"/>
        <v>5.1100000000000003</v>
      </c>
      <c r="CK274" s="34">
        <f t="shared" si="344"/>
        <v>2.54</v>
      </c>
      <c r="CN274" s="34" t="s">
        <v>266</v>
      </c>
      <c r="CO274" s="34">
        <f t="shared" ref="CO274:CR274" si="345">SUM(CO22)</f>
        <v>5.0199999999999996</v>
      </c>
      <c r="CP274" s="34">
        <f t="shared" si="345"/>
        <v>4.97</v>
      </c>
      <c r="CQ274" s="34">
        <f t="shared" si="345"/>
        <v>5.6</v>
      </c>
      <c r="CR274" s="34">
        <f t="shared" si="345"/>
        <v>2.12</v>
      </c>
      <c r="CS274" s="34"/>
      <c r="CU274" s="34" t="s">
        <v>266</v>
      </c>
      <c r="CV274" s="34">
        <f t="shared" ref="CV274:CY274" si="346">SUM(CV22)</f>
        <v>4.8499999999999996</v>
      </c>
      <c r="CW274" s="34">
        <f t="shared" si="346"/>
        <v>7.14</v>
      </c>
      <c r="CX274" s="34">
        <f t="shared" si="346"/>
        <v>4.6900000000000004</v>
      </c>
      <c r="CY274" s="34">
        <f t="shared" si="346"/>
        <v>2.5299999999999998</v>
      </c>
      <c r="DB274" s="34" t="s">
        <v>266</v>
      </c>
      <c r="DC274" s="34">
        <f t="shared" ref="DC274:DF274" si="347">SUM(DC22)</f>
        <v>5.73</v>
      </c>
      <c r="DD274" s="34">
        <f t="shared" si="347"/>
        <v>8.3000000000000007</v>
      </c>
      <c r="DE274" s="34">
        <f t="shared" si="347"/>
        <v>5.8</v>
      </c>
      <c r="DF274" s="34">
        <f t="shared" si="347"/>
        <v>2.91</v>
      </c>
      <c r="DI274" s="34" t="s">
        <v>266</v>
      </c>
      <c r="DJ274" s="34">
        <f t="shared" ref="DJ274:DM274" si="348">SUM(DJ22)</f>
        <v>4.8099999999999996</v>
      </c>
      <c r="DK274" s="34">
        <f t="shared" si="348"/>
        <v>6.55</v>
      </c>
      <c r="DL274" s="34">
        <f t="shared" si="348"/>
        <v>5.15</v>
      </c>
      <c r="DM274" s="34">
        <f t="shared" si="348"/>
        <v>1.8</v>
      </c>
      <c r="DP274" s="34" t="s">
        <v>266</v>
      </c>
      <c r="DQ274" s="34">
        <f t="shared" ref="DQ274:DT274" si="349">SUM(DQ22)</f>
        <v>4.6500000000000004</v>
      </c>
      <c r="DR274" s="34">
        <f t="shared" si="349"/>
        <v>4.9000000000000004</v>
      </c>
      <c r="DS274" s="34">
        <f t="shared" si="349"/>
        <v>5.47</v>
      </c>
      <c r="DT274" s="34">
        <f t="shared" si="349"/>
        <v>1.86</v>
      </c>
      <c r="DW274" s="34" t="s">
        <v>266</v>
      </c>
      <c r="DX274" s="34">
        <f t="shared" ref="DX274:EA274" si="350">SUM(DX22)</f>
        <v>4.4000000000000004</v>
      </c>
      <c r="DY274" s="34">
        <f t="shared" si="350"/>
        <v>3.4</v>
      </c>
      <c r="DZ274" s="34">
        <f t="shared" si="350"/>
        <v>5.21</v>
      </c>
      <c r="EA274" s="34">
        <f t="shared" si="350"/>
        <v>2.1</v>
      </c>
      <c r="ED274" s="34" t="s">
        <v>266</v>
      </c>
      <c r="EE274" s="34">
        <f t="shared" ref="EE274:EH274" si="351">SUM(EE22)</f>
        <v>4.0199999999999996</v>
      </c>
      <c r="EF274" s="34">
        <f t="shared" si="351"/>
        <v>3.13</v>
      </c>
      <c r="EG274" s="34">
        <f t="shared" si="351"/>
        <v>4.5199999999999996</v>
      </c>
      <c r="EH274" s="34">
        <f t="shared" si="351"/>
        <v>2.77</v>
      </c>
      <c r="EK274" s="34" t="s">
        <v>266</v>
      </c>
      <c r="EL274" s="34">
        <f t="shared" ref="EL274:EO274" si="352">SUM(EL22)</f>
        <v>4.03</v>
      </c>
      <c r="EM274" s="34">
        <f t="shared" si="352"/>
        <v>4.3499999999999996</v>
      </c>
      <c r="EN274" s="34">
        <f t="shared" si="352"/>
        <v>4.3099999999999996</v>
      </c>
      <c r="EO274" s="34">
        <f t="shared" si="352"/>
        <v>1.87</v>
      </c>
      <c r="ER274" s="34" t="s">
        <v>266</v>
      </c>
      <c r="ES274" s="34">
        <f t="shared" ref="ES274:EV274" si="353">SUM(ES22)</f>
        <v>4.37</v>
      </c>
      <c r="ET274" s="34">
        <f t="shared" si="353"/>
        <v>4.62</v>
      </c>
      <c r="EU274" s="34">
        <f t="shared" si="353"/>
        <v>4.5999999999999996</v>
      </c>
      <c r="EV274" s="34">
        <f t="shared" si="353"/>
        <v>2.72</v>
      </c>
      <c r="EZ274" s="34">
        <f t="shared" ref="EZ274:FC274" si="354">SUM(EZ22)</f>
        <v>3.89</v>
      </c>
      <c r="FA274" s="34">
        <f t="shared" si="354"/>
        <v>5.62</v>
      </c>
      <c r="FB274" s="34">
        <f t="shared" si="354"/>
        <v>3.79</v>
      </c>
      <c r="FC274" s="34">
        <f t="shared" si="354"/>
        <v>2.77</v>
      </c>
      <c r="FD274" s="34"/>
      <c r="FG274" s="34">
        <f t="shared" ref="FG274:FJ274" si="355">SUM(FG22)</f>
        <v>4.3899999999999997</v>
      </c>
      <c r="FH274" s="34">
        <f t="shared" si="355"/>
        <v>5.1100000000000003</v>
      </c>
      <c r="FI274" s="34">
        <f t="shared" si="355"/>
        <v>4.57</v>
      </c>
      <c r="FJ274" s="34">
        <f t="shared" si="355"/>
        <v>2.54</v>
      </c>
      <c r="FN274" s="34">
        <f t="shared" ref="FN274:FQ274" si="356">SUM(FN22)</f>
        <v>4.1500000000000004</v>
      </c>
      <c r="FO274" s="34">
        <f t="shared" si="356"/>
        <v>4.1399999999999997</v>
      </c>
      <c r="FP274" s="34">
        <f t="shared" si="356"/>
        <v>4.5599999999999996</v>
      </c>
      <c r="FQ274" s="34">
        <f t="shared" si="356"/>
        <v>2.13</v>
      </c>
      <c r="FU274" s="34">
        <f t="shared" ref="FU274:FX274" si="357">SUM(FU22)</f>
        <v>4.17</v>
      </c>
      <c r="FV274" s="34">
        <f t="shared" si="357"/>
        <v>3.61</v>
      </c>
      <c r="FW274" s="34">
        <f t="shared" si="357"/>
        <v>4.58</v>
      </c>
      <c r="FX274" s="34">
        <f t="shared" si="357"/>
        <v>2.25</v>
      </c>
      <c r="FY274" s="34"/>
      <c r="GB274" s="34">
        <f t="shared" ref="GB274:GE274" si="358">SUM(GB22)</f>
        <v>3.76</v>
      </c>
      <c r="GC274" s="34">
        <f t="shared" si="358"/>
        <v>3.45</v>
      </c>
      <c r="GD274" s="34">
        <f t="shared" si="358"/>
        <v>4.13</v>
      </c>
      <c r="GE274" s="34">
        <f t="shared" si="358"/>
        <v>2.0499999999999998</v>
      </c>
    </row>
    <row r="275" spans="1:187" x14ac:dyDescent="0.25">
      <c r="A275" s="32" t="s">
        <v>267</v>
      </c>
      <c r="B275" s="32">
        <f t="shared" ref="B275:C275" si="359">SUM(B23)</f>
        <v>6.91</v>
      </c>
      <c r="C275" s="32">
        <f t="shared" si="359"/>
        <v>10.1</v>
      </c>
      <c r="D275" s="32">
        <f t="shared" ref="D275:E275" si="360">SUM(D23)</f>
        <v>7.3</v>
      </c>
      <c r="E275" s="32">
        <f t="shared" si="360"/>
        <v>3.21</v>
      </c>
      <c r="H275" s="32" t="s">
        <v>267</v>
      </c>
      <c r="I275" s="32">
        <f t="shared" ref="I275:J275" si="361">SUM(I23)</f>
        <v>7.24</v>
      </c>
      <c r="J275" s="32">
        <f t="shared" si="361"/>
        <v>11.21</v>
      </c>
      <c r="K275" s="32">
        <f t="shared" ref="K275:L275" si="362">SUM(K23)</f>
        <v>7.48</v>
      </c>
      <c r="L275" s="32">
        <f t="shared" si="362"/>
        <v>2.78</v>
      </c>
      <c r="O275" s="32" t="s">
        <v>267</v>
      </c>
      <c r="P275" s="32">
        <f t="shared" ref="P275:Q275" si="363">SUM(P23)</f>
        <v>6.57</v>
      </c>
      <c r="Q275" s="32">
        <f t="shared" si="363"/>
        <v>8.99</v>
      </c>
      <c r="R275" s="32">
        <f t="shared" ref="R275:S275" si="364">SUM(R23)</f>
        <v>6.73</v>
      </c>
      <c r="S275" s="32">
        <f t="shared" si="364"/>
        <v>3.3</v>
      </c>
      <c r="V275" s="32" t="s">
        <v>267</v>
      </c>
      <c r="W275" s="32">
        <f t="shared" ref="W275:X275" si="365">SUM(W23)</f>
        <v>5.78</v>
      </c>
      <c r="X275" s="32">
        <f t="shared" si="365"/>
        <v>11.05</v>
      </c>
      <c r="Y275" s="32">
        <f t="shared" ref="Y275:Z275" si="366">SUM(Y23)</f>
        <v>5.3</v>
      </c>
      <c r="Z275" s="32">
        <f t="shared" si="366"/>
        <v>2.87</v>
      </c>
      <c r="AC275" s="32" t="s">
        <v>267</v>
      </c>
      <c r="AD275" s="32">
        <f t="shared" ref="AD275:AE275" si="367">SUM(AD23)</f>
        <v>5.71</v>
      </c>
      <c r="AE275" s="32">
        <f t="shared" si="367"/>
        <v>8.14</v>
      </c>
      <c r="AF275" s="32">
        <f t="shared" ref="AF275:AG275" si="368">SUM(AF23)</f>
        <v>5.68</v>
      </c>
      <c r="AG275" s="32">
        <f t="shared" si="368"/>
        <v>3.15</v>
      </c>
      <c r="AJ275" s="32" t="s">
        <v>267</v>
      </c>
      <c r="AK275" s="32">
        <f t="shared" ref="AK275:AL275" si="369">SUM(AK23)</f>
        <v>6.25</v>
      </c>
      <c r="AL275" s="32">
        <f t="shared" si="369"/>
        <v>10.6</v>
      </c>
      <c r="AM275" s="32">
        <f t="shared" ref="AM275:AN275" si="370">SUM(AM23)</f>
        <v>6.19</v>
      </c>
      <c r="AN275" s="32">
        <f t="shared" si="370"/>
        <v>3.13</v>
      </c>
      <c r="AQ275" s="2" t="s">
        <v>267</v>
      </c>
      <c r="AR275" s="2">
        <f t="shared" ref="AR275:AS275" si="371">SUM(AR23)</f>
        <v>7.38</v>
      </c>
      <c r="AS275" s="2">
        <f t="shared" si="371"/>
        <v>11.76</v>
      </c>
      <c r="AT275" s="2">
        <f t="shared" ref="AT275:AU275" si="372">SUM(AT23)</f>
        <v>7.09</v>
      </c>
      <c r="AU275" s="2">
        <f t="shared" si="372"/>
        <v>4.1900000000000004</v>
      </c>
      <c r="AX275" s="2" t="s">
        <v>267</v>
      </c>
      <c r="AY275" s="2">
        <f t="shared" ref="AY275:AZ275" si="373">SUM(AY23)</f>
        <v>6.08</v>
      </c>
      <c r="AZ275" s="2">
        <f t="shared" si="373"/>
        <v>8.36</v>
      </c>
      <c r="BA275" s="2">
        <f t="shared" ref="BA275:BB275" si="374">SUM(BA23)</f>
        <v>6.46</v>
      </c>
      <c r="BB275" s="2">
        <f t="shared" si="374"/>
        <v>2.85</v>
      </c>
      <c r="BE275" s="2" t="s">
        <v>267</v>
      </c>
      <c r="BF275" s="2">
        <f t="shared" ref="BF275:BG275" si="375">SUM(BF23)</f>
        <v>5.62</v>
      </c>
      <c r="BG275" s="2">
        <f t="shared" si="375"/>
        <v>9.09</v>
      </c>
      <c r="BH275" s="2">
        <f t="shared" ref="BH275:BI275" si="376">SUM(BH23)</f>
        <v>5.89</v>
      </c>
      <c r="BI275" s="2">
        <f t="shared" si="376"/>
        <v>2.1800000000000002</v>
      </c>
      <c r="BL275" s="2" t="s">
        <v>267</v>
      </c>
      <c r="BM275" s="2">
        <f t="shared" ref="BM275:BN275" si="377">SUM(BM23)</f>
        <v>6.06</v>
      </c>
      <c r="BN275" s="2">
        <f t="shared" si="377"/>
        <v>9.76</v>
      </c>
      <c r="BO275" s="2">
        <f t="shared" ref="BO275:BP275" si="378">SUM(BO23)</f>
        <v>6.04</v>
      </c>
      <c r="BP275" s="2">
        <f t="shared" si="378"/>
        <v>2.44</v>
      </c>
      <c r="BS275" t="s">
        <v>267</v>
      </c>
      <c r="BT275">
        <f t="shared" si="52"/>
        <v>5.68</v>
      </c>
      <c r="BU275">
        <f t="shared" si="52"/>
        <v>8.52</v>
      </c>
      <c r="BV275">
        <f t="shared" si="90"/>
        <v>6.19</v>
      </c>
      <c r="BW275">
        <f t="shared" si="90"/>
        <v>1.43</v>
      </c>
      <c r="BZ275" s="2" t="s">
        <v>267</v>
      </c>
      <c r="CA275" s="2">
        <f t="shared" ref="CA275:CD275" si="379">SUM(CA23)</f>
        <v>5.56</v>
      </c>
      <c r="CB275" s="2">
        <f t="shared" si="379"/>
        <v>8.76</v>
      </c>
      <c r="CC275" s="2">
        <f t="shared" si="379"/>
        <v>5.9</v>
      </c>
      <c r="CD275" s="2">
        <f t="shared" si="379"/>
        <v>2.2200000000000002</v>
      </c>
      <c r="CG275" s="34" t="s">
        <v>267</v>
      </c>
      <c r="CH275" s="34">
        <f t="shared" ref="CH275:CK275" si="380">SUM(CH23)</f>
        <v>5.93</v>
      </c>
      <c r="CI275" s="34">
        <f t="shared" si="380"/>
        <v>8.75</v>
      </c>
      <c r="CJ275" s="34">
        <f t="shared" si="380"/>
        <v>6.13</v>
      </c>
      <c r="CK275" s="34">
        <f t="shared" si="380"/>
        <v>2.38</v>
      </c>
      <c r="CN275" s="34" t="s">
        <v>267</v>
      </c>
      <c r="CO275" s="34">
        <f t="shared" ref="CO275:CR275" si="381">SUM(CO23)</f>
        <v>5.66</v>
      </c>
      <c r="CP275" s="34">
        <f t="shared" si="381"/>
        <v>8.06</v>
      </c>
      <c r="CQ275" s="34">
        <f t="shared" si="381"/>
        <v>5.76</v>
      </c>
      <c r="CR275" s="34">
        <f t="shared" si="381"/>
        <v>3.37</v>
      </c>
      <c r="CS275" s="34"/>
      <c r="CU275" s="34" t="s">
        <v>267</v>
      </c>
      <c r="CV275" s="34">
        <f t="shared" ref="CV275:CY275" si="382">SUM(CV23)</f>
        <v>4.87</v>
      </c>
      <c r="CW275" s="34">
        <f t="shared" si="382"/>
        <v>5.54</v>
      </c>
      <c r="CX275" s="34">
        <f t="shared" si="382"/>
        <v>5.39</v>
      </c>
      <c r="CY275" s="34">
        <f t="shared" si="382"/>
        <v>2.57</v>
      </c>
      <c r="DB275" s="34" t="s">
        <v>267</v>
      </c>
      <c r="DC275" s="34">
        <f t="shared" ref="DC275:DF275" si="383">SUM(DC23)</f>
        <v>5.34</v>
      </c>
      <c r="DD275" s="34">
        <f t="shared" si="383"/>
        <v>7.54</v>
      </c>
      <c r="DE275" s="34">
        <f t="shared" si="383"/>
        <v>5.81</v>
      </c>
      <c r="DF275" s="34">
        <f t="shared" si="383"/>
        <v>2.09</v>
      </c>
      <c r="DI275" s="34" t="s">
        <v>267</v>
      </c>
      <c r="DJ275" s="34">
        <f t="shared" ref="DJ275:DM275" si="384">SUM(DJ23)</f>
        <v>5.57</v>
      </c>
      <c r="DK275" s="34">
        <f t="shared" si="384"/>
        <v>8.1199999999999992</v>
      </c>
      <c r="DL275" s="34">
        <f t="shared" si="384"/>
        <v>5.8</v>
      </c>
      <c r="DM275" s="34">
        <f t="shared" si="384"/>
        <v>2.38</v>
      </c>
      <c r="DP275" s="34" t="s">
        <v>267</v>
      </c>
      <c r="DQ275" s="34">
        <f t="shared" ref="DQ275:DT275" si="385">SUM(DQ23)</f>
        <v>7.04</v>
      </c>
      <c r="DR275" s="34">
        <f t="shared" si="385"/>
        <v>10.79</v>
      </c>
      <c r="DS275" s="34">
        <f t="shared" si="385"/>
        <v>7.35</v>
      </c>
      <c r="DT275" s="34">
        <f t="shared" si="385"/>
        <v>2.0499999999999998</v>
      </c>
      <c r="DW275" s="34" t="s">
        <v>267</v>
      </c>
      <c r="DX275" s="34">
        <f t="shared" ref="DX275:EA275" si="386">SUM(DX23)</f>
        <v>6.84</v>
      </c>
      <c r="DY275" s="34">
        <f t="shared" si="386"/>
        <v>9.31</v>
      </c>
      <c r="DZ275" s="34">
        <f t="shared" si="386"/>
        <v>7.23</v>
      </c>
      <c r="EA275" s="34">
        <f t="shared" si="386"/>
        <v>2.79</v>
      </c>
      <c r="ED275" s="34" t="s">
        <v>267</v>
      </c>
      <c r="EE275" s="34">
        <f t="shared" ref="EE275:EH275" si="387">SUM(EE23)</f>
        <v>6.98</v>
      </c>
      <c r="EF275" s="34">
        <f t="shared" si="387"/>
        <v>10.79</v>
      </c>
      <c r="EG275" s="34">
        <f t="shared" si="387"/>
        <v>7.29</v>
      </c>
      <c r="EH275" s="34">
        <f t="shared" si="387"/>
        <v>2.86</v>
      </c>
      <c r="EK275" s="34" t="s">
        <v>267</v>
      </c>
      <c r="EL275" s="34">
        <f t="shared" ref="EL275:EO275" si="388">SUM(EL23)</f>
        <v>6.85</v>
      </c>
      <c r="EM275" s="34">
        <f t="shared" si="388"/>
        <v>7.92</v>
      </c>
      <c r="EN275" s="34">
        <f t="shared" si="388"/>
        <v>7.55</v>
      </c>
      <c r="EO275" s="34">
        <f t="shared" si="388"/>
        <v>2.73</v>
      </c>
      <c r="ER275" s="34" t="s">
        <v>267</v>
      </c>
      <c r="ES275" s="34">
        <f t="shared" ref="ES275:EV275" si="389">SUM(ES23)</f>
        <v>6.9</v>
      </c>
      <c r="ET275" s="34">
        <f t="shared" si="389"/>
        <v>9.33</v>
      </c>
      <c r="EU275" s="34">
        <f t="shared" si="389"/>
        <v>7.35</v>
      </c>
      <c r="EV275" s="34">
        <f t="shared" si="389"/>
        <v>2.72</v>
      </c>
      <c r="EZ275" s="34">
        <f t="shared" ref="EZ275:FC275" si="390">SUM(EZ23)</f>
        <v>6.39</v>
      </c>
      <c r="FA275" s="34">
        <f t="shared" si="390"/>
        <v>7.23</v>
      </c>
      <c r="FB275" s="34">
        <f t="shared" si="390"/>
        <v>6.86</v>
      </c>
      <c r="FC275" s="34">
        <f t="shared" si="390"/>
        <v>2.84</v>
      </c>
      <c r="FD275" s="34"/>
      <c r="FG275" s="34">
        <f t="shared" ref="FG275:FJ275" si="391">SUM(FG23)</f>
        <v>6.03</v>
      </c>
      <c r="FH275" s="34">
        <f t="shared" si="391"/>
        <v>6.31</v>
      </c>
      <c r="FI275" s="34">
        <f t="shared" si="391"/>
        <v>6.58</v>
      </c>
      <c r="FJ275" s="34">
        <f t="shared" si="391"/>
        <v>2.87</v>
      </c>
      <c r="FN275" s="34">
        <f t="shared" ref="FN275:FQ275" si="392">SUM(FN23)</f>
        <v>6.8</v>
      </c>
      <c r="FO275" s="34">
        <f t="shared" si="392"/>
        <v>9.16</v>
      </c>
      <c r="FP275" s="34">
        <f t="shared" si="392"/>
        <v>6.93</v>
      </c>
      <c r="FQ275" s="34">
        <f t="shared" si="392"/>
        <v>3.25</v>
      </c>
      <c r="FU275" s="34">
        <f t="shared" ref="FU275:FX275" si="393">SUM(FU23)</f>
        <v>6.7</v>
      </c>
      <c r="FV275" s="34">
        <f t="shared" si="393"/>
        <v>8.6999999999999993</v>
      </c>
      <c r="FW275" s="34">
        <f t="shared" si="393"/>
        <v>6.7</v>
      </c>
      <c r="FX275" s="34">
        <f t="shared" si="393"/>
        <v>3.67</v>
      </c>
      <c r="FY275" s="34"/>
      <c r="GB275" s="34">
        <f t="shared" ref="GB275:GE275" si="394">SUM(GB23)</f>
        <v>6.69</v>
      </c>
      <c r="GC275" s="34">
        <f t="shared" si="394"/>
        <v>9.0399999999999991</v>
      </c>
      <c r="GD275" s="34">
        <f t="shared" si="394"/>
        <v>7.1</v>
      </c>
      <c r="GE275" s="34">
        <f t="shared" si="394"/>
        <v>2.4500000000000002</v>
      </c>
    </row>
    <row r="276" spans="1:187" x14ac:dyDescent="0.25">
      <c r="A276" s="32" t="s">
        <v>268</v>
      </c>
      <c r="B276" s="32">
        <f t="shared" ref="B276:C276" si="395">SUM(B24)</f>
        <v>0.69</v>
      </c>
      <c r="C276" s="32">
        <f t="shared" si="395"/>
        <v>1.43</v>
      </c>
      <c r="D276" s="32">
        <f t="shared" ref="D276:E276" si="396">SUM(D24)</f>
        <v>0.55000000000000004</v>
      </c>
      <c r="E276" s="32">
        <f t="shared" si="396"/>
        <v>0.6</v>
      </c>
      <c r="H276" s="32" t="s">
        <v>268</v>
      </c>
      <c r="I276" s="32">
        <f t="shared" ref="I276:J276" si="397">SUM(I24)</f>
        <v>0.72</v>
      </c>
      <c r="J276" s="32">
        <f t="shared" si="397"/>
        <v>1.1100000000000001</v>
      </c>
      <c r="K276" s="32">
        <f t="shared" ref="K276:L276" si="398">SUM(K24)</f>
        <v>0.64</v>
      </c>
      <c r="L276" s="32">
        <f t="shared" si="398"/>
        <v>0.33</v>
      </c>
      <c r="O276" s="32" t="s">
        <v>268</v>
      </c>
      <c r="P276" s="32">
        <f t="shared" ref="P276:Q276" si="399">SUM(P24)</f>
        <v>0.72</v>
      </c>
      <c r="Q276" s="32">
        <f t="shared" si="399"/>
        <v>1.44</v>
      </c>
      <c r="R276" s="32">
        <f t="shared" ref="R276:S276" si="400">SUM(R24)</f>
        <v>0.66</v>
      </c>
      <c r="S276" s="32">
        <f t="shared" si="400"/>
        <v>0.28000000000000003</v>
      </c>
      <c r="V276" s="32" t="s">
        <v>268</v>
      </c>
      <c r="W276" s="32">
        <f t="shared" ref="W276:X276" si="401">SUM(W24)</f>
        <v>0.74</v>
      </c>
      <c r="X276" s="32">
        <f t="shared" si="401"/>
        <v>0.95</v>
      </c>
      <c r="Y276" s="32">
        <f t="shared" ref="Y276:Z276" si="402">SUM(Y24)</f>
        <v>0.85</v>
      </c>
      <c r="Z276" s="32">
        <f t="shared" si="402"/>
        <v>0.12</v>
      </c>
      <c r="AC276" s="32" t="s">
        <v>268</v>
      </c>
      <c r="AD276" s="32">
        <f t="shared" ref="AD276:AE276" si="403">SUM(AD24)</f>
        <v>0.83</v>
      </c>
      <c r="AE276" s="32">
        <f t="shared" si="403"/>
        <v>2</v>
      </c>
      <c r="AF276" s="32">
        <f t="shared" ref="AF276:AG276" si="404">SUM(AF24)</f>
        <v>0.71</v>
      </c>
      <c r="AG276" s="32">
        <f t="shared" si="404"/>
        <v>0.28999999999999998</v>
      </c>
      <c r="AJ276" s="32" t="s">
        <v>268</v>
      </c>
      <c r="AK276" s="32">
        <f t="shared" ref="AK276:AL276" si="405">SUM(AK24)</f>
        <v>0.6</v>
      </c>
      <c r="AL276" s="32">
        <f t="shared" si="405"/>
        <v>1.49</v>
      </c>
      <c r="AM276" s="32">
        <f t="shared" ref="AM276:AN276" si="406">SUM(AM24)</f>
        <v>0.48</v>
      </c>
      <c r="AN276" s="32">
        <f t="shared" si="406"/>
        <v>0.24</v>
      </c>
      <c r="AQ276" s="2" t="s">
        <v>268</v>
      </c>
      <c r="AR276" s="2">
        <f t="shared" ref="AR276:AS276" si="407">SUM(AR24)</f>
        <v>0.6</v>
      </c>
      <c r="AS276" s="2">
        <f t="shared" si="407"/>
        <v>1.25</v>
      </c>
      <c r="AT276" s="2">
        <f t="shared" ref="AT276:AU276" si="408">SUM(AT24)</f>
        <v>0.48</v>
      </c>
      <c r="AU276" s="2">
        <f t="shared" si="408"/>
        <v>0.15</v>
      </c>
      <c r="AX276" s="2" t="s">
        <v>268</v>
      </c>
      <c r="AY276" s="2">
        <f t="shared" ref="AY276:AZ276" si="409">SUM(AY24)</f>
        <v>1.37</v>
      </c>
      <c r="AZ276" s="2">
        <f t="shared" si="409"/>
        <v>2.4</v>
      </c>
      <c r="BA276" s="2">
        <f t="shared" ref="BA276:BB276" si="410">SUM(BA24)</f>
        <v>1.22</v>
      </c>
      <c r="BB276" s="2">
        <f t="shared" si="410"/>
        <v>0.98</v>
      </c>
      <c r="BE276" s="2" t="s">
        <v>268</v>
      </c>
      <c r="BF276" s="2">
        <f t="shared" ref="BF276:BG276" si="411">SUM(BF24)</f>
        <v>1.29</v>
      </c>
      <c r="BG276" s="2">
        <f t="shared" si="411"/>
        <v>2.5</v>
      </c>
      <c r="BH276" s="2">
        <f t="shared" ref="BH276:BI276" si="412">SUM(BH24)</f>
        <v>1.03</v>
      </c>
      <c r="BI276" s="2">
        <f t="shared" si="412"/>
        <v>1.04</v>
      </c>
      <c r="BL276" s="2" t="s">
        <v>268</v>
      </c>
      <c r="BM276" s="2">
        <f t="shared" ref="BM276:BN276" si="413">SUM(BM24)</f>
        <v>1.62</v>
      </c>
      <c r="BN276" s="2">
        <f t="shared" si="413"/>
        <v>3.49</v>
      </c>
      <c r="BO276" s="2">
        <f t="shared" ref="BO276:BP276" si="414">SUM(BO24)</f>
        <v>1.24</v>
      </c>
      <c r="BP276" s="2">
        <f t="shared" si="414"/>
        <v>1.31</v>
      </c>
      <c r="BS276" t="s">
        <v>268</v>
      </c>
      <c r="BT276">
        <f t="shared" si="52"/>
        <v>1.67</v>
      </c>
      <c r="BU276">
        <f t="shared" si="52"/>
        <v>4.38</v>
      </c>
      <c r="BV276">
        <f t="shared" si="90"/>
        <v>1.32</v>
      </c>
      <c r="BW276">
        <f t="shared" si="90"/>
        <v>0.86</v>
      </c>
      <c r="BZ276" s="2" t="s">
        <v>268</v>
      </c>
      <c r="CA276" s="2">
        <f t="shared" ref="CA276:CD276" si="415">SUM(CA24)</f>
        <v>1.52</v>
      </c>
      <c r="CB276" s="2">
        <f t="shared" si="415"/>
        <v>2.54</v>
      </c>
      <c r="CC276" s="2">
        <f t="shared" si="415"/>
        <v>1.31</v>
      </c>
      <c r="CD276" s="2">
        <f t="shared" si="415"/>
        <v>1.48</v>
      </c>
      <c r="CG276" s="34" t="s">
        <v>268</v>
      </c>
      <c r="CH276" s="34">
        <f t="shared" ref="CH276:CK276" si="416">SUM(CH24)</f>
        <v>1.71</v>
      </c>
      <c r="CI276" s="34">
        <f t="shared" si="416"/>
        <v>2.96</v>
      </c>
      <c r="CJ276" s="34">
        <f t="shared" si="416"/>
        <v>1.67</v>
      </c>
      <c r="CK276" s="34">
        <f t="shared" si="416"/>
        <v>0.77</v>
      </c>
      <c r="CN276" s="34" t="s">
        <v>268</v>
      </c>
      <c r="CO276" s="34">
        <f t="shared" ref="CO276:CR276" si="417">SUM(CO24)</f>
        <v>1.79</v>
      </c>
      <c r="CP276" s="34">
        <f t="shared" si="417"/>
        <v>3.02</v>
      </c>
      <c r="CQ276" s="34">
        <f t="shared" si="417"/>
        <v>1.63</v>
      </c>
      <c r="CR276" s="34">
        <f t="shared" si="417"/>
        <v>0.91</v>
      </c>
      <c r="CS276" s="34"/>
      <c r="CU276" s="34" t="s">
        <v>268</v>
      </c>
      <c r="CV276" s="34">
        <f t="shared" ref="CV276:CY276" si="418">SUM(CV24)</f>
        <v>2.1</v>
      </c>
      <c r="CW276" s="34">
        <f t="shared" si="418"/>
        <v>4.03</v>
      </c>
      <c r="CX276" s="34">
        <f t="shared" si="418"/>
        <v>1.9</v>
      </c>
      <c r="CY276" s="34">
        <f t="shared" si="418"/>
        <v>1.25</v>
      </c>
      <c r="DB276" s="34" t="s">
        <v>268</v>
      </c>
      <c r="DC276" s="34">
        <f t="shared" ref="DC276:DF276" si="419">SUM(DC24)</f>
        <v>1.62</v>
      </c>
      <c r="DD276" s="34">
        <f t="shared" si="419"/>
        <v>2.42</v>
      </c>
      <c r="DE276" s="34">
        <f t="shared" si="419"/>
        <v>1.48</v>
      </c>
      <c r="DF276" s="34">
        <f t="shared" si="419"/>
        <v>0.8</v>
      </c>
      <c r="DI276" s="34" t="s">
        <v>268</v>
      </c>
      <c r="DJ276" s="34">
        <f t="shared" ref="DJ276:DM276" si="420">SUM(DJ24)</f>
        <v>2.15</v>
      </c>
      <c r="DK276" s="34">
        <f t="shared" si="420"/>
        <v>3.47</v>
      </c>
      <c r="DL276" s="34">
        <f t="shared" si="420"/>
        <v>2.08</v>
      </c>
      <c r="DM276" s="34">
        <f t="shared" si="420"/>
        <v>1.56</v>
      </c>
      <c r="DP276" s="34" t="s">
        <v>268</v>
      </c>
      <c r="DQ276" s="34">
        <f t="shared" ref="DQ276:DT276" si="421">SUM(DQ24)</f>
        <v>1.56</v>
      </c>
      <c r="DR276" s="34">
        <f t="shared" si="421"/>
        <v>1.95</v>
      </c>
      <c r="DS276" s="34">
        <f t="shared" si="421"/>
        <v>1.55</v>
      </c>
      <c r="DT276" s="34">
        <f t="shared" si="421"/>
        <v>1.26</v>
      </c>
      <c r="DW276" s="34" t="s">
        <v>268</v>
      </c>
      <c r="DX276" s="34">
        <f t="shared" ref="DX276:EA276" si="422">SUM(DX24)</f>
        <v>2.04</v>
      </c>
      <c r="DY276" s="34">
        <f t="shared" si="422"/>
        <v>3.89</v>
      </c>
      <c r="DZ276" s="34">
        <f t="shared" si="422"/>
        <v>1.76</v>
      </c>
      <c r="EA276" s="34">
        <f t="shared" si="422"/>
        <v>1.41</v>
      </c>
      <c r="ED276" s="34" t="s">
        <v>268</v>
      </c>
      <c r="EE276" s="34">
        <f t="shared" ref="EE276:EH276" si="423">SUM(EE24)</f>
        <v>2.1</v>
      </c>
      <c r="EF276" s="34">
        <f t="shared" si="423"/>
        <v>2.34</v>
      </c>
      <c r="EG276" s="34">
        <f t="shared" si="423"/>
        <v>2.1800000000000002</v>
      </c>
      <c r="EH276" s="34">
        <f t="shared" si="423"/>
        <v>1.67</v>
      </c>
      <c r="EK276" s="34" t="s">
        <v>268</v>
      </c>
      <c r="EL276" s="34">
        <f t="shared" ref="EL276:EO276" si="424">SUM(EL24)</f>
        <v>1.96</v>
      </c>
      <c r="EM276" s="34">
        <f t="shared" si="424"/>
        <v>3.07</v>
      </c>
      <c r="EN276" s="34">
        <f t="shared" si="424"/>
        <v>1.7</v>
      </c>
      <c r="EO276" s="34">
        <f t="shared" si="424"/>
        <v>1.62</v>
      </c>
      <c r="ER276" s="34" t="s">
        <v>268</v>
      </c>
      <c r="ES276" s="34">
        <f t="shared" ref="ES276:EV276" si="425">SUM(ES24)</f>
        <v>2.19</v>
      </c>
      <c r="ET276" s="34">
        <f t="shared" si="425"/>
        <v>3.08</v>
      </c>
      <c r="EU276" s="34">
        <f t="shared" si="425"/>
        <v>1.98</v>
      </c>
      <c r="EV276" s="34">
        <f t="shared" si="425"/>
        <v>1.91</v>
      </c>
      <c r="EZ276" s="34">
        <f t="shared" ref="EZ276:FC276" si="426">SUM(EZ24)</f>
        <v>2.54</v>
      </c>
      <c r="FA276" s="34">
        <f t="shared" si="426"/>
        <v>3.96</v>
      </c>
      <c r="FB276" s="34">
        <f t="shared" si="426"/>
        <v>2.27</v>
      </c>
      <c r="FC276" s="34">
        <f t="shared" si="426"/>
        <v>2.34</v>
      </c>
      <c r="FD276" s="34"/>
      <c r="FG276" s="34">
        <f t="shared" ref="FG276:FJ276" si="427">SUM(FG24)</f>
        <v>2.29</v>
      </c>
      <c r="FH276" s="34">
        <f t="shared" si="427"/>
        <v>3.15</v>
      </c>
      <c r="FI276" s="34">
        <f t="shared" si="427"/>
        <v>2.1</v>
      </c>
      <c r="FJ276" s="34">
        <f t="shared" si="427"/>
        <v>2.36</v>
      </c>
      <c r="FN276" s="34">
        <f t="shared" ref="FN276:FQ276" si="428">SUM(FN24)</f>
        <v>2.23</v>
      </c>
      <c r="FO276" s="34">
        <f t="shared" si="428"/>
        <v>3.36</v>
      </c>
      <c r="FP276" s="34">
        <f t="shared" si="428"/>
        <v>1.97</v>
      </c>
      <c r="FQ276" s="34">
        <f t="shared" si="428"/>
        <v>2.17</v>
      </c>
      <c r="FU276" s="34">
        <f t="shared" ref="FU276:FX276" si="429">SUM(FU24)</f>
        <v>2.54</v>
      </c>
      <c r="FV276" s="34">
        <f t="shared" si="429"/>
        <v>3.8</v>
      </c>
      <c r="FW276" s="34">
        <f t="shared" si="429"/>
        <v>2.0299999999999998</v>
      </c>
      <c r="FX276" s="34">
        <f t="shared" si="429"/>
        <v>3.11</v>
      </c>
      <c r="FY276" s="34"/>
      <c r="GB276" s="34">
        <f t="shared" ref="GB276:GE276" si="430">SUM(GB24)</f>
        <v>2.74</v>
      </c>
      <c r="GC276" s="34">
        <f t="shared" si="430"/>
        <v>3.75</v>
      </c>
      <c r="GD276" s="34">
        <f t="shared" si="430"/>
        <v>2.41</v>
      </c>
      <c r="GE276" s="34">
        <f t="shared" si="430"/>
        <v>3.18</v>
      </c>
    </row>
    <row r="277" spans="1:187" x14ac:dyDescent="0.25">
      <c r="A277" s="32" t="s">
        <v>269</v>
      </c>
      <c r="B277" s="32">
        <f t="shared" ref="B277:C277" si="431">SUM(B25)</f>
        <v>1.26</v>
      </c>
      <c r="C277" s="32">
        <f t="shared" si="431"/>
        <v>1.47</v>
      </c>
      <c r="D277" s="32">
        <f t="shared" ref="D277:E277" si="432">SUM(D25)</f>
        <v>1.05</v>
      </c>
      <c r="E277" s="32">
        <f t="shared" si="432"/>
        <v>0.59</v>
      </c>
      <c r="H277" s="32" t="s">
        <v>269</v>
      </c>
      <c r="I277" s="32">
        <f t="shared" ref="I277:J277" si="433">SUM(I25)</f>
        <v>1.49</v>
      </c>
      <c r="J277" s="32">
        <f t="shared" si="433"/>
        <v>2.12</v>
      </c>
      <c r="K277" s="32">
        <f t="shared" ref="K277:L277" si="434">SUM(K25)</f>
        <v>1.23</v>
      </c>
      <c r="L277" s="32">
        <f t="shared" si="434"/>
        <v>0.91</v>
      </c>
      <c r="O277" s="32" t="s">
        <v>269</v>
      </c>
      <c r="P277" s="32">
        <f t="shared" ref="P277:Q277" si="435">SUM(P25)</f>
        <v>1.54</v>
      </c>
      <c r="Q277" s="32">
        <f t="shared" si="435"/>
        <v>2.59</v>
      </c>
      <c r="R277" s="32">
        <f t="shared" ref="R277:S277" si="436">SUM(R25)</f>
        <v>1.33</v>
      </c>
      <c r="S277" s="32">
        <f t="shared" si="436"/>
        <v>0.86</v>
      </c>
      <c r="V277" s="32" t="s">
        <v>269</v>
      </c>
      <c r="W277" s="32">
        <f t="shared" ref="W277:X277" si="437">SUM(W25)</f>
        <v>1.46</v>
      </c>
      <c r="X277" s="32">
        <f t="shared" si="437"/>
        <v>1.37</v>
      </c>
      <c r="Y277" s="32">
        <f t="shared" ref="Y277:Z277" si="438">SUM(Y25)</f>
        <v>1.26</v>
      </c>
      <c r="Z277" s="32">
        <f t="shared" si="438"/>
        <v>1.37</v>
      </c>
      <c r="AC277" s="32" t="s">
        <v>269</v>
      </c>
      <c r="AD277" s="32">
        <f t="shared" ref="AD277:AE277" si="439">SUM(AD25)</f>
        <v>1.65</v>
      </c>
      <c r="AE277" s="32">
        <f t="shared" si="439"/>
        <v>2.09</v>
      </c>
      <c r="AF277" s="32">
        <f t="shared" ref="AF277:AG277" si="440">SUM(AF25)</f>
        <v>1.2</v>
      </c>
      <c r="AG277" s="32">
        <f t="shared" si="440"/>
        <v>1.33</v>
      </c>
      <c r="AJ277" s="32" t="s">
        <v>269</v>
      </c>
      <c r="AK277" s="32">
        <f t="shared" ref="AK277:AL277" si="441">SUM(AK25)</f>
        <v>1.38</v>
      </c>
      <c r="AL277" s="32">
        <f t="shared" si="441"/>
        <v>2.23</v>
      </c>
      <c r="AM277" s="32">
        <f t="shared" ref="AM277:AN277" si="442">SUM(AM25)</f>
        <v>1.24</v>
      </c>
      <c r="AN277" s="32">
        <f t="shared" si="442"/>
        <v>0.62</v>
      </c>
      <c r="AQ277" s="2" t="s">
        <v>269</v>
      </c>
      <c r="AR277" s="2">
        <f t="shared" ref="AR277:AS277" si="443">SUM(AR25)</f>
        <v>1.65</v>
      </c>
      <c r="AS277" s="2">
        <f t="shared" si="443"/>
        <v>2.04</v>
      </c>
      <c r="AT277" s="2">
        <f t="shared" ref="AT277:AU277" si="444">SUM(AT25)</f>
        <v>1.31</v>
      </c>
      <c r="AU277" s="2">
        <f t="shared" si="444"/>
        <v>1.18</v>
      </c>
      <c r="AX277" s="2" t="s">
        <v>269</v>
      </c>
      <c r="AY277" s="2">
        <f t="shared" ref="AY277:AZ277" si="445">SUM(AY25)</f>
        <v>1.56</v>
      </c>
      <c r="AZ277" s="2">
        <f t="shared" si="445"/>
        <v>2.34</v>
      </c>
      <c r="BA277" s="2">
        <f t="shared" ref="BA277:BB277" si="446">SUM(BA25)</f>
        <v>1.36</v>
      </c>
      <c r="BB277" s="2">
        <f t="shared" si="446"/>
        <v>1.0900000000000001</v>
      </c>
      <c r="BE277" s="2" t="s">
        <v>269</v>
      </c>
      <c r="BF277" s="2">
        <f t="shared" ref="BF277:BG277" si="447">SUM(BF25)</f>
        <v>1.34</v>
      </c>
      <c r="BG277" s="2">
        <f t="shared" si="447"/>
        <v>1.74</v>
      </c>
      <c r="BH277" s="2">
        <f t="shared" ref="BH277:BI277" si="448">SUM(BH25)</f>
        <v>1.21</v>
      </c>
      <c r="BI277" s="2">
        <f t="shared" si="448"/>
        <v>0.68</v>
      </c>
      <c r="BL277" s="2" t="s">
        <v>269</v>
      </c>
      <c r="BM277" s="2">
        <f t="shared" ref="BM277:BN277" si="449">SUM(BM25)</f>
        <v>1.33</v>
      </c>
      <c r="BN277" s="2">
        <f t="shared" si="449"/>
        <v>2.81</v>
      </c>
      <c r="BO277" s="2">
        <f t="shared" ref="BO277:BP277" si="450">SUM(BO25)</f>
        <v>0.94</v>
      </c>
      <c r="BP277" s="2">
        <f t="shared" si="450"/>
        <v>0.75</v>
      </c>
      <c r="BS277" t="s">
        <v>269</v>
      </c>
      <c r="BT277">
        <f t="shared" si="52"/>
        <v>1.6</v>
      </c>
      <c r="BU277">
        <f t="shared" si="52"/>
        <v>2.93</v>
      </c>
      <c r="BV277">
        <f t="shared" si="90"/>
        <v>1.0900000000000001</v>
      </c>
      <c r="BW277">
        <f t="shared" si="90"/>
        <v>1.1200000000000001</v>
      </c>
      <c r="BZ277" s="2" t="s">
        <v>269</v>
      </c>
      <c r="CA277" s="2">
        <f t="shared" ref="CA277:CD277" si="451">SUM(CA25)</f>
        <v>1.79</v>
      </c>
      <c r="CB277" s="2">
        <f t="shared" si="451"/>
        <v>3.71</v>
      </c>
      <c r="CC277" s="2">
        <f t="shared" si="451"/>
        <v>1.49</v>
      </c>
      <c r="CD277" s="2">
        <f t="shared" si="451"/>
        <v>0.8</v>
      </c>
      <c r="CG277" s="34" t="s">
        <v>269</v>
      </c>
      <c r="CH277" s="34">
        <f t="shared" ref="CH277:CK277" si="452">SUM(CH25)</f>
        <v>1.92</v>
      </c>
      <c r="CI277" s="34">
        <f t="shared" si="452"/>
        <v>3.41</v>
      </c>
      <c r="CJ277" s="34">
        <f t="shared" si="452"/>
        <v>1.59</v>
      </c>
      <c r="CK277" s="34">
        <f t="shared" si="452"/>
        <v>0.94</v>
      </c>
      <c r="CN277" s="34" t="s">
        <v>269</v>
      </c>
      <c r="CO277" s="34">
        <f t="shared" ref="CO277:CR277" si="453">SUM(CO25)</f>
        <v>1.43</v>
      </c>
      <c r="CP277" s="34">
        <f t="shared" si="453"/>
        <v>2.06</v>
      </c>
      <c r="CQ277" s="34">
        <f t="shared" si="453"/>
        <v>1.18</v>
      </c>
      <c r="CR277" s="34">
        <f t="shared" si="453"/>
        <v>0.87</v>
      </c>
      <c r="CS277" s="34"/>
      <c r="CU277" s="34" t="s">
        <v>269</v>
      </c>
      <c r="CV277" s="34">
        <f t="shared" ref="CV277:CY277" si="454">SUM(CV25)</f>
        <v>1.74</v>
      </c>
      <c r="CW277" s="34">
        <f t="shared" si="454"/>
        <v>2.81</v>
      </c>
      <c r="CX277" s="34">
        <f t="shared" si="454"/>
        <v>1.52</v>
      </c>
      <c r="CY277" s="34">
        <f t="shared" si="454"/>
        <v>0.98</v>
      </c>
      <c r="DB277" s="34" t="s">
        <v>269</v>
      </c>
      <c r="DC277" s="34">
        <f t="shared" ref="DC277:DF277" si="455">SUM(DC25)</f>
        <v>1.68</v>
      </c>
      <c r="DD277" s="34">
        <f t="shared" si="455"/>
        <v>2.4500000000000002</v>
      </c>
      <c r="DE277" s="34">
        <f t="shared" si="455"/>
        <v>1.4</v>
      </c>
      <c r="DF277" s="34">
        <f t="shared" si="455"/>
        <v>1.08</v>
      </c>
      <c r="DI277" s="34" t="s">
        <v>269</v>
      </c>
      <c r="DJ277" s="34">
        <f t="shared" ref="DJ277:DM277" si="456">SUM(DJ25)</f>
        <v>2.0099999999999998</v>
      </c>
      <c r="DK277" s="34">
        <f t="shared" si="456"/>
        <v>3.1</v>
      </c>
      <c r="DL277" s="34">
        <f t="shared" si="456"/>
        <v>1.68</v>
      </c>
      <c r="DM277" s="34">
        <f t="shared" si="456"/>
        <v>1.59</v>
      </c>
      <c r="DP277" s="34" t="s">
        <v>269</v>
      </c>
      <c r="DQ277" s="34">
        <f t="shared" ref="DQ277:DT277" si="457">SUM(DQ25)</f>
        <v>1.35</v>
      </c>
      <c r="DR277" s="34">
        <f t="shared" si="457"/>
        <v>1.99</v>
      </c>
      <c r="DS277" s="34">
        <f t="shared" si="457"/>
        <v>1.01</v>
      </c>
      <c r="DT277" s="34">
        <f t="shared" si="457"/>
        <v>1.33</v>
      </c>
      <c r="DW277" s="34" t="s">
        <v>269</v>
      </c>
      <c r="DX277" s="34">
        <f t="shared" ref="DX277:EA277" si="458">SUM(DX25)</f>
        <v>1.45</v>
      </c>
      <c r="DY277" s="34">
        <f t="shared" si="458"/>
        <v>2.25</v>
      </c>
      <c r="DZ277" s="34">
        <f t="shared" si="458"/>
        <v>1.1499999999999999</v>
      </c>
      <c r="EA277" s="34">
        <f t="shared" si="458"/>
        <v>1.44</v>
      </c>
      <c r="ED277" s="34" t="s">
        <v>269</v>
      </c>
      <c r="EE277" s="34">
        <f t="shared" ref="EE277:EH277" si="459">SUM(EE25)</f>
        <v>1.54</v>
      </c>
      <c r="EF277" s="34">
        <f t="shared" si="459"/>
        <v>2.5099999999999998</v>
      </c>
      <c r="EG277" s="34">
        <f t="shared" si="459"/>
        <v>1.34</v>
      </c>
      <c r="EH277" s="34">
        <f t="shared" si="459"/>
        <v>1.01</v>
      </c>
      <c r="EK277" s="34" t="s">
        <v>269</v>
      </c>
      <c r="EL277" s="34">
        <f t="shared" ref="EL277:EO277" si="460">SUM(EL25)</f>
        <v>1.76</v>
      </c>
      <c r="EM277" s="34">
        <f t="shared" si="460"/>
        <v>2.35</v>
      </c>
      <c r="EN277" s="34">
        <f t="shared" si="460"/>
        <v>1.44</v>
      </c>
      <c r="EO277" s="34">
        <f t="shared" si="460"/>
        <v>1.33</v>
      </c>
      <c r="ER277" s="34" t="s">
        <v>269</v>
      </c>
      <c r="ES277" s="34">
        <f t="shared" ref="ES277:EV277" si="461">SUM(ES25)</f>
        <v>1.7</v>
      </c>
      <c r="ET277" s="34">
        <f t="shared" si="461"/>
        <v>3.29</v>
      </c>
      <c r="EU277" s="34">
        <f t="shared" si="461"/>
        <v>1.3</v>
      </c>
      <c r="EV277" s="34">
        <f t="shared" si="461"/>
        <v>1.29</v>
      </c>
      <c r="EZ277" s="34">
        <f t="shared" ref="EZ277:FC277" si="462">SUM(EZ25)</f>
        <v>1.69</v>
      </c>
      <c r="FA277" s="34">
        <f t="shared" si="462"/>
        <v>3.14</v>
      </c>
      <c r="FB277" s="34">
        <f t="shared" si="462"/>
        <v>1.33</v>
      </c>
      <c r="FC277" s="34">
        <f t="shared" si="462"/>
        <v>1.07</v>
      </c>
      <c r="FD277" s="34"/>
      <c r="FG277" s="34">
        <f t="shared" ref="FG277:FJ277" si="463">SUM(FG25)</f>
        <v>1.55</v>
      </c>
      <c r="FH277" s="34">
        <f t="shared" si="463"/>
        <v>3.2</v>
      </c>
      <c r="FI277" s="34">
        <f t="shared" si="463"/>
        <v>1.05</v>
      </c>
      <c r="FJ277" s="34">
        <f t="shared" si="463"/>
        <v>1.1200000000000001</v>
      </c>
      <c r="FN277" s="34">
        <f t="shared" ref="FN277:FQ277" si="464">SUM(FN25)</f>
        <v>1.73</v>
      </c>
      <c r="FO277" s="34">
        <f t="shared" si="464"/>
        <v>3.95</v>
      </c>
      <c r="FP277" s="34">
        <f t="shared" si="464"/>
        <v>1.2</v>
      </c>
      <c r="FQ277" s="34">
        <f t="shared" si="464"/>
        <v>1.31</v>
      </c>
      <c r="FU277" s="34">
        <f t="shared" ref="FU277:FX277" si="465">SUM(FU25)</f>
        <v>1.74</v>
      </c>
      <c r="FV277" s="34">
        <f t="shared" si="465"/>
        <v>3.8</v>
      </c>
      <c r="FW277" s="34">
        <f t="shared" si="465"/>
        <v>1.23</v>
      </c>
      <c r="FX277" s="34">
        <f t="shared" si="465"/>
        <v>0.95</v>
      </c>
      <c r="FY277" s="34"/>
      <c r="GB277" s="34">
        <f t="shared" ref="GB277:GE277" si="466">SUM(GB25)</f>
        <v>1.72</v>
      </c>
      <c r="GC277" s="34">
        <f t="shared" si="466"/>
        <v>5.27</v>
      </c>
      <c r="GD277" s="34">
        <f t="shared" si="466"/>
        <v>0.98</v>
      </c>
      <c r="GE277" s="34">
        <f t="shared" si="466"/>
        <v>1</v>
      </c>
    </row>
    <row r="278" spans="1:187" x14ac:dyDescent="0.25">
      <c r="A278" s="32" t="s">
        <v>270</v>
      </c>
      <c r="B278" s="32">
        <f t="shared" ref="B278:C278" si="467">SUM(B26)</f>
        <v>0.73</v>
      </c>
      <c r="C278" s="32">
        <f t="shared" si="467"/>
        <v>1.1100000000000001</v>
      </c>
      <c r="D278" s="32">
        <f t="shared" ref="D278:E278" si="468">SUM(D26)</f>
        <v>0.6</v>
      </c>
      <c r="E278" s="32">
        <f t="shared" si="468"/>
        <v>0.39</v>
      </c>
      <c r="H278" s="32" t="s">
        <v>270</v>
      </c>
      <c r="I278" s="32">
        <f t="shared" ref="I278:J278" si="469">SUM(I26)</f>
        <v>0.73</v>
      </c>
      <c r="J278" s="32">
        <f t="shared" si="469"/>
        <v>1.2</v>
      </c>
      <c r="K278" s="32">
        <f t="shared" ref="K278:L278" si="470">SUM(K26)</f>
        <v>0.72</v>
      </c>
      <c r="L278" s="32">
        <f t="shared" si="470"/>
        <v>0.05</v>
      </c>
      <c r="O278" s="32" t="s">
        <v>270</v>
      </c>
      <c r="P278" s="32">
        <f t="shared" ref="P278:Q278" si="471">SUM(P26)</f>
        <v>0.89</v>
      </c>
      <c r="Q278" s="32">
        <f t="shared" si="471"/>
        <v>1.19</v>
      </c>
      <c r="R278" s="32">
        <f t="shared" ref="R278:S278" si="472">SUM(R26)</f>
        <v>0.84</v>
      </c>
      <c r="S278" s="32">
        <f t="shared" si="472"/>
        <v>0.44</v>
      </c>
      <c r="V278" s="32" t="s">
        <v>270</v>
      </c>
      <c r="W278" s="32">
        <f t="shared" ref="W278:X278" si="473">SUM(W26)</f>
        <v>0.7</v>
      </c>
      <c r="X278" s="32">
        <f t="shared" si="473"/>
        <v>1.82</v>
      </c>
      <c r="Y278" s="32">
        <f t="shared" ref="Y278:Z278" si="474">SUM(Y26)</f>
        <v>0.46</v>
      </c>
      <c r="Z278" s="32">
        <f t="shared" si="474"/>
        <v>0.27</v>
      </c>
      <c r="AC278" s="32" t="s">
        <v>270</v>
      </c>
      <c r="AD278" s="32">
        <f t="shared" ref="AD278:AE278" si="475">SUM(AD26)</f>
        <v>0.87</v>
      </c>
      <c r="AE278" s="32">
        <f t="shared" si="475"/>
        <v>2.2200000000000002</v>
      </c>
      <c r="AF278" s="32">
        <f t="shared" ref="AF278:AG278" si="476">SUM(AF26)</f>
        <v>0.61</v>
      </c>
      <c r="AG278" s="32">
        <f t="shared" si="476"/>
        <v>0.27</v>
      </c>
      <c r="AJ278" s="32" t="s">
        <v>270</v>
      </c>
      <c r="AK278" s="32">
        <f t="shared" ref="AK278:AL278" si="477">SUM(AK26)</f>
        <v>1.0900000000000001</v>
      </c>
      <c r="AL278" s="32">
        <f t="shared" si="477"/>
        <v>2.0499999999999998</v>
      </c>
      <c r="AM278" s="32">
        <f t="shared" ref="AM278:AN278" si="478">SUM(AM26)</f>
        <v>1.04</v>
      </c>
      <c r="AN278" s="32">
        <f t="shared" si="478"/>
        <v>0.22</v>
      </c>
      <c r="AQ278" s="2" t="s">
        <v>270</v>
      </c>
      <c r="AR278" s="2">
        <f t="shared" ref="AR278:AS278" si="479">SUM(AR26)</f>
        <v>0.95</v>
      </c>
      <c r="AS278" s="2">
        <f t="shared" si="479"/>
        <v>1.95</v>
      </c>
      <c r="AT278" s="2">
        <f t="shared" ref="AT278:AU278" si="480">SUM(AT26)</f>
        <v>0.77</v>
      </c>
      <c r="AU278" s="2">
        <f t="shared" si="480"/>
        <v>0.41</v>
      </c>
      <c r="AX278" s="2" t="s">
        <v>270</v>
      </c>
      <c r="AY278" s="2">
        <f t="shared" ref="AY278:AZ278" si="481">SUM(AY26)</f>
        <v>0.9</v>
      </c>
      <c r="AZ278" s="2">
        <f t="shared" si="481"/>
        <v>1.98</v>
      </c>
      <c r="BA278" s="2">
        <f t="shared" ref="BA278:BB278" si="482">SUM(BA26)</f>
        <v>0.6</v>
      </c>
      <c r="BB278" s="2">
        <f t="shared" si="482"/>
        <v>0.16</v>
      </c>
      <c r="BE278" s="2" t="s">
        <v>270</v>
      </c>
      <c r="BF278" s="2">
        <f t="shared" ref="BF278:BG278" si="483">SUM(BF26)</f>
        <v>1.06</v>
      </c>
      <c r="BG278" s="2">
        <f t="shared" si="483"/>
        <v>1.8</v>
      </c>
      <c r="BH278" s="2">
        <f t="shared" ref="BH278:BI278" si="484">SUM(BH26)</f>
        <v>0.97</v>
      </c>
      <c r="BI278" s="2">
        <f t="shared" si="484"/>
        <v>0.2</v>
      </c>
      <c r="BL278" s="2" t="s">
        <v>270</v>
      </c>
      <c r="BM278" s="2">
        <f t="shared" ref="BM278:BN278" si="485">SUM(BM26)</f>
        <v>1.0900000000000001</v>
      </c>
      <c r="BN278" s="2">
        <f t="shared" si="485"/>
        <v>1.63</v>
      </c>
      <c r="BO278" s="2">
        <f t="shared" ref="BO278:BP278" si="486">SUM(BO26)</f>
        <v>0.84</v>
      </c>
      <c r="BP278" s="2">
        <f t="shared" si="486"/>
        <v>0.71</v>
      </c>
      <c r="BS278" t="s">
        <v>270</v>
      </c>
      <c r="BT278">
        <f t="shared" si="52"/>
        <v>0.82</v>
      </c>
      <c r="BU278">
        <f t="shared" si="52"/>
        <v>1.06</v>
      </c>
      <c r="BV278">
        <f t="shared" si="90"/>
        <v>0.81</v>
      </c>
      <c r="BW278">
        <f t="shared" si="90"/>
        <v>0.52</v>
      </c>
      <c r="BZ278" s="2" t="s">
        <v>270</v>
      </c>
      <c r="CA278" s="2">
        <f t="shared" ref="CA278:CD278" si="487">SUM(CA26)</f>
        <v>0.81</v>
      </c>
      <c r="CB278" s="2">
        <f t="shared" si="487"/>
        <v>1.5</v>
      </c>
      <c r="CC278" s="2">
        <f t="shared" si="487"/>
        <v>0.72</v>
      </c>
      <c r="CD278" s="2">
        <f t="shared" si="487"/>
        <v>7.0000000000000007E-2</v>
      </c>
      <c r="CG278" s="34" t="s">
        <v>270</v>
      </c>
      <c r="CH278" s="34">
        <f t="shared" ref="CH278:CK278" si="488">SUM(CH26)</f>
        <v>0.91</v>
      </c>
      <c r="CI278" s="34">
        <f t="shared" si="488"/>
        <v>1.17</v>
      </c>
      <c r="CJ278" s="34">
        <f t="shared" si="488"/>
        <v>0.85</v>
      </c>
      <c r="CK278" s="34">
        <f t="shared" si="488"/>
        <v>0.26</v>
      </c>
      <c r="CN278" s="34" t="s">
        <v>270</v>
      </c>
      <c r="CO278" s="34">
        <f t="shared" ref="CO278:CR278" si="489">SUM(CO26)</f>
        <v>1.3</v>
      </c>
      <c r="CP278" s="34">
        <f t="shared" si="489"/>
        <v>2.14</v>
      </c>
      <c r="CQ278" s="34">
        <f t="shared" si="489"/>
        <v>1.26</v>
      </c>
      <c r="CR278" s="34">
        <f t="shared" si="489"/>
        <v>0.49</v>
      </c>
      <c r="CS278" s="34"/>
      <c r="CU278" s="34" t="s">
        <v>270</v>
      </c>
      <c r="CV278" s="34">
        <f t="shared" ref="CV278:CY278" si="490">SUM(CV26)</f>
        <v>1.1000000000000001</v>
      </c>
      <c r="CW278" s="34">
        <f t="shared" si="490"/>
        <v>1.87</v>
      </c>
      <c r="CX278" s="34">
        <f t="shared" si="490"/>
        <v>0.88</v>
      </c>
      <c r="CY278" s="34">
        <f t="shared" si="490"/>
        <v>0.25</v>
      </c>
      <c r="DB278" s="34" t="s">
        <v>270</v>
      </c>
      <c r="DC278" s="34">
        <f t="shared" ref="DC278:DF278" si="491">SUM(DC26)</f>
        <v>1.47</v>
      </c>
      <c r="DD278" s="34">
        <f t="shared" si="491"/>
        <v>2.56</v>
      </c>
      <c r="DE278" s="34">
        <f t="shared" si="491"/>
        <v>1.2</v>
      </c>
      <c r="DF278" s="34">
        <f t="shared" si="491"/>
        <v>1.03</v>
      </c>
      <c r="DI278" s="34" t="s">
        <v>270</v>
      </c>
      <c r="DJ278" s="34">
        <f t="shared" ref="DJ278:DM278" si="492">SUM(DJ26)</f>
        <v>1.58</v>
      </c>
      <c r="DK278" s="34">
        <f t="shared" si="492"/>
        <v>2.75</v>
      </c>
      <c r="DL278" s="34">
        <f t="shared" si="492"/>
        <v>1.38</v>
      </c>
      <c r="DM278" s="34">
        <f t="shared" si="492"/>
        <v>0.72</v>
      </c>
      <c r="DP278" s="34" t="s">
        <v>270</v>
      </c>
      <c r="DQ278" s="34">
        <f t="shared" ref="DQ278:DT278" si="493">SUM(DQ26)</f>
        <v>1.18</v>
      </c>
      <c r="DR278" s="34">
        <f t="shared" si="493"/>
        <v>1.99</v>
      </c>
      <c r="DS278" s="34">
        <f t="shared" si="493"/>
        <v>0.95</v>
      </c>
      <c r="DT278" s="34">
        <f t="shared" si="493"/>
        <v>0.91</v>
      </c>
      <c r="DW278" s="34" t="s">
        <v>270</v>
      </c>
      <c r="DX278" s="34">
        <f t="shared" ref="DX278:EA278" si="494">SUM(DX26)</f>
        <v>1.33</v>
      </c>
      <c r="DY278" s="34">
        <f t="shared" si="494"/>
        <v>1.71</v>
      </c>
      <c r="DZ278" s="34">
        <f t="shared" si="494"/>
        <v>1.18</v>
      </c>
      <c r="EA278" s="34">
        <f t="shared" si="494"/>
        <v>0.74</v>
      </c>
      <c r="ED278" s="34" t="s">
        <v>270</v>
      </c>
      <c r="EE278" s="34">
        <f t="shared" ref="EE278:EH278" si="495">SUM(EE26)</f>
        <v>1.31</v>
      </c>
      <c r="EF278" s="34">
        <f t="shared" si="495"/>
        <v>2.0299999999999998</v>
      </c>
      <c r="EG278" s="34">
        <f t="shared" si="495"/>
        <v>1.1399999999999999</v>
      </c>
      <c r="EH278" s="34">
        <f t="shared" si="495"/>
        <v>0.8</v>
      </c>
      <c r="EK278" s="34" t="s">
        <v>270</v>
      </c>
      <c r="EL278" s="34">
        <f t="shared" ref="EL278:EO278" si="496">SUM(EL26)</f>
        <v>1.1399999999999999</v>
      </c>
      <c r="EM278" s="34">
        <f t="shared" si="496"/>
        <v>1.46</v>
      </c>
      <c r="EN278" s="34">
        <f t="shared" si="496"/>
        <v>1.02</v>
      </c>
      <c r="EO278" s="34">
        <f t="shared" si="496"/>
        <v>1.01</v>
      </c>
      <c r="ER278" s="34" t="s">
        <v>270</v>
      </c>
      <c r="ES278" s="34">
        <f t="shared" ref="ES278:EV278" si="497">SUM(ES26)</f>
        <v>0.93</v>
      </c>
      <c r="ET278" s="34">
        <f t="shared" si="497"/>
        <v>1.01</v>
      </c>
      <c r="EU278" s="34">
        <f t="shared" si="497"/>
        <v>0.85</v>
      </c>
      <c r="EV278" s="34">
        <f t="shared" si="497"/>
        <v>0.25</v>
      </c>
      <c r="EZ278" s="34">
        <f t="shared" ref="EZ278:FC278" si="498">SUM(EZ26)</f>
        <v>0.88</v>
      </c>
      <c r="FA278" s="34">
        <f t="shared" si="498"/>
        <v>1.27</v>
      </c>
      <c r="FB278" s="34">
        <f t="shared" si="498"/>
        <v>0.74</v>
      </c>
      <c r="FC278" s="34">
        <f t="shared" si="498"/>
        <v>0.28000000000000003</v>
      </c>
      <c r="FD278" s="34"/>
      <c r="FG278" s="34">
        <f t="shared" ref="FG278:FJ278" si="499">SUM(FG26)</f>
        <v>0.85</v>
      </c>
      <c r="FH278" s="34">
        <f t="shared" si="499"/>
        <v>1.79</v>
      </c>
      <c r="FI278" s="34">
        <f t="shared" si="499"/>
        <v>0.64</v>
      </c>
      <c r="FJ278" s="34">
        <f t="shared" si="499"/>
        <v>0.26</v>
      </c>
      <c r="FN278" s="34">
        <f t="shared" ref="FN278:FQ278" si="500">SUM(FN26)</f>
        <v>0.89</v>
      </c>
      <c r="FO278" s="34">
        <f t="shared" si="500"/>
        <v>1.48</v>
      </c>
      <c r="FP278" s="34">
        <f t="shared" si="500"/>
        <v>0.82</v>
      </c>
      <c r="FQ278" s="34">
        <f t="shared" si="500"/>
        <v>0.06</v>
      </c>
      <c r="FU278" s="34">
        <f t="shared" ref="FU278:FX278" si="501">SUM(FU26)</f>
        <v>1.01</v>
      </c>
      <c r="FV278" s="34">
        <f t="shared" si="501"/>
        <v>1.71</v>
      </c>
      <c r="FW278" s="34">
        <f t="shared" si="501"/>
        <v>0.8</v>
      </c>
      <c r="FX278" s="34">
        <f t="shared" si="501"/>
        <v>0.43</v>
      </c>
      <c r="FY278" s="34"/>
      <c r="GB278" s="34">
        <f t="shared" ref="GB278:GE278" si="502">SUM(GB26)</f>
        <v>1.1299999999999999</v>
      </c>
      <c r="GC278" s="34">
        <f t="shared" si="502"/>
        <v>1.81</v>
      </c>
      <c r="GD278" s="34">
        <f t="shared" si="502"/>
        <v>0.95</v>
      </c>
      <c r="GE278" s="34">
        <f t="shared" si="502"/>
        <v>0.42</v>
      </c>
    </row>
    <row r="279" spans="1:187" x14ac:dyDescent="0.25">
      <c r="A279" s="32" t="s">
        <v>271</v>
      </c>
      <c r="B279" s="32">
        <f t="shared" ref="B279:C279" si="503">SUM(B27)</f>
        <v>0.71</v>
      </c>
      <c r="C279" s="32">
        <f t="shared" si="503"/>
        <v>0.96</v>
      </c>
      <c r="D279" s="32">
        <f t="shared" ref="D279:E279" si="504">SUM(D27)</f>
        <v>0.77</v>
      </c>
      <c r="E279" s="32">
        <f t="shared" si="504"/>
        <v>0.31</v>
      </c>
      <c r="H279" s="32" t="s">
        <v>271</v>
      </c>
      <c r="I279" s="32">
        <f t="shared" ref="I279:J279" si="505">SUM(I27)</f>
        <v>0.54</v>
      </c>
      <c r="J279" s="32">
        <f t="shared" si="505"/>
        <v>0.52</v>
      </c>
      <c r="K279" s="32">
        <f t="shared" ref="K279:L279" si="506">SUM(K27)</f>
        <v>0.54</v>
      </c>
      <c r="L279" s="32">
        <f t="shared" si="506"/>
        <v>0.39</v>
      </c>
      <c r="O279" s="32" t="s">
        <v>271</v>
      </c>
      <c r="P279" s="32">
        <f t="shared" ref="P279:Q279" si="507">SUM(P27)</f>
        <v>0.35</v>
      </c>
      <c r="Q279" s="32">
        <f t="shared" si="507"/>
        <v>0.23</v>
      </c>
      <c r="R279" s="32">
        <f t="shared" ref="R279:S279" si="508">SUM(R27)</f>
        <v>0.41</v>
      </c>
      <c r="S279" s="32">
        <f t="shared" si="508"/>
        <v>0.18</v>
      </c>
      <c r="V279" s="32" t="s">
        <v>271</v>
      </c>
      <c r="W279" s="32">
        <f t="shared" ref="W279:X279" si="509">SUM(W27)</f>
        <v>0.46</v>
      </c>
      <c r="X279" s="32">
        <f t="shared" si="509"/>
        <v>0.25</v>
      </c>
      <c r="Y279" s="32">
        <f t="shared" ref="Y279:Z279" si="510">SUM(Y27)</f>
        <v>0.47</v>
      </c>
      <c r="Z279" s="32">
        <f t="shared" si="510"/>
        <v>0.26</v>
      </c>
      <c r="AC279" s="32" t="s">
        <v>271</v>
      </c>
      <c r="AD279" s="32">
        <f t="shared" ref="AD279:AE279" si="511">SUM(AD27)</f>
        <v>0.46</v>
      </c>
      <c r="AE279" s="32">
        <f t="shared" si="511"/>
        <v>1.34</v>
      </c>
      <c r="AF279" s="32">
        <f t="shared" ref="AF279:AG279" si="512">SUM(AF27)</f>
        <v>0.32</v>
      </c>
      <c r="AG279" s="32">
        <f t="shared" si="512"/>
        <v>0.08</v>
      </c>
      <c r="AJ279" s="32" t="s">
        <v>271</v>
      </c>
      <c r="AK279" s="32">
        <f t="shared" ref="AK279:AL279" si="513">SUM(AK27)</f>
        <v>0.48</v>
      </c>
      <c r="AL279" s="32">
        <f t="shared" si="513"/>
        <v>1.1599999999999999</v>
      </c>
      <c r="AM279" s="32">
        <f t="shared" ref="AM279:AN279" si="514">SUM(AM27)</f>
        <v>0.36</v>
      </c>
      <c r="AN279" s="32">
        <f t="shared" si="514"/>
        <v>0.24</v>
      </c>
      <c r="AQ279" s="2" t="s">
        <v>271</v>
      </c>
      <c r="AR279" s="2">
        <f t="shared" ref="AR279:AS279" si="515">SUM(AR27)</f>
        <v>0.44</v>
      </c>
      <c r="AS279" s="2">
        <f t="shared" si="515"/>
        <v>1.03</v>
      </c>
      <c r="AT279" s="2">
        <f t="shared" ref="AT279:AU279" si="516">SUM(AT27)</f>
        <v>0.28000000000000003</v>
      </c>
      <c r="AU279" s="2">
        <f t="shared" si="516"/>
        <v>0.28000000000000003</v>
      </c>
      <c r="AX279" s="2" t="s">
        <v>271</v>
      </c>
      <c r="AY279" s="2">
        <f t="shared" ref="AY279:AZ279" si="517">SUM(AY27)</f>
        <v>0.56999999999999995</v>
      </c>
      <c r="AZ279" s="2">
        <f t="shared" si="517"/>
        <v>1.17</v>
      </c>
      <c r="BA279" s="2">
        <f t="shared" ref="BA279:BB279" si="518">SUM(BA27)</f>
        <v>0.47</v>
      </c>
      <c r="BB279" s="2">
        <f t="shared" si="518"/>
        <v>0.18</v>
      </c>
      <c r="BE279" s="2" t="s">
        <v>271</v>
      </c>
      <c r="BF279" s="2">
        <f t="shared" ref="BF279:BG279" si="519">SUM(BF27)</f>
        <v>0.46</v>
      </c>
      <c r="BG279" s="2">
        <f t="shared" si="519"/>
        <v>1.19</v>
      </c>
      <c r="BH279" s="2">
        <f t="shared" ref="BH279:BI279" si="520">SUM(BH27)</f>
        <v>0.31</v>
      </c>
      <c r="BI279" s="2">
        <f t="shared" si="520"/>
        <v>0.21</v>
      </c>
      <c r="BL279" s="2" t="s">
        <v>271</v>
      </c>
      <c r="BM279" s="2">
        <f t="shared" ref="BM279:BN279" si="521">SUM(BM27)</f>
        <v>0.4</v>
      </c>
      <c r="BN279" s="2">
        <f t="shared" si="521"/>
        <v>0.86</v>
      </c>
      <c r="BO279" s="2">
        <f t="shared" ref="BO279:BP279" si="522">SUM(BO27)</f>
        <v>0.34</v>
      </c>
      <c r="BP279" s="2">
        <f t="shared" si="522"/>
        <v>0.15</v>
      </c>
      <c r="BS279" t="s">
        <v>271</v>
      </c>
      <c r="BT279">
        <f t="shared" si="52"/>
        <v>0.55000000000000004</v>
      </c>
      <c r="BU279">
        <f t="shared" si="52"/>
        <v>1.08</v>
      </c>
      <c r="BV279">
        <f t="shared" si="90"/>
        <v>0.39</v>
      </c>
      <c r="BW279">
        <f t="shared" si="90"/>
        <v>0.24</v>
      </c>
      <c r="BZ279" s="2" t="s">
        <v>271</v>
      </c>
      <c r="CA279" s="2">
        <f t="shared" ref="CA279:CD279" si="523">SUM(CA27)</f>
        <v>0.46</v>
      </c>
      <c r="CB279" s="2">
        <f t="shared" si="523"/>
        <v>0.5</v>
      </c>
      <c r="CC279" s="2">
        <f t="shared" si="523"/>
        <v>0.47</v>
      </c>
      <c r="CD279" s="2">
        <f t="shared" si="523"/>
        <v>0.22</v>
      </c>
      <c r="CG279" s="34" t="s">
        <v>271</v>
      </c>
      <c r="CH279" s="34">
        <f t="shared" ref="CH279:CK279" si="524">SUM(CH27)</f>
        <v>0.44</v>
      </c>
      <c r="CI279" s="34">
        <f t="shared" si="524"/>
        <v>1.02</v>
      </c>
      <c r="CJ279" s="34">
        <f t="shared" si="524"/>
        <v>0.26</v>
      </c>
      <c r="CK279" s="34">
        <f t="shared" si="524"/>
        <v>0.12</v>
      </c>
      <c r="CN279" s="34" t="s">
        <v>271</v>
      </c>
      <c r="CO279" s="34">
        <f t="shared" ref="CO279:CR279" si="525">SUM(CO27)</f>
        <v>0.63</v>
      </c>
      <c r="CP279" s="34">
        <f t="shared" si="525"/>
        <v>0.89</v>
      </c>
      <c r="CQ279" s="34">
        <f t="shared" si="525"/>
        <v>0.51</v>
      </c>
      <c r="CR279" s="34">
        <f t="shared" si="525"/>
        <v>0.12</v>
      </c>
      <c r="CS279" s="34"/>
      <c r="CU279" s="34" t="s">
        <v>271</v>
      </c>
      <c r="CV279" s="34">
        <f t="shared" ref="CV279:CY279" si="526">SUM(CV27)</f>
        <v>0.64</v>
      </c>
      <c r="CW279" s="34">
        <f t="shared" si="526"/>
        <v>0.82</v>
      </c>
      <c r="CX279" s="34">
        <f t="shared" si="526"/>
        <v>0.61</v>
      </c>
      <c r="CY279" s="34">
        <f t="shared" si="526"/>
        <v>0.28999999999999998</v>
      </c>
      <c r="DB279" s="34" t="s">
        <v>271</v>
      </c>
      <c r="DC279" s="34">
        <f t="shared" ref="DC279:DF279" si="527">SUM(DC27)</f>
        <v>0.52</v>
      </c>
      <c r="DD279" s="34">
        <f t="shared" si="527"/>
        <v>0.8</v>
      </c>
      <c r="DE279" s="34">
        <f t="shared" si="527"/>
        <v>0.36</v>
      </c>
      <c r="DF279" s="34">
        <f t="shared" si="527"/>
        <v>0.23</v>
      </c>
      <c r="DI279" s="34" t="s">
        <v>271</v>
      </c>
      <c r="DJ279" s="34">
        <f t="shared" ref="DJ279:DM279" si="528">SUM(DJ27)</f>
        <v>0.5</v>
      </c>
      <c r="DK279" s="34">
        <f t="shared" si="528"/>
        <v>1.19</v>
      </c>
      <c r="DL279" s="34">
        <f t="shared" si="528"/>
        <v>0.35</v>
      </c>
      <c r="DM279" s="34">
        <f t="shared" si="528"/>
        <v>0.16</v>
      </c>
      <c r="DP279" s="34" t="s">
        <v>271</v>
      </c>
      <c r="DQ279" s="34">
        <f t="shared" ref="DQ279:DT279" si="529">SUM(DQ27)</f>
        <v>0.9</v>
      </c>
      <c r="DR279" s="34">
        <f t="shared" si="529"/>
        <v>1.49</v>
      </c>
      <c r="DS279" s="34">
        <f t="shared" si="529"/>
        <v>0.78</v>
      </c>
      <c r="DT279" s="34">
        <f t="shared" si="529"/>
        <v>0.31</v>
      </c>
      <c r="DW279" s="34" t="s">
        <v>271</v>
      </c>
      <c r="DX279" s="34">
        <f t="shared" ref="DX279:EA279" si="530">SUM(DX27)</f>
        <v>0.95</v>
      </c>
      <c r="DY279" s="34">
        <f t="shared" si="530"/>
        <v>1.76</v>
      </c>
      <c r="DZ279" s="34">
        <f t="shared" si="530"/>
        <v>0.73</v>
      </c>
      <c r="EA279" s="34">
        <f t="shared" si="530"/>
        <v>0.38</v>
      </c>
      <c r="ED279" s="34" t="s">
        <v>271</v>
      </c>
      <c r="EE279" s="34">
        <f t="shared" ref="EE279:EH279" si="531">SUM(EE27)</f>
        <v>1.02</v>
      </c>
      <c r="EF279" s="34">
        <f t="shared" si="531"/>
        <v>2.59</v>
      </c>
      <c r="EG279" s="34">
        <f t="shared" si="531"/>
        <v>0.67</v>
      </c>
      <c r="EH279" s="34">
        <f t="shared" si="531"/>
        <v>0.6</v>
      </c>
      <c r="EK279" s="34" t="s">
        <v>271</v>
      </c>
      <c r="EL279" s="34">
        <f t="shared" ref="EL279:EO279" si="532">SUM(EL27)</f>
        <v>1.01</v>
      </c>
      <c r="EM279" s="34">
        <f t="shared" si="532"/>
        <v>2.99</v>
      </c>
      <c r="EN279" s="34">
        <f t="shared" si="532"/>
        <v>0.66</v>
      </c>
      <c r="EO279" s="34">
        <f t="shared" si="532"/>
        <v>0.39</v>
      </c>
      <c r="ER279" s="34" t="s">
        <v>271</v>
      </c>
      <c r="ES279" s="34">
        <f t="shared" ref="ES279:EV279" si="533">SUM(ES27)</f>
        <v>1.08</v>
      </c>
      <c r="ET279" s="34">
        <f t="shared" si="533"/>
        <v>2.57</v>
      </c>
      <c r="EU279" s="34">
        <f t="shared" si="533"/>
        <v>0.76</v>
      </c>
      <c r="EV279" s="34">
        <f t="shared" si="533"/>
        <v>0.54</v>
      </c>
      <c r="EZ279" s="34">
        <f t="shared" ref="EZ279:FC279" si="534">SUM(EZ27)</f>
        <v>1.24</v>
      </c>
      <c r="FA279" s="34">
        <f t="shared" si="534"/>
        <v>2.66</v>
      </c>
      <c r="FB279" s="34">
        <f t="shared" si="534"/>
        <v>1.06</v>
      </c>
      <c r="FC279" s="34">
        <f t="shared" si="534"/>
        <v>0.52</v>
      </c>
      <c r="FD279" s="34"/>
      <c r="FG279" s="34">
        <f t="shared" ref="FG279:FJ279" si="535">SUM(FG27)</f>
        <v>0.86</v>
      </c>
      <c r="FH279" s="34">
        <f t="shared" si="535"/>
        <v>2.0699999999999998</v>
      </c>
      <c r="FI279" s="34">
        <f t="shared" si="535"/>
        <v>0.52</v>
      </c>
      <c r="FJ279" s="34">
        <f t="shared" si="535"/>
        <v>0.46</v>
      </c>
      <c r="FN279" s="34">
        <f t="shared" ref="FN279:FQ279" si="536">SUM(FN27)</f>
        <v>0.89</v>
      </c>
      <c r="FO279" s="34">
        <f t="shared" si="536"/>
        <v>2.6</v>
      </c>
      <c r="FP279" s="34">
        <f t="shared" si="536"/>
        <v>0.44</v>
      </c>
      <c r="FQ279" s="34">
        <f t="shared" si="536"/>
        <v>0.59</v>
      </c>
      <c r="FU279" s="34">
        <f t="shared" ref="FU279:FX279" si="537">SUM(FU27)</f>
        <v>1</v>
      </c>
      <c r="FV279" s="34">
        <f t="shared" si="537"/>
        <v>2.02</v>
      </c>
      <c r="FW279" s="34">
        <f t="shared" si="537"/>
        <v>0.88</v>
      </c>
      <c r="FX279" s="34">
        <f t="shared" si="537"/>
        <v>0.4</v>
      </c>
      <c r="FY279" s="34"/>
      <c r="GB279" s="34">
        <f t="shared" ref="GB279:GE279" si="538">SUM(GB27)</f>
        <v>0.99</v>
      </c>
      <c r="GC279" s="34">
        <f t="shared" si="538"/>
        <v>2.2999999999999998</v>
      </c>
      <c r="GD279" s="34">
        <f t="shared" si="538"/>
        <v>0.88</v>
      </c>
      <c r="GE279" s="34">
        <f t="shared" si="538"/>
        <v>0.3</v>
      </c>
    </row>
    <row r="280" spans="1:187" x14ac:dyDescent="0.25">
      <c r="A280" s="32" t="s">
        <v>272</v>
      </c>
      <c r="B280" s="32">
        <f t="shared" ref="B280:C280" si="539">SUM(B28)</f>
        <v>0.56999999999999995</v>
      </c>
      <c r="C280" s="32">
        <f t="shared" si="539"/>
        <v>1.22</v>
      </c>
      <c r="D280" s="32">
        <f t="shared" ref="D280:E280" si="540">SUM(D28)</f>
        <v>0.48</v>
      </c>
      <c r="E280" s="32">
        <f t="shared" si="540"/>
        <v>0.28000000000000003</v>
      </c>
      <c r="H280" s="32" t="s">
        <v>272</v>
      </c>
      <c r="I280" s="32">
        <f t="shared" ref="I280:J280" si="541">SUM(I28)</f>
        <v>0.52</v>
      </c>
      <c r="J280" s="32">
        <f t="shared" si="541"/>
        <v>0.98</v>
      </c>
      <c r="K280" s="32">
        <f t="shared" ref="K280:L280" si="542">SUM(K28)</f>
        <v>0.5</v>
      </c>
      <c r="L280" s="32">
        <f t="shared" si="542"/>
        <v>0.17</v>
      </c>
      <c r="O280" s="32" t="s">
        <v>272</v>
      </c>
      <c r="P280" s="32">
        <f t="shared" ref="P280:Q280" si="543">SUM(P28)</f>
        <v>0.46</v>
      </c>
      <c r="Q280" s="32">
        <f t="shared" si="543"/>
        <v>1.0900000000000001</v>
      </c>
      <c r="R280" s="32">
        <f t="shared" ref="R280:S280" si="544">SUM(R28)</f>
        <v>0.34</v>
      </c>
      <c r="S280" s="32">
        <f t="shared" si="544"/>
        <v>0.37</v>
      </c>
      <c r="V280" s="32" t="s">
        <v>272</v>
      </c>
      <c r="W280" s="32">
        <f t="shared" ref="W280:X280" si="545">SUM(W28)</f>
        <v>0.49</v>
      </c>
      <c r="X280" s="32">
        <f t="shared" si="545"/>
        <v>0.89</v>
      </c>
      <c r="Y280" s="32">
        <f t="shared" ref="Y280:Z280" si="546">SUM(Y28)</f>
        <v>0.33</v>
      </c>
      <c r="Z280" s="32">
        <f t="shared" si="546"/>
        <v>0.4</v>
      </c>
      <c r="AC280" s="32" t="s">
        <v>272</v>
      </c>
      <c r="AD280" s="32">
        <f t="shared" ref="AD280:AE280" si="547">SUM(AD28)</f>
        <v>0.55000000000000004</v>
      </c>
      <c r="AE280" s="32">
        <f t="shared" si="547"/>
        <v>0.53</v>
      </c>
      <c r="AF280" s="32">
        <f t="shared" ref="AF280:AG280" si="548">SUM(AF28)</f>
        <v>0.42</v>
      </c>
      <c r="AG280" s="32">
        <f t="shared" si="548"/>
        <v>0.7</v>
      </c>
      <c r="AJ280" s="32" t="s">
        <v>272</v>
      </c>
      <c r="AK280" s="32">
        <f t="shared" ref="AK280:AL280" si="549">SUM(AK28)</f>
        <v>0.56000000000000005</v>
      </c>
      <c r="AL280" s="32">
        <f t="shared" si="549"/>
        <v>1.34</v>
      </c>
      <c r="AM280" s="32">
        <f t="shared" ref="AM280:AN280" si="550">SUM(AM28)</f>
        <v>0.37</v>
      </c>
      <c r="AN280" s="32">
        <f t="shared" si="550"/>
        <v>0.47</v>
      </c>
      <c r="AQ280" s="2" t="s">
        <v>272</v>
      </c>
      <c r="AR280" s="2">
        <f t="shared" ref="AR280:AS280" si="551">SUM(AR28)</f>
        <v>0.49</v>
      </c>
      <c r="AS280" s="2">
        <f t="shared" si="551"/>
        <v>1.4</v>
      </c>
      <c r="AT280" s="2">
        <f t="shared" ref="AT280:AU280" si="552">SUM(AT28)</f>
        <v>0.28999999999999998</v>
      </c>
      <c r="AU280" s="2">
        <f t="shared" si="552"/>
        <v>0.24</v>
      </c>
      <c r="AX280" s="2" t="s">
        <v>272</v>
      </c>
      <c r="AY280" s="2">
        <f t="shared" ref="AY280:AZ280" si="553">SUM(AY28)</f>
        <v>0.51</v>
      </c>
      <c r="AZ280" s="2">
        <f t="shared" si="553"/>
        <v>1.0900000000000001</v>
      </c>
      <c r="BA280" s="2">
        <f t="shared" ref="BA280:BB280" si="554">SUM(BA28)</f>
        <v>0.47</v>
      </c>
      <c r="BB280" s="2">
        <f t="shared" si="554"/>
        <v>0.27</v>
      </c>
      <c r="BE280" s="2" t="s">
        <v>272</v>
      </c>
      <c r="BF280" s="2">
        <f t="shared" ref="BF280:BG280" si="555">SUM(BF28)</f>
        <v>0.64</v>
      </c>
      <c r="BG280" s="2">
        <f t="shared" si="555"/>
        <v>0.55000000000000004</v>
      </c>
      <c r="BH280" s="2">
        <f t="shared" ref="BH280:BI280" si="556">SUM(BH28)</f>
        <v>0.68</v>
      </c>
      <c r="BI280" s="2">
        <f t="shared" si="556"/>
        <v>0.36</v>
      </c>
      <c r="BL280" s="2" t="s">
        <v>272</v>
      </c>
      <c r="BM280" s="2">
        <f t="shared" ref="BM280:BN280" si="557">SUM(BM28)</f>
        <v>0.52</v>
      </c>
      <c r="BN280" s="2">
        <f t="shared" si="557"/>
        <v>0.65</v>
      </c>
      <c r="BO280" s="2">
        <f t="shared" ref="BO280:BP280" si="558">SUM(BO28)</f>
        <v>0.51</v>
      </c>
      <c r="BP280" s="2">
        <f t="shared" si="558"/>
        <v>0.16</v>
      </c>
      <c r="BS280" t="s">
        <v>272</v>
      </c>
      <c r="BT280">
        <f t="shared" si="52"/>
        <v>0.34</v>
      </c>
      <c r="BU280">
        <f t="shared" si="52"/>
        <v>0.33</v>
      </c>
      <c r="BV280">
        <f t="shared" si="90"/>
        <v>0.37</v>
      </c>
      <c r="BW280">
        <f t="shared" si="90"/>
        <v>7.0000000000000007E-2</v>
      </c>
      <c r="BZ280" s="2" t="s">
        <v>272</v>
      </c>
      <c r="CA280" s="2">
        <f t="shared" ref="CA280:CD280" si="559">SUM(CA28)</f>
        <v>0.35</v>
      </c>
      <c r="CB280" s="2">
        <f t="shared" si="559"/>
        <v>0.67</v>
      </c>
      <c r="CC280" s="2">
        <f t="shared" si="559"/>
        <v>0.32</v>
      </c>
      <c r="CD280" s="2">
        <f t="shared" si="559"/>
        <v>7.0000000000000007E-2</v>
      </c>
      <c r="CG280" s="34" t="s">
        <v>272</v>
      </c>
      <c r="CH280" s="34">
        <f t="shared" ref="CH280:CK280" si="560">SUM(CH28)</f>
        <v>0.54</v>
      </c>
      <c r="CI280" s="34">
        <f t="shared" si="560"/>
        <v>0.64</v>
      </c>
      <c r="CJ280" s="34">
        <f t="shared" si="560"/>
        <v>0.48</v>
      </c>
      <c r="CK280" s="34">
        <f t="shared" si="560"/>
        <v>0.17</v>
      </c>
      <c r="CN280" s="34" t="s">
        <v>272</v>
      </c>
      <c r="CO280" s="34">
        <f t="shared" ref="CO280:CR280" si="561">SUM(CO28)</f>
        <v>0.45</v>
      </c>
      <c r="CP280" s="34">
        <f t="shared" si="561"/>
        <v>1.2</v>
      </c>
      <c r="CQ280" s="34">
        <f t="shared" si="561"/>
        <v>0.31</v>
      </c>
      <c r="CR280" s="34">
        <f t="shared" si="561"/>
        <v>0.32</v>
      </c>
      <c r="CS280" s="34"/>
      <c r="CU280" s="34" t="s">
        <v>272</v>
      </c>
      <c r="CV280" s="34">
        <f t="shared" ref="CV280:CY280" si="562">SUM(CV28)</f>
        <v>0.48</v>
      </c>
      <c r="CW280" s="34">
        <f t="shared" si="562"/>
        <v>0.84</v>
      </c>
      <c r="CX280" s="34">
        <f t="shared" si="562"/>
        <v>0.39</v>
      </c>
      <c r="CY280" s="34">
        <f t="shared" si="562"/>
        <v>0.11</v>
      </c>
      <c r="DB280" s="34" t="s">
        <v>272</v>
      </c>
      <c r="DC280" s="34">
        <f t="shared" ref="DC280:DF280" si="563">SUM(DC28)</f>
        <v>0.64</v>
      </c>
      <c r="DD280" s="34">
        <f t="shared" si="563"/>
        <v>1.66</v>
      </c>
      <c r="DE280" s="34">
        <f t="shared" si="563"/>
        <v>0.49</v>
      </c>
      <c r="DF280" s="34">
        <f t="shared" si="563"/>
        <v>7.0000000000000007E-2</v>
      </c>
      <c r="DI280" s="34" t="s">
        <v>272</v>
      </c>
      <c r="DJ280" s="34">
        <f t="shared" ref="DJ280:DM280" si="564">SUM(DJ28)</f>
        <v>0.42</v>
      </c>
      <c r="DK280" s="34">
        <f t="shared" si="564"/>
        <v>0.93</v>
      </c>
      <c r="DL280" s="34">
        <f t="shared" si="564"/>
        <v>0.45</v>
      </c>
      <c r="DM280" s="34">
        <f t="shared" si="564"/>
        <v>0</v>
      </c>
      <c r="DP280" s="34" t="s">
        <v>272</v>
      </c>
      <c r="DQ280" s="34">
        <f t="shared" ref="DQ280:DT280" si="565">SUM(DQ28)</f>
        <v>0.44</v>
      </c>
      <c r="DR280" s="34">
        <f t="shared" si="565"/>
        <v>1.67</v>
      </c>
      <c r="DS280" s="34">
        <f t="shared" si="565"/>
        <v>0.26</v>
      </c>
      <c r="DT280" s="34">
        <f t="shared" si="565"/>
        <v>0.11</v>
      </c>
      <c r="DW280" s="34" t="s">
        <v>272</v>
      </c>
      <c r="DX280" s="34">
        <f t="shared" ref="DX280:EA280" si="566">SUM(DX28)</f>
        <v>0.18</v>
      </c>
      <c r="DY280" s="34">
        <f t="shared" si="566"/>
        <v>0.61</v>
      </c>
      <c r="DZ280" s="34">
        <f t="shared" si="566"/>
        <v>0.1</v>
      </c>
      <c r="EA280" s="34">
        <f t="shared" si="566"/>
        <v>0.01</v>
      </c>
      <c r="ED280" s="34" t="s">
        <v>272</v>
      </c>
      <c r="EE280" s="34">
        <f t="shared" ref="EE280:EH280" si="567">SUM(EE28)</f>
        <v>0.28999999999999998</v>
      </c>
      <c r="EF280" s="34">
        <f t="shared" si="567"/>
        <v>0.57999999999999996</v>
      </c>
      <c r="EG280" s="34">
        <f t="shared" si="567"/>
        <v>0.24</v>
      </c>
      <c r="EH280" s="34">
        <f t="shared" si="567"/>
        <v>0.12</v>
      </c>
      <c r="EK280" s="34" t="s">
        <v>272</v>
      </c>
      <c r="EL280" s="34">
        <f t="shared" ref="EL280:EO280" si="568">SUM(EL28)</f>
        <v>0.42</v>
      </c>
      <c r="EM280" s="34">
        <f t="shared" si="568"/>
        <v>0.79</v>
      </c>
      <c r="EN280" s="34">
        <f t="shared" si="568"/>
        <v>0.38</v>
      </c>
      <c r="EO280" s="34">
        <f t="shared" si="568"/>
        <v>0.02</v>
      </c>
      <c r="ER280" s="34" t="s">
        <v>272</v>
      </c>
      <c r="ES280" s="34">
        <f t="shared" ref="ES280:EV280" si="569">SUM(ES28)</f>
        <v>0.48</v>
      </c>
      <c r="ET280" s="34">
        <f t="shared" si="569"/>
        <v>0.59</v>
      </c>
      <c r="EU280" s="34">
        <f t="shared" si="569"/>
        <v>0.56999999999999995</v>
      </c>
      <c r="EV280" s="34">
        <f t="shared" si="569"/>
        <v>0.02</v>
      </c>
      <c r="EZ280" s="34">
        <f t="shared" ref="EZ280:FC280" si="570">SUM(EZ28)</f>
        <v>0.46</v>
      </c>
      <c r="FA280" s="34">
        <f t="shared" si="570"/>
        <v>0.74</v>
      </c>
      <c r="FB280" s="34">
        <f t="shared" si="570"/>
        <v>0.48</v>
      </c>
      <c r="FC280" s="34">
        <f t="shared" si="570"/>
        <v>0.04</v>
      </c>
      <c r="FD280" s="34"/>
      <c r="FG280" s="34">
        <f t="shared" ref="FG280:FJ280" si="571">SUM(FG28)</f>
        <v>0.78</v>
      </c>
      <c r="FH280" s="34">
        <f t="shared" si="571"/>
        <v>1.07</v>
      </c>
      <c r="FI280" s="34">
        <f t="shared" si="571"/>
        <v>0.93</v>
      </c>
      <c r="FJ280" s="34">
        <f t="shared" si="571"/>
        <v>0.03</v>
      </c>
      <c r="FN280" s="34">
        <f t="shared" ref="FN280:FQ280" si="572">SUM(FN28)</f>
        <v>0.9</v>
      </c>
      <c r="FO280" s="34">
        <f t="shared" si="572"/>
        <v>1.25</v>
      </c>
      <c r="FP280" s="34">
        <f t="shared" si="572"/>
        <v>0.99</v>
      </c>
      <c r="FQ280" s="34">
        <f t="shared" si="572"/>
        <v>0.16</v>
      </c>
      <c r="FU280" s="34">
        <f t="shared" ref="FU280:FX280" si="573">SUM(FU28)</f>
        <v>0.73</v>
      </c>
      <c r="FV280" s="34">
        <f t="shared" si="573"/>
        <v>1.1000000000000001</v>
      </c>
      <c r="FW280" s="34">
        <f t="shared" si="573"/>
        <v>0.82</v>
      </c>
      <c r="FX280" s="34">
        <f t="shared" si="573"/>
        <v>0.15</v>
      </c>
      <c r="FY280" s="34"/>
      <c r="GB280" s="34">
        <f t="shared" ref="GB280:GE280" si="574">SUM(GB28)</f>
        <v>1</v>
      </c>
      <c r="GC280" s="34">
        <f t="shared" si="574"/>
        <v>1.35</v>
      </c>
      <c r="GD280" s="34">
        <f t="shared" si="574"/>
        <v>1.07</v>
      </c>
      <c r="GE280" s="34">
        <f t="shared" si="574"/>
        <v>0.47</v>
      </c>
    </row>
    <row r="281" spans="1:187" x14ac:dyDescent="0.25">
      <c r="A281" s="32" t="s">
        <v>273</v>
      </c>
      <c r="B281" s="32">
        <f t="shared" ref="B281:C281" si="575">SUM(B29)</f>
        <v>0.83</v>
      </c>
      <c r="C281" s="32">
        <f t="shared" si="575"/>
        <v>1.07</v>
      </c>
      <c r="D281" s="32">
        <f t="shared" ref="D281:E281" si="576">SUM(D29)</f>
        <v>0.8</v>
      </c>
      <c r="E281" s="32">
        <f t="shared" si="576"/>
        <v>0.32</v>
      </c>
      <c r="H281" s="32" t="s">
        <v>273</v>
      </c>
      <c r="I281" s="32">
        <f t="shared" ref="I281:J281" si="577">SUM(I29)</f>
        <v>0.88</v>
      </c>
      <c r="J281" s="32">
        <f t="shared" si="577"/>
        <v>1.35</v>
      </c>
      <c r="K281" s="32">
        <f t="shared" ref="K281:L281" si="578">SUM(K29)</f>
        <v>0.91</v>
      </c>
      <c r="L281" s="32">
        <f t="shared" si="578"/>
        <v>0.28999999999999998</v>
      </c>
      <c r="O281" s="32" t="s">
        <v>273</v>
      </c>
      <c r="P281" s="32">
        <f t="shared" ref="P281:Q281" si="579">SUM(P29)</f>
        <v>0.88</v>
      </c>
      <c r="Q281" s="32">
        <f t="shared" si="579"/>
        <v>1.84</v>
      </c>
      <c r="R281" s="32">
        <f t="shared" ref="R281:S281" si="580">SUM(R29)</f>
        <v>0.74</v>
      </c>
      <c r="S281" s="32">
        <f t="shared" si="580"/>
        <v>0.39</v>
      </c>
      <c r="V281" s="32" t="s">
        <v>273</v>
      </c>
      <c r="W281" s="32">
        <f t="shared" ref="W281:X281" si="581">SUM(W29)</f>
        <v>0.91</v>
      </c>
      <c r="X281" s="32">
        <f t="shared" si="581"/>
        <v>1.46</v>
      </c>
      <c r="Y281" s="32">
        <f t="shared" ref="Y281:Z281" si="582">SUM(Y29)</f>
        <v>0.94</v>
      </c>
      <c r="Z281" s="32">
        <f t="shared" si="582"/>
        <v>0.36</v>
      </c>
      <c r="AC281" s="32" t="s">
        <v>273</v>
      </c>
      <c r="AD281" s="32">
        <f t="shared" ref="AD281:AE281" si="583">SUM(AD29)</f>
        <v>0.63</v>
      </c>
      <c r="AE281" s="32">
        <f t="shared" si="583"/>
        <v>1.38</v>
      </c>
      <c r="AF281" s="32">
        <f t="shared" ref="AF281:AG281" si="584">SUM(AF29)</f>
        <v>0.56000000000000005</v>
      </c>
      <c r="AG281" s="32">
        <f t="shared" si="584"/>
        <v>0.31</v>
      </c>
      <c r="AJ281" s="32" t="s">
        <v>273</v>
      </c>
      <c r="AK281" s="32">
        <f t="shared" ref="AK281:AL281" si="585">SUM(AK29)</f>
        <v>0.91</v>
      </c>
      <c r="AL281" s="32">
        <f t="shared" si="585"/>
        <v>2.34</v>
      </c>
      <c r="AM281" s="32">
        <f t="shared" ref="AM281:AN281" si="586">SUM(AM29)</f>
        <v>0.8</v>
      </c>
      <c r="AN281" s="32">
        <f t="shared" si="586"/>
        <v>0.21</v>
      </c>
      <c r="AQ281" s="2" t="s">
        <v>273</v>
      </c>
      <c r="AR281" s="2">
        <f t="shared" ref="AR281:AS281" si="587">SUM(AR29)</f>
        <v>1.21</v>
      </c>
      <c r="AS281" s="2">
        <f t="shared" si="587"/>
        <v>2.16</v>
      </c>
      <c r="AT281" s="2">
        <f t="shared" ref="AT281:AU281" si="588">SUM(AT29)</f>
        <v>1.1499999999999999</v>
      </c>
      <c r="AU281" s="2">
        <f t="shared" si="588"/>
        <v>0.24</v>
      </c>
      <c r="AX281" s="2" t="s">
        <v>273</v>
      </c>
      <c r="AY281" s="2">
        <f t="shared" ref="AY281:AZ281" si="589">SUM(AY29)</f>
        <v>0.8</v>
      </c>
      <c r="AZ281" s="2">
        <f t="shared" si="589"/>
        <v>1.56</v>
      </c>
      <c r="BA281" s="2">
        <f t="shared" ref="BA281:BB281" si="590">SUM(BA29)</f>
        <v>0.66</v>
      </c>
      <c r="BB281" s="2">
        <f t="shared" si="590"/>
        <v>0.26</v>
      </c>
      <c r="BE281" s="2" t="s">
        <v>273</v>
      </c>
      <c r="BF281" s="2">
        <f t="shared" ref="BF281:BG281" si="591">SUM(BF29)</f>
        <v>0.83</v>
      </c>
      <c r="BG281" s="2">
        <f t="shared" si="591"/>
        <v>1.52</v>
      </c>
      <c r="BH281" s="2">
        <f t="shared" ref="BH281:BI281" si="592">SUM(BH29)</f>
        <v>0.74</v>
      </c>
      <c r="BI281" s="2">
        <f t="shared" si="592"/>
        <v>0.33</v>
      </c>
      <c r="BL281" s="2" t="s">
        <v>273</v>
      </c>
      <c r="BM281" s="2">
        <f t="shared" ref="BM281:BN281" si="593">SUM(BM29)</f>
        <v>0.6</v>
      </c>
      <c r="BN281" s="2">
        <f t="shared" si="593"/>
        <v>1.63</v>
      </c>
      <c r="BO281" s="2">
        <f t="shared" ref="BO281:BP281" si="594">SUM(BO29)</f>
        <v>0.43</v>
      </c>
      <c r="BP281" s="2">
        <f t="shared" si="594"/>
        <v>0.23</v>
      </c>
      <c r="BS281" t="s">
        <v>273</v>
      </c>
      <c r="BT281">
        <f t="shared" si="52"/>
        <v>0.85</v>
      </c>
      <c r="BU281">
        <f t="shared" si="52"/>
        <v>2.08</v>
      </c>
      <c r="BV281">
        <f t="shared" si="90"/>
        <v>0.68</v>
      </c>
      <c r="BW281">
        <f t="shared" si="90"/>
        <v>0.37</v>
      </c>
      <c r="BZ281" s="2" t="s">
        <v>273</v>
      </c>
      <c r="CA281" s="2">
        <f t="shared" ref="CA281:CD281" si="595">SUM(CA29)</f>
        <v>0.86</v>
      </c>
      <c r="CB281" s="2">
        <f t="shared" si="595"/>
        <v>1.71</v>
      </c>
      <c r="CC281" s="2">
        <f t="shared" si="595"/>
        <v>0.62</v>
      </c>
      <c r="CD281" s="2">
        <f t="shared" si="595"/>
        <v>0.82</v>
      </c>
      <c r="CG281" s="34" t="s">
        <v>273</v>
      </c>
      <c r="CH281" s="34">
        <f t="shared" ref="CH281:CK281" si="596">SUM(CH29)</f>
        <v>0.78</v>
      </c>
      <c r="CI281" s="34">
        <f t="shared" si="596"/>
        <v>1.52</v>
      </c>
      <c r="CJ281" s="34">
        <f t="shared" si="596"/>
        <v>0.57999999999999996</v>
      </c>
      <c r="CK281" s="34">
        <f t="shared" si="596"/>
        <v>0.57999999999999996</v>
      </c>
      <c r="CN281" s="34" t="s">
        <v>273</v>
      </c>
      <c r="CO281" s="34">
        <f t="shared" ref="CO281:CR281" si="597">SUM(CO29)</f>
        <v>0.7</v>
      </c>
      <c r="CP281" s="34">
        <f t="shared" si="597"/>
        <v>1.45</v>
      </c>
      <c r="CQ281" s="34">
        <f t="shared" si="597"/>
        <v>0.55000000000000004</v>
      </c>
      <c r="CR281" s="34">
        <f t="shared" si="597"/>
        <v>0.57999999999999996</v>
      </c>
      <c r="CS281" s="34"/>
      <c r="CU281" s="34" t="s">
        <v>273</v>
      </c>
      <c r="CV281" s="34">
        <f t="shared" ref="CV281:CY281" si="598">SUM(CV29)</f>
        <v>0.82</v>
      </c>
      <c r="CW281" s="34">
        <f t="shared" si="598"/>
        <v>1.1000000000000001</v>
      </c>
      <c r="CX281" s="34">
        <f t="shared" si="598"/>
        <v>0.77</v>
      </c>
      <c r="CY281" s="34">
        <f t="shared" si="598"/>
        <v>0.68</v>
      </c>
      <c r="DB281" s="34" t="s">
        <v>273</v>
      </c>
      <c r="DC281" s="34">
        <f t="shared" ref="DC281:DF281" si="599">SUM(DC29)</f>
        <v>0.56999999999999995</v>
      </c>
      <c r="DD281" s="34">
        <f t="shared" si="599"/>
        <v>0.65</v>
      </c>
      <c r="DE281" s="34">
        <f t="shared" si="599"/>
        <v>0.6</v>
      </c>
      <c r="DF281" s="34">
        <f t="shared" si="599"/>
        <v>0.41</v>
      </c>
      <c r="DI281" s="34" t="s">
        <v>273</v>
      </c>
      <c r="DJ281" s="34">
        <f t="shared" ref="DJ281:DM281" si="600">SUM(DJ29)</f>
        <v>0.71</v>
      </c>
      <c r="DK281" s="34">
        <f t="shared" si="600"/>
        <v>0.79</v>
      </c>
      <c r="DL281" s="34">
        <f t="shared" si="600"/>
        <v>0.72</v>
      </c>
      <c r="DM281" s="34">
        <f t="shared" si="600"/>
        <v>0.27</v>
      </c>
      <c r="DP281" s="34" t="s">
        <v>273</v>
      </c>
      <c r="DQ281" s="34">
        <f t="shared" ref="DQ281:DT281" si="601">SUM(DQ29)</f>
        <v>0.79</v>
      </c>
      <c r="DR281" s="34">
        <f t="shared" si="601"/>
        <v>0.83</v>
      </c>
      <c r="DS281" s="34">
        <f t="shared" si="601"/>
        <v>0.87</v>
      </c>
      <c r="DT281" s="34">
        <f t="shared" si="601"/>
        <v>0.44</v>
      </c>
      <c r="DW281" s="34" t="s">
        <v>273</v>
      </c>
      <c r="DX281" s="34">
        <f t="shared" ref="DX281:EA281" si="602">SUM(DX29)</f>
        <v>0.78</v>
      </c>
      <c r="DY281" s="34">
        <f t="shared" si="602"/>
        <v>0.97</v>
      </c>
      <c r="DZ281" s="34">
        <f t="shared" si="602"/>
        <v>0.75</v>
      </c>
      <c r="EA281" s="34">
        <f t="shared" si="602"/>
        <v>0.28999999999999998</v>
      </c>
      <c r="ED281" s="34" t="s">
        <v>273</v>
      </c>
      <c r="EE281" s="34">
        <f t="shared" ref="EE281:EH281" si="603">SUM(EE29)</f>
        <v>0.79</v>
      </c>
      <c r="EF281" s="34">
        <f t="shared" si="603"/>
        <v>1.33</v>
      </c>
      <c r="EG281" s="34">
        <f t="shared" si="603"/>
        <v>0.69</v>
      </c>
      <c r="EH281" s="34">
        <f t="shared" si="603"/>
        <v>0.27</v>
      </c>
      <c r="EK281" s="34" t="s">
        <v>273</v>
      </c>
      <c r="EL281" s="34">
        <f t="shared" ref="EL281:EO281" si="604">SUM(EL29)</f>
        <v>0.71</v>
      </c>
      <c r="EM281" s="34">
        <f t="shared" si="604"/>
        <v>1.21</v>
      </c>
      <c r="EN281" s="34">
        <f t="shared" si="604"/>
        <v>0.74</v>
      </c>
      <c r="EO281" s="34">
        <f t="shared" si="604"/>
        <v>0.12</v>
      </c>
      <c r="ER281" s="34" t="s">
        <v>273</v>
      </c>
      <c r="ES281" s="34">
        <f t="shared" ref="ES281:EV281" si="605">SUM(ES29)</f>
        <v>0.66</v>
      </c>
      <c r="ET281" s="34">
        <f t="shared" si="605"/>
        <v>1.05</v>
      </c>
      <c r="EU281" s="34">
        <f t="shared" si="605"/>
        <v>0.7</v>
      </c>
      <c r="EV281" s="34">
        <f t="shared" si="605"/>
        <v>0.11</v>
      </c>
      <c r="EZ281" s="34">
        <f t="shared" ref="EZ281:FC281" si="606">SUM(EZ29)</f>
        <v>0.73</v>
      </c>
      <c r="FA281" s="34">
        <f t="shared" si="606"/>
        <v>1.33</v>
      </c>
      <c r="FB281" s="34">
        <f t="shared" si="606"/>
        <v>0.67</v>
      </c>
      <c r="FC281" s="34">
        <f t="shared" si="606"/>
        <v>0.23</v>
      </c>
      <c r="FD281" s="34"/>
      <c r="FG281" s="34">
        <f t="shared" ref="FG281:FJ281" si="607">SUM(FG29)</f>
        <v>0.86</v>
      </c>
      <c r="FH281" s="34">
        <f t="shared" si="607"/>
        <v>1.24</v>
      </c>
      <c r="FI281" s="34">
        <f t="shared" si="607"/>
        <v>0.97</v>
      </c>
      <c r="FJ281" s="34">
        <f t="shared" si="607"/>
        <v>0.21</v>
      </c>
      <c r="FN281" s="34">
        <f t="shared" ref="FN281:FQ281" si="608">SUM(FN29)</f>
        <v>0.93</v>
      </c>
      <c r="FO281" s="34">
        <f t="shared" si="608"/>
        <v>1.74</v>
      </c>
      <c r="FP281" s="34">
        <f t="shared" si="608"/>
        <v>0.92</v>
      </c>
      <c r="FQ281" s="34">
        <f t="shared" si="608"/>
        <v>0.26</v>
      </c>
      <c r="FU281" s="34">
        <f t="shared" ref="FU281:FX281" si="609">SUM(FU29)</f>
        <v>0.6</v>
      </c>
      <c r="FV281" s="34">
        <f t="shared" si="609"/>
        <v>0.73</v>
      </c>
      <c r="FW281" s="34">
        <f t="shared" si="609"/>
        <v>0.67</v>
      </c>
      <c r="FX281" s="34">
        <f t="shared" si="609"/>
        <v>0.12</v>
      </c>
      <c r="FY281" s="34"/>
      <c r="GB281" s="34">
        <f t="shared" ref="GB281:GE281" si="610">SUM(GB29)</f>
        <v>0.63</v>
      </c>
      <c r="GC281" s="34">
        <f t="shared" si="610"/>
        <v>1.1200000000000001</v>
      </c>
      <c r="GD281" s="34">
        <f t="shared" si="610"/>
        <v>0.66</v>
      </c>
      <c r="GE281" s="34">
        <f t="shared" si="610"/>
        <v>0.13</v>
      </c>
    </row>
    <row r="282" spans="1:187" x14ac:dyDescent="0.25">
      <c r="A282" s="32" t="s">
        <v>274</v>
      </c>
      <c r="B282" s="32">
        <f t="shared" ref="B282:C282" si="611">SUM(B30)</f>
        <v>0.85</v>
      </c>
      <c r="C282" s="32">
        <f t="shared" si="611"/>
        <v>0.87</v>
      </c>
      <c r="D282" s="32">
        <f t="shared" ref="D282:E282" si="612">SUM(D30)</f>
        <v>0.92</v>
      </c>
      <c r="E282" s="32">
        <f t="shared" si="612"/>
        <v>0.65</v>
      </c>
      <c r="H282" s="32" t="s">
        <v>274</v>
      </c>
      <c r="I282" s="32">
        <f t="shared" ref="I282:J282" si="613">SUM(I30)</f>
        <v>0.8</v>
      </c>
      <c r="J282" s="32">
        <f t="shared" si="613"/>
        <v>1.64</v>
      </c>
      <c r="K282" s="32">
        <f t="shared" ref="K282:L282" si="614">SUM(K30)</f>
        <v>0.68</v>
      </c>
      <c r="L282" s="32">
        <f t="shared" si="614"/>
        <v>0.45</v>
      </c>
      <c r="O282" s="32" t="s">
        <v>274</v>
      </c>
      <c r="P282" s="32">
        <f t="shared" ref="P282:Q282" si="615">SUM(P30)</f>
        <v>0.68</v>
      </c>
      <c r="Q282" s="32">
        <f t="shared" si="615"/>
        <v>1.26</v>
      </c>
      <c r="R282" s="32">
        <f t="shared" ref="R282:S282" si="616">SUM(R30)</f>
        <v>0.51</v>
      </c>
      <c r="S282" s="32">
        <f t="shared" si="616"/>
        <v>0.82</v>
      </c>
      <c r="V282" s="32" t="s">
        <v>274</v>
      </c>
      <c r="W282" s="32">
        <f t="shared" ref="W282:X282" si="617">SUM(W30)</f>
        <v>0.99</v>
      </c>
      <c r="X282" s="32">
        <f t="shared" si="617"/>
        <v>0.87</v>
      </c>
      <c r="Y282" s="32">
        <f t="shared" ref="Y282:Z282" si="618">SUM(Y30)</f>
        <v>1.03</v>
      </c>
      <c r="Z282" s="32">
        <f t="shared" si="618"/>
        <v>0.92</v>
      </c>
      <c r="AC282" s="32" t="s">
        <v>274</v>
      </c>
      <c r="AD282" s="32">
        <f t="shared" ref="AD282:AE282" si="619">SUM(AD30)</f>
        <v>0.91</v>
      </c>
      <c r="AE282" s="32">
        <f t="shared" si="619"/>
        <v>0.68</v>
      </c>
      <c r="AF282" s="32">
        <f t="shared" ref="AF282:AG282" si="620">SUM(AF30)</f>
        <v>0.9</v>
      </c>
      <c r="AG282" s="32">
        <f t="shared" si="620"/>
        <v>0.93</v>
      </c>
      <c r="AJ282" s="32" t="s">
        <v>274</v>
      </c>
      <c r="AK282" s="32">
        <f t="shared" ref="AK282:AL282" si="621">SUM(AK30)</f>
        <v>0.64</v>
      </c>
      <c r="AL282" s="32">
        <f t="shared" si="621"/>
        <v>0.48</v>
      </c>
      <c r="AM282" s="32">
        <f t="shared" ref="AM282:AN282" si="622">SUM(AM30)</f>
        <v>0.69</v>
      </c>
      <c r="AN282" s="32">
        <f t="shared" si="622"/>
        <v>0.62</v>
      </c>
      <c r="AQ282" s="2" t="s">
        <v>274</v>
      </c>
      <c r="AR282" s="2">
        <f t="shared" ref="AR282:AS282" si="623">SUM(AR30)</f>
        <v>0.79</v>
      </c>
      <c r="AS282" s="2">
        <f t="shared" si="623"/>
        <v>0.62</v>
      </c>
      <c r="AT282" s="2">
        <f t="shared" ref="AT282:AU282" si="624">SUM(AT30)</f>
        <v>0.86</v>
      </c>
      <c r="AU282" s="2">
        <f t="shared" si="624"/>
        <v>0.64</v>
      </c>
      <c r="AX282" s="2" t="s">
        <v>274</v>
      </c>
      <c r="AY282" s="2">
        <f t="shared" ref="AY282:AZ282" si="625">SUM(AY30)</f>
        <v>0.52</v>
      </c>
      <c r="AZ282" s="2">
        <f t="shared" si="625"/>
        <v>0.37</v>
      </c>
      <c r="BA282" s="2">
        <f t="shared" ref="BA282:BB282" si="626">SUM(BA30)</f>
        <v>0.52</v>
      </c>
      <c r="BB282" s="2">
        <f t="shared" si="626"/>
        <v>0.51</v>
      </c>
      <c r="BE282" s="2" t="s">
        <v>274</v>
      </c>
      <c r="BF282" s="2">
        <f t="shared" ref="BF282:BG282" si="627">SUM(BF30)</f>
        <v>0.56999999999999995</v>
      </c>
      <c r="BG282" s="2">
        <f t="shared" si="627"/>
        <v>0.63</v>
      </c>
      <c r="BH282" s="2">
        <f t="shared" ref="BH282:BI282" si="628">SUM(BH30)</f>
        <v>0.44</v>
      </c>
      <c r="BI282" s="2">
        <f t="shared" si="628"/>
        <v>0.5</v>
      </c>
      <c r="BL282" s="2" t="s">
        <v>274</v>
      </c>
      <c r="BM282" s="2">
        <f t="shared" ref="BM282:BN282" si="629">SUM(BM30)</f>
        <v>0.45</v>
      </c>
      <c r="BN282" s="2">
        <f t="shared" si="629"/>
        <v>0.51</v>
      </c>
      <c r="BO282" s="2">
        <f t="shared" ref="BO282:BP282" si="630">SUM(BO30)</f>
        <v>0.33</v>
      </c>
      <c r="BP282" s="2">
        <f t="shared" si="630"/>
        <v>0.74</v>
      </c>
      <c r="BS282" t="s">
        <v>274</v>
      </c>
      <c r="BT282">
        <f t="shared" si="52"/>
        <v>0.55000000000000004</v>
      </c>
      <c r="BU282">
        <f t="shared" si="52"/>
        <v>0.65</v>
      </c>
      <c r="BV282">
        <f t="shared" si="90"/>
        <v>0.5</v>
      </c>
      <c r="BW282">
        <f t="shared" si="90"/>
        <v>0.57999999999999996</v>
      </c>
      <c r="BZ282" s="2" t="s">
        <v>274</v>
      </c>
      <c r="CA282" s="2">
        <f t="shared" ref="CA282:CD282" si="631">SUM(CA30)</f>
        <v>0.71</v>
      </c>
      <c r="CB282" s="2">
        <f t="shared" si="631"/>
        <v>1.03</v>
      </c>
      <c r="CC282" s="2">
        <f t="shared" si="631"/>
        <v>0.55000000000000004</v>
      </c>
      <c r="CD282" s="2">
        <f t="shared" si="631"/>
        <v>0.99</v>
      </c>
      <c r="CG282" s="34" t="s">
        <v>274</v>
      </c>
      <c r="CH282" s="34">
        <f t="shared" ref="CH282:CK282" si="632">SUM(CH30)</f>
        <v>0.73</v>
      </c>
      <c r="CI282" s="34">
        <f t="shared" si="632"/>
        <v>0.87</v>
      </c>
      <c r="CJ282" s="34">
        <f t="shared" si="632"/>
        <v>0.76</v>
      </c>
      <c r="CK282" s="34">
        <f t="shared" si="632"/>
        <v>0.45</v>
      </c>
      <c r="CN282" s="34" t="s">
        <v>274</v>
      </c>
      <c r="CO282" s="34">
        <f t="shared" ref="CO282:CR282" si="633">SUM(CO30)</f>
        <v>0.69</v>
      </c>
      <c r="CP282" s="34">
        <f t="shared" si="633"/>
        <v>1.1100000000000001</v>
      </c>
      <c r="CQ282" s="34">
        <f t="shared" si="633"/>
        <v>0.71</v>
      </c>
      <c r="CR282" s="34">
        <f t="shared" si="633"/>
        <v>0.21</v>
      </c>
      <c r="CS282" s="34"/>
      <c r="CU282" s="34" t="s">
        <v>274</v>
      </c>
      <c r="CV282" s="34">
        <f t="shared" ref="CV282:CY282" si="634">SUM(CV30)</f>
        <v>0.46</v>
      </c>
      <c r="CW282" s="34">
        <f t="shared" si="634"/>
        <v>0.38</v>
      </c>
      <c r="CX282" s="34">
        <f t="shared" si="634"/>
        <v>0.46</v>
      </c>
      <c r="CY282" s="34">
        <f t="shared" si="634"/>
        <v>0.43</v>
      </c>
      <c r="DB282" s="34" t="s">
        <v>274</v>
      </c>
      <c r="DC282" s="34">
        <f t="shared" ref="DC282:DF282" si="635">SUM(DC30)</f>
        <v>0.38</v>
      </c>
      <c r="DD282" s="34">
        <f t="shared" si="635"/>
        <v>0.46</v>
      </c>
      <c r="DE282" s="34">
        <f t="shared" si="635"/>
        <v>0.37</v>
      </c>
      <c r="DF282" s="34">
        <f t="shared" si="635"/>
        <v>0.28999999999999998</v>
      </c>
      <c r="DI282" s="34" t="s">
        <v>274</v>
      </c>
      <c r="DJ282" s="34">
        <f t="shared" ref="DJ282:DM282" si="636">SUM(DJ30)</f>
        <v>0.3</v>
      </c>
      <c r="DK282" s="34">
        <f t="shared" si="636"/>
        <v>0.11</v>
      </c>
      <c r="DL282" s="34">
        <f t="shared" si="636"/>
        <v>0.35</v>
      </c>
      <c r="DM282" s="34">
        <f t="shared" si="636"/>
        <v>0.17</v>
      </c>
      <c r="DP282" s="34" t="s">
        <v>274</v>
      </c>
      <c r="DQ282" s="34">
        <f t="shared" ref="DQ282:DT282" si="637">SUM(DQ30)</f>
        <v>0.23</v>
      </c>
      <c r="DR282" s="34">
        <f t="shared" si="637"/>
        <v>0.15</v>
      </c>
      <c r="DS282" s="34">
        <f t="shared" si="637"/>
        <v>0.17</v>
      </c>
      <c r="DT282" s="34">
        <f t="shared" si="637"/>
        <v>0.31</v>
      </c>
      <c r="DW282" s="34" t="s">
        <v>274</v>
      </c>
      <c r="DX282" s="34">
        <f t="shared" ref="DX282:EA282" si="638">SUM(DX30)</f>
        <v>0.09</v>
      </c>
      <c r="DY282" s="34">
        <f t="shared" si="638"/>
        <v>0.31</v>
      </c>
      <c r="DZ282" s="34">
        <f t="shared" si="638"/>
        <v>0.01</v>
      </c>
      <c r="EA282" s="34">
        <f t="shared" si="638"/>
        <v>0.16</v>
      </c>
      <c r="ED282" s="34" t="s">
        <v>274</v>
      </c>
      <c r="EE282" s="34">
        <f t="shared" ref="EE282:EH282" si="639">SUM(EE30)</f>
        <v>0.2</v>
      </c>
      <c r="EF282" s="34">
        <f t="shared" si="639"/>
        <v>0.24</v>
      </c>
      <c r="EG282" s="34">
        <f t="shared" si="639"/>
        <v>7.0000000000000007E-2</v>
      </c>
      <c r="EH282" s="34">
        <f t="shared" si="639"/>
        <v>0.6</v>
      </c>
      <c r="EK282" s="34" t="s">
        <v>274</v>
      </c>
      <c r="EL282" s="34">
        <f t="shared" ref="EL282:EO282" si="640">SUM(EL30)</f>
        <v>0.12</v>
      </c>
      <c r="EM282" s="34">
        <f t="shared" si="640"/>
        <v>0.05</v>
      </c>
      <c r="EN282" s="34">
        <f t="shared" si="640"/>
        <v>0.11</v>
      </c>
      <c r="EO282" s="34">
        <f t="shared" si="640"/>
        <v>0.17</v>
      </c>
      <c r="ER282" s="34" t="s">
        <v>274</v>
      </c>
      <c r="ES282" s="34">
        <f t="shared" ref="ES282:EV282" si="641">SUM(ES30)</f>
        <v>0.19</v>
      </c>
      <c r="ET282" s="34">
        <f t="shared" si="641"/>
        <v>0.23</v>
      </c>
      <c r="EU282" s="34">
        <f t="shared" si="641"/>
        <v>0.11</v>
      </c>
      <c r="EV282" s="34">
        <f t="shared" si="641"/>
        <v>0.4</v>
      </c>
      <c r="EZ282" s="34">
        <f t="shared" ref="EZ282:FC282" si="642">SUM(EZ30)</f>
        <v>0.11</v>
      </c>
      <c r="FA282" s="34">
        <f t="shared" si="642"/>
        <v>0.18</v>
      </c>
      <c r="FB282" s="34">
        <f t="shared" si="642"/>
        <v>0.06</v>
      </c>
      <c r="FC282" s="34">
        <f t="shared" si="642"/>
        <v>0.24</v>
      </c>
      <c r="FD282" s="34"/>
      <c r="FG282" s="34">
        <f t="shared" ref="FG282:FJ282" si="643">SUM(FG30)</f>
        <v>0.21</v>
      </c>
      <c r="FH282" s="34">
        <f t="shared" si="643"/>
        <v>0.4</v>
      </c>
      <c r="FI282" s="34">
        <f t="shared" si="643"/>
        <v>7.0000000000000007E-2</v>
      </c>
      <c r="FJ282" s="34">
        <f t="shared" si="643"/>
        <v>0.47</v>
      </c>
      <c r="FN282" s="34">
        <f t="shared" ref="FN282:FQ282" si="644">SUM(FN30)</f>
        <v>0.2</v>
      </c>
      <c r="FO282" s="34">
        <f t="shared" si="644"/>
        <v>0.31</v>
      </c>
      <c r="FP282" s="34">
        <f t="shared" si="644"/>
        <v>0.12</v>
      </c>
      <c r="FQ282" s="34">
        <f t="shared" si="644"/>
        <v>0.44</v>
      </c>
      <c r="FU282" s="34">
        <f t="shared" ref="FU282:FX282" si="645">SUM(FU30)</f>
        <v>0.28999999999999998</v>
      </c>
      <c r="FV282" s="34">
        <f t="shared" si="645"/>
        <v>0.44</v>
      </c>
      <c r="FW282" s="34">
        <f t="shared" si="645"/>
        <v>0.26</v>
      </c>
      <c r="FX282" s="34">
        <f t="shared" si="645"/>
        <v>0.05</v>
      </c>
      <c r="FY282" s="34"/>
      <c r="GB282" s="34">
        <f t="shared" ref="GB282:GE282" si="646">SUM(GB30)</f>
        <v>0.24</v>
      </c>
      <c r="GC282" s="34">
        <f t="shared" si="646"/>
        <v>0.42</v>
      </c>
      <c r="GD282" s="34">
        <f t="shared" si="646"/>
        <v>0.17</v>
      </c>
      <c r="GE282" s="34">
        <f t="shared" si="646"/>
        <v>0.33</v>
      </c>
    </row>
    <row r="283" spans="1:187" x14ac:dyDescent="0.25">
      <c r="A283" s="32" t="s">
        <v>275</v>
      </c>
      <c r="B283" s="32">
        <f t="shared" ref="B283:C283" si="647">SUM(B31)</f>
        <v>1.41</v>
      </c>
      <c r="C283" s="32">
        <f t="shared" si="647"/>
        <v>1.5</v>
      </c>
      <c r="D283" s="32">
        <f t="shared" ref="D283:E283" si="648">SUM(D31)</f>
        <v>1.73</v>
      </c>
      <c r="E283" s="32">
        <f t="shared" si="648"/>
        <v>0.26</v>
      </c>
      <c r="H283" s="32" t="s">
        <v>275</v>
      </c>
      <c r="I283" s="32">
        <f t="shared" ref="I283:J283" si="649">SUM(I31)</f>
        <v>1.4</v>
      </c>
      <c r="J283" s="32">
        <f t="shared" si="649"/>
        <v>1.08</v>
      </c>
      <c r="K283" s="32">
        <f t="shared" ref="K283:L283" si="650">SUM(K31)</f>
        <v>1.7</v>
      </c>
      <c r="L283" s="32">
        <f t="shared" si="650"/>
        <v>0.27</v>
      </c>
      <c r="O283" s="32" t="s">
        <v>275</v>
      </c>
      <c r="P283" s="32">
        <f t="shared" ref="P283:Q283" si="651">SUM(P31)</f>
        <v>1.44</v>
      </c>
      <c r="Q283" s="32">
        <f t="shared" si="651"/>
        <v>1.47</v>
      </c>
      <c r="R283" s="32">
        <f t="shared" ref="R283:S283" si="652">SUM(R31)</f>
        <v>1.76</v>
      </c>
      <c r="S283" s="32">
        <f t="shared" si="652"/>
        <v>0.46</v>
      </c>
      <c r="V283" s="32" t="s">
        <v>275</v>
      </c>
      <c r="W283" s="32">
        <f t="shared" ref="W283:X283" si="653">SUM(W31)</f>
        <v>1.1499999999999999</v>
      </c>
      <c r="X283" s="32">
        <f t="shared" si="653"/>
        <v>1.27</v>
      </c>
      <c r="Y283" s="32">
        <f t="shared" ref="Y283:Z283" si="654">SUM(Y31)</f>
        <v>1.44</v>
      </c>
      <c r="Z283" s="32">
        <f t="shared" si="654"/>
        <v>0.23</v>
      </c>
      <c r="AC283" s="32" t="s">
        <v>275</v>
      </c>
      <c r="AD283" s="32">
        <f t="shared" ref="AD283:AE283" si="655">SUM(AD31)</f>
        <v>1.23</v>
      </c>
      <c r="AE283" s="32">
        <f t="shared" si="655"/>
        <v>0.88</v>
      </c>
      <c r="AF283" s="32">
        <f t="shared" ref="AF283:AG283" si="656">SUM(AF31)</f>
        <v>1.64</v>
      </c>
      <c r="AG283" s="32">
        <f t="shared" si="656"/>
        <v>0.14000000000000001</v>
      </c>
      <c r="AJ283" s="32" t="s">
        <v>275</v>
      </c>
      <c r="AK283" s="32">
        <f t="shared" ref="AK283:AL283" si="657">SUM(AK31)</f>
        <v>1.1399999999999999</v>
      </c>
      <c r="AL283" s="32">
        <f t="shared" si="657"/>
        <v>0.4</v>
      </c>
      <c r="AM283" s="32">
        <f t="shared" ref="AM283:AN283" si="658">SUM(AM31)</f>
        <v>1.55</v>
      </c>
      <c r="AN283" s="32">
        <f t="shared" si="658"/>
        <v>0.42</v>
      </c>
      <c r="AQ283" s="2" t="s">
        <v>275</v>
      </c>
      <c r="AR283" s="2">
        <f t="shared" ref="AR283:AS283" si="659">SUM(AR31)</f>
        <v>0.95</v>
      </c>
      <c r="AS283" s="2">
        <f t="shared" si="659"/>
        <v>0.51</v>
      </c>
      <c r="AT283" s="2">
        <f t="shared" ref="AT283:AU283" si="660">SUM(AT31)</f>
        <v>1.26</v>
      </c>
      <c r="AU283" s="2">
        <f t="shared" si="660"/>
        <v>0.17</v>
      </c>
      <c r="AX283" s="2" t="s">
        <v>275</v>
      </c>
      <c r="AY283" s="2">
        <f t="shared" ref="AY283:AZ283" si="661">SUM(AY31)</f>
        <v>1.3</v>
      </c>
      <c r="AZ283" s="2">
        <f t="shared" si="661"/>
        <v>0.55000000000000004</v>
      </c>
      <c r="BA283" s="2">
        <f t="shared" ref="BA283:BB283" si="662">SUM(BA31)</f>
        <v>1.88</v>
      </c>
      <c r="BB283" s="2">
        <f t="shared" si="662"/>
        <v>0.1</v>
      </c>
      <c r="BE283" s="2" t="s">
        <v>275</v>
      </c>
      <c r="BF283" s="2">
        <f t="shared" ref="BF283:BG283" si="663">SUM(BF31)</f>
        <v>1.04</v>
      </c>
      <c r="BG283" s="2">
        <f t="shared" si="663"/>
        <v>0.51</v>
      </c>
      <c r="BH283" s="2">
        <f t="shared" ref="BH283:BI283" si="664">SUM(BH31)</f>
        <v>1.39</v>
      </c>
      <c r="BI283" s="2">
        <f t="shared" si="664"/>
        <v>0.11</v>
      </c>
      <c r="BL283" s="2" t="s">
        <v>275</v>
      </c>
      <c r="BM283" s="2">
        <f t="shared" ref="BM283:BN283" si="665">SUM(BM31)</f>
        <v>1.23</v>
      </c>
      <c r="BN283" s="2">
        <f t="shared" si="665"/>
        <v>0.76</v>
      </c>
      <c r="BO283" s="2">
        <f t="shared" ref="BO283:BP283" si="666">SUM(BO31)</f>
        <v>1.71</v>
      </c>
      <c r="BP283" s="2">
        <f t="shared" si="666"/>
        <v>0.04</v>
      </c>
      <c r="BS283" t="s">
        <v>275</v>
      </c>
      <c r="BT283">
        <f t="shared" si="52"/>
        <v>1.47</v>
      </c>
      <c r="BU283">
        <f t="shared" si="52"/>
        <v>1.1000000000000001</v>
      </c>
      <c r="BV283">
        <f t="shared" si="90"/>
        <v>1.9</v>
      </c>
      <c r="BW283">
        <f t="shared" si="90"/>
        <v>0.47</v>
      </c>
      <c r="BZ283" s="2" t="s">
        <v>275</v>
      </c>
      <c r="CA283" s="2">
        <f t="shared" ref="CA283:CD283" si="667">SUM(CA31)</f>
        <v>1.56</v>
      </c>
      <c r="CB283" s="2">
        <f t="shared" si="667"/>
        <v>1.38</v>
      </c>
      <c r="CC283" s="2">
        <f t="shared" si="667"/>
        <v>1.88</v>
      </c>
      <c r="CD283" s="2">
        <f t="shared" si="667"/>
        <v>0.56999999999999995</v>
      </c>
      <c r="CG283" s="34" t="s">
        <v>275</v>
      </c>
      <c r="CH283" s="34">
        <f t="shared" ref="CH283:CK283" si="668">SUM(CH31)</f>
        <v>1.42</v>
      </c>
      <c r="CI283" s="34">
        <f t="shared" si="668"/>
        <v>1.34</v>
      </c>
      <c r="CJ283" s="34">
        <f t="shared" si="668"/>
        <v>1.78</v>
      </c>
      <c r="CK283" s="34">
        <f t="shared" si="668"/>
        <v>0.28999999999999998</v>
      </c>
      <c r="CN283" s="34" t="s">
        <v>275</v>
      </c>
      <c r="CO283" s="34">
        <f t="shared" ref="CO283:CR283" si="669">SUM(CO31)</f>
        <v>1.24</v>
      </c>
      <c r="CP283" s="34">
        <f t="shared" si="669"/>
        <v>0.84</v>
      </c>
      <c r="CQ283" s="34">
        <f t="shared" si="669"/>
        <v>1.66</v>
      </c>
      <c r="CR283" s="34">
        <f t="shared" si="669"/>
        <v>0.17</v>
      </c>
      <c r="CS283" s="34"/>
      <c r="CU283" s="34" t="s">
        <v>275</v>
      </c>
      <c r="CV283" s="34">
        <f t="shared" ref="CV283:CY283" si="670">SUM(CV31)</f>
        <v>1.43</v>
      </c>
      <c r="CW283" s="34">
        <f t="shared" si="670"/>
        <v>1.88</v>
      </c>
      <c r="CX283" s="34">
        <f t="shared" si="670"/>
        <v>1.69</v>
      </c>
      <c r="CY283" s="34">
        <f t="shared" si="670"/>
        <v>0.15</v>
      </c>
      <c r="DB283" s="34" t="s">
        <v>275</v>
      </c>
      <c r="DC283" s="34">
        <f t="shared" ref="DC283:DF283" si="671">SUM(DC31)</f>
        <v>1.87</v>
      </c>
      <c r="DD283" s="34">
        <f t="shared" si="671"/>
        <v>1.24</v>
      </c>
      <c r="DE283" s="34">
        <f t="shared" si="671"/>
        <v>2.46</v>
      </c>
      <c r="DF283" s="34">
        <f t="shared" si="671"/>
        <v>0.51</v>
      </c>
      <c r="DI283" s="34" t="s">
        <v>275</v>
      </c>
      <c r="DJ283" s="34">
        <f t="shared" ref="DJ283:DM283" si="672">SUM(DJ31)</f>
        <v>1.68</v>
      </c>
      <c r="DK283" s="34">
        <f t="shared" si="672"/>
        <v>1.04</v>
      </c>
      <c r="DL283" s="34">
        <f t="shared" si="672"/>
        <v>2.04</v>
      </c>
      <c r="DM283" s="34">
        <f t="shared" si="672"/>
        <v>0.53</v>
      </c>
      <c r="DP283" s="34" t="s">
        <v>275</v>
      </c>
      <c r="DQ283" s="34">
        <f t="shared" ref="DQ283:DT283" si="673">SUM(DQ31)</f>
        <v>1.5</v>
      </c>
      <c r="DR283" s="34">
        <f t="shared" si="673"/>
        <v>1.0900000000000001</v>
      </c>
      <c r="DS283" s="34">
        <f t="shared" si="673"/>
        <v>1.96</v>
      </c>
      <c r="DT283" s="34">
        <f t="shared" si="673"/>
        <v>0.26</v>
      </c>
      <c r="DW283" s="34" t="s">
        <v>275</v>
      </c>
      <c r="DX283" s="34">
        <f t="shared" ref="DX283:EA283" si="674">SUM(DX31)</f>
        <v>1.43</v>
      </c>
      <c r="DY283" s="34">
        <f t="shared" si="674"/>
        <v>1.17</v>
      </c>
      <c r="DZ283" s="34">
        <f t="shared" si="674"/>
        <v>1.78</v>
      </c>
      <c r="EA283" s="34">
        <f t="shared" si="674"/>
        <v>0.4</v>
      </c>
      <c r="ED283" s="34" t="s">
        <v>275</v>
      </c>
      <c r="EE283" s="34">
        <f t="shared" ref="EE283:EH283" si="675">SUM(EE31)</f>
        <v>1.43</v>
      </c>
      <c r="EF283" s="34">
        <f t="shared" si="675"/>
        <v>1.22</v>
      </c>
      <c r="EG283" s="34">
        <f t="shared" si="675"/>
        <v>1.78</v>
      </c>
      <c r="EH283" s="34">
        <f t="shared" si="675"/>
        <v>0.26</v>
      </c>
      <c r="EK283" s="34" t="s">
        <v>275</v>
      </c>
      <c r="EL283" s="34">
        <f t="shared" ref="EL283:EO283" si="676">SUM(EL31)</f>
        <v>1.46</v>
      </c>
      <c r="EM283" s="34">
        <f t="shared" si="676"/>
        <v>1</v>
      </c>
      <c r="EN283" s="34">
        <f t="shared" si="676"/>
        <v>1.86</v>
      </c>
      <c r="EO283" s="34">
        <f t="shared" si="676"/>
        <v>0.28999999999999998</v>
      </c>
      <c r="ER283" s="34" t="s">
        <v>275</v>
      </c>
      <c r="ES283" s="34">
        <f t="shared" ref="ES283:EV283" si="677">SUM(ES31)</f>
        <v>1.55</v>
      </c>
      <c r="ET283" s="34">
        <f t="shared" si="677"/>
        <v>1.71</v>
      </c>
      <c r="EU283" s="34">
        <f t="shared" si="677"/>
        <v>1.8</v>
      </c>
      <c r="EV283" s="34">
        <f t="shared" si="677"/>
        <v>0.18</v>
      </c>
      <c r="EZ283" s="34">
        <f t="shared" ref="EZ283:FC283" si="678">SUM(EZ31)</f>
        <v>1.41</v>
      </c>
      <c r="FA283" s="34">
        <f t="shared" si="678"/>
        <v>0.8</v>
      </c>
      <c r="FB283" s="34">
        <f t="shared" si="678"/>
        <v>1.81</v>
      </c>
      <c r="FC283" s="34">
        <f t="shared" si="678"/>
        <v>0.45</v>
      </c>
      <c r="FD283" s="34"/>
      <c r="FG283" s="34">
        <f t="shared" ref="FG283:FJ283" si="679">SUM(FG31)</f>
        <v>1.55</v>
      </c>
      <c r="FH283" s="34">
        <f t="shared" si="679"/>
        <v>1.99</v>
      </c>
      <c r="FI283" s="34">
        <f t="shared" si="679"/>
        <v>1.86</v>
      </c>
      <c r="FJ283" s="34">
        <f t="shared" si="679"/>
        <v>0.18</v>
      </c>
      <c r="FN283" s="34">
        <f t="shared" ref="FN283:FQ283" si="680">SUM(FN31)</f>
        <v>1.29</v>
      </c>
      <c r="FO283" s="34">
        <f t="shared" si="680"/>
        <v>1.02</v>
      </c>
      <c r="FP283" s="34">
        <f t="shared" si="680"/>
        <v>1.67</v>
      </c>
      <c r="FQ283" s="34">
        <f t="shared" si="680"/>
        <v>0.17</v>
      </c>
      <c r="FU283" s="34">
        <f t="shared" ref="FU283:FX283" si="681">SUM(FU31)</f>
        <v>1.39</v>
      </c>
      <c r="FV283" s="34">
        <f t="shared" si="681"/>
        <v>1.93</v>
      </c>
      <c r="FW283" s="34">
        <f t="shared" si="681"/>
        <v>1.7</v>
      </c>
      <c r="FX283" s="34">
        <f t="shared" si="681"/>
        <v>0.02</v>
      </c>
      <c r="FY283" s="34"/>
      <c r="GB283" s="34">
        <f t="shared" ref="GB283:GE283" si="682">SUM(GB31)</f>
        <v>1.44</v>
      </c>
      <c r="GC283" s="34">
        <f t="shared" si="682"/>
        <v>1.54</v>
      </c>
      <c r="GD283" s="34">
        <f t="shared" si="682"/>
        <v>1.74</v>
      </c>
      <c r="GE283" s="34">
        <f t="shared" si="682"/>
        <v>0.39</v>
      </c>
    </row>
    <row r="284" spans="1:187" x14ac:dyDescent="0.25">
      <c r="A284" s="32" t="s">
        <v>276</v>
      </c>
      <c r="B284" s="32">
        <f t="shared" ref="B284:C284" si="683">SUM(B32)</f>
        <v>0.39</v>
      </c>
      <c r="C284" s="32">
        <f t="shared" si="683"/>
        <v>0.6</v>
      </c>
      <c r="D284" s="32">
        <f t="shared" ref="D284:E284" si="684">SUM(D32)</f>
        <v>0.33</v>
      </c>
      <c r="E284" s="32">
        <f t="shared" si="684"/>
        <v>0.17</v>
      </c>
      <c r="H284" s="32" t="s">
        <v>276</v>
      </c>
      <c r="I284" s="32">
        <f t="shared" ref="I284:J284" si="685">SUM(I32)</f>
        <v>0.31</v>
      </c>
      <c r="J284" s="32">
        <f t="shared" si="685"/>
        <v>0.59</v>
      </c>
      <c r="K284" s="32">
        <f t="shared" ref="K284:L284" si="686">SUM(K32)</f>
        <v>0.12</v>
      </c>
      <c r="L284" s="32">
        <f t="shared" si="686"/>
        <v>0.09</v>
      </c>
      <c r="O284" s="32" t="s">
        <v>276</v>
      </c>
      <c r="P284" s="32">
        <f t="shared" ref="P284:Q284" si="687">SUM(P32)</f>
        <v>0.36</v>
      </c>
      <c r="Q284" s="32">
        <f t="shared" si="687"/>
        <v>0.67</v>
      </c>
      <c r="R284" s="32">
        <f t="shared" ref="R284:S284" si="688">SUM(R32)</f>
        <v>0.27</v>
      </c>
      <c r="S284" s="32">
        <f t="shared" si="688"/>
        <v>0.18</v>
      </c>
      <c r="V284" s="32" t="s">
        <v>276</v>
      </c>
      <c r="W284" s="32">
        <f t="shared" ref="W284:X284" si="689">SUM(W32)</f>
        <v>0.38</v>
      </c>
      <c r="X284" s="32">
        <f t="shared" si="689"/>
        <v>0.54</v>
      </c>
      <c r="Y284" s="32">
        <f t="shared" ref="Y284:Z284" si="690">SUM(Y32)</f>
        <v>0.35</v>
      </c>
      <c r="Z284" s="32">
        <f t="shared" si="690"/>
        <v>0.28000000000000003</v>
      </c>
      <c r="AC284" s="32" t="s">
        <v>276</v>
      </c>
      <c r="AD284" s="32">
        <f t="shared" ref="AD284:AE284" si="691">SUM(AD32)</f>
        <v>0.33</v>
      </c>
      <c r="AE284" s="32">
        <f t="shared" si="691"/>
        <v>0.41</v>
      </c>
      <c r="AF284" s="32">
        <f t="shared" ref="AF284:AG284" si="692">SUM(AF32)</f>
        <v>0.19</v>
      </c>
      <c r="AG284" s="32">
        <f t="shared" si="692"/>
        <v>0.54</v>
      </c>
      <c r="AJ284" s="32" t="s">
        <v>276</v>
      </c>
      <c r="AK284" s="32">
        <f t="shared" ref="AK284:AL284" si="693">SUM(AK32)</f>
        <v>0.34</v>
      </c>
      <c r="AL284" s="32">
        <f t="shared" si="693"/>
        <v>0.89</v>
      </c>
      <c r="AM284" s="32">
        <f t="shared" ref="AM284:AN284" si="694">SUM(AM32)</f>
        <v>0.12</v>
      </c>
      <c r="AN284" s="32">
        <f t="shared" si="694"/>
        <v>0.59</v>
      </c>
      <c r="AQ284" s="2" t="s">
        <v>276</v>
      </c>
      <c r="AR284" s="2">
        <f t="shared" ref="AR284:AS284" si="695">SUM(AR32)</f>
        <v>0.28000000000000003</v>
      </c>
      <c r="AS284" s="2">
        <f t="shared" si="695"/>
        <v>0.56000000000000005</v>
      </c>
      <c r="AT284" s="2">
        <f t="shared" ref="AT284:AU284" si="696">SUM(AT32)</f>
        <v>0.22</v>
      </c>
      <c r="AU284" s="2">
        <f t="shared" si="696"/>
        <v>0.09</v>
      </c>
      <c r="AX284" s="2" t="s">
        <v>276</v>
      </c>
      <c r="AY284" s="2">
        <f t="shared" ref="AY284:AZ284" si="697">SUM(AY32)</f>
        <v>0.3</v>
      </c>
      <c r="AZ284" s="2">
        <f t="shared" si="697"/>
        <v>1.03</v>
      </c>
      <c r="BA284" s="2">
        <f t="shared" ref="BA284:BB284" si="698">SUM(BA32)</f>
        <v>0.15</v>
      </c>
      <c r="BB284" s="2">
        <f t="shared" si="698"/>
        <v>0.27</v>
      </c>
      <c r="BE284" s="2" t="s">
        <v>276</v>
      </c>
      <c r="BF284" s="2">
        <f t="shared" ref="BF284:BG284" si="699">SUM(BF32)</f>
        <v>0.24</v>
      </c>
      <c r="BG284" s="2">
        <f t="shared" si="699"/>
        <v>0.69</v>
      </c>
      <c r="BH284" s="2">
        <f t="shared" ref="BH284:BI284" si="700">SUM(BH32)</f>
        <v>0.16</v>
      </c>
      <c r="BI284" s="2">
        <f t="shared" si="700"/>
        <v>0.08</v>
      </c>
      <c r="BL284" s="2" t="s">
        <v>276</v>
      </c>
      <c r="BM284" s="2">
        <f t="shared" ref="BM284:BN284" si="701">SUM(BM32)</f>
        <v>0.21</v>
      </c>
      <c r="BN284" s="2">
        <f t="shared" si="701"/>
        <v>0.6</v>
      </c>
      <c r="BO284" s="2">
        <f t="shared" ref="BO284:BP284" si="702">SUM(BO32)</f>
        <v>0.15</v>
      </c>
      <c r="BP284" s="2">
        <f t="shared" si="702"/>
        <v>0.09</v>
      </c>
      <c r="BS284" t="s">
        <v>276</v>
      </c>
      <c r="BT284">
        <f t="shared" si="52"/>
        <v>0.26</v>
      </c>
      <c r="BU284">
        <f t="shared" si="52"/>
        <v>0.73</v>
      </c>
      <c r="BV284">
        <f t="shared" si="90"/>
        <v>0.19</v>
      </c>
      <c r="BW284">
        <f t="shared" si="90"/>
        <v>0.06</v>
      </c>
      <c r="BZ284" s="2" t="s">
        <v>276</v>
      </c>
      <c r="CA284" s="2">
        <f t="shared" ref="CA284:CD284" si="703">SUM(CA32)</f>
        <v>0.28000000000000003</v>
      </c>
      <c r="CB284" s="2">
        <f t="shared" si="703"/>
        <v>0.53</v>
      </c>
      <c r="CC284" s="2">
        <f t="shared" si="703"/>
        <v>0.17</v>
      </c>
      <c r="CD284" s="2">
        <f t="shared" si="703"/>
        <v>0.28000000000000003</v>
      </c>
      <c r="CG284" s="34" t="s">
        <v>276</v>
      </c>
      <c r="CH284" s="34">
        <f t="shared" ref="CH284:CK284" si="704">SUM(CH32)</f>
        <v>0.37</v>
      </c>
      <c r="CI284" s="34">
        <f t="shared" si="704"/>
        <v>0.66</v>
      </c>
      <c r="CJ284" s="34">
        <f t="shared" si="704"/>
        <v>0.31</v>
      </c>
      <c r="CK284" s="34">
        <f t="shared" si="704"/>
        <v>0.41</v>
      </c>
      <c r="CN284" s="34" t="s">
        <v>276</v>
      </c>
      <c r="CO284" s="34">
        <f t="shared" ref="CO284:CR284" si="705">SUM(CO32)</f>
        <v>0.2</v>
      </c>
      <c r="CP284" s="34">
        <f t="shared" si="705"/>
        <v>0.4</v>
      </c>
      <c r="CQ284" s="34">
        <f t="shared" si="705"/>
        <v>0.21</v>
      </c>
      <c r="CR284" s="34">
        <f t="shared" si="705"/>
        <v>0.03</v>
      </c>
      <c r="CS284" s="34"/>
      <c r="CU284" s="34" t="s">
        <v>276</v>
      </c>
      <c r="CV284" s="34">
        <f t="shared" ref="CV284:CY284" si="706">SUM(CV32)</f>
        <v>0.28000000000000003</v>
      </c>
      <c r="CW284" s="34">
        <f t="shared" si="706"/>
        <v>0.66</v>
      </c>
      <c r="CX284" s="34">
        <f t="shared" si="706"/>
        <v>0.24</v>
      </c>
      <c r="CY284" s="34">
        <f t="shared" si="706"/>
        <v>0.02</v>
      </c>
      <c r="DB284" s="34" t="s">
        <v>276</v>
      </c>
      <c r="DC284" s="34">
        <f t="shared" ref="DC284:DF284" si="707">SUM(DC32)</f>
        <v>0.31</v>
      </c>
      <c r="DD284" s="34">
        <f t="shared" si="707"/>
        <v>0.57999999999999996</v>
      </c>
      <c r="DE284" s="34">
        <f t="shared" si="707"/>
        <v>0.12</v>
      </c>
      <c r="DF284" s="34">
        <f t="shared" si="707"/>
        <v>0.72</v>
      </c>
      <c r="DI284" s="34" t="s">
        <v>276</v>
      </c>
      <c r="DJ284" s="34">
        <f t="shared" ref="DJ284:DM284" si="708">SUM(DJ32)</f>
        <v>0.21</v>
      </c>
      <c r="DK284" s="34">
        <f t="shared" si="708"/>
        <v>0.47</v>
      </c>
      <c r="DL284" s="34">
        <f t="shared" si="708"/>
        <v>0.08</v>
      </c>
      <c r="DM284" s="34">
        <f t="shared" si="708"/>
        <v>0.42</v>
      </c>
      <c r="DP284" s="34" t="s">
        <v>276</v>
      </c>
      <c r="DQ284" s="34">
        <f t="shared" ref="DQ284:DT284" si="709">SUM(DQ32)</f>
        <v>0.1</v>
      </c>
      <c r="DR284" s="34">
        <f t="shared" si="709"/>
        <v>0.21</v>
      </c>
      <c r="DS284" s="34">
        <f t="shared" si="709"/>
        <v>0.05</v>
      </c>
      <c r="DT284" s="34">
        <f t="shared" si="709"/>
        <v>0.18</v>
      </c>
      <c r="DW284" s="34" t="s">
        <v>276</v>
      </c>
      <c r="DX284" s="34">
        <f t="shared" ref="DX284:EA284" si="710">SUM(DX32)</f>
        <v>0.15</v>
      </c>
      <c r="DY284" s="34">
        <f t="shared" si="710"/>
        <v>0.65</v>
      </c>
      <c r="DZ284" s="34">
        <f t="shared" si="710"/>
        <v>0.02</v>
      </c>
      <c r="EA284" s="34">
        <f t="shared" si="710"/>
        <v>0.16</v>
      </c>
      <c r="ED284" s="34" t="s">
        <v>276</v>
      </c>
      <c r="EE284" s="34">
        <f t="shared" ref="EE284:EH284" si="711">SUM(EE32)</f>
        <v>0.18</v>
      </c>
      <c r="EF284" s="34">
        <f t="shared" si="711"/>
        <v>0.48</v>
      </c>
      <c r="EG284" s="34">
        <f t="shared" si="711"/>
        <v>0.1</v>
      </c>
      <c r="EH284" s="34">
        <f t="shared" si="711"/>
        <v>0.2</v>
      </c>
      <c r="EK284" s="34" t="s">
        <v>276</v>
      </c>
      <c r="EL284" s="34">
        <f t="shared" ref="EL284:EO284" si="712">SUM(EL32)</f>
        <v>0.18</v>
      </c>
      <c r="EM284" s="34">
        <f t="shared" si="712"/>
        <v>0.62</v>
      </c>
      <c r="EN284" s="34">
        <f t="shared" si="712"/>
        <v>0.08</v>
      </c>
      <c r="EO284" s="34">
        <f t="shared" si="712"/>
        <v>0.19</v>
      </c>
      <c r="ER284" s="34" t="s">
        <v>276</v>
      </c>
      <c r="ES284" s="34">
        <f t="shared" ref="ES284:EV284" si="713">SUM(ES32)</f>
        <v>0.11</v>
      </c>
      <c r="ET284" s="34">
        <f t="shared" si="713"/>
        <v>0.25</v>
      </c>
      <c r="EU284" s="34">
        <f t="shared" si="713"/>
        <v>0.08</v>
      </c>
      <c r="EV284" s="34">
        <f t="shared" si="713"/>
        <v>0.13</v>
      </c>
      <c r="EZ284" s="34">
        <f t="shared" ref="EZ284:FC284" si="714">SUM(EZ32)</f>
        <v>0.09</v>
      </c>
      <c r="FA284" s="34">
        <f t="shared" si="714"/>
        <v>0.16</v>
      </c>
      <c r="FB284" s="34">
        <f t="shared" si="714"/>
        <v>0.08</v>
      </c>
      <c r="FC284" s="34">
        <f t="shared" si="714"/>
        <v>0</v>
      </c>
      <c r="FD284" s="34"/>
      <c r="FG284" s="34">
        <f t="shared" ref="FG284:FJ284" si="715">SUM(FG32)</f>
        <v>0.17</v>
      </c>
      <c r="FH284" s="34">
        <f t="shared" si="715"/>
        <v>0.41</v>
      </c>
      <c r="FI284" s="34">
        <f t="shared" si="715"/>
        <v>0.14000000000000001</v>
      </c>
      <c r="FJ284" s="34">
        <f t="shared" si="715"/>
        <v>0.13</v>
      </c>
      <c r="FN284" s="34">
        <f t="shared" ref="FN284:FQ284" si="716">SUM(FN32)</f>
        <v>0.22</v>
      </c>
      <c r="FO284" s="34">
        <f t="shared" si="716"/>
        <v>0.23</v>
      </c>
      <c r="FP284" s="34">
        <f t="shared" si="716"/>
        <v>0.24</v>
      </c>
      <c r="FQ284" s="34">
        <f t="shared" si="716"/>
        <v>0.11</v>
      </c>
      <c r="FU284" s="34">
        <f t="shared" ref="FU284:FX284" si="717">SUM(FU32)</f>
        <v>0.28999999999999998</v>
      </c>
      <c r="FV284" s="34">
        <f t="shared" si="717"/>
        <v>1.1000000000000001</v>
      </c>
      <c r="FW284" s="34">
        <f t="shared" si="717"/>
        <v>0.17</v>
      </c>
      <c r="FX284" s="34">
        <f t="shared" si="717"/>
        <v>7.0000000000000007E-2</v>
      </c>
      <c r="FY284" s="34"/>
      <c r="GB284" s="34">
        <f t="shared" ref="GB284:GE284" si="718">SUM(GB32)</f>
        <v>0.24</v>
      </c>
      <c r="GC284" s="34">
        <f t="shared" si="718"/>
        <v>0.82</v>
      </c>
      <c r="GD284" s="34">
        <f t="shared" si="718"/>
        <v>0.15</v>
      </c>
      <c r="GE284" s="34">
        <f t="shared" si="718"/>
        <v>0.05</v>
      </c>
    </row>
    <row r="285" spans="1:187" x14ac:dyDescent="0.25">
      <c r="A285" s="32" t="s">
        <v>277</v>
      </c>
      <c r="B285" s="32">
        <f t="shared" ref="B285:C285" si="719">SUM(B33)</f>
        <v>0.85</v>
      </c>
      <c r="C285" s="32">
        <f t="shared" si="719"/>
        <v>1.65</v>
      </c>
      <c r="D285" s="32">
        <f t="shared" ref="D285:E285" si="720">SUM(D33)</f>
        <v>0.7</v>
      </c>
      <c r="E285" s="32">
        <f t="shared" si="720"/>
        <v>0.52</v>
      </c>
      <c r="H285" s="32" t="s">
        <v>277</v>
      </c>
      <c r="I285" s="32">
        <f t="shared" ref="I285:J285" si="721">SUM(I33)</f>
        <v>0.86</v>
      </c>
      <c r="J285" s="32">
        <f t="shared" si="721"/>
        <v>1.02</v>
      </c>
      <c r="K285" s="32">
        <f t="shared" ref="K285:L285" si="722">SUM(K33)</f>
        <v>0.95</v>
      </c>
      <c r="L285" s="32">
        <f t="shared" si="722"/>
        <v>0.46</v>
      </c>
      <c r="O285" s="32" t="s">
        <v>277</v>
      </c>
      <c r="P285" s="32">
        <f t="shared" ref="P285:Q285" si="723">SUM(P33)</f>
        <v>0.71</v>
      </c>
      <c r="Q285" s="32">
        <f t="shared" si="723"/>
        <v>1.31</v>
      </c>
      <c r="R285" s="32">
        <f t="shared" ref="R285:S285" si="724">SUM(R33)</f>
        <v>0.65</v>
      </c>
      <c r="S285" s="32">
        <f t="shared" si="724"/>
        <v>0.24</v>
      </c>
      <c r="V285" s="32" t="s">
        <v>277</v>
      </c>
      <c r="W285" s="32">
        <f t="shared" ref="W285:X285" si="725">SUM(W33)</f>
        <v>0.78</v>
      </c>
      <c r="X285" s="32">
        <f t="shared" si="725"/>
        <v>0.86</v>
      </c>
      <c r="Y285" s="32">
        <f t="shared" ref="Y285:Z285" si="726">SUM(Y33)</f>
        <v>0.82</v>
      </c>
      <c r="Z285" s="32">
        <f t="shared" si="726"/>
        <v>0.16</v>
      </c>
      <c r="AC285" s="32" t="s">
        <v>277</v>
      </c>
      <c r="AD285" s="32">
        <f t="shared" ref="AD285:AE285" si="727">SUM(AD33)</f>
        <v>0.53</v>
      </c>
      <c r="AE285" s="32">
        <f t="shared" si="727"/>
        <v>0.63</v>
      </c>
      <c r="AF285" s="32">
        <f t="shared" ref="AF285:AG285" si="728">SUM(AF33)</f>
        <v>0.55000000000000004</v>
      </c>
      <c r="AG285" s="32">
        <f t="shared" si="728"/>
        <v>0.36</v>
      </c>
      <c r="AJ285" s="32" t="s">
        <v>277</v>
      </c>
      <c r="AK285" s="32">
        <f t="shared" ref="AK285:AL285" si="729">SUM(AK33)</f>
        <v>0.6</v>
      </c>
      <c r="AL285" s="32">
        <f t="shared" si="729"/>
        <v>0.62</v>
      </c>
      <c r="AM285" s="32">
        <f t="shared" ref="AM285:AN285" si="730">SUM(AM33)</f>
        <v>0.74</v>
      </c>
      <c r="AN285" s="32">
        <f t="shared" si="730"/>
        <v>0.19</v>
      </c>
      <c r="AQ285" s="2" t="s">
        <v>277</v>
      </c>
      <c r="AR285" s="2">
        <f t="shared" ref="AR285:AS285" si="731">SUM(AR33)</f>
        <v>0.74</v>
      </c>
      <c r="AS285" s="2">
        <f t="shared" si="731"/>
        <v>1.58</v>
      </c>
      <c r="AT285" s="2">
        <f t="shared" ref="AT285:AU285" si="732">SUM(AT33)</f>
        <v>0.64</v>
      </c>
      <c r="AU285" s="2">
        <f t="shared" si="732"/>
        <v>0.26</v>
      </c>
      <c r="AX285" s="2" t="s">
        <v>277</v>
      </c>
      <c r="AY285" s="2">
        <f t="shared" ref="AY285:AZ285" si="733">SUM(AY33)</f>
        <v>0.51</v>
      </c>
      <c r="AZ285" s="2">
        <f t="shared" si="733"/>
        <v>0.73</v>
      </c>
      <c r="BA285" s="2">
        <f t="shared" ref="BA285:BB285" si="734">SUM(BA33)</f>
        <v>0.52</v>
      </c>
      <c r="BB285" s="2">
        <f t="shared" si="734"/>
        <v>0.21</v>
      </c>
      <c r="BE285" s="2" t="s">
        <v>277</v>
      </c>
      <c r="BF285" s="2">
        <f t="shared" ref="BF285:BG285" si="735">SUM(BF33)</f>
        <v>0.51</v>
      </c>
      <c r="BG285" s="2">
        <f t="shared" si="735"/>
        <v>0.82</v>
      </c>
      <c r="BH285" s="2">
        <f t="shared" ref="BH285:BI285" si="736">SUM(BH33)</f>
        <v>0.5</v>
      </c>
      <c r="BI285" s="2">
        <f t="shared" si="736"/>
        <v>0.16</v>
      </c>
      <c r="BL285" s="2" t="s">
        <v>277</v>
      </c>
      <c r="BM285" s="2">
        <f t="shared" ref="BM285:BN285" si="737">SUM(BM33)</f>
        <v>0.54</v>
      </c>
      <c r="BN285" s="2">
        <f t="shared" si="737"/>
        <v>0.75</v>
      </c>
      <c r="BO285" s="2">
        <f t="shared" ref="BO285:BP285" si="738">SUM(BO33)</f>
        <v>0.55000000000000004</v>
      </c>
      <c r="BP285" s="2">
        <f t="shared" si="738"/>
        <v>0.22</v>
      </c>
      <c r="BS285" t="s">
        <v>277</v>
      </c>
      <c r="BT285">
        <f t="shared" si="52"/>
        <v>0.64</v>
      </c>
      <c r="BU285">
        <f t="shared" si="52"/>
        <v>0.97</v>
      </c>
      <c r="BV285">
        <f t="shared" si="90"/>
        <v>0.63</v>
      </c>
      <c r="BW285">
        <f t="shared" si="90"/>
        <v>0.4</v>
      </c>
      <c r="BZ285" s="2" t="s">
        <v>277</v>
      </c>
      <c r="CA285" s="2">
        <f t="shared" ref="CA285:CD285" si="739">SUM(CA33)</f>
        <v>0.67</v>
      </c>
      <c r="CB285" s="2">
        <f t="shared" si="739"/>
        <v>0.94</v>
      </c>
      <c r="CC285" s="2">
        <f t="shared" si="739"/>
        <v>0.57999999999999996</v>
      </c>
      <c r="CD285" s="2">
        <f t="shared" si="739"/>
        <v>0.6</v>
      </c>
      <c r="CG285" s="34" t="s">
        <v>277</v>
      </c>
      <c r="CH285" s="34">
        <f t="shared" ref="CH285:CK285" si="740">SUM(CH33)</f>
        <v>0.81</v>
      </c>
      <c r="CI285" s="34">
        <f t="shared" si="740"/>
        <v>1.19</v>
      </c>
      <c r="CJ285" s="34">
        <f t="shared" si="740"/>
        <v>0.76</v>
      </c>
      <c r="CK285" s="34">
        <f t="shared" si="740"/>
        <v>0.64</v>
      </c>
      <c r="CN285" s="34" t="s">
        <v>277</v>
      </c>
      <c r="CO285" s="34">
        <f t="shared" ref="CO285:CR285" si="741">SUM(CO33)</f>
        <v>0.63</v>
      </c>
      <c r="CP285" s="34">
        <f t="shared" si="741"/>
        <v>1.19</v>
      </c>
      <c r="CQ285" s="34">
        <f t="shared" si="741"/>
        <v>0.57999999999999996</v>
      </c>
      <c r="CR285" s="34">
        <f t="shared" si="741"/>
        <v>0.28000000000000003</v>
      </c>
      <c r="CS285" s="34"/>
      <c r="CU285" s="34" t="s">
        <v>277</v>
      </c>
      <c r="CV285" s="34">
        <f t="shared" ref="CV285:CY285" si="742">SUM(CV33)</f>
        <v>0.68</v>
      </c>
      <c r="CW285" s="34">
        <f t="shared" si="742"/>
        <v>1.48</v>
      </c>
      <c r="CX285" s="34">
        <f t="shared" si="742"/>
        <v>0.55000000000000004</v>
      </c>
      <c r="CY285" s="34">
        <f t="shared" si="742"/>
        <v>0.39</v>
      </c>
      <c r="DB285" s="34" t="s">
        <v>277</v>
      </c>
      <c r="DC285" s="34">
        <f t="shared" ref="DC285:DF285" si="743">SUM(DC33)</f>
        <v>0.73</v>
      </c>
      <c r="DD285" s="34">
        <f t="shared" si="743"/>
        <v>1.1499999999999999</v>
      </c>
      <c r="DE285" s="34">
        <f t="shared" si="743"/>
        <v>0.74</v>
      </c>
      <c r="DF285" s="34">
        <f t="shared" si="743"/>
        <v>0.3</v>
      </c>
      <c r="DI285" s="34" t="s">
        <v>277</v>
      </c>
      <c r="DJ285" s="34">
        <f t="shared" ref="DJ285:DM285" si="744">SUM(DJ33)</f>
        <v>0.68</v>
      </c>
      <c r="DK285" s="34">
        <f t="shared" si="744"/>
        <v>1.42</v>
      </c>
      <c r="DL285" s="34">
        <f t="shared" si="744"/>
        <v>0.63</v>
      </c>
      <c r="DM285" s="34">
        <f t="shared" si="744"/>
        <v>0.41</v>
      </c>
      <c r="DP285" s="34" t="s">
        <v>277</v>
      </c>
      <c r="DQ285" s="34">
        <f t="shared" ref="DQ285:DT285" si="745">SUM(DQ33)</f>
        <v>0.5</v>
      </c>
      <c r="DR285" s="34">
        <f t="shared" si="745"/>
        <v>0.93</v>
      </c>
      <c r="DS285" s="34">
        <f t="shared" si="745"/>
        <v>0.48</v>
      </c>
      <c r="DT285" s="34">
        <f t="shared" si="745"/>
        <v>0.05</v>
      </c>
      <c r="DW285" s="34" t="s">
        <v>277</v>
      </c>
      <c r="DX285" s="34">
        <f t="shared" ref="DX285:EA285" si="746">SUM(DX33)</f>
        <v>0.45</v>
      </c>
      <c r="DY285" s="34">
        <f t="shared" si="746"/>
        <v>0.33</v>
      </c>
      <c r="DZ285" s="34">
        <f t="shared" si="746"/>
        <v>0.56000000000000005</v>
      </c>
      <c r="EA285" s="34">
        <f t="shared" si="746"/>
        <v>0.12</v>
      </c>
      <c r="ED285" s="34" t="s">
        <v>277</v>
      </c>
      <c r="EE285" s="34">
        <f t="shared" ref="EE285:EH285" si="747">SUM(EE33)</f>
        <v>0.53</v>
      </c>
      <c r="EF285" s="34">
        <f t="shared" si="747"/>
        <v>0.73</v>
      </c>
      <c r="EG285" s="34">
        <f t="shared" si="747"/>
        <v>0.63</v>
      </c>
      <c r="EH285" s="34">
        <f t="shared" si="747"/>
        <v>0.03</v>
      </c>
      <c r="EK285" s="34" t="s">
        <v>277</v>
      </c>
      <c r="EL285" s="34">
        <f t="shared" ref="EL285:EO285" si="748">SUM(EL33)</f>
        <v>0.46</v>
      </c>
      <c r="EM285" s="34">
        <f t="shared" si="748"/>
        <v>0.94</v>
      </c>
      <c r="EN285" s="34">
        <f t="shared" si="748"/>
        <v>0.5</v>
      </c>
      <c r="EO285" s="34">
        <f t="shared" si="748"/>
        <v>0.02</v>
      </c>
      <c r="ER285" s="34" t="s">
        <v>277</v>
      </c>
      <c r="ES285" s="34">
        <f t="shared" ref="ES285:EV285" si="749">SUM(ES33)</f>
        <v>0.3</v>
      </c>
      <c r="ET285" s="34">
        <f t="shared" si="749"/>
        <v>0.28000000000000003</v>
      </c>
      <c r="EU285" s="34">
        <f t="shared" si="749"/>
        <v>0.35</v>
      </c>
      <c r="EV285" s="34">
        <f t="shared" si="749"/>
        <v>0.09</v>
      </c>
      <c r="EZ285" s="34">
        <f t="shared" ref="EZ285:FC285" si="750">SUM(EZ33)</f>
        <v>0.33</v>
      </c>
      <c r="FA285" s="34">
        <f t="shared" si="750"/>
        <v>0.52</v>
      </c>
      <c r="FB285" s="34">
        <f t="shared" si="750"/>
        <v>0.37</v>
      </c>
      <c r="FC285" s="34">
        <f t="shared" si="750"/>
        <v>0</v>
      </c>
      <c r="FD285" s="34"/>
      <c r="FG285" s="34">
        <f t="shared" ref="FG285:FJ285" si="751">SUM(FG33)</f>
        <v>0.36</v>
      </c>
      <c r="FH285" s="34">
        <f t="shared" si="751"/>
        <v>0.5</v>
      </c>
      <c r="FI285" s="34">
        <f t="shared" si="751"/>
        <v>0.43</v>
      </c>
      <c r="FJ285" s="34">
        <f t="shared" si="751"/>
        <v>0</v>
      </c>
      <c r="FN285" s="34">
        <f t="shared" ref="FN285:FQ285" si="752">SUM(FN33)</f>
        <v>0.52</v>
      </c>
      <c r="FO285" s="34">
        <f t="shared" si="752"/>
        <v>0.37</v>
      </c>
      <c r="FP285" s="34">
        <f t="shared" si="752"/>
        <v>0.65</v>
      </c>
      <c r="FQ285" s="34">
        <f t="shared" si="752"/>
        <v>0.15</v>
      </c>
      <c r="FU285" s="34">
        <f t="shared" ref="FU285:FX285" si="753">SUM(FU33)</f>
        <v>0.35</v>
      </c>
      <c r="FV285" s="34">
        <f t="shared" si="753"/>
        <v>0.47</v>
      </c>
      <c r="FW285" s="34">
        <f t="shared" si="753"/>
        <v>0.35</v>
      </c>
      <c r="FX285" s="34">
        <f t="shared" si="753"/>
        <v>0.15</v>
      </c>
      <c r="FY285" s="34"/>
      <c r="GB285" s="34">
        <f t="shared" ref="GB285:GE285" si="754">SUM(GB33)</f>
        <v>0.28999999999999998</v>
      </c>
      <c r="GC285" s="34">
        <f t="shared" si="754"/>
        <v>0.19</v>
      </c>
      <c r="GD285" s="34">
        <f t="shared" si="754"/>
        <v>0.35</v>
      </c>
      <c r="GE285" s="34">
        <f t="shared" si="754"/>
        <v>0.05</v>
      </c>
    </row>
    <row r="286" spans="1:187" x14ac:dyDescent="0.25">
      <c r="A286" s="32" t="s">
        <v>278</v>
      </c>
      <c r="B286" s="32">
        <f t="shared" ref="B286:C286" si="755">SUM(B34)</f>
        <v>0.4</v>
      </c>
      <c r="C286" s="32">
        <f t="shared" si="755"/>
        <v>0.36</v>
      </c>
      <c r="D286" s="32">
        <f t="shared" ref="D286:E286" si="756">SUM(D34)</f>
        <v>0.52</v>
      </c>
      <c r="E286" s="32">
        <f t="shared" si="756"/>
        <v>0.04</v>
      </c>
      <c r="H286" s="32" t="s">
        <v>278</v>
      </c>
      <c r="I286" s="32">
        <f t="shared" ref="I286:J286" si="757">SUM(I34)</f>
        <v>0.45</v>
      </c>
      <c r="J286" s="32">
        <f t="shared" si="757"/>
        <v>0.3</v>
      </c>
      <c r="K286" s="32">
        <f t="shared" ref="K286:L286" si="758">SUM(K34)</f>
        <v>0.5</v>
      </c>
      <c r="L286" s="32">
        <f t="shared" si="758"/>
        <v>0.26</v>
      </c>
      <c r="O286" s="32" t="s">
        <v>278</v>
      </c>
      <c r="P286" s="32">
        <f t="shared" ref="P286:Q286" si="759">SUM(P34)</f>
        <v>0.41</v>
      </c>
      <c r="Q286" s="32">
        <f t="shared" si="759"/>
        <v>0.25</v>
      </c>
      <c r="R286" s="32">
        <f t="shared" ref="R286:S286" si="760">SUM(R34)</f>
        <v>0.45</v>
      </c>
      <c r="S286" s="32">
        <f t="shared" si="760"/>
        <v>0.18</v>
      </c>
      <c r="V286" s="32" t="s">
        <v>278</v>
      </c>
      <c r="W286" s="32">
        <f t="shared" ref="W286:X286" si="761">SUM(W34)</f>
        <v>0.41</v>
      </c>
      <c r="X286" s="32">
        <f t="shared" si="761"/>
        <v>0.37</v>
      </c>
      <c r="Y286" s="32">
        <f t="shared" ref="Y286:Z286" si="762">SUM(Y34)</f>
        <v>0.44</v>
      </c>
      <c r="Z286" s="32">
        <f t="shared" si="762"/>
        <v>0.15</v>
      </c>
      <c r="AC286" s="32" t="s">
        <v>278</v>
      </c>
      <c r="AD286" s="32">
        <f t="shared" ref="AD286:AE286" si="763">SUM(AD34)</f>
        <v>0.25</v>
      </c>
      <c r="AE286" s="32">
        <f t="shared" si="763"/>
        <v>0.21</v>
      </c>
      <c r="AF286" s="32">
        <f t="shared" ref="AF286:AG286" si="764">SUM(AF34)</f>
        <v>0.32</v>
      </c>
      <c r="AG286" s="32">
        <f t="shared" si="764"/>
        <v>0.09</v>
      </c>
      <c r="AJ286" s="32" t="s">
        <v>278</v>
      </c>
      <c r="AK286" s="32">
        <f t="shared" ref="AK286:AL286" si="765">SUM(AK34)</f>
        <v>0.32</v>
      </c>
      <c r="AL286" s="32">
        <f t="shared" si="765"/>
        <v>0.19</v>
      </c>
      <c r="AM286" s="32">
        <f t="shared" ref="AM286:AN286" si="766">SUM(AM34)</f>
        <v>0.39</v>
      </c>
      <c r="AN286" s="32">
        <f t="shared" si="766"/>
        <v>0.06</v>
      </c>
      <c r="AQ286" s="2" t="s">
        <v>278</v>
      </c>
      <c r="AR286" s="2">
        <f t="shared" ref="AR286:AS286" si="767">SUM(AR34)</f>
        <v>0.13</v>
      </c>
      <c r="AS286" s="2">
        <f t="shared" si="767"/>
        <v>0.04</v>
      </c>
      <c r="AT286" s="2">
        <f t="shared" ref="AT286:AU286" si="768">SUM(AT34)</f>
        <v>0.14000000000000001</v>
      </c>
      <c r="AU286" s="2">
        <f t="shared" si="768"/>
        <v>0.17</v>
      </c>
      <c r="AX286" s="2" t="s">
        <v>278</v>
      </c>
      <c r="AY286" s="2">
        <f t="shared" ref="AY286:AZ286" si="769">SUM(AY34)</f>
        <v>0.37</v>
      </c>
      <c r="AZ286" s="2">
        <f t="shared" si="769"/>
        <v>0.14000000000000001</v>
      </c>
      <c r="BA286" s="2">
        <f t="shared" ref="BA286:BB286" si="770">SUM(BA34)</f>
        <v>0.49</v>
      </c>
      <c r="BB286" s="2">
        <f t="shared" si="770"/>
        <v>0.1</v>
      </c>
      <c r="BE286" s="2" t="s">
        <v>278</v>
      </c>
      <c r="BF286" s="2">
        <f t="shared" ref="BF286:BG286" si="771">SUM(BF34)</f>
        <v>0.32</v>
      </c>
      <c r="BG286" s="2">
        <f t="shared" si="771"/>
        <v>0.14000000000000001</v>
      </c>
      <c r="BH286" s="2">
        <f t="shared" ref="BH286:BI286" si="772">SUM(BH34)</f>
        <v>0.39</v>
      </c>
      <c r="BI286" s="2">
        <f t="shared" si="772"/>
        <v>0</v>
      </c>
      <c r="BL286" s="2" t="s">
        <v>278</v>
      </c>
      <c r="BM286" s="2">
        <f t="shared" ref="BM286:BN286" si="773">SUM(BM34)</f>
        <v>0.55000000000000004</v>
      </c>
      <c r="BN286" s="2">
        <f t="shared" si="773"/>
        <v>0.64</v>
      </c>
      <c r="BO286" s="2">
        <f t="shared" ref="BO286:BP286" si="774">SUM(BO34)</f>
        <v>0.56000000000000005</v>
      </c>
      <c r="BP286" s="2">
        <f t="shared" si="774"/>
        <v>0.23</v>
      </c>
      <c r="BS286" t="s">
        <v>278</v>
      </c>
      <c r="BT286">
        <f t="shared" si="52"/>
        <v>0.42</v>
      </c>
      <c r="BU286">
        <f t="shared" si="52"/>
        <v>0.76</v>
      </c>
      <c r="BV286">
        <f t="shared" si="90"/>
        <v>0.42</v>
      </c>
      <c r="BW286">
        <f t="shared" si="90"/>
        <v>0.08</v>
      </c>
      <c r="BZ286" s="2" t="s">
        <v>278</v>
      </c>
      <c r="CA286" s="2">
        <f t="shared" ref="CA286:CD286" si="775">SUM(CA34)</f>
        <v>0.31</v>
      </c>
      <c r="CB286" s="2">
        <f t="shared" si="775"/>
        <v>0.31</v>
      </c>
      <c r="CC286" s="2">
        <f t="shared" si="775"/>
        <v>0.38</v>
      </c>
      <c r="CD286" s="2">
        <f t="shared" si="775"/>
        <v>0.05</v>
      </c>
      <c r="CG286" s="34" t="s">
        <v>278</v>
      </c>
      <c r="CH286" s="34">
        <f t="shared" ref="CH286:CK286" si="776">SUM(CH34)</f>
        <v>0.42</v>
      </c>
      <c r="CI286" s="34">
        <f t="shared" si="776"/>
        <v>0.49</v>
      </c>
      <c r="CJ286" s="34">
        <f t="shared" si="776"/>
        <v>0.44</v>
      </c>
      <c r="CK286" s="34">
        <f t="shared" si="776"/>
        <v>0.28000000000000003</v>
      </c>
      <c r="CN286" s="34" t="s">
        <v>278</v>
      </c>
      <c r="CO286" s="34">
        <f t="shared" ref="CO286:CR286" si="777">SUM(CO34)</f>
        <v>0.43</v>
      </c>
      <c r="CP286" s="34">
        <f t="shared" si="777"/>
        <v>0.28000000000000003</v>
      </c>
      <c r="CQ286" s="34">
        <f t="shared" si="777"/>
        <v>0.54</v>
      </c>
      <c r="CR286" s="34">
        <f t="shared" si="777"/>
        <v>0.18</v>
      </c>
      <c r="CS286" s="34"/>
      <c r="CU286" s="34" t="s">
        <v>278</v>
      </c>
      <c r="CV286" s="34">
        <f t="shared" ref="CV286:CY286" si="778">SUM(CV34)</f>
        <v>0.25</v>
      </c>
      <c r="CW286" s="34">
        <f t="shared" si="778"/>
        <v>0.13</v>
      </c>
      <c r="CX286" s="34">
        <f t="shared" si="778"/>
        <v>0.32</v>
      </c>
      <c r="CY286" s="34">
        <f t="shared" si="778"/>
        <v>0.03</v>
      </c>
      <c r="DB286" s="34" t="s">
        <v>278</v>
      </c>
      <c r="DC286" s="34">
        <f t="shared" ref="DC286:DF286" si="779">SUM(DC34)</f>
        <v>0.18</v>
      </c>
      <c r="DD286" s="34">
        <f t="shared" si="779"/>
        <v>0.52</v>
      </c>
      <c r="DE286" s="34">
        <f t="shared" si="779"/>
        <v>0.15</v>
      </c>
      <c r="DF286" s="34">
        <f t="shared" si="779"/>
        <v>0</v>
      </c>
      <c r="DI286" s="34" t="s">
        <v>278</v>
      </c>
      <c r="DJ286" s="34">
        <f t="shared" ref="DJ286:DM286" si="780">SUM(DJ34)</f>
        <v>0.14000000000000001</v>
      </c>
      <c r="DK286" s="34">
        <f t="shared" si="780"/>
        <v>0.12</v>
      </c>
      <c r="DL286" s="34">
        <f t="shared" si="780"/>
        <v>0.14000000000000001</v>
      </c>
      <c r="DM286" s="34">
        <f t="shared" si="780"/>
        <v>0</v>
      </c>
      <c r="DP286" s="34" t="s">
        <v>278</v>
      </c>
      <c r="DQ286" s="34">
        <f t="shared" ref="DQ286:DT286" si="781">SUM(DQ34)</f>
        <v>0.11</v>
      </c>
      <c r="DR286" s="34">
        <f t="shared" si="781"/>
        <v>0.12</v>
      </c>
      <c r="DS286" s="34">
        <f t="shared" si="781"/>
        <v>0.12</v>
      </c>
      <c r="DT286" s="34">
        <f t="shared" si="781"/>
        <v>0.02</v>
      </c>
      <c r="DW286" s="34" t="s">
        <v>278</v>
      </c>
      <c r="DX286" s="34">
        <f t="shared" ref="DX286:EA286" si="782">SUM(DX34)</f>
        <v>0.12</v>
      </c>
      <c r="DY286" s="34">
        <f t="shared" si="782"/>
        <v>0.06</v>
      </c>
      <c r="DZ286" s="34">
        <f t="shared" si="782"/>
        <v>0.11</v>
      </c>
      <c r="EA286" s="34">
        <f t="shared" si="782"/>
        <v>0.12</v>
      </c>
      <c r="ED286" s="34" t="s">
        <v>278</v>
      </c>
      <c r="EE286" s="34">
        <f t="shared" ref="EE286:EH286" si="783">SUM(EE34)</f>
        <v>0.08</v>
      </c>
      <c r="EF286" s="34">
        <f t="shared" si="783"/>
        <v>0.09</v>
      </c>
      <c r="EG286" s="34">
        <f t="shared" si="783"/>
        <v>0.1</v>
      </c>
      <c r="EH286" s="34">
        <f t="shared" si="783"/>
        <v>0.01</v>
      </c>
      <c r="EK286" s="34" t="s">
        <v>278</v>
      </c>
      <c r="EL286" s="34">
        <f t="shared" ref="EL286:EO286" si="784">SUM(EL34)</f>
        <v>0.06</v>
      </c>
      <c r="EM286" s="34">
        <f t="shared" si="784"/>
        <v>0.05</v>
      </c>
      <c r="EN286" s="34">
        <f t="shared" si="784"/>
        <v>0.08</v>
      </c>
      <c r="EO286" s="34">
        <f t="shared" si="784"/>
        <v>0</v>
      </c>
      <c r="ER286" s="34" t="s">
        <v>278</v>
      </c>
      <c r="ES286" s="34">
        <f t="shared" ref="ES286:EV286" si="785">SUM(ES34)</f>
        <v>7.0000000000000007E-2</v>
      </c>
      <c r="ET286" s="34">
        <f t="shared" si="785"/>
        <v>0.14000000000000001</v>
      </c>
      <c r="EU286" s="34">
        <f t="shared" si="785"/>
        <v>0.08</v>
      </c>
      <c r="EV286" s="34">
        <f t="shared" si="785"/>
        <v>0</v>
      </c>
      <c r="EZ286" s="34">
        <f t="shared" ref="EZ286:FC286" si="786">SUM(EZ34)</f>
        <v>0.06</v>
      </c>
      <c r="FA286" s="34">
        <f t="shared" si="786"/>
        <v>7.0000000000000007E-2</v>
      </c>
      <c r="FB286" s="34">
        <f t="shared" si="786"/>
        <v>7.0000000000000007E-2</v>
      </c>
      <c r="FC286" s="34">
        <f t="shared" si="786"/>
        <v>0</v>
      </c>
      <c r="FD286" s="34"/>
      <c r="FG286" s="34">
        <f t="shared" ref="FG286:FJ286" si="787">SUM(FG34)</f>
        <v>0.11</v>
      </c>
      <c r="FH286" s="34">
        <f t="shared" si="787"/>
        <v>0.22</v>
      </c>
      <c r="FI286" s="34">
        <f t="shared" si="787"/>
        <v>0.12</v>
      </c>
      <c r="FJ286" s="34">
        <f t="shared" si="787"/>
        <v>0</v>
      </c>
      <c r="FN286" s="34">
        <f t="shared" ref="FN286:FQ286" si="788">SUM(FN34)</f>
        <v>0.03</v>
      </c>
      <c r="FO286" s="34">
        <f t="shared" si="788"/>
        <v>0.06</v>
      </c>
      <c r="FP286" s="34">
        <f t="shared" si="788"/>
        <v>0.03</v>
      </c>
      <c r="FQ286" s="34">
        <f t="shared" si="788"/>
        <v>0</v>
      </c>
      <c r="FU286" s="34">
        <f t="shared" ref="FU286:FX286" si="789">SUM(FU34)</f>
        <v>0.09</v>
      </c>
      <c r="FV286" s="34">
        <f t="shared" si="789"/>
        <v>0.03</v>
      </c>
      <c r="FW286" s="34">
        <f t="shared" si="789"/>
        <v>0.1</v>
      </c>
      <c r="FX286" s="34">
        <f t="shared" si="789"/>
        <v>7.0000000000000007E-2</v>
      </c>
      <c r="FY286" s="34"/>
      <c r="GB286" s="34">
        <f t="shared" ref="GB286:GE286" si="790">SUM(GB34)</f>
        <v>0.13</v>
      </c>
      <c r="GC286" s="34">
        <f t="shared" si="790"/>
        <v>0.22</v>
      </c>
      <c r="GD286" s="34">
        <f t="shared" si="790"/>
        <v>0.13</v>
      </c>
      <c r="GE286" s="34">
        <f t="shared" si="790"/>
        <v>0</v>
      </c>
    </row>
    <row r="287" spans="1:187" x14ac:dyDescent="0.25">
      <c r="A287" s="32" t="s">
        <v>279</v>
      </c>
      <c r="B287" s="32">
        <f>SUM(B35:B258)</f>
        <v>0.84000000000000008</v>
      </c>
      <c r="C287" s="32">
        <f t="shared" ref="C287:E287" si="791">SUM(C35:C258)</f>
        <v>1.4800000000000002</v>
      </c>
      <c r="D287" s="32">
        <f t="shared" si="791"/>
        <v>0.78000000000000014</v>
      </c>
      <c r="E287" s="32">
        <f t="shared" si="791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792">SUM(J35:J258)</f>
        <v>0.82000000000000006</v>
      </c>
      <c r="K287" s="32">
        <f t="shared" si="792"/>
        <v>0.79000000000000015</v>
      </c>
      <c r="L287" s="32">
        <f t="shared" si="792"/>
        <v>0.26</v>
      </c>
      <c r="O287" s="32" t="s">
        <v>279</v>
      </c>
      <c r="P287" s="32">
        <f>SUM(P35:P258)</f>
        <v>0.91000000000000014</v>
      </c>
      <c r="Q287" s="32">
        <f t="shared" ref="Q287:S287" si="793">SUM(Q35:Q258)</f>
        <v>1.37</v>
      </c>
      <c r="R287" s="32">
        <f t="shared" si="793"/>
        <v>0.95000000000000018</v>
      </c>
      <c r="S287" s="32">
        <f t="shared" si="793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794">SUM(X35:X258)</f>
        <v>1.6</v>
      </c>
      <c r="Y287" s="32">
        <f t="shared" si="794"/>
        <v>0.76000000000000012</v>
      </c>
      <c r="Z287" s="32">
        <f t="shared" si="794"/>
        <v>0.19</v>
      </c>
      <c r="AC287" s="32" t="s">
        <v>279</v>
      </c>
      <c r="AD287" s="32">
        <f>SUM(AD35:AD258)</f>
        <v>0.78000000000000025</v>
      </c>
      <c r="AE287" s="32">
        <f t="shared" ref="AE287:AG287" si="795">SUM(AE35:AE258)</f>
        <v>1.7100000000000004</v>
      </c>
      <c r="AF287" s="32">
        <f t="shared" si="795"/>
        <v>0.71000000000000019</v>
      </c>
      <c r="AG287" s="32">
        <f t="shared" si="795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796">SUM(AL35:AL258)</f>
        <v>1.62</v>
      </c>
      <c r="AM287" s="32">
        <f t="shared" si="796"/>
        <v>0.52</v>
      </c>
      <c r="AN287" s="32">
        <f t="shared" si="796"/>
        <v>0.22</v>
      </c>
      <c r="AQ287" s="2" t="s">
        <v>279</v>
      </c>
      <c r="AR287" s="2">
        <f>SUM(AR35:AR258)</f>
        <v>0.66000000000000014</v>
      </c>
      <c r="AS287" s="2">
        <f t="shared" ref="AS287:AU287" si="797">SUM(AS35:AS258)</f>
        <v>1.2600000000000002</v>
      </c>
      <c r="AT287" s="2">
        <f t="shared" si="797"/>
        <v>0.59000000000000008</v>
      </c>
      <c r="AU287" s="2">
        <f t="shared" si="797"/>
        <v>0</v>
      </c>
      <c r="AX287" s="2" t="s">
        <v>279</v>
      </c>
      <c r="AY287" s="2">
        <f>SUM(AY35:AY258)</f>
        <v>0.68000000000000016</v>
      </c>
      <c r="AZ287" s="2">
        <f t="shared" ref="AZ287:BB287" si="798">SUM(AZ35:AZ258)</f>
        <v>1.29</v>
      </c>
      <c r="BA287" s="2">
        <f t="shared" si="798"/>
        <v>0.67</v>
      </c>
      <c r="BB287" s="2">
        <f t="shared" si="798"/>
        <v>0.01</v>
      </c>
      <c r="BE287" s="2" t="s">
        <v>279</v>
      </c>
      <c r="BF287" s="2">
        <f>SUM(BF35:BF258)</f>
        <v>0.59000000000000008</v>
      </c>
      <c r="BG287" s="2">
        <f t="shared" ref="BG287:BI287" si="799">SUM(BG35:BG258)</f>
        <v>1.1300000000000001</v>
      </c>
      <c r="BH287" s="2">
        <f t="shared" si="799"/>
        <v>0.50000000000000011</v>
      </c>
      <c r="BI287" s="2">
        <f t="shared" si="799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800">SUM(BN35:BN258)</f>
        <v>1.1600000000000001</v>
      </c>
      <c r="BO287" s="2">
        <f t="shared" si="800"/>
        <v>0.65</v>
      </c>
      <c r="BP287" s="2">
        <f t="shared" si="800"/>
        <v>0.2</v>
      </c>
      <c r="BS287" t="s">
        <v>279</v>
      </c>
      <c r="BT287">
        <f>SUM(BT35:BT258)</f>
        <v>0.59000000000000019</v>
      </c>
      <c r="BU287">
        <f t="shared" ref="BU287:BW287" si="801">SUM(BU35:BU258)</f>
        <v>0.94000000000000017</v>
      </c>
      <c r="BV287">
        <f t="shared" si="801"/>
        <v>0.54</v>
      </c>
      <c r="BW287">
        <f t="shared" si="801"/>
        <v>0.05</v>
      </c>
      <c r="BZ287" s="2" t="s">
        <v>279</v>
      </c>
      <c r="CA287" s="2">
        <f>SUM(CA35:CA258)</f>
        <v>0.59000000000000019</v>
      </c>
      <c r="CB287" s="2">
        <f t="shared" ref="CB287:CD287" si="802">SUM(CB35:CB258)</f>
        <v>1.2200000000000002</v>
      </c>
      <c r="CC287" s="2">
        <f t="shared" si="802"/>
        <v>0.57000000000000006</v>
      </c>
      <c r="CD287" s="2">
        <f t="shared" si="802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803">SUM(CI35:CI258)</f>
        <v>0.73</v>
      </c>
      <c r="CJ287" s="34">
        <f t="shared" si="803"/>
        <v>0.52</v>
      </c>
      <c r="CK287" s="34">
        <f t="shared" si="803"/>
        <v>0.04</v>
      </c>
      <c r="CN287" s="34" t="s">
        <v>279</v>
      </c>
      <c r="CO287" s="34">
        <f>SUM(CO35:CO258)</f>
        <v>0.68000000000000016</v>
      </c>
      <c r="CP287" s="34">
        <f t="shared" ref="CP287:CR287" si="804">SUM(CP35:CP258)</f>
        <v>1.2400000000000002</v>
      </c>
      <c r="CQ287" s="34">
        <f t="shared" si="804"/>
        <v>0.71000000000000008</v>
      </c>
      <c r="CR287" s="34">
        <f t="shared" si="804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805">SUM(CW35:CW258)</f>
        <v>1.5200000000000005</v>
      </c>
      <c r="CX287" s="34">
        <f t="shared" si="805"/>
        <v>0.58000000000000007</v>
      </c>
      <c r="CY287" s="34">
        <f t="shared" si="805"/>
        <v>0.22</v>
      </c>
      <c r="DB287" s="34" t="s">
        <v>279</v>
      </c>
      <c r="DC287" s="34">
        <f>SUM(DC35:DC258)</f>
        <v>0.61000000000000021</v>
      </c>
      <c r="DD287" s="34">
        <f t="shared" ref="DD287:DF287" si="806">SUM(DD35:DD258)</f>
        <v>1.4200000000000002</v>
      </c>
      <c r="DE287" s="34">
        <f t="shared" si="806"/>
        <v>0.52</v>
      </c>
      <c r="DF287" s="34">
        <f t="shared" si="806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807">SUM(DK35:DK258)</f>
        <v>0.67000000000000015</v>
      </c>
      <c r="DL287" s="34">
        <f t="shared" si="807"/>
        <v>0.69000000000000017</v>
      </c>
      <c r="DM287" s="34">
        <f t="shared" si="807"/>
        <v>0.26</v>
      </c>
      <c r="DP287" s="34" t="s">
        <v>279</v>
      </c>
      <c r="DQ287" s="34">
        <f>SUM(DQ35:DQ258)</f>
        <v>0.72000000000000008</v>
      </c>
      <c r="DR287" s="34">
        <f t="shared" ref="DR287:DT287" si="808">SUM(DR35:DR258)</f>
        <v>1.1900000000000002</v>
      </c>
      <c r="DS287" s="34">
        <f t="shared" si="808"/>
        <v>0.73000000000000009</v>
      </c>
      <c r="DT287" s="34">
        <f t="shared" si="808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809">SUM(DY35:DY258)</f>
        <v>1.5000000000000002</v>
      </c>
      <c r="DZ287" s="34">
        <f t="shared" si="809"/>
        <v>0.51000000000000012</v>
      </c>
      <c r="EA287" s="34">
        <f t="shared" si="809"/>
        <v>0.12</v>
      </c>
      <c r="ED287" s="34" t="s">
        <v>279</v>
      </c>
      <c r="EE287" s="34">
        <f>SUM(EE35:EE258)</f>
        <v>0.5</v>
      </c>
      <c r="EF287" s="34">
        <f t="shared" ref="EF287:EH287" si="810">SUM(EF35:EF258)</f>
        <v>0.9900000000000001</v>
      </c>
      <c r="EG287" s="34">
        <f t="shared" si="810"/>
        <v>0.53</v>
      </c>
      <c r="EH287" s="34">
        <f t="shared" si="810"/>
        <v>0.09</v>
      </c>
      <c r="EK287" s="34" t="s">
        <v>279</v>
      </c>
      <c r="EL287" s="34">
        <f>SUM(EL35:EL258)</f>
        <v>0.4900000000000001</v>
      </c>
      <c r="EM287" s="34">
        <f t="shared" ref="EM287:EO287" si="811">SUM(EM35:EM258)</f>
        <v>0.59</v>
      </c>
      <c r="EN287" s="34">
        <f t="shared" si="811"/>
        <v>0.53</v>
      </c>
      <c r="EO287" s="34">
        <f t="shared" si="811"/>
        <v>0.19999999999999998</v>
      </c>
      <c r="ER287" s="34" t="s">
        <v>279</v>
      </c>
      <c r="ES287" s="34">
        <f>SUM(ES35:ES258)</f>
        <v>0.57000000000000006</v>
      </c>
      <c r="ET287" s="34">
        <f t="shared" ref="ET287:EV287" si="812">SUM(ET35:ET258)</f>
        <v>1</v>
      </c>
      <c r="EU287" s="34">
        <f t="shared" si="812"/>
        <v>0.48000000000000009</v>
      </c>
      <c r="EV287" s="34">
        <f t="shared" si="812"/>
        <v>0.13</v>
      </c>
      <c r="EZ287" s="34">
        <f>SUM(EZ35:EZ258)</f>
        <v>0.56000000000000005</v>
      </c>
      <c r="FA287" s="34">
        <f t="shared" ref="FA287:FC287" si="813">SUM(FA35:FA258)</f>
        <v>1.0500000000000003</v>
      </c>
      <c r="FB287" s="34">
        <f t="shared" si="813"/>
        <v>0.46000000000000008</v>
      </c>
      <c r="FC287" s="34">
        <f t="shared" si="813"/>
        <v>0.24999999999999997</v>
      </c>
      <c r="FD287" s="34"/>
      <c r="FG287" s="34">
        <f>SUM(FG35:FG258)</f>
        <v>0.64000000000000012</v>
      </c>
      <c r="FH287" s="34">
        <f t="shared" ref="FH287:FJ287" si="814">SUM(FH35:FH258)</f>
        <v>1.25</v>
      </c>
      <c r="FI287" s="34">
        <f t="shared" si="814"/>
        <v>0.55000000000000004</v>
      </c>
      <c r="FJ287" s="34">
        <f t="shared" si="814"/>
        <v>0.40000000000000008</v>
      </c>
      <c r="FN287" s="34">
        <f>SUM(FN35:FN258)</f>
        <v>0.66000000000000014</v>
      </c>
      <c r="FO287" s="34">
        <f t="shared" ref="FO287:FQ287" si="815">SUM(FO35:FO258)</f>
        <v>1.0100000000000002</v>
      </c>
      <c r="FP287" s="34">
        <f t="shared" si="815"/>
        <v>0.58000000000000007</v>
      </c>
      <c r="FQ287" s="34">
        <f t="shared" si="815"/>
        <v>0.18</v>
      </c>
      <c r="FU287" s="34">
        <f>SUM(FU35:FU258)</f>
        <v>0.54000000000000015</v>
      </c>
      <c r="FV287" s="34">
        <f t="shared" ref="FV287:FX287" si="816">SUM(FV35:FV258)</f>
        <v>1.0400000000000003</v>
      </c>
      <c r="FW287" s="34">
        <f t="shared" si="816"/>
        <v>0.37000000000000011</v>
      </c>
      <c r="FX287" s="34">
        <f t="shared" si="816"/>
        <v>0.19</v>
      </c>
      <c r="FY287" s="34"/>
      <c r="GB287" s="34">
        <f>SUM(GB35:GB258)</f>
        <v>0.67000000000000015</v>
      </c>
      <c r="GC287" s="34">
        <f t="shared" ref="GC287:GE287" si="817">SUM(GC35:GC258)</f>
        <v>0.86</v>
      </c>
      <c r="GD287" s="34">
        <f t="shared" si="817"/>
        <v>0.64000000000000012</v>
      </c>
      <c r="GE287" s="34">
        <f t="shared" si="817"/>
        <v>0.15000000000000002</v>
      </c>
    </row>
    <row r="288" spans="1:187" x14ac:dyDescent="0.25">
      <c r="BZ288" s="2"/>
      <c r="CA288" s="2"/>
      <c r="CB288" s="2"/>
      <c r="CC288" s="2"/>
      <c r="CD288" s="2"/>
      <c r="EZ288" s="34"/>
      <c r="FA288" s="34"/>
      <c r="FB288" s="34"/>
      <c r="FC288" s="34"/>
      <c r="FD288" s="34"/>
      <c r="FG288" s="34"/>
      <c r="FH288" s="34"/>
      <c r="FI288" s="34"/>
      <c r="FJ288" s="34"/>
      <c r="FN288" s="34"/>
      <c r="FO288" s="34"/>
      <c r="FP288" s="34"/>
      <c r="FQ288" s="34"/>
      <c r="FU288" s="34"/>
      <c r="FV288" s="34"/>
      <c r="FW288" s="34"/>
      <c r="FX288" s="34"/>
      <c r="FY288" s="34"/>
    </row>
    <row r="289" spans="2:187" x14ac:dyDescent="0.25">
      <c r="B289" s="1">
        <f>+SUM(B265:B287)</f>
        <v>99.949999999999974</v>
      </c>
      <c r="C289" s="1">
        <f t="shared" ref="C289:E289" si="818">+SUM(C265:C287)</f>
        <v>99.99</v>
      </c>
      <c r="D289" s="1">
        <f t="shared" si="818"/>
        <v>99.999999999999986</v>
      </c>
      <c r="E289" s="1">
        <f t="shared" si="818"/>
        <v>100.00000000000001</v>
      </c>
      <c r="I289" s="1">
        <f>+SUM(I265:I287)</f>
        <v>99.98</v>
      </c>
      <c r="J289" s="1">
        <f t="shared" ref="J289:L289" si="819">+SUM(J265:J287)</f>
        <v>100.01999999999998</v>
      </c>
      <c r="K289" s="1">
        <f t="shared" si="819"/>
        <v>100.03000000000004</v>
      </c>
      <c r="L289" s="1">
        <f t="shared" si="819"/>
        <v>100.00000000000001</v>
      </c>
      <c r="P289" s="1">
        <f>+SUM(P265:P287)</f>
        <v>99.969999999999985</v>
      </c>
      <c r="Q289" s="1">
        <f t="shared" ref="Q289:S289" si="820">+SUM(Q265:Q287)</f>
        <v>100.02000000000002</v>
      </c>
      <c r="R289" s="1">
        <f t="shared" si="820"/>
        <v>100.03000000000002</v>
      </c>
      <c r="S289" s="1">
        <f t="shared" si="820"/>
        <v>99.98</v>
      </c>
      <c r="W289" s="1">
        <f>+SUM(W265:W287)</f>
        <v>100.01999999999997</v>
      </c>
      <c r="X289" s="1">
        <f t="shared" ref="X289:Z289" si="821">+SUM(X265:X287)</f>
        <v>100.00999999999999</v>
      </c>
      <c r="Y289" s="1">
        <f t="shared" si="821"/>
        <v>100.01999999999997</v>
      </c>
      <c r="Z289" s="1">
        <f t="shared" si="821"/>
        <v>99.990000000000023</v>
      </c>
      <c r="AD289" s="1">
        <f>+SUM(AD265:AD287)</f>
        <v>99.99</v>
      </c>
      <c r="AE289" s="1">
        <f t="shared" ref="AE289:AG289" si="822">+SUM(AE265:AE287)</f>
        <v>99.999999999999986</v>
      </c>
      <c r="AF289" s="1">
        <f t="shared" si="822"/>
        <v>99.969999999999985</v>
      </c>
      <c r="AG289" s="1">
        <f t="shared" si="822"/>
        <v>100.00000000000003</v>
      </c>
      <c r="AK289" s="1">
        <f>+SUM(AK265:AK287)</f>
        <v>99.999999999999986</v>
      </c>
      <c r="AL289" s="1">
        <f t="shared" ref="AL289:AN289" si="823">+SUM(AL265:AL287)</f>
        <v>100.01</v>
      </c>
      <c r="AM289" s="1">
        <f t="shared" si="823"/>
        <v>99.969999999999985</v>
      </c>
      <c r="AN289" s="1">
        <f t="shared" si="823"/>
        <v>100.02</v>
      </c>
      <c r="AR289" s="1">
        <f>+SUM(AR265:AR287)</f>
        <v>100.00999999999999</v>
      </c>
      <c r="AS289" s="1">
        <f t="shared" ref="AS289:AU289" si="824">+SUM(AS265:AS287)</f>
        <v>100.00000000000004</v>
      </c>
      <c r="AT289" s="1">
        <f t="shared" si="824"/>
        <v>99.980000000000032</v>
      </c>
      <c r="AU289" s="1">
        <f t="shared" si="824"/>
        <v>99.990000000000009</v>
      </c>
      <c r="AY289" s="1">
        <f>+SUM(AY265:AY287)</f>
        <v>99.98</v>
      </c>
      <c r="AZ289" s="1">
        <f t="shared" ref="AZ289:BB289" si="825">+SUM(AZ265:AZ287)</f>
        <v>99.980000000000047</v>
      </c>
      <c r="BA289" s="1">
        <f t="shared" si="825"/>
        <v>99.96999999999997</v>
      </c>
      <c r="BB289" s="1">
        <f t="shared" si="825"/>
        <v>99.969999999999985</v>
      </c>
      <c r="BF289" s="1">
        <f>+SUM(BF265:BF287)</f>
        <v>99.990000000000009</v>
      </c>
      <c r="BG289" s="1">
        <f t="shared" ref="BG289:BI289" si="826">+SUM(BG265:BG287)</f>
        <v>99.989999999999966</v>
      </c>
      <c r="BH289" s="1">
        <f t="shared" si="826"/>
        <v>100.00999999999999</v>
      </c>
      <c r="BI289" s="1">
        <f t="shared" si="826"/>
        <v>100.01000000000002</v>
      </c>
      <c r="BM289" s="1">
        <f>+SUM(BM265:BM287)</f>
        <v>99.98</v>
      </c>
      <c r="BN289" s="1">
        <f t="shared" ref="BN289:BP289" si="827">+SUM(BN265:BN287)</f>
        <v>99.99</v>
      </c>
      <c r="BO289" s="1">
        <f t="shared" si="827"/>
        <v>100.00000000000003</v>
      </c>
      <c r="BP289" s="1">
        <f t="shared" si="827"/>
        <v>100.01</v>
      </c>
      <c r="BT289" s="1">
        <f>+SUM(BT265:BT287)</f>
        <v>99.989999999999981</v>
      </c>
      <c r="BU289" s="1">
        <f t="shared" ref="BU289:BW289" si="828">+SUM(BU265:BU287)</f>
        <v>100.01</v>
      </c>
      <c r="BV289" s="1">
        <f t="shared" si="828"/>
        <v>99.990000000000023</v>
      </c>
      <c r="BW289" s="1">
        <f t="shared" si="828"/>
        <v>99.999999999999986</v>
      </c>
      <c r="BZ289" s="2"/>
      <c r="CA289" s="1">
        <f>+SUM(CA265:CA287)</f>
        <v>99.999999999999986</v>
      </c>
      <c r="CB289" s="1">
        <f t="shared" ref="CB289:CD289" si="829">+SUM(CB265:CB287)</f>
        <v>100.01</v>
      </c>
      <c r="CC289" s="1">
        <f t="shared" si="829"/>
        <v>100.02999999999999</v>
      </c>
      <c r="CD289" s="1">
        <f t="shared" si="829"/>
        <v>99.989999999999966</v>
      </c>
      <c r="CH289" s="1">
        <f>+SUM(CH265:CH287)</f>
        <v>100.00000000000001</v>
      </c>
      <c r="CI289" s="1">
        <f t="shared" ref="CI289:CK289" si="830">+SUM(CI265:CI287)</f>
        <v>99.99</v>
      </c>
      <c r="CJ289" s="1">
        <f t="shared" si="830"/>
        <v>99.980000000000018</v>
      </c>
      <c r="CK289" s="1">
        <f t="shared" si="830"/>
        <v>99.990000000000023</v>
      </c>
      <c r="CO289" s="1">
        <f>+SUM(CO265:CO287)</f>
        <v>99.98</v>
      </c>
      <c r="CP289" s="1">
        <f t="shared" ref="CP289:CR289" si="831">+SUM(CP265:CP287)</f>
        <v>100</v>
      </c>
      <c r="CQ289" s="1">
        <f t="shared" si="831"/>
        <v>99.999999999999986</v>
      </c>
      <c r="CR289" s="1">
        <f t="shared" si="831"/>
        <v>100.04</v>
      </c>
      <c r="CV289" s="1">
        <f>+SUM(CV265:CV287)</f>
        <v>100</v>
      </c>
      <c r="CW289" s="1">
        <f t="shared" ref="CW289:CY289" si="832">+SUM(CW265:CW287)</f>
        <v>99.989999999999981</v>
      </c>
      <c r="CX289" s="1">
        <f t="shared" si="832"/>
        <v>99.989999999999952</v>
      </c>
      <c r="CY289" s="1">
        <f t="shared" si="832"/>
        <v>99.990000000000023</v>
      </c>
      <c r="DC289" s="1">
        <f>+SUM(DC265:DC287)</f>
        <v>99.980000000000018</v>
      </c>
      <c r="DD289" s="1">
        <f t="shared" ref="DD289:DF289" si="833">+SUM(DD265:DD287)</f>
        <v>99.96</v>
      </c>
      <c r="DE289" s="1">
        <f t="shared" si="833"/>
        <v>100</v>
      </c>
      <c r="DF289" s="1">
        <f t="shared" si="833"/>
        <v>99.99</v>
      </c>
      <c r="DJ289" s="1">
        <f>+SUM(DJ265:DJ287)</f>
        <v>100</v>
      </c>
      <c r="DK289" s="1">
        <f t="shared" ref="DK289:DM289" si="834">+SUM(DK265:DK287)</f>
        <v>100.02000000000001</v>
      </c>
      <c r="DL289" s="1">
        <f t="shared" si="834"/>
        <v>99.99</v>
      </c>
      <c r="DM289" s="1">
        <f t="shared" si="834"/>
        <v>99.98</v>
      </c>
      <c r="DQ289" s="1">
        <f>+SUM(DQ265:DQ287)</f>
        <v>99.960000000000022</v>
      </c>
      <c r="DR289" s="1">
        <f t="shared" ref="DR289:DT289" si="835">+SUM(DR265:DR287)</f>
        <v>99.98</v>
      </c>
      <c r="DS289" s="1">
        <f t="shared" si="835"/>
        <v>100.01</v>
      </c>
      <c r="DT289" s="1">
        <f t="shared" si="835"/>
        <v>100.00000000000001</v>
      </c>
      <c r="DX289" s="1">
        <f>+SUM(DX265:DX287)</f>
        <v>99.960000000000051</v>
      </c>
      <c r="DY289" s="1">
        <f t="shared" ref="DY289:EA289" si="836">+SUM(DY265:DY287)</f>
        <v>100.02000000000002</v>
      </c>
      <c r="DZ289" s="1">
        <f t="shared" si="836"/>
        <v>99.990000000000023</v>
      </c>
      <c r="EA289" s="1">
        <f t="shared" si="836"/>
        <v>100.01</v>
      </c>
      <c r="EE289" s="1">
        <f>+SUM(EE265:EE287)</f>
        <v>99.950000000000031</v>
      </c>
      <c r="EF289" s="1">
        <f t="shared" ref="EF289:EH289" si="837">+SUM(EF265:EF287)</f>
        <v>100.00000000000001</v>
      </c>
      <c r="EG289" s="1">
        <f t="shared" si="837"/>
        <v>100.02</v>
      </c>
      <c r="EH289" s="1">
        <f t="shared" si="837"/>
        <v>100</v>
      </c>
      <c r="EL289" s="1">
        <f>+SUM(EL265:EL287)</f>
        <v>99.989999999999981</v>
      </c>
      <c r="EM289" s="1">
        <f t="shared" ref="EM289:EO289" si="838">+SUM(EM265:EM287)</f>
        <v>99.999999999999972</v>
      </c>
      <c r="EN289" s="1">
        <f t="shared" si="838"/>
        <v>99.95999999999998</v>
      </c>
      <c r="EO289" s="1">
        <f t="shared" si="838"/>
        <v>100.01000000000002</v>
      </c>
      <c r="ES289" s="1">
        <f>+SUM(ES265:ES287)</f>
        <v>99.97</v>
      </c>
      <c r="ET289" s="1">
        <f t="shared" ref="ET289:EV289" si="839">+SUM(ET265:ET287)</f>
        <v>99.960000000000008</v>
      </c>
      <c r="EU289" s="1">
        <f t="shared" si="839"/>
        <v>99.989999999999981</v>
      </c>
      <c r="EV289" s="1">
        <f t="shared" si="839"/>
        <v>99.990000000000009</v>
      </c>
      <c r="EZ289" s="1">
        <f>+SUM(EZ265:EZ287)</f>
        <v>99.999999999999986</v>
      </c>
      <c r="FA289" s="1">
        <f t="shared" ref="FA289:FC289" si="840">+SUM(FA265:FA287)</f>
        <v>100.00999999999998</v>
      </c>
      <c r="FB289" s="1">
        <f t="shared" si="840"/>
        <v>100</v>
      </c>
      <c r="FC289" s="1">
        <f t="shared" si="840"/>
        <v>100.00999999999999</v>
      </c>
      <c r="FD289" s="34"/>
      <c r="FG289" s="1">
        <f>+SUM(FG265:FG287)</f>
        <v>99.969999999999985</v>
      </c>
      <c r="FH289" s="1">
        <f t="shared" ref="FH289:FJ289" si="841">+SUM(FH265:FH287)</f>
        <v>100.01</v>
      </c>
      <c r="FI289" s="1">
        <f t="shared" si="841"/>
        <v>99.99</v>
      </c>
      <c r="FJ289" s="1">
        <f t="shared" si="841"/>
        <v>100.03000000000002</v>
      </c>
      <c r="FN289" s="1">
        <f>+SUM(FN265:FN287)</f>
        <v>100.00000000000003</v>
      </c>
      <c r="FO289" s="1">
        <f t="shared" ref="FO289:FQ289" si="842">+SUM(FO265:FO287)</f>
        <v>100.01000000000002</v>
      </c>
      <c r="FP289" s="1">
        <f t="shared" si="842"/>
        <v>100.02000000000001</v>
      </c>
      <c r="FQ289" s="1">
        <f t="shared" si="842"/>
        <v>100.03000000000002</v>
      </c>
      <c r="FU289" s="1">
        <f>+SUM(FU265:FU287)</f>
        <v>100.01000000000003</v>
      </c>
      <c r="FV289" s="1">
        <f t="shared" ref="FV289:FX289" si="843">+SUM(FV265:FV287)</f>
        <v>100.00999999999999</v>
      </c>
      <c r="FW289" s="1">
        <f t="shared" si="843"/>
        <v>100.00999999999999</v>
      </c>
      <c r="FX289" s="1">
        <f t="shared" si="843"/>
        <v>100.00000000000001</v>
      </c>
      <c r="FY289" s="34"/>
      <c r="GB289" s="1">
        <f>+SUM(GB265:GB287)</f>
        <v>99.96999999999997</v>
      </c>
      <c r="GC289" s="1">
        <f t="shared" ref="GC289:GE289" si="844">+SUM(GC265:GC287)</f>
        <v>100.02</v>
      </c>
      <c r="GD289" s="1">
        <f t="shared" si="844"/>
        <v>99.999999999999972</v>
      </c>
      <c r="GE289" s="1">
        <f t="shared" si="844"/>
        <v>100.01999999999998</v>
      </c>
    </row>
    <row r="290" spans="2:187" x14ac:dyDescent="0.25">
      <c r="FU290" s="34"/>
      <c r="FV290" s="34"/>
      <c r="FW290" s="34"/>
      <c r="FX290" s="34"/>
      <c r="FY290" s="34"/>
    </row>
    <row r="291" spans="2:187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GE289"/>
  <sheetViews>
    <sheetView showGridLines="0" topLeftCell="FA253" zoomScale="70" zoomScaleNormal="70" workbookViewId="0">
      <selection activeCell="GE296" sqref="GE296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82" width="11.42578125" style="34"/>
    <col min="183" max="187" width="11.140625" style="34" customWidth="1"/>
    <col min="188" max="16384" width="11.42578125" style="34"/>
  </cols>
  <sheetData>
    <row r="1" spans="1:187" s="4" customFormat="1" x14ac:dyDescent="0.25">
      <c r="GA1" s="34"/>
      <c r="GB1" s="34"/>
      <c r="GC1" s="34"/>
      <c r="GD1" s="34"/>
      <c r="GE1" s="34"/>
    </row>
    <row r="2" spans="1:187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  <c r="EK2" s="34" t="s">
        <v>321</v>
      </c>
      <c r="ER2" s="34" t="s">
        <v>321</v>
      </c>
      <c r="EY2" s="34" t="s">
        <v>321</v>
      </c>
      <c r="FF2" s="34" t="s">
        <v>321</v>
      </c>
      <c r="FM2" s="34" t="s">
        <v>321</v>
      </c>
      <c r="FT2" s="34" t="s">
        <v>321</v>
      </c>
      <c r="GA2" s="34" t="s">
        <v>321</v>
      </c>
    </row>
    <row r="3" spans="1:187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  <c r="GA3" s="34" t="s">
        <v>0</v>
      </c>
    </row>
    <row r="4" spans="1:187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  <c r="GA4" s="35" t="s">
        <v>381</v>
      </c>
    </row>
    <row r="5" spans="1:187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</row>
    <row r="6" spans="1:187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</row>
    <row r="7" spans="1:187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  <c r="EK7" s="34" t="s">
        <v>6</v>
      </c>
      <c r="EL7" s="34">
        <v>0.24</v>
      </c>
      <c r="EM7" s="34">
        <v>0.32</v>
      </c>
      <c r="EN7" s="34">
        <v>0.28999999999999998</v>
      </c>
      <c r="EO7" s="34">
        <v>0.05</v>
      </c>
      <c r="ER7" s="34" t="s">
        <v>6</v>
      </c>
      <c r="ES7" s="34">
        <v>0.1</v>
      </c>
      <c r="ET7" s="34">
        <v>0.11</v>
      </c>
      <c r="EU7" s="34">
        <v>0.11</v>
      </c>
      <c r="EV7" s="34">
        <v>7.0000000000000007E-2</v>
      </c>
      <c r="EY7" s="34" t="s">
        <v>6</v>
      </c>
      <c r="EZ7" s="34">
        <v>0.08</v>
      </c>
      <c r="FA7" s="34">
        <v>7.0000000000000007E-2</v>
      </c>
      <c r="FB7" s="34">
        <v>0.06</v>
      </c>
      <c r="FC7" s="34">
        <v>0.14000000000000001</v>
      </c>
      <c r="FF7" s="34" t="s">
        <v>6</v>
      </c>
      <c r="FG7" s="34">
        <v>0.2</v>
      </c>
      <c r="FH7" s="34">
        <v>0.36</v>
      </c>
      <c r="FI7" s="34">
        <v>0.16</v>
      </c>
      <c r="FJ7" s="34">
        <v>0.23</v>
      </c>
      <c r="FM7" s="34" t="s">
        <v>6</v>
      </c>
      <c r="FN7" s="34">
        <v>0.26</v>
      </c>
      <c r="FO7" s="34">
        <v>0.8</v>
      </c>
      <c r="FP7" s="34">
        <v>0.2</v>
      </c>
      <c r="FQ7" s="34">
        <v>0</v>
      </c>
      <c r="FT7" s="34" t="s">
        <v>6</v>
      </c>
      <c r="FU7" s="34">
        <v>0.04</v>
      </c>
      <c r="FV7" s="34">
        <v>0.09</v>
      </c>
      <c r="FW7" s="34">
        <v>0</v>
      </c>
      <c r="FX7" s="34">
        <v>0.05</v>
      </c>
      <c r="GA7" s="34" t="s">
        <v>6</v>
      </c>
      <c r="GB7" s="34">
        <v>0.05</v>
      </c>
      <c r="GC7" s="34">
        <v>0.15</v>
      </c>
      <c r="GD7" s="34">
        <v>0.02</v>
      </c>
      <c r="GE7" s="34">
        <v>7.0000000000000007E-2</v>
      </c>
    </row>
    <row r="8" spans="1:187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  <c r="EK8" s="34" t="s">
        <v>7</v>
      </c>
      <c r="EL8" s="34">
        <v>0.05</v>
      </c>
      <c r="EM8" s="34">
        <v>0.14000000000000001</v>
      </c>
      <c r="EN8" s="34">
        <v>0.04</v>
      </c>
      <c r="EO8" s="34">
        <v>0.04</v>
      </c>
      <c r="ER8" s="34" t="s">
        <v>7</v>
      </c>
      <c r="ES8" s="34">
        <v>0.01</v>
      </c>
      <c r="ET8" s="34">
        <v>0.03</v>
      </c>
      <c r="EU8" s="34">
        <v>0.02</v>
      </c>
      <c r="EV8" s="34">
        <v>0</v>
      </c>
      <c r="EY8" s="34" t="s">
        <v>7</v>
      </c>
      <c r="EZ8" s="34">
        <v>0.09</v>
      </c>
      <c r="FA8" s="34">
        <v>0.13</v>
      </c>
      <c r="FB8" s="34">
        <v>0.06</v>
      </c>
      <c r="FC8" s="34">
        <v>0.09</v>
      </c>
      <c r="FF8" s="34" t="s">
        <v>7</v>
      </c>
      <c r="FG8" s="34">
        <v>0.22</v>
      </c>
      <c r="FH8" s="34">
        <v>1.1499999999999999</v>
      </c>
      <c r="FI8" s="34">
        <v>0.05</v>
      </c>
      <c r="FJ8" s="34">
        <v>0.11</v>
      </c>
      <c r="FM8" s="34" t="s">
        <v>7</v>
      </c>
      <c r="FN8" s="34">
        <v>0.03</v>
      </c>
      <c r="FO8" s="34">
        <v>0</v>
      </c>
      <c r="FP8" s="34">
        <v>0.04</v>
      </c>
      <c r="FQ8" s="34">
        <v>0</v>
      </c>
      <c r="FT8" s="34" t="s">
        <v>7</v>
      </c>
      <c r="FU8" s="34">
        <v>0.08</v>
      </c>
      <c r="FV8" s="34">
        <v>0.28000000000000003</v>
      </c>
      <c r="FW8" s="34">
        <v>0.04</v>
      </c>
      <c r="FX8" s="34">
        <v>0.11</v>
      </c>
      <c r="GA8" s="34" t="s">
        <v>7</v>
      </c>
      <c r="GB8" s="34">
        <v>0.03</v>
      </c>
      <c r="GC8" s="34">
        <v>0</v>
      </c>
      <c r="GD8" s="34">
        <v>0.06</v>
      </c>
      <c r="GE8" s="34">
        <v>0</v>
      </c>
    </row>
    <row r="9" spans="1:187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  <c r="EK9" s="34" t="s">
        <v>8</v>
      </c>
      <c r="EL9" s="34">
        <v>0</v>
      </c>
      <c r="EM9" s="34">
        <v>0</v>
      </c>
      <c r="EN9" s="34">
        <v>0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0.02</v>
      </c>
      <c r="FA9" s="34">
        <v>0.09</v>
      </c>
      <c r="FB9" s="34">
        <v>0</v>
      </c>
      <c r="FC9" s="34">
        <v>0</v>
      </c>
      <c r="FF9" s="34" t="s">
        <v>8</v>
      </c>
      <c r="FG9" s="34">
        <v>0</v>
      </c>
      <c r="FH9" s="34">
        <v>0.04</v>
      </c>
      <c r="FI9" s="34">
        <v>0</v>
      </c>
      <c r="FJ9" s="34">
        <v>0</v>
      </c>
      <c r="FM9" s="34" t="s">
        <v>8</v>
      </c>
      <c r="FN9" s="34">
        <v>0.01</v>
      </c>
      <c r="FO9" s="34">
        <v>0.09</v>
      </c>
      <c r="FP9" s="34">
        <v>0</v>
      </c>
      <c r="FQ9" s="34">
        <v>0</v>
      </c>
      <c r="FT9" s="34" t="s">
        <v>8</v>
      </c>
      <c r="FU9" s="34">
        <v>0.01</v>
      </c>
      <c r="FV9" s="34">
        <v>0</v>
      </c>
      <c r="FW9" s="34">
        <v>0.02</v>
      </c>
      <c r="FX9" s="34">
        <v>0</v>
      </c>
      <c r="GA9" s="34" t="s">
        <v>8</v>
      </c>
      <c r="GB9" s="34">
        <v>0.03</v>
      </c>
      <c r="GC9" s="34">
        <v>0.09</v>
      </c>
      <c r="GD9" s="34">
        <v>0.02</v>
      </c>
      <c r="GE9" s="34">
        <v>0</v>
      </c>
    </row>
    <row r="10" spans="1:187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</v>
      </c>
      <c r="ET10" s="34">
        <v>0</v>
      </c>
      <c r="EU10" s="34">
        <v>0</v>
      </c>
      <c r="EV10" s="34">
        <v>0</v>
      </c>
      <c r="EY10" s="34" t="s">
        <v>9</v>
      </c>
      <c r="EZ10" s="34">
        <v>0.01</v>
      </c>
      <c r="FA10" s="34">
        <v>0.05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0.02</v>
      </c>
      <c r="FO10" s="34">
        <v>0</v>
      </c>
      <c r="FP10" s="34">
        <v>0</v>
      </c>
      <c r="FQ10" s="34">
        <v>0.09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</row>
    <row r="11" spans="1:187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0.02</v>
      </c>
      <c r="FV11" s="34">
        <v>0</v>
      </c>
      <c r="FW11" s="34">
        <v>0.03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</row>
    <row r="12" spans="1:187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0.01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</v>
      </c>
      <c r="FO12" s="34">
        <v>0</v>
      </c>
      <c r="FP12" s="34">
        <v>0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</row>
    <row r="13" spans="1:187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  <c r="EK13" s="34" t="s">
        <v>12</v>
      </c>
      <c r="EL13" s="34">
        <v>0</v>
      </c>
      <c r="EM13" s="34">
        <v>0</v>
      </c>
      <c r="EN13" s="34">
        <v>0</v>
      </c>
      <c r="EO13" s="34">
        <v>0</v>
      </c>
      <c r="ER13" s="34" t="s">
        <v>12</v>
      </c>
      <c r="ES13" s="34">
        <v>0</v>
      </c>
      <c r="ET13" s="34">
        <v>0</v>
      </c>
      <c r="EU13" s="34">
        <v>0</v>
      </c>
      <c r="EV13" s="34">
        <v>0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0.01</v>
      </c>
      <c r="FH13" s="34">
        <v>0</v>
      </c>
      <c r="FI13" s="34">
        <v>0.01</v>
      </c>
      <c r="FJ13" s="34">
        <v>0.05</v>
      </c>
      <c r="FM13" s="34" t="s">
        <v>12</v>
      </c>
      <c r="FN13" s="34">
        <v>0.01</v>
      </c>
      <c r="FO13" s="34">
        <v>0.04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  <c r="GA13" s="34" t="s">
        <v>12</v>
      </c>
      <c r="GB13" s="34">
        <v>0</v>
      </c>
      <c r="GC13" s="34">
        <v>0</v>
      </c>
      <c r="GD13" s="34">
        <v>0</v>
      </c>
      <c r="GE13" s="34">
        <v>0</v>
      </c>
    </row>
    <row r="14" spans="1:187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  <c r="EK14" s="34" t="s">
        <v>13</v>
      </c>
      <c r="EL14" s="34">
        <v>0.03</v>
      </c>
      <c r="EM14" s="34">
        <v>0</v>
      </c>
      <c r="EN14" s="34">
        <v>0.02</v>
      </c>
      <c r="EO14" s="34">
        <v>0.04</v>
      </c>
      <c r="ER14" s="34" t="s">
        <v>13</v>
      </c>
      <c r="ES14" s="34">
        <v>0.01</v>
      </c>
      <c r="ET14" s="34">
        <v>0</v>
      </c>
      <c r="EU14" s="34">
        <v>0.02</v>
      </c>
      <c r="EV14" s="34">
        <v>0</v>
      </c>
      <c r="EY14" s="34" t="s">
        <v>13</v>
      </c>
      <c r="EZ14" s="34">
        <v>7.0000000000000007E-2</v>
      </c>
      <c r="FA14" s="34">
        <v>0.53</v>
      </c>
      <c r="FB14" s="34">
        <v>0</v>
      </c>
      <c r="FC14" s="34">
        <v>0</v>
      </c>
      <c r="FF14" s="34" t="s">
        <v>13</v>
      </c>
      <c r="FG14" s="34">
        <v>0.01</v>
      </c>
      <c r="FH14" s="34">
        <v>0</v>
      </c>
      <c r="FI14" s="34">
        <v>0.01</v>
      </c>
      <c r="FJ14" s="34">
        <v>0</v>
      </c>
      <c r="FM14" s="34" t="s">
        <v>13</v>
      </c>
      <c r="FN14" s="34">
        <v>0</v>
      </c>
      <c r="FO14" s="34">
        <v>0</v>
      </c>
      <c r="FP14" s="34">
        <v>0</v>
      </c>
      <c r="FQ14" s="34">
        <v>0</v>
      </c>
      <c r="FT14" s="34" t="s">
        <v>13</v>
      </c>
      <c r="FU14" s="34">
        <v>0.02</v>
      </c>
      <c r="FV14" s="34">
        <v>0.09</v>
      </c>
      <c r="FW14" s="34">
        <v>0.01</v>
      </c>
      <c r="FX14" s="34">
        <v>0</v>
      </c>
      <c r="GA14" s="34" t="s">
        <v>13</v>
      </c>
      <c r="GB14" s="34">
        <v>0.08</v>
      </c>
      <c r="GC14" s="34">
        <v>0.24</v>
      </c>
      <c r="GD14" s="34">
        <v>0.05</v>
      </c>
      <c r="GE14" s="34">
        <v>0</v>
      </c>
    </row>
    <row r="15" spans="1:187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  <c r="EK15" s="34" t="s">
        <v>14</v>
      </c>
      <c r="EL15" s="34">
        <v>0.72</v>
      </c>
      <c r="EM15" s="34">
        <v>0.44</v>
      </c>
      <c r="EN15" s="34">
        <v>0.5</v>
      </c>
      <c r="EO15" s="34">
        <v>0.7</v>
      </c>
      <c r="ER15" s="34" t="s">
        <v>14</v>
      </c>
      <c r="ES15" s="34">
        <v>0.79</v>
      </c>
      <c r="ET15" s="34">
        <v>0.35</v>
      </c>
      <c r="EU15" s="34">
        <v>0.47</v>
      </c>
      <c r="EV15" s="34">
        <v>0.91</v>
      </c>
      <c r="EY15" s="34" t="s">
        <v>14</v>
      </c>
      <c r="EZ15" s="34">
        <v>0.66</v>
      </c>
      <c r="FA15" s="34">
        <v>0.36</v>
      </c>
      <c r="FB15" s="34">
        <v>0.39</v>
      </c>
      <c r="FC15" s="34">
        <v>0.67</v>
      </c>
      <c r="FF15" s="34" t="s">
        <v>14</v>
      </c>
      <c r="FG15" s="34">
        <v>0.57999999999999996</v>
      </c>
      <c r="FH15" s="34">
        <v>0.79</v>
      </c>
      <c r="FI15" s="34">
        <v>0.49</v>
      </c>
      <c r="FJ15" s="34">
        <v>0.4</v>
      </c>
      <c r="FM15" s="34" t="s">
        <v>14</v>
      </c>
      <c r="FN15" s="34">
        <v>0.79</v>
      </c>
      <c r="FO15" s="34">
        <v>0.04</v>
      </c>
      <c r="FP15" s="34">
        <v>0.81</v>
      </c>
      <c r="FQ15" s="34">
        <v>1.36</v>
      </c>
      <c r="FT15" s="34" t="s">
        <v>14</v>
      </c>
      <c r="FU15" s="34">
        <v>0.59</v>
      </c>
      <c r="FV15" s="34">
        <v>0.4</v>
      </c>
      <c r="FW15" s="34">
        <v>0.47</v>
      </c>
      <c r="FX15" s="34">
        <v>0.79</v>
      </c>
      <c r="GA15" s="34" t="s">
        <v>14</v>
      </c>
      <c r="GB15" s="34">
        <v>0.45</v>
      </c>
      <c r="GC15" s="34">
        <v>0.26</v>
      </c>
      <c r="GD15" s="34">
        <v>0.31</v>
      </c>
      <c r="GE15" s="34">
        <v>0.7</v>
      </c>
    </row>
    <row r="16" spans="1:187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  <c r="EK16" s="34" t="s">
        <v>15</v>
      </c>
      <c r="EL16" s="34">
        <v>1.76</v>
      </c>
      <c r="EM16" s="34">
        <v>4.5</v>
      </c>
      <c r="EN16" s="34">
        <v>1.04</v>
      </c>
      <c r="EO16" s="34">
        <v>0.41</v>
      </c>
      <c r="ER16" s="34" t="s">
        <v>15</v>
      </c>
      <c r="ES16" s="34">
        <v>1.95</v>
      </c>
      <c r="ET16" s="34">
        <v>4.7699999999999996</v>
      </c>
      <c r="EU16" s="34">
        <v>1.28</v>
      </c>
      <c r="EV16" s="34">
        <v>0.38</v>
      </c>
      <c r="EY16" s="34" t="s">
        <v>15</v>
      </c>
      <c r="EZ16" s="34">
        <v>1.72</v>
      </c>
      <c r="FA16" s="34">
        <v>4.63</v>
      </c>
      <c r="FB16" s="34">
        <v>1.02</v>
      </c>
      <c r="FC16" s="34">
        <v>0.54</v>
      </c>
      <c r="FF16" s="34" t="s">
        <v>15</v>
      </c>
      <c r="FG16" s="34">
        <v>2.39</v>
      </c>
      <c r="FH16" s="34">
        <v>9.19</v>
      </c>
      <c r="FI16" s="34">
        <v>1.07</v>
      </c>
      <c r="FJ16" s="34">
        <v>0.42</v>
      </c>
      <c r="FM16" s="34" t="s">
        <v>15</v>
      </c>
      <c r="FN16" s="34">
        <v>1.89</v>
      </c>
      <c r="FO16" s="34">
        <v>6.91</v>
      </c>
      <c r="FP16" s="34">
        <v>1</v>
      </c>
      <c r="FQ16" s="34">
        <v>0.34</v>
      </c>
      <c r="FT16" s="34" t="s">
        <v>15</v>
      </c>
      <c r="FU16" s="34">
        <v>2.13</v>
      </c>
      <c r="FV16" s="34">
        <v>8.68</v>
      </c>
      <c r="FW16" s="34">
        <v>0.91</v>
      </c>
      <c r="FX16" s="34">
        <v>0.8</v>
      </c>
      <c r="GA16" s="34" t="s">
        <v>15</v>
      </c>
      <c r="GB16" s="34">
        <v>2.54</v>
      </c>
      <c r="GC16" s="34">
        <v>10.33</v>
      </c>
      <c r="GD16" s="34">
        <v>1.17</v>
      </c>
      <c r="GE16" s="34">
        <v>0.36</v>
      </c>
    </row>
    <row r="17" spans="1:187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  <c r="EK17" s="34" t="s">
        <v>16</v>
      </c>
      <c r="EL17" s="34">
        <v>33.840000000000003</v>
      </c>
      <c r="EM17" s="34">
        <v>29.21</v>
      </c>
      <c r="EN17" s="34">
        <v>37.69</v>
      </c>
      <c r="EO17" s="34">
        <v>29.53</v>
      </c>
      <c r="ER17" s="34" t="s">
        <v>16</v>
      </c>
      <c r="ES17" s="34">
        <v>34.44</v>
      </c>
      <c r="ET17" s="34">
        <v>33.82</v>
      </c>
      <c r="EU17" s="34">
        <v>37.369999999999997</v>
      </c>
      <c r="EV17" s="34">
        <v>30.12</v>
      </c>
      <c r="EY17" s="34" t="s">
        <v>16</v>
      </c>
      <c r="EZ17" s="34">
        <v>34.25</v>
      </c>
      <c r="FA17" s="34">
        <v>28.13</v>
      </c>
      <c r="FB17" s="34">
        <v>39.17</v>
      </c>
      <c r="FC17" s="34">
        <v>28.12</v>
      </c>
      <c r="FF17" s="34" t="s">
        <v>16</v>
      </c>
      <c r="FG17" s="34">
        <v>34.770000000000003</v>
      </c>
      <c r="FH17" s="34">
        <v>27.96</v>
      </c>
      <c r="FI17" s="34">
        <v>39.61</v>
      </c>
      <c r="FJ17" s="34">
        <v>29.9</v>
      </c>
      <c r="FM17" s="34" t="s">
        <v>16</v>
      </c>
      <c r="FN17" s="34">
        <v>33.32</v>
      </c>
      <c r="FO17" s="34">
        <v>28.53</v>
      </c>
      <c r="FP17" s="34">
        <v>36.729999999999997</v>
      </c>
      <c r="FQ17" s="34">
        <v>30.16</v>
      </c>
      <c r="FT17" s="34" t="s">
        <v>16</v>
      </c>
      <c r="FU17" s="34">
        <v>34.29</v>
      </c>
      <c r="FV17" s="34">
        <v>25.62</v>
      </c>
      <c r="FW17" s="34">
        <v>39.270000000000003</v>
      </c>
      <c r="FX17" s="34">
        <v>29.86</v>
      </c>
      <c r="GA17" s="34" t="s">
        <v>16</v>
      </c>
      <c r="GB17" s="34">
        <v>34.340000000000003</v>
      </c>
      <c r="GC17" s="34">
        <v>25.87</v>
      </c>
      <c r="GD17" s="34">
        <v>38.33</v>
      </c>
      <c r="GE17" s="34">
        <v>31.78</v>
      </c>
    </row>
    <row r="18" spans="1:187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  <c r="EK18" s="34" t="s">
        <v>17</v>
      </c>
      <c r="EL18" s="34">
        <v>8.1199999999999992</v>
      </c>
      <c r="EM18" s="34">
        <v>6.33</v>
      </c>
      <c r="EN18" s="34">
        <v>3.83</v>
      </c>
      <c r="EO18" s="34">
        <v>23.23</v>
      </c>
      <c r="ER18" s="34" t="s">
        <v>17</v>
      </c>
      <c r="ES18" s="34">
        <v>7.92</v>
      </c>
      <c r="ET18" s="34">
        <v>7.23</v>
      </c>
      <c r="EU18" s="34">
        <v>3.17</v>
      </c>
      <c r="EV18" s="34">
        <v>23.89</v>
      </c>
      <c r="EY18" s="34" t="s">
        <v>17</v>
      </c>
      <c r="EZ18" s="34">
        <v>8.0399999999999991</v>
      </c>
      <c r="FA18" s="34">
        <v>6.81</v>
      </c>
      <c r="FB18" s="34">
        <v>3.3</v>
      </c>
      <c r="FC18" s="34">
        <v>23.68</v>
      </c>
      <c r="FF18" s="34" t="s">
        <v>17</v>
      </c>
      <c r="FG18" s="34">
        <v>8.27</v>
      </c>
      <c r="FH18" s="34">
        <v>4.8899999999999997</v>
      </c>
      <c r="FI18" s="34">
        <v>3.38</v>
      </c>
      <c r="FJ18" s="34">
        <v>25.03</v>
      </c>
      <c r="FM18" s="34" t="s">
        <v>17</v>
      </c>
      <c r="FN18" s="34">
        <v>7.61</v>
      </c>
      <c r="FO18" s="34">
        <v>5.6</v>
      </c>
      <c r="FP18" s="34">
        <v>3.27</v>
      </c>
      <c r="FQ18" s="34">
        <v>23.36</v>
      </c>
      <c r="FT18" s="34" t="s">
        <v>17</v>
      </c>
      <c r="FU18" s="34">
        <v>7.73</v>
      </c>
      <c r="FV18" s="34">
        <v>7.66</v>
      </c>
      <c r="FW18" s="34">
        <v>2.92</v>
      </c>
      <c r="FX18" s="34">
        <v>22.3</v>
      </c>
      <c r="GA18" s="34" t="s">
        <v>17</v>
      </c>
      <c r="GB18" s="34">
        <v>6.98</v>
      </c>
      <c r="GC18" s="34">
        <v>6.49</v>
      </c>
      <c r="GD18" s="34">
        <v>2.62</v>
      </c>
      <c r="GE18" s="34">
        <v>21.08</v>
      </c>
    </row>
    <row r="19" spans="1:187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  <c r="EK19" s="34" t="s">
        <v>18</v>
      </c>
      <c r="EL19" s="34">
        <v>5.62</v>
      </c>
      <c r="EM19" s="34">
        <v>9.94</v>
      </c>
      <c r="EN19" s="34">
        <v>5.39</v>
      </c>
      <c r="EO19" s="34">
        <v>2.0299999999999998</v>
      </c>
      <c r="ER19" s="34" t="s">
        <v>18</v>
      </c>
      <c r="ES19" s="34">
        <v>5.44</v>
      </c>
      <c r="ET19" s="34">
        <v>9.56</v>
      </c>
      <c r="EU19" s="34">
        <v>5.5</v>
      </c>
      <c r="EV19" s="34">
        <v>1.32</v>
      </c>
      <c r="EY19" s="34" t="s">
        <v>18</v>
      </c>
      <c r="EZ19" s="34">
        <v>5.95</v>
      </c>
      <c r="FA19" s="34">
        <v>11.91</v>
      </c>
      <c r="FB19" s="34">
        <v>6.05</v>
      </c>
      <c r="FC19" s="34">
        <v>1.46</v>
      </c>
      <c r="FF19" s="34" t="s">
        <v>18</v>
      </c>
      <c r="FG19" s="34">
        <v>6.43</v>
      </c>
      <c r="FH19" s="34">
        <v>11.04</v>
      </c>
      <c r="FI19" s="34">
        <v>6.49</v>
      </c>
      <c r="FJ19" s="34">
        <v>2.74</v>
      </c>
      <c r="FM19" s="34" t="s">
        <v>18</v>
      </c>
      <c r="FN19" s="34">
        <v>6.86</v>
      </c>
      <c r="FO19" s="34">
        <v>9.25</v>
      </c>
      <c r="FP19" s="34">
        <v>7.49</v>
      </c>
      <c r="FQ19" s="34">
        <v>2.61</v>
      </c>
      <c r="FT19" s="34" t="s">
        <v>18</v>
      </c>
      <c r="FU19" s="34">
        <v>6.51</v>
      </c>
      <c r="FV19" s="34">
        <v>8.9</v>
      </c>
      <c r="FW19" s="34">
        <v>6.89</v>
      </c>
      <c r="FX19" s="34">
        <v>2.0099999999999998</v>
      </c>
      <c r="GA19" s="34" t="s">
        <v>18</v>
      </c>
      <c r="GB19" s="34">
        <v>7.92</v>
      </c>
      <c r="GC19" s="34">
        <v>9.7100000000000009</v>
      </c>
      <c r="GD19" s="34">
        <v>9</v>
      </c>
      <c r="GE19" s="34">
        <v>2.21</v>
      </c>
    </row>
    <row r="20" spans="1:187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  <c r="EK20" s="34" t="s">
        <v>19</v>
      </c>
      <c r="EL20" s="34">
        <v>9.18</v>
      </c>
      <c r="EM20" s="34">
        <v>6.22</v>
      </c>
      <c r="EN20" s="34">
        <v>9.33</v>
      </c>
      <c r="EO20" s="34">
        <v>10.41</v>
      </c>
      <c r="ER20" s="34" t="s">
        <v>19</v>
      </c>
      <c r="ES20" s="34">
        <v>9.6999999999999993</v>
      </c>
      <c r="ET20" s="34">
        <v>4.7</v>
      </c>
      <c r="EU20" s="34">
        <v>10.199999999999999</v>
      </c>
      <c r="EV20" s="34">
        <v>12.12</v>
      </c>
      <c r="EY20" s="34" t="s">
        <v>19</v>
      </c>
      <c r="EZ20" s="34">
        <v>8.9600000000000009</v>
      </c>
      <c r="FA20" s="34">
        <v>7.23</v>
      </c>
      <c r="FB20" s="34">
        <v>8.41</v>
      </c>
      <c r="FC20" s="34">
        <v>11.89</v>
      </c>
      <c r="FF20" s="34" t="s">
        <v>19</v>
      </c>
      <c r="FG20" s="34">
        <v>7.28</v>
      </c>
      <c r="FH20" s="34">
        <v>4.2300000000000004</v>
      </c>
      <c r="FI20" s="34">
        <v>7.27</v>
      </c>
      <c r="FJ20" s="34">
        <v>8.83</v>
      </c>
      <c r="FM20" s="34" t="s">
        <v>19</v>
      </c>
      <c r="FN20" s="34">
        <v>10.01</v>
      </c>
      <c r="FO20" s="34">
        <v>11</v>
      </c>
      <c r="FP20" s="34">
        <v>9.59</v>
      </c>
      <c r="FQ20" s="34">
        <v>10.89</v>
      </c>
      <c r="FT20" s="34" t="s">
        <v>19</v>
      </c>
      <c r="FU20" s="34">
        <v>8.3000000000000007</v>
      </c>
      <c r="FV20" s="34">
        <v>6.65</v>
      </c>
      <c r="FW20" s="34">
        <v>7.95</v>
      </c>
      <c r="FX20" s="34">
        <v>10.43</v>
      </c>
      <c r="GA20" s="34" t="s">
        <v>19</v>
      </c>
      <c r="GB20" s="34">
        <v>7.25</v>
      </c>
      <c r="GC20" s="34">
        <v>5.64</v>
      </c>
      <c r="GD20" s="34">
        <v>7.04</v>
      </c>
      <c r="GE20" s="34">
        <v>8.4</v>
      </c>
    </row>
    <row r="21" spans="1:187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  <c r="EK21" s="34" t="s">
        <v>20</v>
      </c>
      <c r="EL21" s="34">
        <v>19.829999999999998</v>
      </c>
      <c r="EM21" s="34">
        <v>17.52</v>
      </c>
      <c r="EN21" s="34">
        <v>20.350000000000001</v>
      </c>
      <c r="EO21" s="34">
        <v>22.21</v>
      </c>
      <c r="ER21" s="34" t="s">
        <v>20</v>
      </c>
      <c r="ES21" s="34">
        <v>18.809999999999999</v>
      </c>
      <c r="ET21" s="34">
        <v>16.05</v>
      </c>
      <c r="EU21" s="34">
        <v>19.39</v>
      </c>
      <c r="EV21" s="34">
        <v>20.75</v>
      </c>
      <c r="EY21" s="34" t="s">
        <v>20</v>
      </c>
      <c r="EZ21" s="34">
        <v>19.559999999999999</v>
      </c>
      <c r="FA21" s="34">
        <v>13.35</v>
      </c>
      <c r="FB21" s="34">
        <v>20.27</v>
      </c>
      <c r="FC21" s="34">
        <v>22.28</v>
      </c>
      <c r="FF21" s="34" t="s">
        <v>20</v>
      </c>
      <c r="FG21" s="34">
        <v>19.829999999999998</v>
      </c>
      <c r="FH21" s="34">
        <v>15.06</v>
      </c>
      <c r="FI21" s="34">
        <v>20.48</v>
      </c>
      <c r="FJ21" s="34">
        <v>21.74</v>
      </c>
      <c r="FM21" s="34" t="s">
        <v>20</v>
      </c>
      <c r="FN21" s="34">
        <v>17.71</v>
      </c>
      <c r="FO21" s="34">
        <v>11.59</v>
      </c>
      <c r="FP21" s="34">
        <v>18.62</v>
      </c>
      <c r="FQ21" s="34">
        <v>19.21</v>
      </c>
      <c r="FT21" s="34" t="s">
        <v>20</v>
      </c>
      <c r="FU21" s="34">
        <v>19.05</v>
      </c>
      <c r="FV21" s="34">
        <v>13.81</v>
      </c>
      <c r="FW21" s="34">
        <v>20.399999999999999</v>
      </c>
      <c r="FX21" s="34">
        <v>20.55</v>
      </c>
      <c r="GA21" s="34" t="s">
        <v>20</v>
      </c>
      <c r="GB21" s="34">
        <v>18.18</v>
      </c>
      <c r="GC21" s="34">
        <v>10.62</v>
      </c>
      <c r="GD21" s="34">
        <v>19.100000000000001</v>
      </c>
      <c r="GE21" s="34">
        <v>21.86</v>
      </c>
    </row>
    <row r="22" spans="1:187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  <c r="EK22" s="34" t="s">
        <v>21</v>
      </c>
      <c r="EL22" s="34">
        <v>3.67</v>
      </c>
      <c r="EM22" s="34">
        <v>3.68</v>
      </c>
      <c r="EN22" s="34">
        <v>3.94</v>
      </c>
      <c r="EO22" s="34">
        <v>1.95</v>
      </c>
      <c r="ER22" s="34" t="s">
        <v>21</v>
      </c>
      <c r="ES22" s="34">
        <v>3.78</v>
      </c>
      <c r="ET22" s="34">
        <v>4.2300000000000004</v>
      </c>
      <c r="EU22" s="34">
        <v>3.95</v>
      </c>
      <c r="EV22" s="34">
        <v>2.27</v>
      </c>
      <c r="EY22" s="34" t="s">
        <v>21</v>
      </c>
      <c r="EZ22" s="34">
        <v>3.13</v>
      </c>
      <c r="FA22" s="34">
        <v>4.32</v>
      </c>
      <c r="FB22" s="34">
        <v>3.11</v>
      </c>
      <c r="FC22" s="34">
        <v>2.09</v>
      </c>
      <c r="FF22" s="34" t="s">
        <v>21</v>
      </c>
      <c r="FG22" s="34">
        <v>3.63</v>
      </c>
      <c r="FH22" s="34">
        <v>4.87</v>
      </c>
      <c r="FI22" s="34">
        <v>3.49</v>
      </c>
      <c r="FJ22" s="34">
        <v>2.14</v>
      </c>
      <c r="FM22" s="34" t="s">
        <v>21</v>
      </c>
      <c r="FN22" s="34">
        <v>3.33</v>
      </c>
      <c r="FO22" s="34">
        <v>2.88</v>
      </c>
      <c r="FP22" s="34">
        <v>3.79</v>
      </c>
      <c r="FQ22" s="34">
        <v>1.56</v>
      </c>
      <c r="FT22" s="34" t="s">
        <v>21</v>
      </c>
      <c r="FU22" s="34">
        <v>3.15</v>
      </c>
      <c r="FV22" s="34">
        <v>2.5</v>
      </c>
      <c r="FW22" s="34">
        <v>3.53</v>
      </c>
      <c r="FX22" s="34">
        <v>1.82</v>
      </c>
      <c r="GA22" s="34" t="s">
        <v>21</v>
      </c>
      <c r="GB22" s="34">
        <v>3.18</v>
      </c>
      <c r="GC22" s="34">
        <v>3.52</v>
      </c>
      <c r="GD22" s="34">
        <v>3.15</v>
      </c>
      <c r="GE22" s="34">
        <v>2.16</v>
      </c>
    </row>
    <row r="23" spans="1:187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  <c r="EK23" s="34" t="s">
        <v>22</v>
      </c>
      <c r="EL23" s="34">
        <v>5.67</v>
      </c>
      <c r="EM23" s="34">
        <v>6.04</v>
      </c>
      <c r="EN23" s="34">
        <v>6.46</v>
      </c>
      <c r="EO23" s="34">
        <v>1.89</v>
      </c>
      <c r="ER23" s="34" t="s">
        <v>22</v>
      </c>
      <c r="ES23" s="34">
        <v>6.14</v>
      </c>
      <c r="ET23" s="34">
        <v>6.07</v>
      </c>
      <c r="EU23" s="34">
        <v>7.16</v>
      </c>
      <c r="EV23" s="34">
        <v>2.35</v>
      </c>
      <c r="EY23" s="34" t="s">
        <v>22</v>
      </c>
      <c r="EZ23" s="34">
        <v>5.54</v>
      </c>
      <c r="FA23" s="34">
        <v>4.84</v>
      </c>
      <c r="FB23" s="34">
        <v>6.4</v>
      </c>
      <c r="FC23" s="34">
        <v>2.2000000000000002</v>
      </c>
      <c r="FF23" s="34" t="s">
        <v>22</v>
      </c>
      <c r="FG23" s="34">
        <v>5.7</v>
      </c>
      <c r="FH23" s="34">
        <v>6.08</v>
      </c>
      <c r="FI23" s="34">
        <v>6.48</v>
      </c>
      <c r="FJ23" s="34">
        <v>1.98</v>
      </c>
      <c r="FM23" s="34" t="s">
        <v>22</v>
      </c>
      <c r="FN23" s="34">
        <v>6.6</v>
      </c>
      <c r="FO23" s="34">
        <v>7.24</v>
      </c>
      <c r="FP23" s="34">
        <v>7.12</v>
      </c>
      <c r="FQ23" s="34">
        <v>2.78</v>
      </c>
      <c r="FT23" s="34" t="s">
        <v>22</v>
      </c>
      <c r="FU23" s="34">
        <v>6.8</v>
      </c>
      <c r="FV23" s="34">
        <v>8.0399999999999991</v>
      </c>
      <c r="FW23" s="34">
        <v>7.27</v>
      </c>
      <c r="FX23" s="34">
        <v>3.51</v>
      </c>
      <c r="GA23" s="34" t="s">
        <v>22</v>
      </c>
      <c r="GB23" s="34">
        <v>6.73</v>
      </c>
      <c r="GC23" s="34">
        <v>8.52</v>
      </c>
      <c r="GD23" s="34">
        <v>7.58</v>
      </c>
      <c r="GE23" s="34">
        <v>2.65</v>
      </c>
    </row>
    <row r="24" spans="1:187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  <c r="EK24" s="34" t="s">
        <v>23</v>
      </c>
      <c r="EL24" s="34">
        <v>2.41</v>
      </c>
      <c r="EM24" s="34">
        <v>3.96</v>
      </c>
      <c r="EN24" s="34">
        <v>2.08</v>
      </c>
      <c r="EO24" s="34">
        <v>2.16</v>
      </c>
      <c r="ER24" s="34" t="s">
        <v>23</v>
      </c>
      <c r="ES24" s="34">
        <v>2.83</v>
      </c>
      <c r="ET24" s="34">
        <v>2.91</v>
      </c>
      <c r="EU24" s="34">
        <v>2.83</v>
      </c>
      <c r="EV24" s="34">
        <v>2.5</v>
      </c>
      <c r="EY24" s="34" t="s">
        <v>23</v>
      </c>
      <c r="EZ24" s="34">
        <v>3.03</v>
      </c>
      <c r="FA24" s="34">
        <v>4.29</v>
      </c>
      <c r="FB24" s="34">
        <v>2.5499999999999998</v>
      </c>
      <c r="FC24" s="34">
        <v>3.49</v>
      </c>
      <c r="FF24" s="34" t="s">
        <v>23</v>
      </c>
      <c r="FG24" s="34">
        <v>2.39</v>
      </c>
      <c r="FH24" s="34">
        <v>2.54</v>
      </c>
      <c r="FI24" s="34">
        <v>2.2799999999999998</v>
      </c>
      <c r="FJ24" s="34">
        <v>2.77</v>
      </c>
      <c r="FM24" s="34" t="s">
        <v>23</v>
      </c>
      <c r="FN24" s="34">
        <v>2.78</v>
      </c>
      <c r="FO24" s="34">
        <v>3.28</v>
      </c>
      <c r="FP24" s="34">
        <v>2.42</v>
      </c>
      <c r="FQ24" s="34">
        <v>3.76</v>
      </c>
      <c r="FT24" s="34" t="s">
        <v>23</v>
      </c>
      <c r="FU24" s="34">
        <v>3.44</v>
      </c>
      <c r="FV24" s="34">
        <v>4.05</v>
      </c>
      <c r="FW24" s="34">
        <v>2.59</v>
      </c>
      <c r="FX24" s="34">
        <v>5.21</v>
      </c>
      <c r="GA24" s="34" t="s">
        <v>23</v>
      </c>
      <c r="GB24" s="34">
        <v>3.07</v>
      </c>
      <c r="GC24" s="34">
        <v>2</v>
      </c>
      <c r="GD24" s="34">
        <v>2.74</v>
      </c>
      <c r="GE24" s="34">
        <v>5.21</v>
      </c>
    </row>
    <row r="25" spans="1:187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  <c r="EK25" s="34" t="s">
        <v>24</v>
      </c>
      <c r="EL25" s="34">
        <v>2.06</v>
      </c>
      <c r="EM25" s="34">
        <v>2.38</v>
      </c>
      <c r="EN25" s="34">
        <v>1.64</v>
      </c>
      <c r="EO25" s="34">
        <v>2.34</v>
      </c>
      <c r="ER25" s="34" t="s">
        <v>24</v>
      </c>
      <c r="ES25" s="34">
        <v>1.75</v>
      </c>
      <c r="ET25" s="34">
        <v>2.57</v>
      </c>
      <c r="EU25" s="34">
        <v>1.4</v>
      </c>
      <c r="EV25" s="34">
        <v>1.84</v>
      </c>
      <c r="EY25" s="34" t="s">
        <v>24</v>
      </c>
      <c r="EZ25" s="34">
        <v>1.86</v>
      </c>
      <c r="FA25" s="34">
        <v>2.99</v>
      </c>
      <c r="FB25" s="34">
        <v>1.38</v>
      </c>
      <c r="FC25" s="34">
        <v>1.77</v>
      </c>
      <c r="FF25" s="34" t="s">
        <v>24</v>
      </c>
      <c r="FG25" s="34">
        <v>1.69</v>
      </c>
      <c r="FH25" s="34">
        <v>2.42</v>
      </c>
      <c r="FI25" s="34">
        <v>1.21</v>
      </c>
      <c r="FJ25" s="34">
        <v>1.95</v>
      </c>
      <c r="FM25" s="34" t="s">
        <v>24</v>
      </c>
      <c r="FN25" s="34">
        <v>1.74</v>
      </c>
      <c r="FO25" s="34">
        <v>2.81</v>
      </c>
      <c r="FP25" s="34">
        <v>1.1599999999999999</v>
      </c>
      <c r="FQ25" s="34">
        <v>2.41</v>
      </c>
      <c r="FT25" s="34" t="s">
        <v>24</v>
      </c>
      <c r="FU25" s="34">
        <v>1.65</v>
      </c>
      <c r="FV25" s="34">
        <v>3.23</v>
      </c>
      <c r="FW25" s="34">
        <v>1.1100000000000001</v>
      </c>
      <c r="FX25" s="34">
        <v>1.28</v>
      </c>
      <c r="GA25" s="34" t="s">
        <v>24</v>
      </c>
      <c r="GB25" s="34">
        <v>1.65</v>
      </c>
      <c r="GC25" s="34">
        <v>4.24</v>
      </c>
      <c r="GD25" s="34">
        <v>1.1599999999999999</v>
      </c>
      <c r="GE25" s="34">
        <v>1.35</v>
      </c>
    </row>
    <row r="26" spans="1:187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  <c r="EK26" s="34" t="s">
        <v>25</v>
      </c>
      <c r="EL26" s="34">
        <v>1.22</v>
      </c>
      <c r="EM26" s="34">
        <v>1.9</v>
      </c>
      <c r="EN26" s="34">
        <v>0.86</v>
      </c>
      <c r="EO26" s="34">
        <v>1.69</v>
      </c>
      <c r="ER26" s="34" t="s">
        <v>25</v>
      </c>
      <c r="ES26" s="34">
        <v>0.88</v>
      </c>
      <c r="ET26" s="34">
        <v>0.66</v>
      </c>
      <c r="EU26" s="34">
        <v>0.94</v>
      </c>
      <c r="EV26" s="34">
        <v>0.39</v>
      </c>
      <c r="EY26" s="34" t="s">
        <v>25</v>
      </c>
      <c r="EZ26" s="34">
        <v>0.92</v>
      </c>
      <c r="FA26" s="34">
        <v>1.59</v>
      </c>
      <c r="FB26" s="34">
        <v>0.98</v>
      </c>
      <c r="FC26" s="34">
        <v>0.23</v>
      </c>
      <c r="FF26" s="34" t="s">
        <v>25</v>
      </c>
      <c r="FG26" s="34">
        <v>0.63</v>
      </c>
      <c r="FH26" s="34">
        <v>1.7</v>
      </c>
      <c r="FI26" s="34">
        <v>0.56000000000000005</v>
      </c>
      <c r="FJ26" s="34">
        <v>0</v>
      </c>
      <c r="FM26" s="34" t="s">
        <v>25</v>
      </c>
      <c r="FN26" s="34">
        <v>0.88</v>
      </c>
      <c r="FO26" s="34">
        <v>1.42</v>
      </c>
      <c r="FP26" s="34">
        <v>0.96</v>
      </c>
      <c r="FQ26" s="34">
        <v>7.0000000000000007E-2</v>
      </c>
      <c r="FT26" s="34" t="s">
        <v>25</v>
      </c>
      <c r="FU26" s="34">
        <v>1.28</v>
      </c>
      <c r="FV26" s="34">
        <v>2.0699999999999998</v>
      </c>
      <c r="FW26" s="34">
        <v>1.25</v>
      </c>
      <c r="FX26" s="34">
        <v>0.59</v>
      </c>
      <c r="GA26" s="34" t="s">
        <v>25</v>
      </c>
      <c r="GB26" s="34">
        <v>1.45</v>
      </c>
      <c r="GC26" s="34">
        <v>2.48</v>
      </c>
      <c r="GD26" s="34">
        <v>1.37</v>
      </c>
      <c r="GE26" s="34">
        <v>0.78</v>
      </c>
    </row>
    <row r="27" spans="1:187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  <c r="EK27" s="34" t="s">
        <v>26</v>
      </c>
      <c r="EL27" s="34">
        <v>0.85</v>
      </c>
      <c r="EM27" s="34">
        <v>2.4900000000000002</v>
      </c>
      <c r="EN27" s="34">
        <v>0.68</v>
      </c>
      <c r="EO27" s="34">
        <v>0.33</v>
      </c>
      <c r="ER27" s="34" t="s">
        <v>26</v>
      </c>
      <c r="ES27" s="34">
        <v>1.1000000000000001</v>
      </c>
      <c r="ET27" s="34">
        <v>2.79</v>
      </c>
      <c r="EU27" s="34">
        <v>0.84</v>
      </c>
      <c r="EV27" s="34">
        <v>0.28999999999999998</v>
      </c>
      <c r="EY27" s="34" t="s">
        <v>26</v>
      </c>
      <c r="EZ27" s="34">
        <v>1.27</v>
      </c>
      <c r="FA27" s="34">
        <v>3.59</v>
      </c>
      <c r="FB27" s="34">
        <v>1.04</v>
      </c>
      <c r="FC27" s="34">
        <v>0.21</v>
      </c>
      <c r="FF27" s="34" t="s">
        <v>26</v>
      </c>
      <c r="FG27" s="34">
        <v>0.56000000000000005</v>
      </c>
      <c r="FH27" s="34">
        <v>1.49</v>
      </c>
      <c r="FI27" s="34">
        <v>0.43</v>
      </c>
      <c r="FJ27" s="34">
        <v>0.27</v>
      </c>
      <c r="FM27" s="34" t="s">
        <v>26</v>
      </c>
      <c r="FN27" s="34">
        <v>0.78</v>
      </c>
      <c r="FO27" s="34">
        <v>2.4700000000000002</v>
      </c>
      <c r="FP27" s="34">
        <v>0.47</v>
      </c>
      <c r="FQ27" s="34">
        <v>0.28000000000000003</v>
      </c>
      <c r="FT27" s="34" t="s">
        <v>26</v>
      </c>
      <c r="FU27" s="34">
        <v>0.79</v>
      </c>
      <c r="FV27" s="34">
        <v>2.39</v>
      </c>
      <c r="FW27" s="34">
        <v>0.56999999999999995</v>
      </c>
      <c r="FX27" s="34">
        <v>0.08</v>
      </c>
      <c r="GA27" s="34" t="s">
        <v>26</v>
      </c>
      <c r="GB27" s="34">
        <v>1.0900000000000001</v>
      </c>
      <c r="GC27" s="34">
        <v>3.02</v>
      </c>
      <c r="GD27" s="34">
        <v>0.9</v>
      </c>
      <c r="GE27" s="34">
        <v>0.11</v>
      </c>
    </row>
    <row r="28" spans="1:187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  <c r="EK28" s="34" t="s">
        <v>27</v>
      </c>
      <c r="EL28" s="34">
        <v>0.47</v>
      </c>
      <c r="EM28" s="34">
        <v>0.98</v>
      </c>
      <c r="EN28" s="34">
        <v>0.48</v>
      </c>
      <c r="EO28" s="34">
        <v>0.05</v>
      </c>
      <c r="ER28" s="34" t="s">
        <v>27</v>
      </c>
      <c r="ES28" s="34">
        <v>0.35</v>
      </c>
      <c r="ET28" s="34">
        <v>0.13</v>
      </c>
      <c r="EU28" s="34">
        <v>0.53</v>
      </c>
      <c r="EV28" s="34">
        <v>0.04</v>
      </c>
      <c r="EY28" s="34" t="s">
        <v>27</v>
      </c>
      <c r="EZ28" s="34">
        <v>0.46</v>
      </c>
      <c r="FA28" s="34">
        <v>0.4</v>
      </c>
      <c r="FB28" s="34">
        <v>0.56000000000000005</v>
      </c>
      <c r="FC28" s="34">
        <v>0.08</v>
      </c>
      <c r="FF28" s="34" t="s">
        <v>27</v>
      </c>
      <c r="FG28" s="34">
        <v>0.91</v>
      </c>
      <c r="FH28" s="34">
        <v>0.36</v>
      </c>
      <c r="FI28" s="34">
        <v>1.31</v>
      </c>
      <c r="FJ28" s="34">
        <v>0.04</v>
      </c>
      <c r="FM28" s="34" t="s">
        <v>27</v>
      </c>
      <c r="FN28" s="34">
        <v>0.91</v>
      </c>
      <c r="FO28" s="34">
        <v>0.68</v>
      </c>
      <c r="FP28" s="34">
        <v>1.17</v>
      </c>
      <c r="FQ28" s="34">
        <v>0.06</v>
      </c>
      <c r="FT28" s="34" t="s">
        <v>27</v>
      </c>
      <c r="FU28" s="34">
        <v>0.63</v>
      </c>
      <c r="FV28" s="34">
        <v>0.57999999999999996</v>
      </c>
      <c r="FW28" s="34">
        <v>0.83</v>
      </c>
      <c r="FX28" s="34">
        <v>0.05</v>
      </c>
      <c r="GA28" s="34" t="s">
        <v>27</v>
      </c>
      <c r="GB28" s="34">
        <v>0.89</v>
      </c>
      <c r="GC28" s="34">
        <v>1.29</v>
      </c>
      <c r="GD28" s="34">
        <v>0.98</v>
      </c>
      <c r="GE28" s="34">
        <v>0.13</v>
      </c>
    </row>
    <row r="29" spans="1:187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  <c r="EK29" s="34" t="s">
        <v>28</v>
      </c>
      <c r="EL29" s="34">
        <v>0.47</v>
      </c>
      <c r="EM29" s="34">
        <v>1.02</v>
      </c>
      <c r="EN29" s="34">
        <v>0.49</v>
      </c>
      <c r="EO29" s="34">
        <v>0.04</v>
      </c>
      <c r="ER29" s="34" t="s">
        <v>28</v>
      </c>
      <c r="ES29" s="34">
        <v>0.56000000000000005</v>
      </c>
      <c r="ET29" s="34">
        <v>0.82</v>
      </c>
      <c r="EU29" s="34">
        <v>0.56000000000000005</v>
      </c>
      <c r="EV29" s="34">
        <v>0.05</v>
      </c>
      <c r="EY29" s="34" t="s">
        <v>28</v>
      </c>
      <c r="EZ29" s="34">
        <v>0.93</v>
      </c>
      <c r="FA29" s="34">
        <v>2.27</v>
      </c>
      <c r="FB29" s="34">
        <v>0.81</v>
      </c>
      <c r="FC29" s="34">
        <v>0.33</v>
      </c>
      <c r="FF29" s="34" t="s">
        <v>28</v>
      </c>
      <c r="FG29" s="34">
        <v>0.71</v>
      </c>
      <c r="FH29" s="34">
        <v>1.92</v>
      </c>
      <c r="FI29" s="34">
        <v>0.64</v>
      </c>
      <c r="FJ29" s="34">
        <v>0.16</v>
      </c>
      <c r="FM29" s="34" t="s">
        <v>28</v>
      </c>
      <c r="FN29" s="34">
        <v>0.85</v>
      </c>
      <c r="FO29" s="34">
        <v>2.19</v>
      </c>
      <c r="FP29" s="34">
        <v>0.71</v>
      </c>
      <c r="FQ29" s="34">
        <v>0.27</v>
      </c>
      <c r="FT29" s="34" t="s">
        <v>28</v>
      </c>
      <c r="FU29" s="34">
        <v>0.45</v>
      </c>
      <c r="FV29" s="34">
        <v>0.23</v>
      </c>
      <c r="FW29" s="34">
        <v>0.67</v>
      </c>
      <c r="FX29" s="34">
        <v>0.03</v>
      </c>
      <c r="GA29" s="34" t="s">
        <v>28</v>
      </c>
      <c r="GB29" s="34">
        <v>0.57999999999999996</v>
      </c>
      <c r="GC29" s="34">
        <v>1.27</v>
      </c>
      <c r="GD29" s="34">
        <v>0.53</v>
      </c>
      <c r="GE29" s="34">
        <v>0.17</v>
      </c>
    </row>
    <row r="30" spans="1:187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  <c r="EK30" s="34" t="s">
        <v>29</v>
      </c>
      <c r="EL30" s="34">
        <v>7.0000000000000007E-2</v>
      </c>
      <c r="EM30" s="34">
        <v>0.03</v>
      </c>
      <c r="EN30" s="34">
        <v>0</v>
      </c>
      <c r="EO30" s="34">
        <v>0.18</v>
      </c>
      <c r="ER30" s="34" t="s">
        <v>29</v>
      </c>
      <c r="ES30" s="34">
        <v>0.14000000000000001</v>
      </c>
      <c r="ET30" s="34">
        <v>0.09</v>
      </c>
      <c r="EU30" s="34">
        <v>0.14000000000000001</v>
      </c>
      <c r="EV30" s="34">
        <v>0.18</v>
      </c>
      <c r="EY30" s="34" t="s">
        <v>29</v>
      </c>
      <c r="EZ30" s="34">
        <v>0.11</v>
      </c>
      <c r="FA30" s="34">
        <v>0.1</v>
      </c>
      <c r="FB30" s="34">
        <v>0.1</v>
      </c>
      <c r="FC30" s="34">
        <v>0.12</v>
      </c>
      <c r="FF30" s="34" t="s">
        <v>29</v>
      </c>
      <c r="FG30" s="34">
        <v>0.17</v>
      </c>
      <c r="FH30" s="34">
        <v>0.18</v>
      </c>
      <c r="FI30" s="34">
        <v>0.12</v>
      </c>
      <c r="FJ30" s="34">
        <v>0.19</v>
      </c>
      <c r="FM30" s="34" t="s">
        <v>29</v>
      </c>
      <c r="FN30" s="34">
        <v>0.18</v>
      </c>
      <c r="FO30" s="34">
        <v>0.31</v>
      </c>
      <c r="FP30" s="34">
        <v>0.13</v>
      </c>
      <c r="FQ30" s="34">
        <v>0.31</v>
      </c>
      <c r="FT30" s="34" t="s">
        <v>29</v>
      </c>
      <c r="FU30" s="34">
        <v>0.12</v>
      </c>
      <c r="FV30" s="34">
        <v>0</v>
      </c>
      <c r="FW30" s="34">
        <v>0.11</v>
      </c>
      <c r="FX30" s="34">
        <v>0.09</v>
      </c>
      <c r="GA30" s="34" t="s">
        <v>29</v>
      </c>
      <c r="GB30" s="34">
        <v>0.19</v>
      </c>
      <c r="GC30" s="34">
        <v>0.08</v>
      </c>
      <c r="GD30" s="34">
        <v>0.16</v>
      </c>
      <c r="GE30" s="34">
        <v>0.4</v>
      </c>
    </row>
    <row r="31" spans="1:187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  <c r="EK31" s="34" t="s">
        <v>30</v>
      </c>
      <c r="EL31" s="34">
        <v>2.44</v>
      </c>
      <c r="EM31" s="34">
        <v>0.77</v>
      </c>
      <c r="EN31" s="34">
        <v>3.51</v>
      </c>
      <c r="EO31" s="34">
        <v>0.42</v>
      </c>
      <c r="ER31" s="34" t="s">
        <v>30</v>
      </c>
      <c r="ES31" s="34">
        <v>2.1</v>
      </c>
      <c r="ET31" s="34">
        <v>1.29</v>
      </c>
      <c r="EU31" s="34">
        <v>2.89</v>
      </c>
      <c r="EV31" s="34">
        <v>0.23</v>
      </c>
      <c r="EY31" s="34" t="s">
        <v>30</v>
      </c>
      <c r="EZ31" s="34">
        <v>2.19</v>
      </c>
      <c r="FA31" s="34">
        <v>0.62</v>
      </c>
      <c r="FB31" s="34">
        <v>3.18</v>
      </c>
      <c r="FC31" s="34">
        <v>0.39</v>
      </c>
      <c r="FF31" s="34" t="s">
        <v>30</v>
      </c>
      <c r="FG31" s="34">
        <v>2.36</v>
      </c>
      <c r="FH31" s="34">
        <v>2.1800000000000002</v>
      </c>
      <c r="FI31" s="34">
        <v>3.11</v>
      </c>
      <c r="FJ31" s="34">
        <v>0.19</v>
      </c>
      <c r="FM31" s="34" t="s">
        <v>30</v>
      </c>
      <c r="FN31" s="34">
        <v>2.06</v>
      </c>
      <c r="FO31" s="34">
        <v>1.77</v>
      </c>
      <c r="FP31" s="34">
        <v>2.68</v>
      </c>
      <c r="FQ31" s="34">
        <v>0.36</v>
      </c>
      <c r="FT31" s="34" t="s">
        <v>30</v>
      </c>
      <c r="FU31" s="34">
        <v>1.87</v>
      </c>
      <c r="FV31" s="34">
        <v>2.63</v>
      </c>
      <c r="FW31" s="34">
        <v>2.37</v>
      </c>
      <c r="FX31" s="34">
        <v>0.03</v>
      </c>
      <c r="GA31" s="34" t="s">
        <v>30</v>
      </c>
      <c r="GB31" s="34">
        <v>1.9</v>
      </c>
      <c r="GC31" s="34">
        <v>2.42</v>
      </c>
      <c r="GD31" s="34">
        <v>2.35</v>
      </c>
      <c r="GE31" s="34">
        <v>0.28999999999999998</v>
      </c>
    </row>
    <row r="32" spans="1:187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  <c r="EK32" s="34" t="s">
        <v>31</v>
      </c>
      <c r="EL32" s="34">
        <v>0.14000000000000001</v>
      </c>
      <c r="EM32" s="34">
        <v>0.3</v>
      </c>
      <c r="EN32" s="34">
        <v>0.1</v>
      </c>
      <c r="EO32" s="34">
        <v>0.15</v>
      </c>
      <c r="ER32" s="34" t="s">
        <v>31</v>
      </c>
      <c r="ES32" s="34">
        <v>0.13</v>
      </c>
      <c r="ET32" s="34">
        <v>0.27</v>
      </c>
      <c r="EU32" s="34">
        <v>0.13</v>
      </c>
      <c r="EV32" s="34">
        <v>7.0000000000000007E-2</v>
      </c>
      <c r="EY32" s="34" t="s">
        <v>31</v>
      </c>
      <c r="EZ32" s="34">
        <v>0.11</v>
      </c>
      <c r="FA32" s="34">
        <v>0.34</v>
      </c>
      <c r="FB32" s="34">
        <v>0.06</v>
      </c>
      <c r="FC32" s="34">
        <v>0</v>
      </c>
      <c r="FF32" s="34" t="s">
        <v>31</v>
      </c>
      <c r="FG32" s="34">
        <v>0.26</v>
      </c>
      <c r="FH32" s="34">
        <v>0.57999999999999996</v>
      </c>
      <c r="FI32" s="34">
        <v>0.23</v>
      </c>
      <c r="FJ32" s="34">
        <v>0.23</v>
      </c>
      <c r="FM32" s="34" t="s">
        <v>31</v>
      </c>
      <c r="FN32" s="34">
        <v>0.3</v>
      </c>
      <c r="FO32" s="34">
        <v>0.14000000000000001</v>
      </c>
      <c r="FP32" s="34">
        <v>0.38</v>
      </c>
      <c r="FQ32" s="34">
        <v>0.04</v>
      </c>
      <c r="FT32" s="34" t="s">
        <v>31</v>
      </c>
      <c r="FU32" s="34">
        <v>0.1</v>
      </c>
      <c r="FV32" s="34">
        <v>0.18</v>
      </c>
      <c r="FW32" s="34">
        <v>7.0000000000000007E-2</v>
      </c>
      <c r="FX32" s="34">
        <v>0.11</v>
      </c>
      <c r="GA32" s="34" t="s">
        <v>31</v>
      </c>
      <c r="GB32" s="34">
        <v>0.12</v>
      </c>
      <c r="GC32" s="34">
        <v>0.2</v>
      </c>
      <c r="GD32" s="34">
        <v>0.11</v>
      </c>
      <c r="GE32" s="34">
        <v>0</v>
      </c>
    </row>
    <row r="33" spans="1:187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  <c r="EK33" s="34" t="s">
        <v>32</v>
      </c>
      <c r="EL33" s="34">
        <v>0.36</v>
      </c>
      <c r="EM33" s="34">
        <v>0.86</v>
      </c>
      <c r="EN33" s="34">
        <v>0.36</v>
      </c>
      <c r="EO33" s="34">
        <v>0</v>
      </c>
      <c r="ER33" s="34" t="s">
        <v>32</v>
      </c>
      <c r="ES33" s="34">
        <v>0.2</v>
      </c>
      <c r="ET33" s="34">
        <v>0.04</v>
      </c>
      <c r="EU33" s="34">
        <v>0.28999999999999998</v>
      </c>
      <c r="EV33" s="34">
        <v>0.11</v>
      </c>
      <c r="EY33" s="34" t="s">
        <v>32</v>
      </c>
      <c r="EZ33" s="34">
        <v>0.19</v>
      </c>
      <c r="FA33" s="34">
        <v>0.12</v>
      </c>
      <c r="FB33" s="34">
        <v>0.26</v>
      </c>
      <c r="FC33" s="34">
        <v>0</v>
      </c>
      <c r="FF33" s="34" t="s">
        <v>32</v>
      </c>
      <c r="FG33" s="34">
        <v>0.16</v>
      </c>
      <c r="FH33" s="34">
        <v>0.17</v>
      </c>
      <c r="FI33" s="34">
        <v>0.22</v>
      </c>
      <c r="FJ33" s="34">
        <v>0</v>
      </c>
      <c r="FM33" s="34" t="s">
        <v>32</v>
      </c>
      <c r="FN33" s="34">
        <v>0.38</v>
      </c>
      <c r="FO33" s="34">
        <v>0.33</v>
      </c>
      <c r="FP33" s="34">
        <v>0.51</v>
      </c>
      <c r="FQ33" s="34">
        <v>0</v>
      </c>
      <c r="FT33" s="34" t="s">
        <v>32</v>
      </c>
      <c r="FU33" s="34">
        <v>0.22</v>
      </c>
      <c r="FV33" s="34">
        <v>0.55000000000000004</v>
      </c>
      <c r="FW33" s="34">
        <v>0.1</v>
      </c>
      <c r="FX33" s="34">
        <v>0.22</v>
      </c>
      <c r="GA33" s="34" t="s">
        <v>32</v>
      </c>
      <c r="GB33" s="34">
        <v>0.19</v>
      </c>
      <c r="GC33" s="34">
        <v>0.23</v>
      </c>
      <c r="GD33" s="34">
        <v>0.2</v>
      </c>
      <c r="GE33" s="34">
        <v>0.04</v>
      </c>
    </row>
    <row r="34" spans="1:187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  <c r="EK34" s="34" t="s">
        <v>33</v>
      </c>
      <c r="EL34" s="34">
        <v>0.09</v>
      </c>
      <c r="EM34" s="34">
        <v>0</v>
      </c>
      <c r="EN34" s="34">
        <v>0.14000000000000001</v>
      </c>
      <c r="EO34" s="34">
        <v>0</v>
      </c>
      <c r="ER34" s="34" t="s">
        <v>33</v>
      </c>
      <c r="ES34" s="34">
        <v>0.08</v>
      </c>
      <c r="ET34" s="34">
        <v>0</v>
      </c>
      <c r="EU34" s="34">
        <v>0.14000000000000001</v>
      </c>
      <c r="EV34" s="34">
        <v>0</v>
      </c>
      <c r="EY34" s="34" t="s">
        <v>33</v>
      </c>
      <c r="EZ34" s="34">
        <v>0.1</v>
      </c>
      <c r="FA34" s="34">
        <v>0</v>
      </c>
      <c r="FB34" s="34">
        <v>0.15</v>
      </c>
      <c r="FC34" s="34">
        <v>0</v>
      </c>
      <c r="FF34" s="34" t="s">
        <v>33</v>
      </c>
      <c r="FG34" s="34">
        <v>0.14000000000000001</v>
      </c>
      <c r="FH34" s="34">
        <v>0</v>
      </c>
      <c r="FI34" s="34">
        <v>0.24</v>
      </c>
      <c r="FJ34" s="34">
        <v>0</v>
      </c>
      <c r="FM34" s="34" t="s">
        <v>33</v>
      </c>
      <c r="FN34" s="34">
        <v>0.04</v>
      </c>
      <c r="FO34" s="34">
        <v>0</v>
      </c>
      <c r="FP34" s="34">
        <v>0.06</v>
      </c>
      <c r="FQ34" s="34">
        <v>0</v>
      </c>
      <c r="FT34" s="34" t="s">
        <v>33</v>
      </c>
      <c r="FU34" s="34">
        <v>0.11</v>
      </c>
      <c r="FV34" s="34">
        <v>0</v>
      </c>
      <c r="FW34" s="34">
        <v>0.18</v>
      </c>
      <c r="FX34" s="34">
        <v>0</v>
      </c>
      <c r="GA34" s="34" t="s">
        <v>33</v>
      </c>
      <c r="GB34" s="34">
        <v>0.15</v>
      </c>
      <c r="GC34" s="34">
        <v>0</v>
      </c>
      <c r="GD34" s="34">
        <v>0.25</v>
      </c>
      <c r="GE34" s="34">
        <v>0</v>
      </c>
    </row>
    <row r="35" spans="1:187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  <c r="EK35" s="34" t="s">
        <v>34</v>
      </c>
      <c r="EL35" s="34">
        <v>0.2</v>
      </c>
      <c r="EM35" s="34">
        <v>0.15</v>
      </c>
      <c r="EN35" s="34">
        <v>0.23</v>
      </c>
      <c r="EO35" s="34">
        <v>0.1</v>
      </c>
      <c r="ER35" s="34" t="s">
        <v>34</v>
      </c>
      <c r="ES35" s="34">
        <v>0.14000000000000001</v>
      </c>
      <c r="ET35" s="34">
        <v>0.19</v>
      </c>
      <c r="EU35" s="34">
        <v>0.11</v>
      </c>
      <c r="EV35" s="34">
        <v>0.13</v>
      </c>
      <c r="EY35" s="34" t="s">
        <v>34</v>
      </c>
      <c r="EZ35" s="34">
        <v>0.13</v>
      </c>
      <c r="FA35" s="34">
        <v>0.05</v>
      </c>
      <c r="FB35" s="34">
        <v>7.0000000000000007E-2</v>
      </c>
      <c r="FC35" s="34">
        <v>0.18</v>
      </c>
      <c r="FF35" s="34" t="s">
        <v>34</v>
      </c>
      <c r="FG35" s="34">
        <v>0.09</v>
      </c>
      <c r="FH35" s="34">
        <v>7.0000000000000007E-2</v>
      </c>
      <c r="FI35" s="34">
        <v>0.04</v>
      </c>
      <c r="FJ35" s="34">
        <v>0.31</v>
      </c>
      <c r="FM35" s="34" t="s">
        <v>34</v>
      </c>
      <c r="FN35" s="34">
        <v>0.03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0.05</v>
      </c>
      <c r="FV35" s="34">
        <v>0</v>
      </c>
      <c r="FW35" s="34">
        <v>0.02</v>
      </c>
      <c r="FX35" s="34">
        <v>0</v>
      </c>
      <c r="GA35" s="34" t="s">
        <v>34</v>
      </c>
      <c r="GB35" s="34">
        <v>0.09</v>
      </c>
      <c r="GC35" s="34">
        <v>0.04</v>
      </c>
      <c r="GD35" s="34">
        <v>0.11</v>
      </c>
      <c r="GE35" s="34">
        <v>0.11</v>
      </c>
    </row>
    <row r="36" spans="1:187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  <c r="EK36" s="34" t="s">
        <v>35</v>
      </c>
      <c r="EL36" s="34">
        <v>0.03</v>
      </c>
      <c r="EM36" s="34">
        <v>0.1</v>
      </c>
      <c r="EN36" s="34">
        <v>0.02</v>
      </c>
      <c r="EO36" s="34">
        <v>0</v>
      </c>
      <c r="ER36" s="34" t="s">
        <v>35</v>
      </c>
      <c r="ES36" s="34">
        <v>0.06</v>
      </c>
      <c r="ET36" s="34">
        <v>0.23</v>
      </c>
      <c r="EU36" s="34">
        <v>0.01</v>
      </c>
      <c r="EV36" s="34">
        <v>0</v>
      </c>
      <c r="EY36" s="34" t="s">
        <v>35</v>
      </c>
      <c r="EZ36" s="34">
        <v>7.0000000000000007E-2</v>
      </c>
      <c r="FA36" s="34">
        <v>0.03</v>
      </c>
      <c r="FB36" s="34">
        <v>7.0000000000000007E-2</v>
      </c>
      <c r="FC36" s="34">
        <v>0</v>
      </c>
      <c r="FF36" s="34" t="s">
        <v>35</v>
      </c>
      <c r="FG36" s="34">
        <v>0.13</v>
      </c>
      <c r="FH36" s="34">
        <v>0.27</v>
      </c>
      <c r="FI36" s="34">
        <v>7.0000000000000007E-2</v>
      </c>
      <c r="FJ36" s="34">
        <v>0.27</v>
      </c>
      <c r="FM36" s="34" t="s">
        <v>35</v>
      </c>
      <c r="FN36" s="34">
        <v>0.09</v>
      </c>
      <c r="FO36" s="34">
        <v>0</v>
      </c>
      <c r="FP36" s="34">
        <v>0.09</v>
      </c>
      <c r="FQ36" s="34">
        <v>0</v>
      </c>
      <c r="FT36" s="34" t="s">
        <v>35</v>
      </c>
      <c r="FU36" s="34">
        <v>0.02</v>
      </c>
      <c r="FV36" s="34">
        <v>0.13</v>
      </c>
      <c r="FW36" s="34">
        <v>0.01</v>
      </c>
      <c r="FX36" s="34">
        <v>0</v>
      </c>
      <c r="GA36" s="34" t="s">
        <v>35</v>
      </c>
      <c r="GB36" s="34">
        <v>0.11</v>
      </c>
      <c r="GC36" s="34">
        <v>0.08</v>
      </c>
      <c r="GD36" s="34">
        <v>0.14000000000000001</v>
      </c>
      <c r="GE36" s="34">
        <v>0</v>
      </c>
    </row>
    <row r="37" spans="1:187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  <c r="EK37" s="34" t="s">
        <v>36</v>
      </c>
      <c r="EL37" s="34">
        <v>0.17</v>
      </c>
      <c r="EM37" s="34">
        <v>0.24</v>
      </c>
      <c r="EN37" s="34">
        <v>0.2</v>
      </c>
      <c r="EO37" s="34">
        <v>0</v>
      </c>
      <c r="ER37" s="34" t="s">
        <v>36</v>
      </c>
      <c r="ES37" s="34">
        <v>0.2</v>
      </c>
      <c r="ET37" s="34">
        <v>0.1</v>
      </c>
      <c r="EU37" s="34">
        <v>0.31</v>
      </c>
      <c r="EV37" s="34">
        <v>0</v>
      </c>
      <c r="EY37" s="34" t="s">
        <v>36</v>
      </c>
      <c r="EZ37" s="34">
        <v>0.21</v>
      </c>
      <c r="FA37" s="34">
        <v>0.14000000000000001</v>
      </c>
      <c r="FB37" s="34">
        <v>0.27</v>
      </c>
      <c r="FC37" s="34">
        <v>0</v>
      </c>
      <c r="FF37" s="34" t="s">
        <v>36</v>
      </c>
      <c r="FG37" s="34">
        <v>0.27</v>
      </c>
      <c r="FH37" s="34">
        <v>0.04</v>
      </c>
      <c r="FI37" s="34">
        <v>0.4</v>
      </c>
      <c r="FJ37" s="34">
        <v>0</v>
      </c>
      <c r="FM37" s="34" t="s">
        <v>36</v>
      </c>
      <c r="FN37" s="34">
        <v>0.21</v>
      </c>
      <c r="FO37" s="34">
        <v>0.06</v>
      </c>
      <c r="FP37" s="34">
        <v>0.33</v>
      </c>
      <c r="FQ37" s="34">
        <v>0</v>
      </c>
      <c r="FT37" s="34" t="s">
        <v>36</v>
      </c>
      <c r="FU37" s="34">
        <v>0.18</v>
      </c>
      <c r="FV37" s="34">
        <v>0.37</v>
      </c>
      <c r="FW37" s="34">
        <v>0.2</v>
      </c>
      <c r="FX37" s="34">
        <v>0</v>
      </c>
      <c r="GA37" s="34" t="s">
        <v>36</v>
      </c>
      <c r="GB37" s="34">
        <v>0.21</v>
      </c>
      <c r="GC37" s="34">
        <v>0.16</v>
      </c>
      <c r="GD37" s="34">
        <v>0.28000000000000003</v>
      </c>
      <c r="GE37" s="34">
        <v>0</v>
      </c>
    </row>
    <row r="38" spans="1:187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0.02</v>
      </c>
      <c r="FA38" s="34">
        <v>0</v>
      </c>
      <c r="FB38" s="34">
        <v>0.03</v>
      </c>
      <c r="FC38" s="34">
        <v>0</v>
      </c>
      <c r="FF38" s="34" t="s">
        <v>37</v>
      </c>
      <c r="FG38" s="34">
        <v>0</v>
      </c>
      <c r="FH38" s="34">
        <v>0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0.03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</v>
      </c>
      <c r="GE38" s="34">
        <v>0</v>
      </c>
    </row>
    <row r="39" spans="1:187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  <c r="EK39" s="34" t="s">
        <v>38</v>
      </c>
      <c r="EL39" s="34">
        <v>0.13</v>
      </c>
      <c r="EM39" s="34">
        <v>0.05</v>
      </c>
      <c r="EN39" s="34">
        <v>0.18</v>
      </c>
      <c r="EO39" s="34">
        <v>0</v>
      </c>
      <c r="ER39" s="34" t="s">
        <v>38</v>
      </c>
      <c r="ES39" s="34">
        <v>0.05</v>
      </c>
      <c r="ET39" s="34">
        <v>0.04</v>
      </c>
      <c r="EU39" s="34">
        <v>0</v>
      </c>
      <c r="EV39" s="34">
        <v>0</v>
      </c>
      <c r="EY39" s="34" t="s">
        <v>38</v>
      </c>
      <c r="EZ39" s="34">
        <v>0.04</v>
      </c>
      <c r="FA39" s="34">
        <v>7.0000000000000007E-2</v>
      </c>
      <c r="FB39" s="34">
        <v>0.01</v>
      </c>
      <c r="FC39" s="34">
        <v>0</v>
      </c>
      <c r="FF39" s="34" t="s">
        <v>38</v>
      </c>
      <c r="FG39" s="34">
        <v>0.02</v>
      </c>
      <c r="FH39" s="34">
        <v>0</v>
      </c>
      <c r="FI39" s="34">
        <v>0</v>
      </c>
      <c r="FJ39" s="34">
        <v>0</v>
      </c>
      <c r="FM39" s="34" t="s">
        <v>38</v>
      </c>
      <c r="FN39" s="34">
        <v>0.14000000000000001</v>
      </c>
      <c r="FO39" s="34">
        <v>0.06</v>
      </c>
      <c r="FP39" s="34">
        <v>0.1</v>
      </c>
      <c r="FQ39" s="34">
        <v>0</v>
      </c>
      <c r="FT39" s="34" t="s">
        <v>38</v>
      </c>
      <c r="FU39" s="34">
        <v>0.14000000000000001</v>
      </c>
      <c r="FV39" s="34">
        <v>7.0000000000000007E-2</v>
      </c>
      <c r="FW39" s="34">
        <v>0.11</v>
      </c>
      <c r="FX39" s="34">
        <v>0</v>
      </c>
      <c r="GA39" s="34" t="s">
        <v>38</v>
      </c>
      <c r="GB39" s="34">
        <v>0.21</v>
      </c>
      <c r="GC39" s="34">
        <v>0.21</v>
      </c>
      <c r="GD39" s="34">
        <v>0.15</v>
      </c>
      <c r="GE39" s="34">
        <v>0</v>
      </c>
    </row>
    <row r="40" spans="1:187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0.01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0.03</v>
      </c>
      <c r="ET40" s="34">
        <v>0</v>
      </c>
      <c r="EU40" s="34">
        <v>0.05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</v>
      </c>
      <c r="FH40" s="34">
        <v>0</v>
      </c>
      <c r="FI40" s="34">
        <v>0</v>
      </c>
      <c r="FJ40" s="34">
        <v>0</v>
      </c>
      <c r="FM40" s="34" t="s">
        <v>39</v>
      </c>
      <c r="FN40" s="34">
        <v>0</v>
      </c>
      <c r="FO40" s="34">
        <v>0</v>
      </c>
      <c r="FP40" s="34">
        <v>0</v>
      </c>
      <c r="FQ40" s="34">
        <v>0</v>
      </c>
      <c r="FT40" s="34" t="s">
        <v>39</v>
      </c>
      <c r="FU40" s="34">
        <v>0.01</v>
      </c>
      <c r="FV40" s="34">
        <v>0</v>
      </c>
      <c r="FW40" s="34">
        <v>0.02</v>
      </c>
      <c r="FX40" s="34">
        <v>0</v>
      </c>
      <c r="GA40" s="34" t="s">
        <v>39</v>
      </c>
      <c r="GB40" s="34">
        <v>0.01</v>
      </c>
      <c r="GC40" s="34">
        <v>0</v>
      </c>
      <c r="GD40" s="34">
        <v>0</v>
      </c>
      <c r="GE40" s="34">
        <v>0</v>
      </c>
    </row>
    <row r="41" spans="1:187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  <c r="EK41" s="34" t="s">
        <v>40</v>
      </c>
      <c r="EL41" s="34">
        <v>0</v>
      </c>
      <c r="EM41" s="34">
        <v>0.03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0.03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0.03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0.01</v>
      </c>
      <c r="FO41" s="34">
        <v>0.05</v>
      </c>
      <c r="FP41" s="34">
        <v>0</v>
      </c>
      <c r="FQ41" s="34">
        <v>0</v>
      </c>
      <c r="FT41" s="34" t="s">
        <v>40</v>
      </c>
      <c r="FU41" s="34">
        <v>0.01</v>
      </c>
      <c r="FV41" s="34">
        <v>0.04</v>
      </c>
      <c r="FW41" s="34">
        <v>0</v>
      </c>
      <c r="FX41" s="34">
        <v>0</v>
      </c>
      <c r="GA41" s="34" t="s">
        <v>40</v>
      </c>
      <c r="GB41" s="34">
        <v>0.02</v>
      </c>
      <c r="GC41" s="34">
        <v>0</v>
      </c>
      <c r="GD41" s="34">
        <v>0.04</v>
      </c>
      <c r="GE41" s="34">
        <v>0</v>
      </c>
    </row>
    <row r="42" spans="1:187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  <c r="EK42" s="34" t="s">
        <v>41</v>
      </c>
      <c r="EL42" s="34">
        <v>0.01</v>
      </c>
      <c r="EM42" s="34">
        <v>7.0000000000000007E-2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0.11</v>
      </c>
      <c r="EU42" s="34">
        <v>0.01</v>
      </c>
      <c r="EV42" s="34">
        <v>0</v>
      </c>
      <c r="EY42" s="34" t="s">
        <v>41</v>
      </c>
      <c r="EZ42" s="34">
        <v>0.09</v>
      </c>
      <c r="FA42" s="34">
        <v>0.23</v>
      </c>
      <c r="FB42" s="34">
        <v>0.1</v>
      </c>
      <c r="FC42" s="34">
        <v>0</v>
      </c>
      <c r="FF42" s="34" t="s">
        <v>41</v>
      </c>
      <c r="FG42" s="34">
        <v>0.02</v>
      </c>
      <c r="FH42" s="34">
        <v>0</v>
      </c>
      <c r="FI42" s="34">
        <v>0.03</v>
      </c>
      <c r="FJ42" s="34">
        <v>0</v>
      </c>
      <c r="FM42" s="34" t="s">
        <v>41</v>
      </c>
      <c r="FN42" s="34">
        <v>0.01</v>
      </c>
      <c r="FO42" s="34">
        <v>0</v>
      </c>
      <c r="FP42" s="34">
        <v>0.02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  <c r="GA42" s="34" t="s">
        <v>41</v>
      </c>
      <c r="GB42" s="34">
        <v>0.01</v>
      </c>
      <c r="GC42" s="34">
        <v>0.06</v>
      </c>
      <c r="GD42" s="34">
        <v>0</v>
      </c>
      <c r="GE42" s="34">
        <v>0</v>
      </c>
    </row>
    <row r="43" spans="1:187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  <c r="EK43" s="34" t="s">
        <v>42</v>
      </c>
      <c r="EL43" s="34">
        <v>0.03</v>
      </c>
      <c r="EM43" s="34">
        <v>0.21</v>
      </c>
      <c r="EN43" s="34">
        <v>0</v>
      </c>
      <c r="EO43" s="34">
        <v>0</v>
      </c>
      <c r="ER43" s="34" t="s">
        <v>42</v>
      </c>
      <c r="ES43" s="34">
        <v>0.05</v>
      </c>
      <c r="ET43" s="34">
        <v>0.28999999999999998</v>
      </c>
      <c r="EU43" s="34">
        <v>0</v>
      </c>
      <c r="EV43" s="34">
        <v>0</v>
      </c>
      <c r="EY43" s="34" t="s">
        <v>42</v>
      </c>
      <c r="EZ43" s="34">
        <v>0.04</v>
      </c>
      <c r="FA43" s="34">
        <v>0.23</v>
      </c>
      <c r="FB43" s="34">
        <v>0.02</v>
      </c>
      <c r="FC43" s="34">
        <v>0</v>
      </c>
      <c r="FF43" s="34" t="s">
        <v>42</v>
      </c>
      <c r="FG43" s="34">
        <v>0.03</v>
      </c>
      <c r="FH43" s="34">
        <v>0.16</v>
      </c>
      <c r="FI43" s="34">
        <v>0.01</v>
      </c>
      <c r="FJ43" s="34">
        <v>0</v>
      </c>
      <c r="FM43" s="34" t="s">
        <v>42</v>
      </c>
      <c r="FN43" s="34">
        <v>0.03</v>
      </c>
      <c r="FO43" s="34">
        <v>0.2</v>
      </c>
      <c r="FP43" s="34">
        <v>0</v>
      </c>
      <c r="FQ43" s="34">
        <v>0</v>
      </c>
      <c r="FT43" s="34" t="s">
        <v>42</v>
      </c>
      <c r="FU43" s="34">
        <v>0.04</v>
      </c>
      <c r="FV43" s="34">
        <v>0.31</v>
      </c>
      <c r="FW43" s="34">
        <v>0</v>
      </c>
      <c r="FX43" s="34">
        <v>0</v>
      </c>
      <c r="GA43" s="34" t="s">
        <v>42</v>
      </c>
      <c r="GB43" s="34">
        <v>7.0000000000000007E-2</v>
      </c>
      <c r="GC43" s="34">
        <v>0.45</v>
      </c>
      <c r="GD43" s="34">
        <v>0.01</v>
      </c>
      <c r="GE43" s="34">
        <v>0</v>
      </c>
    </row>
    <row r="44" spans="1:187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0.02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0.02</v>
      </c>
      <c r="FH44" s="34">
        <v>0</v>
      </c>
      <c r="FI44" s="34">
        <v>0.04</v>
      </c>
      <c r="FJ44" s="34">
        <v>0</v>
      </c>
      <c r="FM44" s="34" t="s">
        <v>43</v>
      </c>
      <c r="FN44" s="34">
        <v>0.02</v>
      </c>
      <c r="FO44" s="34">
        <v>0</v>
      </c>
      <c r="FP44" s="34">
        <v>0.04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  <c r="GA44" s="34" t="s">
        <v>43</v>
      </c>
      <c r="GB44" s="34">
        <v>0</v>
      </c>
      <c r="GC44" s="34">
        <v>0</v>
      </c>
      <c r="GD44" s="34">
        <v>0</v>
      </c>
      <c r="GE44" s="34">
        <v>0</v>
      </c>
    </row>
    <row r="45" spans="1:187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  <c r="EK45" s="34" t="s">
        <v>44</v>
      </c>
      <c r="EL45" s="34">
        <v>0.08</v>
      </c>
      <c r="EM45" s="34">
        <v>0.12</v>
      </c>
      <c r="EN45" s="34">
        <v>0.11</v>
      </c>
      <c r="EO45" s="34">
        <v>0</v>
      </c>
      <c r="ER45" s="34" t="s">
        <v>44</v>
      </c>
      <c r="ES45" s="34">
        <v>0.13</v>
      </c>
      <c r="ET45" s="34">
        <v>0.2</v>
      </c>
      <c r="EU45" s="34">
        <v>0.1</v>
      </c>
      <c r="EV45" s="34">
        <v>0</v>
      </c>
      <c r="EY45" s="34" t="s">
        <v>44</v>
      </c>
      <c r="EZ45" s="34">
        <v>0.09</v>
      </c>
      <c r="FA45" s="34">
        <v>0.12</v>
      </c>
      <c r="FB45" s="34">
        <v>0.11</v>
      </c>
      <c r="FC45" s="34">
        <v>0</v>
      </c>
      <c r="FF45" s="34" t="s">
        <v>44</v>
      </c>
      <c r="FG45" s="34">
        <v>7.0000000000000007E-2</v>
      </c>
      <c r="FH45" s="34">
        <v>0.17</v>
      </c>
      <c r="FI45" s="34">
        <v>0.05</v>
      </c>
      <c r="FJ45" s="34">
        <v>0</v>
      </c>
      <c r="FM45" s="34" t="s">
        <v>44</v>
      </c>
      <c r="FN45" s="34">
        <v>0.11</v>
      </c>
      <c r="FO45" s="34">
        <v>0.19</v>
      </c>
      <c r="FP45" s="34">
        <v>0.11</v>
      </c>
      <c r="FQ45" s="34">
        <v>7.0000000000000007E-2</v>
      </c>
      <c r="FT45" s="34" t="s">
        <v>44</v>
      </c>
      <c r="FU45" s="34">
        <v>0.08</v>
      </c>
      <c r="FV45" s="34">
        <v>0.24</v>
      </c>
      <c r="FW45" s="34">
        <v>0.04</v>
      </c>
      <c r="FX45" s="34">
        <v>7.0000000000000007E-2</v>
      </c>
      <c r="GA45" s="34" t="s">
        <v>44</v>
      </c>
      <c r="GB45" s="34">
        <v>0.14000000000000001</v>
      </c>
      <c r="GC45" s="34">
        <v>0.22</v>
      </c>
      <c r="GD45" s="34">
        <v>0.06</v>
      </c>
      <c r="GE45" s="34">
        <v>0</v>
      </c>
    </row>
    <row r="46" spans="1:187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0.01</v>
      </c>
      <c r="ET46" s="34">
        <v>0.04</v>
      </c>
      <c r="EU46" s="34">
        <v>0</v>
      </c>
      <c r="EV46" s="34">
        <v>0</v>
      </c>
      <c r="EY46" s="34" t="s">
        <v>45</v>
      </c>
      <c r="EZ46" s="34">
        <v>0.01</v>
      </c>
      <c r="FA46" s="34">
        <v>0.04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  <c r="GA46" s="34" t="s">
        <v>45</v>
      </c>
      <c r="GB46" s="34">
        <v>0</v>
      </c>
      <c r="GC46" s="34">
        <v>0</v>
      </c>
      <c r="GD46" s="34">
        <v>0</v>
      </c>
      <c r="GE46" s="34">
        <v>0</v>
      </c>
    </row>
    <row r="47" spans="1:187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0.01</v>
      </c>
      <c r="EV47" s="34">
        <v>0</v>
      </c>
      <c r="EY47" s="34" t="s">
        <v>46</v>
      </c>
      <c r="EZ47" s="34">
        <v>0.01</v>
      </c>
      <c r="FA47" s="34">
        <v>0.04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0.1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0.09</v>
      </c>
      <c r="FW47" s="34">
        <v>0</v>
      </c>
      <c r="FX47" s="34">
        <v>0</v>
      </c>
      <c r="GA47" s="34" t="s">
        <v>46</v>
      </c>
      <c r="GB47" s="34">
        <v>0.01</v>
      </c>
      <c r="GC47" s="34">
        <v>0</v>
      </c>
      <c r="GD47" s="34">
        <v>0.02</v>
      </c>
      <c r="GE47" s="34">
        <v>0</v>
      </c>
    </row>
    <row r="48" spans="1:187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</row>
    <row r="49" spans="1:187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0.01</v>
      </c>
      <c r="FA49" s="34">
        <v>7.0000000000000007E-2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0.01</v>
      </c>
      <c r="FV49" s="34">
        <v>7.0000000000000007E-2</v>
      </c>
      <c r="FW49" s="34">
        <v>0</v>
      </c>
      <c r="FX49" s="34">
        <v>0</v>
      </c>
      <c r="GA49" s="34" t="s">
        <v>48</v>
      </c>
      <c r="GB49" s="34">
        <v>0.01</v>
      </c>
      <c r="GC49" s="34">
        <v>0.04</v>
      </c>
      <c r="GD49" s="34">
        <v>0</v>
      </c>
      <c r="GE49" s="34">
        <v>0</v>
      </c>
    </row>
    <row r="50" spans="1:187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0.01</v>
      </c>
      <c r="FO50" s="34">
        <v>0.05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</row>
    <row r="51" spans="1:187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</row>
    <row r="52" spans="1:187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0.02</v>
      </c>
      <c r="FA52" s="34">
        <v>0.16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</row>
    <row r="53" spans="1:187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0.02</v>
      </c>
      <c r="EM53" s="34">
        <v>0</v>
      </c>
      <c r="EN53" s="34">
        <v>0.03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</row>
    <row r="54" spans="1:187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</row>
    <row r="55" spans="1:187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</row>
    <row r="56" spans="1:187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0.03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0.01</v>
      </c>
      <c r="FV56" s="34">
        <v>7.0000000000000007E-2</v>
      </c>
      <c r="FW56" s="34">
        <v>0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</row>
    <row r="57" spans="1:187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</row>
    <row r="58" spans="1:187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</row>
    <row r="59" spans="1:187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</row>
    <row r="60" spans="1:187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</row>
    <row r="61" spans="1:187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</row>
    <row r="62" spans="1:187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</row>
    <row r="63" spans="1:187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0.03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</row>
    <row r="64" spans="1:187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0.01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</row>
    <row r="65" spans="1:187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</row>
    <row r="66" spans="1:187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</row>
    <row r="67" spans="1:187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0.01</v>
      </c>
      <c r="ET67" s="34">
        <v>0.04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</row>
    <row r="68" spans="1:187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</row>
    <row r="69" spans="1:187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</row>
    <row r="70" spans="1:187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</row>
    <row r="71" spans="1:187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0.03</v>
      </c>
      <c r="ET71" s="34">
        <v>0.18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</row>
    <row r="72" spans="1:187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</v>
      </c>
      <c r="FM72" s="34" t="s">
        <v>71</v>
      </c>
      <c r="FN72" s="34">
        <v>0</v>
      </c>
      <c r="FO72" s="34">
        <v>0</v>
      </c>
      <c r="FP72" s="34">
        <v>0</v>
      </c>
      <c r="FQ72" s="34">
        <v>0</v>
      </c>
      <c r="FT72" s="34" t="s">
        <v>71</v>
      </c>
      <c r="FU72" s="34">
        <v>0.01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</row>
    <row r="73" spans="1:187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</row>
    <row r="74" spans="1:187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</v>
      </c>
      <c r="FO74" s="34">
        <v>0</v>
      </c>
      <c r="FP74" s="34">
        <v>0</v>
      </c>
      <c r="FQ74" s="34">
        <v>0</v>
      </c>
      <c r="FT74" s="34" t="s">
        <v>73</v>
      </c>
      <c r="FU74" s="34">
        <v>0</v>
      </c>
      <c r="FV74" s="34">
        <v>0</v>
      </c>
      <c r="FW74" s="34">
        <v>0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</row>
    <row r="75" spans="1:187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0.02</v>
      </c>
      <c r="ET75" s="34">
        <v>0</v>
      </c>
      <c r="EU75" s="34">
        <v>0.03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0.01</v>
      </c>
      <c r="GC75" s="34">
        <v>0</v>
      </c>
      <c r="GD75" s="34">
        <v>0.01</v>
      </c>
      <c r="GE75" s="34">
        <v>0</v>
      </c>
    </row>
    <row r="76" spans="1:187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</v>
      </c>
      <c r="GC76" s="34">
        <v>0</v>
      </c>
      <c r="GD76" s="34">
        <v>0</v>
      </c>
      <c r="GE76" s="34">
        <v>0</v>
      </c>
    </row>
    <row r="77" spans="1:187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</row>
    <row r="78" spans="1:187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0.01</v>
      </c>
      <c r="FA78" s="34">
        <v>0</v>
      </c>
      <c r="FB78" s="34">
        <v>0</v>
      </c>
      <c r="FC78" s="34">
        <v>0.03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</row>
    <row r="79" spans="1:187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</row>
    <row r="80" spans="1:187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</row>
    <row r="81" spans="1:187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</row>
    <row r="82" spans="1:187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</row>
    <row r="83" spans="1:187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</row>
    <row r="84" spans="1:187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</row>
    <row r="85" spans="1:187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</row>
    <row r="86" spans="1:187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</row>
    <row r="87" spans="1:187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</row>
    <row r="88" spans="1:187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0.01</v>
      </c>
      <c r="ET88" s="34">
        <v>0</v>
      </c>
      <c r="EU88" s="34">
        <v>0.02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</row>
    <row r="89" spans="1:187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</v>
      </c>
      <c r="EU89" s="34">
        <v>0.02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</row>
    <row r="90" spans="1:187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</row>
    <row r="91" spans="1:187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0.01</v>
      </c>
      <c r="EM91" s="34">
        <v>0</v>
      </c>
      <c r="EN91" s="34">
        <v>0</v>
      </c>
      <c r="EO91" s="34">
        <v>0.04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0.01</v>
      </c>
      <c r="FH91" s="34">
        <v>0</v>
      </c>
      <c r="FI91" s="34">
        <v>0</v>
      </c>
      <c r="FJ91" s="34">
        <v>0.04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</row>
    <row r="92" spans="1:187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</row>
    <row r="93" spans="1:187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</row>
    <row r="94" spans="1:187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</row>
    <row r="95" spans="1:187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</row>
    <row r="96" spans="1:187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</v>
      </c>
      <c r="FF96" s="34" t="s">
        <v>95</v>
      </c>
      <c r="FG96" s="34">
        <v>0.01</v>
      </c>
      <c r="FH96" s="34">
        <v>0</v>
      </c>
      <c r="FI96" s="34">
        <v>0.01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0.01</v>
      </c>
      <c r="FV96" s="34">
        <v>0</v>
      </c>
      <c r="FW96" s="34">
        <v>0.02</v>
      </c>
      <c r="FX96" s="34">
        <v>0</v>
      </c>
      <c r="GA96" s="34" t="s">
        <v>95</v>
      </c>
      <c r="GB96" s="34">
        <v>0.03</v>
      </c>
      <c r="GC96" s="34">
        <v>0</v>
      </c>
      <c r="GD96" s="34">
        <v>0.01</v>
      </c>
      <c r="GE96" s="34">
        <v>0.14000000000000001</v>
      </c>
    </row>
    <row r="97" spans="1:187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</row>
    <row r="98" spans="1:187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0.01</v>
      </c>
      <c r="GC98" s="34">
        <v>7.0000000000000007E-2</v>
      </c>
      <c r="GD98" s="34">
        <v>0</v>
      </c>
      <c r="GE98" s="34">
        <v>0</v>
      </c>
    </row>
    <row r="99" spans="1:187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</row>
    <row r="100" spans="1:187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</v>
      </c>
      <c r="FH100" s="34">
        <v>0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</row>
    <row r="101" spans="1:187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</row>
    <row r="102" spans="1:187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</row>
    <row r="103" spans="1:187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</v>
      </c>
      <c r="FA103" s="34">
        <v>0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</row>
    <row r="104" spans="1:187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</row>
    <row r="105" spans="1:187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</row>
    <row r="106" spans="1:187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</row>
    <row r="107" spans="1:187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</row>
    <row r="108" spans="1:187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</row>
    <row r="109" spans="1:187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</row>
    <row r="110" spans="1:187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</row>
    <row r="111" spans="1:187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</row>
    <row r="112" spans="1:187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</row>
    <row r="113" spans="1:187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</row>
    <row r="114" spans="1:187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</row>
    <row r="115" spans="1:187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</row>
    <row r="116" spans="1:187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</row>
    <row r="117" spans="1:187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</row>
    <row r="118" spans="1:187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</row>
    <row r="119" spans="1:187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</row>
    <row r="120" spans="1:187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</row>
    <row r="121" spans="1:187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</row>
    <row r="122" spans="1:187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</row>
    <row r="123" spans="1:187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</row>
    <row r="124" spans="1:187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</row>
    <row r="125" spans="1:187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</row>
    <row r="126" spans="1:187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</row>
    <row r="127" spans="1:187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</row>
    <row r="128" spans="1:187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</row>
    <row r="129" spans="1:187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</row>
    <row r="130" spans="1:187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</row>
    <row r="131" spans="1:187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</row>
    <row r="132" spans="1:187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</row>
    <row r="133" spans="1:187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</row>
    <row r="134" spans="1:187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</row>
    <row r="135" spans="1:187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</row>
    <row r="136" spans="1:187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</row>
    <row r="137" spans="1:187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</row>
    <row r="138" spans="1:187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</row>
    <row r="139" spans="1:187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</row>
    <row r="140" spans="1:187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</row>
    <row r="141" spans="1:187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</row>
    <row r="142" spans="1:187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</row>
    <row r="143" spans="1:187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</row>
    <row r="144" spans="1:187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</row>
    <row r="145" spans="1:187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</row>
    <row r="146" spans="1:187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</row>
    <row r="147" spans="1:187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</row>
    <row r="148" spans="1:187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</row>
    <row r="149" spans="1:187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</row>
    <row r="150" spans="1:187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</row>
    <row r="151" spans="1:187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</row>
    <row r="152" spans="1:187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</row>
    <row r="153" spans="1:187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</row>
    <row r="154" spans="1:187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</row>
    <row r="155" spans="1:187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</row>
    <row r="156" spans="1:187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</row>
    <row r="157" spans="1:187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</row>
    <row r="158" spans="1:187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</row>
    <row r="159" spans="1:187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</row>
    <row r="160" spans="1:187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</row>
    <row r="161" spans="1:187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</row>
    <row r="162" spans="1:187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</row>
    <row r="163" spans="1:187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</row>
    <row r="164" spans="1:187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</row>
    <row r="165" spans="1:187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</row>
    <row r="166" spans="1:187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</row>
    <row r="167" spans="1:187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</row>
    <row r="168" spans="1:187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</row>
    <row r="169" spans="1:187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</row>
    <row r="170" spans="1:187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</row>
    <row r="171" spans="1:187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</row>
    <row r="172" spans="1:187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</row>
    <row r="173" spans="1:187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</row>
    <row r="174" spans="1:187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</row>
    <row r="175" spans="1:187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</row>
    <row r="176" spans="1:187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</row>
    <row r="177" spans="1:187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</row>
    <row r="178" spans="1:187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</row>
    <row r="179" spans="1:187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</row>
    <row r="180" spans="1:187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</row>
    <row r="181" spans="1:187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</row>
    <row r="182" spans="1:187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</row>
    <row r="183" spans="1:187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</row>
    <row r="184" spans="1:187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</row>
    <row r="185" spans="1:187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</row>
    <row r="186" spans="1:187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</row>
    <row r="187" spans="1:187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</row>
    <row r="188" spans="1:187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</row>
    <row r="189" spans="1:187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</row>
    <row r="190" spans="1:187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</row>
    <row r="191" spans="1:187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</row>
    <row r="192" spans="1:187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</row>
    <row r="193" spans="1:187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</row>
    <row r="194" spans="1:187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</row>
    <row r="195" spans="1:187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</row>
    <row r="196" spans="1:187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</row>
    <row r="197" spans="1:187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</row>
    <row r="198" spans="1:187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</row>
    <row r="199" spans="1:187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</row>
    <row r="200" spans="1:187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</row>
    <row r="201" spans="1:187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</row>
    <row r="202" spans="1:187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</row>
    <row r="203" spans="1:187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</row>
    <row r="204" spans="1:187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</row>
    <row r="205" spans="1:187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</row>
    <row r="206" spans="1:187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</row>
    <row r="207" spans="1:187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</row>
    <row r="208" spans="1:187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</row>
    <row r="209" spans="1:187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</row>
    <row r="210" spans="1:187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</row>
    <row r="211" spans="1:187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</row>
    <row r="212" spans="1:187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</row>
    <row r="213" spans="1:187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</row>
    <row r="214" spans="1:187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</row>
    <row r="215" spans="1:187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</row>
    <row r="216" spans="1:187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</row>
    <row r="217" spans="1:187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</row>
    <row r="218" spans="1:187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</row>
    <row r="219" spans="1:187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</row>
    <row r="220" spans="1:187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</row>
    <row r="221" spans="1:187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</row>
    <row r="222" spans="1:187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</row>
    <row r="223" spans="1:187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</row>
    <row r="224" spans="1:187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</row>
    <row r="225" spans="1:187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</row>
    <row r="226" spans="1:187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</row>
    <row r="227" spans="1:187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</row>
    <row r="228" spans="1:187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</row>
    <row r="229" spans="1:187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</row>
    <row r="230" spans="1:187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</row>
    <row r="231" spans="1:187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</row>
    <row r="232" spans="1:187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</row>
    <row r="233" spans="1:187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</row>
    <row r="234" spans="1:187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</row>
    <row r="235" spans="1:187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</row>
    <row r="236" spans="1:187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</row>
    <row r="237" spans="1:187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</row>
    <row r="238" spans="1:187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</row>
    <row r="239" spans="1:187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</row>
    <row r="240" spans="1:187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</row>
    <row r="241" spans="1:187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</row>
    <row r="242" spans="1:187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</row>
    <row r="243" spans="1:187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</row>
    <row r="244" spans="1:187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</row>
    <row r="245" spans="1:187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</row>
    <row r="246" spans="1:187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</row>
    <row r="247" spans="1:187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</row>
    <row r="248" spans="1:187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</row>
    <row r="249" spans="1:187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</row>
    <row r="250" spans="1:187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</row>
    <row r="251" spans="1:187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</row>
    <row r="252" spans="1:187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</row>
    <row r="253" spans="1:187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</row>
    <row r="254" spans="1:187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</row>
    <row r="255" spans="1:187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</row>
    <row r="256" spans="1:187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</row>
    <row r="257" spans="1:187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</row>
    <row r="258" spans="1:187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0.01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</row>
    <row r="261" spans="1:187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</row>
    <row r="262" spans="1:187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GB262" s="5" t="str">
        <f>MID(GA$4,6,LEN(FT$4)-15)</f>
        <v xml:space="preserve"> AGOSTO 1</v>
      </c>
      <c r="GC262" s="5"/>
      <c r="GD262" s="5"/>
      <c r="GE262" s="5"/>
    </row>
    <row r="263" spans="1:187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GB263" s="34" t="s">
        <v>1</v>
      </c>
      <c r="GC263" s="34" t="s">
        <v>2</v>
      </c>
      <c r="GD263" s="34" t="s">
        <v>3</v>
      </c>
      <c r="GE263" s="34" t="s">
        <v>4</v>
      </c>
    </row>
    <row r="264" spans="1:187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GB264" s="34">
        <v>100</v>
      </c>
      <c r="GC264" s="34">
        <v>100</v>
      </c>
      <c r="GD264" s="34">
        <v>100</v>
      </c>
      <c r="GE264" s="34">
        <v>100</v>
      </c>
    </row>
    <row r="265" spans="1:187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  <c r="EK265" s="34" t="s">
        <v>258</v>
      </c>
      <c r="EL265" s="34">
        <f>SUM(EL7:EL13)</f>
        <v>0.28999999999999998</v>
      </c>
      <c r="EM265" s="34">
        <f t="shared" ref="EM265:EO265" si="20">SUM(EM7:EM13)</f>
        <v>0.46</v>
      </c>
      <c r="EN265" s="34">
        <f t="shared" si="20"/>
        <v>0.32999999999999996</v>
      </c>
      <c r="EO265" s="34">
        <f t="shared" si="20"/>
        <v>0.09</v>
      </c>
      <c r="ER265" s="34" t="s">
        <v>258</v>
      </c>
      <c r="ES265" s="34">
        <f>SUM(ES7:ES13)</f>
        <v>0.11</v>
      </c>
      <c r="ET265" s="34">
        <f t="shared" ref="ET265:EV265" si="21">SUM(ET7:ET13)</f>
        <v>0.14000000000000001</v>
      </c>
      <c r="EU265" s="34">
        <f t="shared" si="21"/>
        <v>0.13</v>
      </c>
      <c r="EV265" s="34">
        <f t="shared" si="21"/>
        <v>7.0000000000000007E-2</v>
      </c>
      <c r="EZ265" s="34">
        <f>SUM(EZ7:EZ13)</f>
        <v>0.19999999999999998</v>
      </c>
      <c r="FA265" s="34">
        <f t="shared" ref="FA265:FC265" si="22">SUM(FA7:FA13)</f>
        <v>0.34</v>
      </c>
      <c r="FB265" s="34">
        <f t="shared" si="22"/>
        <v>0.13</v>
      </c>
      <c r="FC265" s="34">
        <f t="shared" si="22"/>
        <v>0.23</v>
      </c>
      <c r="FG265" s="34">
        <f>SUM(FG7:FG13)</f>
        <v>0.43000000000000005</v>
      </c>
      <c r="FH265" s="34">
        <f t="shared" ref="FH265:FJ265" si="23">SUM(FH7:FH13)</f>
        <v>1.5499999999999998</v>
      </c>
      <c r="FI265" s="34">
        <f t="shared" si="23"/>
        <v>0.22000000000000003</v>
      </c>
      <c r="FJ265" s="34">
        <f t="shared" si="23"/>
        <v>0.39</v>
      </c>
      <c r="FN265" s="34">
        <f>SUM(FN7:FN13)</f>
        <v>0.33000000000000007</v>
      </c>
      <c r="FO265" s="34">
        <f t="shared" ref="FO265:FQ265" si="24">SUM(FO7:FO13)</f>
        <v>0.93</v>
      </c>
      <c r="FP265" s="34">
        <f t="shared" si="24"/>
        <v>0.24000000000000002</v>
      </c>
      <c r="FQ265" s="34">
        <f t="shared" si="24"/>
        <v>0.09</v>
      </c>
      <c r="FU265" s="34">
        <f>SUM(FU7:FU13)</f>
        <v>0.16</v>
      </c>
      <c r="FV265" s="34">
        <f t="shared" ref="FV265:FX265" si="25">SUM(FV7:FV13)</f>
        <v>0.37</v>
      </c>
      <c r="FW265" s="34">
        <f t="shared" si="25"/>
        <v>0.11</v>
      </c>
      <c r="FX265" s="34">
        <f t="shared" si="25"/>
        <v>0.16</v>
      </c>
      <c r="GB265" s="34">
        <f>SUM(GB7:GB13)</f>
        <v>0.11</v>
      </c>
      <c r="GC265" s="34">
        <f t="shared" ref="GC265:GE265" si="26">SUM(GC7:GC13)</f>
        <v>0.24</v>
      </c>
      <c r="GD265" s="34">
        <f t="shared" si="26"/>
        <v>0.1</v>
      </c>
      <c r="GE265" s="34">
        <f t="shared" si="26"/>
        <v>7.0000000000000007E-2</v>
      </c>
    </row>
    <row r="266" spans="1:187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27">SUM(D14)</f>
        <v>0</v>
      </c>
      <c r="E266" s="34">
        <f t="shared" si="27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28">SUM(K14)</f>
        <v>0</v>
      </c>
      <c r="L266" s="34">
        <f t="shared" si="28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29">SUM(R14)</f>
        <v>0</v>
      </c>
      <c r="S266" s="34">
        <f t="shared" si="29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30">SUM(Y14)</f>
        <v>0.08</v>
      </c>
      <c r="Z266" s="34">
        <f t="shared" si="30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31">SUM(AF14)</f>
        <v>0.01</v>
      </c>
      <c r="AG266" s="34">
        <f t="shared" si="31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32">SUM(AM14)</f>
        <v>0.04</v>
      </c>
      <c r="AN266" s="34">
        <f t="shared" si="32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33">SUM(AT14)</f>
        <v>0.03</v>
      </c>
      <c r="AU266" s="34">
        <f t="shared" si="33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34">SUM(BA14)</f>
        <v>0.01</v>
      </c>
      <c r="BB266" s="34">
        <f t="shared" si="34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35">SUM(BH14)</f>
        <v>0.01</v>
      </c>
      <c r="BI266" s="34">
        <f t="shared" si="35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36">SUM(BO14)</f>
        <v>0</v>
      </c>
      <c r="BP266" s="34">
        <f t="shared" si="36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37">SUM(BV14)</f>
        <v>0.02</v>
      </c>
      <c r="BW266" s="34">
        <f t="shared" si="37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38">SUM(CC14)</f>
        <v>0.05</v>
      </c>
      <c r="CD266" s="34">
        <f t="shared" si="38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9">SUM(CJ14)</f>
        <v>0</v>
      </c>
      <c r="CK266" s="34">
        <f t="shared" si="39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40">SUM(CQ14)</f>
        <v>0</v>
      </c>
      <c r="CR266" s="34">
        <f t="shared" si="40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41">SUM(CX14)</f>
        <v>0.02</v>
      </c>
      <c r="CY266" s="34">
        <f t="shared" si="41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42">SUM(DE14)</f>
        <v>0.05</v>
      </c>
      <c r="DF266" s="34">
        <f t="shared" si="42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43">SUM(DL14)</f>
        <v>0.01</v>
      </c>
      <c r="DM266" s="34">
        <f t="shared" si="43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44">SUM(DS14)</f>
        <v>0.01</v>
      </c>
      <c r="DT266" s="34">
        <f t="shared" si="44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45">SUM(DZ14)</f>
        <v>0.08</v>
      </c>
      <c r="EA266" s="34">
        <f t="shared" si="45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46">SUM(EG14)</f>
        <v>0.02</v>
      </c>
      <c r="EH266" s="34">
        <f t="shared" si="46"/>
        <v>0.12</v>
      </c>
      <c r="EK266" s="34" t="s">
        <v>13</v>
      </c>
      <c r="EL266" s="34">
        <f>SUM(EL14)</f>
        <v>0.03</v>
      </c>
      <c r="EM266" s="34">
        <f>SUM(EM14)</f>
        <v>0</v>
      </c>
      <c r="EN266" s="34">
        <f t="shared" ref="EN266:EO266" si="47">SUM(EN14)</f>
        <v>0.02</v>
      </c>
      <c r="EO266" s="34">
        <f t="shared" si="47"/>
        <v>0.04</v>
      </c>
      <c r="ER266" s="34" t="s">
        <v>13</v>
      </c>
      <c r="ES266" s="34">
        <f>SUM(ES14)</f>
        <v>0.01</v>
      </c>
      <c r="ET266" s="34">
        <f>SUM(ET14)</f>
        <v>0</v>
      </c>
      <c r="EU266" s="34">
        <f t="shared" ref="EU266:EV266" si="48">SUM(EU14)</f>
        <v>0.02</v>
      </c>
      <c r="EV266" s="34">
        <f t="shared" si="48"/>
        <v>0</v>
      </c>
      <c r="EZ266" s="34">
        <f>SUM(EZ14)</f>
        <v>7.0000000000000007E-2</v>
      </c>
      <c r="FA266" s="34">
        <f>SUM(FA14)</f>
        <v>0.53</v>
      </c>
      <c r="FB266" s="34">
        <f t="shared" ref="FB266:FC266" si="49">SUM(FB14)</f>
        <v>0</v>
      </c>
      <c r="FC266" s="34">
        <f t="shared" si="49"/>
        <v>0</v>
      </c>
      <c r="FG266" s="34">
        <f>SUM(FG14)</f>
        <v>0.01</v>
      </c>
      <c r="FH266" s="34">
        <f>SUM(FH14)</f>
        <v>0</v>
      </c>
      <c r="FI266" s="34">
        <f t="shared" ref="FI266:FJ266" si="50">SUM(FI14)</f>
        <v>0.01</v>
      </c>
      <c r="FJ266" s="34">
        <f t="shared" si="50"/>
        <v>0</v>
      </c>
      <c r="FN266" s="34">
        <f>SUM(FN14)</f>
        <v>0</v>
      </c>
      <c r="FO266" s="34">
        <f>SUM(FO14)</f>
        <v>0</v>
      </c>
      <c r="FP266" s="34">
        <f t="shared" ref="FP266:FQ266" si="51">SUM(FP14)</f>
        <v>0</v>
      </c>
      <c r="FQ266" s="34">
        <f t="shared" si="51"/>
        <v>0</v>
      </c>
      <c r="FU266" s="34">
        <f>SUM(FU14)</f>
        <v>0.02</v>
      </c>
      <c r="FV266" s="34">
        <f>SUM(FV14)</f>
        <v>0.09</v>
      </c>
      <c r="FW266" s="34">
        <f t="shared" ref="FW266:FX266" si="52">SUM(FW14)</f>
        <v>0.01</v>
      </c>
      <c r="FX266" s="34">
        <f t="shared" si="52"/>
        <v>0</v>
      </c>
      <c r="GB266" s="34">
        <f>SUM(GB14)</f>
        <v>0.08</v>
      </c>
      <c r="GC266" s="34">
        <f>SUM(GC14)</f>
        <v>0.24</v>
      </c>
      <c r="GD266" s="34">
        <f t="shared" ref="GD266:GE266" si="53">SUM(GD14)</f>
        <v>0.05</v>
      </c>
      <c r="GE266" s="34">
        <f t="shared" si="53"/>
        <v>0</v>
      </c>
    </row>
    <row r="267" spans="1:187" x14ac:dyDescent="0.25">
      <c r="A267" s="34" t="s">
        <v>259</v>
      </c>
      <c r="B267" s="34">
        <f t="shared" ref="B267:E272" si="54">SUM(B15)</f>
        <v>0.39</v>
      </c>
      <c r="C267" s="34">
        <f t="shared" si="54"/>
        <v>0.27</v>
      </c>
      <c r="D267" s="34">
        <f t="shared" si="54"/>
        <v>0.15</v>
      </c>
      <c r="E267" s="34">
        <f t="shared" si="54"/>
        <v>0.45</v>
      </c>
      <c r="H267" s="34" t="s">
        <v>259</v>
      </c>
      <c r="I267" s="34">
        <f t="shared" ref="I267:L272" si="55">SUM(I15)</f>
        <v>0.48</v>
      </c>
      <c r="J267" s="34">
        <f t="shared" si="55"/>
        <v>0.53</v>
      </c>
      <c r="K267" s="34">
        <f t="shared" si="55"/>
        <v>0.24</v>
      </c>
      <c r="L267" s="34">
        <f t="shared" si="55"/>
        <v>0.82</v>
      </c>
      <c r="O267" s="34" t="s">
        <v>259</v>
      </c>
      <c r="P267" s="34">
        <f t="shared" ref="P267:S272" si="56">SUM(P15)</f>
        <v>0.63</v>
      </c>
      <c r="Q267" s="34">
        <f t="shared" si="56"/>
        <v>0.77</v>
      </c>
      <c r="R267" s="34">
        <f t="shared" si="56"/>
        <v>0.3</v>
      </c>
      <c r="S267" s="34">
        <f t="shared" si="56"/>
        <v>0.83</v>
      </c>
      <c r="V267" s="34" t="s">
        <v>259</v>
      </c>
      <c r="W267" s="34">
        <f t="shared" ref="W267:Z272" si="57">SUM(W15)</f>
        <v>0.83</v>
      </c>
      <c r="X267" s="34">
        <f t="shared" si="57"/>
        <v>1.23</v>
      </c>
      <c r="Y267" s="34">
        <f t="shared" si="57"/>
        <v>0.43</v>
      </c>
      <c r="Z267" s="34">
        <f t="shared" si="57"/>
        <v>0.88</v>
      </c>
      <c r="AC267" s="34" t="s">
        <v>259</v>
      </c>
      <c r="AD267" s="34">
        <f t="shared" ref="AD267:AG272" si="58">SUM(AD15)</f>
        <v>0.39</v>
      </c>
      <c r="AE267" s="34">
        <f t="shared" si="58"/>
        <v>0.43</v>
      </c>
      <c r="AF267" s="34">
        <f t="shared" si="58"/>
        <v>0.21</v>
      </c>
      <c r="AG267" s="34">
        <f t="shared" si="58"/>
        <v>0.55000000000000004</v>
      </c>
      <c r="AJ267" s="34" t="s">
        <v>259</v>
      </c>
      <c r="AK267" s="34">
        <f t="shared" ref="AK267:AN272" si="59">SUM(AK15)</f>
        <v>0.62</v>
      </c>
      <c r="AL267" s="34">
        <f t="shared" si="59"/>
        <v>0.54</v>
      </c>
      <c r="AM267" s="34">
        <f t="shared" si="59"/>
        <v>0.06</v>
      </c>
      <c r="AN267" s="34">
        <f t="shared" si="59"/>
        <v>1.62</v>
      </c>
      <c r="AQ267" s="34" t="s">
        <v>259</v>
      </c>
      <c r="AR267" s="34">
        <f t="shared" ref="AR267:AU272" si="60">SUM(AR15)</f>
        <v>0.44</v>
      </c>
      <c r="AS267" s="34">
        <f t="shared" si="60"/>
        <v>0.12</v>
      </c>
      <c r="AT267" s="34">
        <f t="shared" si="60"/>
        <v>7.0000000000000007E-2</v>
      </c>
      <c r="AU267" s="34">
        <f t="shared" si="60"/>
        <v>1.43</v>
      </c>
      <c r="AX267" s="34" t="s">
        <v>259</v>
      </c>
      <c r="AY267" s="34">
        <f t="shared" ref="AY267:BB272" si="61">SUM(AY15)</f>
        <v>0.35</v>
      </c>
      <c r="AZ267" s="34">
        <f t="shared" si="61"/>
        <v>0.42</v>
      </c>
      <c r="BA267" s="34">
        <f t="shared" si="61"/>
        <v>0.12</v>
      </c>
      <c r="BB267" s="34">
        <f t="shared" si="61"/>
        <v>0.73</v>
      </c>
      <c r="BE267" s="34" t="s">
        <v>259</v>
      </c>
      <c r="BF267" s="34">
        <f t="shared" ref="BF267:BI272" si="62">SUM(BF15)</f>
        <v>0.34</v>
      </c>
      <c r="BG267" s="34">
        <f t="shared" si="62"/>
        <v>0.32</v>
      </c>
      <c r="BH267" s="34">
        <f t="shared" si="62"/>
        <v>0.1</v>
      </c>
      <c r="BI267" s="34">
        <f t="shared" si="62"/>
        <v>0.49</v>
      </c>
      <c r="BL267" s="34" t="s">
        <v>259</v>
      </c>
      <c r="BM267" s="34">
        <f t="shared" ref="BM267:BP272" si="63">SUM(BM15)</f>
        <v>0.28999999999999998</v>
      </c>
      <c r="BN267" s="34">
        <f t="shared" si="63"/>
        <v>0.24</v>
      </c>
      <c r="BO267" s="34">
        <f t="shared" si="63"/>
        <v>0.09</v>
      </c>
      <c r="BP267" s="34">
        <f t="shared" si="63"/>
        <v>0.79</v>
      </c>
      <c r="BS267" s="34" t="s">
        <v>259</v>
      </c>
      <c r="BT267" s="34">
        <f t="shared" ref="BT267:BW272" si="64">SUM(BT15)</f>
        <v>0.36</v>
      </c>
      <c r="BU267" s="34">
        <f t="shared" si="64"/>
        <v>0.22</v>
      </c>
      <c r="BV267" s="34">
        <f t="shared" si="64"/>
        <v>0.08</v>
      </c>
      <c r="BW267" s="34">
        <f t="shared" si="64"/>
        <v>0.89</v>
      </c>
      <c r="BZ267" s="34" t="s">
        <v>259</v>
      </c>
      <c r="CA267" s="34">
        <f t="shared" ref="CA267:CD272" si="65">SUM(CA15)</f>
        <v>0.24</v>
      </c>
      <c r="CB267" s="34">
        <f t="shared" si="65"/>
        <v>0.33</v>
      </c>
      <c r="CC267" s="34">
        <f t="shared" si="65"/>
        <v>7.0000000000000007E-2</v>
      </c>
      <c r="CD267" s="34">
        <f t="shared" si="65"/>
        <v>0.6</v>
      </c>
      <c r="CG267" s="34" t="s">
        <v>259</v>
      </c>
      <c r="CH267" s="34">
        <f t="shared" ref="CH267:CK267" si="66">SUM(CH15)</f>
        <v>0.49</v>
      </c>
      <c r="CI267" s="34">
        <f t="shared" si="66"/>
        <v>1.01</v>
      </c>
      <c r="CJ267" s="34">
        <f t="shared" si="66"/>
        <v>0.06</v>
      </c>
      <c r="CK267" s="34">
        <f t="shared" si="66"/>
        <v>0.65</v>
      </c>
      <c r="CN267" s="34" t="s">
        <v>259</v>
      </c>
      <c r="CO267" s="34">
        <f t="shared" ref="CO267:CR267" si="67">SUM(CO15)</f>
        <v>0.48</v>
      </c>
      <c r="CP267" s="34">
        <f t="shared" si="67"/>
        <v>0.57999999999999996</v>
      </c>
      <c r="CQ267" s="34">
        <f t="shared" si="67"/>
        <v>0.1</v>
      </c>
      <c r="CR267" s="34">
        <f t="shared" si="67"/>
        <v>0.7</v>
      </c>
      <c r="CU267" s="34" t="s">
        <v>259</v>
      </c>
      <c r="CV267" s="34">
        <f t="shared" ref="CV267:CY267" si="68">SUM(CV15)</f>
        <v>0.71</v>
      </c>
      <c r="CW267" s="34">
        <f t="shared" si="68"/>
        <v>0.42</v>
      </c>
      <c r="CX267" s="34">
        <f t="shared" si="68"/>
        <v>0.59</v>
      </c>
      <c r="CY267" s="34">
        <f t="shared" si="68"/>
        <v>0.62</v>
      </c>
      <c r="DB267" s="34" t="s">
        <v>259</v>
      </c>
      <c r="DC267" s="34">
        <f t="shared" ref="DC267:DF267" si="69">SUM(DC15)</f>
        <v>0.56000000000000005</v>
      </c>
      <c r="DD267" s="34">
        <f t="shared" si="69"/>
        <v>0.41</v>
      </c>
      <c r="DE267" s="34">
        <f t="shared" si="69"/>
        <v>0.12</v>
      </c>
      <c r="DF267" s="34">
        <f t="shared" si="69"/>
        <v>1.4</v>
      </c>
      <c r="DI267" s="34" t="s">
        <v>259</v>
      </c>
      <c r="DJ267" s="34">
        <f t="shared" ref="DJ267:DM267" si="70">SUM(DJ15)</f>
        <v>0.62</v>
      </c>
      <c r="DK267" s="34">
        <f t="shared" si="70"/>
        <v>0.62</v>
      </c>
      <c r="DL267" s="34">
        <f t="shared" si="70"/>
        <v>0.16</v>
      </c>
      <c r="DM267" s="34">
        <f t="shared" si="70"/>
        <v>1.28</v>
      </c>
      <c r="DP267" s="34" t="s">
        <v>259</v>
      </c>
      <c r="DQ267" s="34">
        <f t="shared" ref="DQ267:DT267" si="71">SUM(DQ15)</f>
        <v>0.89</v>
      </c>
      <c r="DR267" s="34">
        <f t="shared" si="71"/>
        <v>0.28999999999999998</v>
      </c>
      <c r="DS267" s="34">
        <f t="shared" si="71"/>
        <v>0.43</v>
      </c>
      <c r="DT267" s="34">
        <f t="shared" si="71"/>
        <v>1.83</v>
      </c>
      <c r="DW267" s="34" t="s">
        <v>259</v>
      </c>
      <c r="DX267" s="34">
        <f t="shared" ref="DX267:EA267" si="72">SUM(DX15)</f>
        <v>0.55000000000000004</v>
      </c>
      <c r="DY267" s="34">
        <f t="shared" si="72"/>
        <v>0.42</v>
      </c>
      <c r="DZ267" s="34">
        <f t="shared" si="72"/>
        <v>0.23</v>
      </c>
      <c r="EA267" s="34">
        <f t="shared" si="72"/>
        <v>0.55000000000000004</v>
      </c>
      <c r="ED267" s="34" t="s">
        <v>259</v>
      </c>
      <c r="EE267" s="34">
        <f t="shared" ref="EE267:EH267" si="73">SUM(EE15)</f>
        <v>0.7</v>
      </c>
      <c r="EF267" s="34">
        <f t="shared" si="73"/>
        <v>0.28999999999999998</v>
      </c>
      <c r="EG267" s="34">
        <f t="shared" si="73"/>
        <v>0.55000000000000004</v>
      </c>
      <c r="EH267" s="34">
        <f t="shared" si="73"/>
        <v>0.59</v>
      </c>
      <c r="EK267" s="34" t="s">
        <v>259</v>
      </c>
      <c r="EL267" s="34">
        <f t="shared" ref="EL267:EO267" si="74">SUM(EL15)</f>
        <v>0.72</v>
      </c>
      <c r="EM267" s="34">
        <f t="shared" si="74"/>
        <v>0.44</v>
      </c>
      <c r="EN267" s="34">
        <f t="shared" si="74"/>
        <v>0.5</v>
      </c>
      <c r="EO267" s="34">
        <f t="shared" si="74"/>
        <v>0.7</v>
      </c>
      <c r="ER267" s="34" t="s">
        <v>259</v>
      </c>
      <c r="ES267" s="34">
        <f t="shared" ref="ES267:EV267" si="75">SUM(ES15)</f>
        <v>0.79</v>
      </c>
      <c r="ET267" s="34">
        <f t="shared" si="75"/>
        <v>0.35</v>
      </c>
      <c r="EU267" s="34">
        <f t="shared" si="75"/>
        <v>0.47</v>
      </c>
      <c r="EV267" s="34">
        <f t="shared" si="75"/>
        <v>0.91</v>
      </c>
      <c r="EZ267" s="34">
        <f t="shared" ref="EZ267:FC267" si="76">SUM(EZ15)</f>
        <v>0.66</v>
      </c>
      <c r="FA267" s="34">
        <f t="shared" si="76"/>
        <v>0.36</v>
      </c>
      <c r="FB267" s="34">
        <f t="shared" si="76"/>
        <v>0.39</v>
      </c>
      <c r="FC267" s="34">
        <f t="shared" si="76"/>
        <v>0.67</v>
      </c>
      <c r="FG267" s="34">
        <f t="shared" ref="FG267:FJ267" si="77">SUM(FG15)</f>
        <v>0.57999999999999996</v>
      </c>
      <c r="FH267" s="34">
        <f t="shared" si="77"/>
        <v>0.79</v>
      </c>
      <c r="FI267" s="34">
        <f t="shared" si="77"/>
        <v>0.49</v>
      </c>
      <c r="FJ267" s="34">
        <f t="shared" si="77"/>
        <v>0.4</v>
      </c>
      <c r="FN267" s="34">
        <f t="shared" ref="FN267:FQ267" si="78">SUM(FN15)</f>
        <v>0.79</v>
      </c>
      <c r="FO267" s="34">
        <f t="shared" si="78"/>
        <v>0.04</v>
      </c>
      <c r="FP267" s="34">
        <f t="shared" si="78"/>
        <v>0.81</v>
      </c>
      <c r="FQ267" s="34">
        <f t="shared" si="78"/>
        <v>1.36</v>
      </c>
      <c r="FU267" s="34">
        <f t="shared" ref="FU267:FX267" si="79">SUM(FU15)</f>
        <v>0.59</v>
      </c>
      <c r="FV267" s="34">
        <f t="shared" si="79"/>
        <v>0.4</v>
      </c>
      <c r="FW267" s="34">
        <f t="shared" si="79"/>
        <v>0.47</v>
      </c>
      <c r="FX267" s="34">
        <f t="shared" si="79"/>
        <v>0.79</v>
      </c>
      <c r="GB267" s="34">
        <f t="shared" ref="GB267:GE267" si="80">SUM(GB15)</f>
        <v>0.45</v>
      </c>
      <c r="GC267" s="34">
        <f t="shared" si="80"/>
        <v>0.26</v>
      </c>
      <c r="GD267" s="34">
        <f t="shared" si="80"/>
        <v>0.31</v>
      </c>
      <c r="GE267" s="34">
        <f t="shared" si="80"/>
        <v>0.7</v>
      </c>
    </row>
    <row r="268" spans="1:187" x14ac:dyDescent="0.25">
      <c r="A268" s="34" t="s">
        <v>260</v>
      </c>
      <c r="B268" s="34">
        <f t="shared" si="54"/>
        <v>1.1599999999999999</v>
      </c>
      <c r="C268" s="34">
        <f t="shared" si="54"/>
        <v>1.65</v>
      </c>
      <c r="D268" s="34">
        <f t="shared" si="54"/>
        <v>0.71</v>
      </c>
      <c r="E268" s="34">
        <f t="shared" si="54"/>
        <v>0.78</v>
      </c>
      <c r="H268" s="34" t="s">
        <v>260</v>
      </c>
      <c r="I268" s="34">
        <f t="shared" si="55"/>
        <v>1.21</v>
      </c>
      <c r="J268" s="34">
        <f t="shared" si="55"/>
        <v>2.17</v>
      </c>
      <c r="K268" s="34">
        <f t="shared" si="55"/>
        <v>0.66</v>
      </c>
      <c r="L268" s="34">
        <f t="shared" si="55"/>
        <v>0.82</v>
      </c>
      <c r="O268" s="34" t="s">
        <v>260</v>
      </c>
      <c r="P268" s="34">
        <f t="shared" si="56"/>
        <v>1.23</v>
      </c>
      <c r="Q268" s="34">
        <f t="shared" si="56"/>
        <v>2.13</v>
      </c>
      <c r="R268" s="34">
        <f t="shared" si="56"/>
        <v>0.74</v>
      </c>
      <c r="S268" s="34">
        <f t="shared" si="56"/>
        <v>0.9</v>
      </c>
      <c r="V268" s="34" t="s">
        <v>260</v>
      </c>
      <c r="W268" s="34">
        <f t="shared" si="57"/>
        <v>1.27</v>
      </c>
      <c r="X268" s="34">
        <f t="shared" si="57"/>
        <v>2.11</v>
      </c>
      <c r="Y268" s="34">
        <f t="shared" si="57"/>
        <v>0.9</v>
      </c>
      <c r="Z268" s="34">
        <f t="shared" si="57"/>
        <v>1.1399999999999999</v>
      </c>
      <c r="AC268" s="34" t="s">
        <v>260</v>
      </c>
      <c r="AD268" s="34">
        <f t="shared" si="58"/>
        <v>1.19</v>
      </c>
      <c r="AE268" s="34">
        <f t="shared" si="58"/>
        <v>2.12</v>
      </c>
      <c r="AF268" s="34">
        <f t="shared" si="58"/>
        <v>0.86</v>
      </c>
      <c r="AG268" s="34">
        <f t="shared" si="58"/>
        <v>0.77</v>
      </c>
      <c r="AJ268" s="34" t="s">
        <v>260</v>
      </c>
      <c r="AK268" s="34">
        <f t="shared" si="59"/>
        <v>1.47</v>
      </c>
      <c r="AL268" s="34">
        <f t="shared" si="59"/>
        <v>2.3199999999999998</v>
      </c>
      <c r="AM268" s="34">
        <f t="shared" si="59"/>
        <v>1.0900000000000001</v>
      </c>
      <c r="AN268" s="34">
        <f t="shared" si="59"/>
        <v>0.55000000000000004</v>
      </c>
      <c r="AQ268" s="34" t="s">
        <v>260</v>
      </c>
      <c r="AR268" s="34">
        <f t="shared" si="60"/>
        <v>1.24</v>
      </c>
      <c r="AS268" s="34">
        <f t="shared" si="60"/>
        <v>1.38</v>
      </c>
      <c r="AT268" s="34">
        <f t="shared" si="60"/>
        <v>1.02</v>
      </c>
      <c r="AU268" s="34">
        <f t="shared" si="60"/>
        <v>0.8</v>
      </c>
      <c r="AX268" s="34" t="s">
        <v>260</v>
      </c>
      <c r="AY268" s="34">
        <f t="shared" si="61"/>
        <v>1.3</v>
      </c>
      <c r="AZ268" s="34">
        <f t="shared" si="61"/>
        <v>3.6</v>
      </c>
      <c r="BA268" s="34">
        <f t="shared" si="61"/>
        <v>0.75</v>
      </c>
      <c r="BB268" s="34">
        <f t="shared" si="61"/>
        <v>0.65</v>
      </c>
      <c r="BE268" s="34" t="s">
        <v>260</v>
      </c>
      <c r="BF268" s="34">
        <f t="shared" si="62"/>
        <v>1.74</v>
      </c>
      <c r="BG268" s="34">
        <f t="shared" si="62"/>
        <v>4.3</v>
      </c>
      <c r="BH268" s="34">
        <f t="shared" si="62"/>
        <v>1.1299999999999999</v>
      </c>
      <c r="BI268" s="34">
        <f t="shared" si="62"/>
        <v>0.65</v>
      </c>
      <c r="BL268" s="34" t="s">
        <v>260</v>
      </c>
      <c r="BM268" s="34">
        <f t="shared" si="63"/>
        <v>1.42</v>
      </c>
      <c r="BN268" s="34">
        <f t="shared" si="63"/>
        <v>3.23</v>
      </c>
      <c r="BO268" s="34">
        <f t="shared" si="63"/>
        <v>0.75</v>
      </c>
      <c r="BP268" s="34">
        <f t="shared" si="63"/>
        <v>0.28999999999999998</v>
      </c>
      <c r="BS268" s="34" t="s">
        <v>260</v>
      </c>
      <c r="BT268" s="34">
        <f t="shared" si="64"/>
        <v>1.54</v>
      </c>
      <c r="BU268" s="34">
        <f t="shared" si="64"/>
        <v>4.01</v>
      </c>
      <c r="BV268" s="34">
        <f t="shared" si="64"/>
        <v>1.1599999999999999</v>
      </c>
      <c r="BW268" s="34">
        <f t="shared" si="64"/>
        <v>0.19</v>
      </c>
      <c r="BZ268" s="34" t="s">
        <v>260</v>
      </c>
      <c r="CA268" s="34">
        <f t="shared" si="65"/>
        <v>1.44</v>
      </c>
      <c r="CB268" s="34">
        <f t="shared" si="65"/>
        <v>3.79</v>
      </c>
      <c r="CC268" s="34">
        <f t="shared" si="65"/>
        <v>1.06</v>
      </c>
      <c r="CD268" s="34">
        <f t="shared" si="65"/>
        <v>0.45</v>
      </c>
      <c r="CG268" s="34" t="s">
        <v>260</v>
      </c>
      <c r="CH268" s="34">
        <f t="shared" ref="CH268:CK268" si="81">SUM(CH16)</f>
        <v>1.27</v>
      </c>
      <c r="CI268" s="34">
        <f t="shared" si="81"/>
        <v>3</v>
      </c>
      <c r="CJ268" s="34">
        <f t="shared" si="81"/>
        <v>0.85</v>
      </c>
      <c r="CK268" s="34">
        <f t="shared" si="81"/>
        <v>0.13</v>
      </c>
      <c r="CN268" s="34" t="s">
        <v>260</v>
      </c>
      <c r="CO268" s="34">
        <f t="shared" ref="CO268:CR268" si="82">SUM(CO16)</f>
        <v>1.2</v>
      </c>
      <c r="CP268" s="34">
        <f t="shared" si="82"/>
        <v>2.92</v>
      </c>
      <c r="CQ268" s="34">
        <f t="shared" si="82"/>
        <v>0.77</v>
      </c>
      <c r="CR268" s="34">
        <f t="shared" si="82"/>
        <v>0.16</v>
      </c>
      <c r="CU268" s="34" t="s">
        <v>260</v>
      </c>
      <c r="CV268" s="34">
        <f t="shared" ref="CV268:CY268" si="83">SUM(CV16)</f>
        <v>1.85</v>
      </c>
      <c r="CW268" s="34">
        <f t="shared" si="83"/>
        <v>4.12</v>
      </c>
      <c r="CX268" s="34">
        <f t="shared" si="83"/>
        <v>1.28</v>
      </c>
      <c r="CY268" s="34">
        <f t="shared" si="83"/>
        <v>0.37</v>
      </c>
      <c r="DB268" s="34" t="s">
        <v>260</v>
      </c>
      <c r="DC268" s="34">
        <f t="shared" ref="DC268:DF268" si="84">SUM(DC16)</f>
        <v>1.74</v>
      </c>
      <c r="DD268" s="34">
        <f t="shared" si="84"/>
        <v>3.11</v>
      </c>
      <c r="DE268" s="34">
        <f t="shared" si="84"/>
        <v>1.22</v>
      </c>
      <c r="DF268" s="34">
        <f t="shared" si="84"/>
        <v>1.66</v>
      </c>
      <c r="DI268" s="34" t="s">
        <v>260</v>
      </c>
      <c r="DJ268" s="34">
        <f t="shared" ref="DJ268:DM268" si="85">SUM(DJ16)</f>
        <v>1.68</v>
      </c>
      <c r="DK268" s="34">
        <f t="shared" si="85"/>
        <v>3.99</v>
      </c>
      <c r="DL268" s="34">
        <f t="shared" si="85"/>
        <v>1.23</v>
      </c>
      <c r="DM268" s="34">
        <f t="shared" si="85"/>
        <v>0.79</v>
      </c>
      <c r="DP268" s="34" t="s">
        <v>260</v>
      </c>
      <c r="DQ268" s="34">
        <f t="shared" ref="DQ268:DT268" si="86">SUM(DQ16)</f>
        <v>2.34</v>
      </c>
      <c r="DR268" s="34">
        <f t="shared" si="86"/>
        <v>4.8099999999999996</v>
      </c>
      <c r="DS268" s="34">
        <f t="shared" si="86"/>
        <v>1.86</v>
      </c>
      <c r="DT268" s="34">
        <f t="shared" si="86"/>
        <v>0.97</v>
      </c>
      <c r="DW268" s="34" t="s">
        <v>260</v>
      </c>
      <c r="DX268" s="34">
        <f t="shared" ref="DX268:EA268" si="87">SUM(DX16)</f>
        <v>1.69</v>
      </c>
      <c r="DY268" s="34">
        <f t="shared" si="87"/>
        <v>2.17</v>
      </c>
      <c r="DZ268" s="34">
        <f t="shared" si="87"/>
        <v>1.55</v>
      </c>
      <c r="EA268" s="34">
        <f t="shared" si="87"/>
        <v>0.32</v>
      </c>
      <c r="ED268" s="34" t="s">
        <v>260</v>
      </c>
      <c r="EE268" s="34">
        <f t="shared" ref="EE268:EH268" si="88">SUM(EE16)</f>
        <v>1.39</v>
      </c>
      <c r="EF268" s="34">
        <f t="shared" si="88"/>
        <v>1.92</v>
      </c>
      <c r="EG268" s="34">
        <f t="shared" si="88"/>
        <v>1.31</v>
      </c>
      <c r="EH268" s="34">
        <f t="shared" si="88"/>
        <v>0.3</v>
      </c>
      <c r="EK268" s="34" t="s">
        <v>260</v>
      </c>
      <c r="EL268" s="34">
        <f t="shared" ref="EL268:EO268" si="89">SUM(EL16)</f>
        <v>1.76</v>
      </c>
      <c r="EM268" s="34">
        <f t="shared" si="89"/>
        <v>4.5</v>
      </c>
      <c r="EN268" s="34">
        <f t="shared" si="89"/>
        <v>1.04</v>
      </c>
      <c r="EO268" s="34">
        <f t="shared" si="89"/>
        <v>0.41</v>
      </c>
      <c r="ER268" s="34" t="s">
        <v>260</v>
      </c>
      <c r="ES268" s="34">
        <f t="shared" ref="ES268:EV268" si="90">SUM(ES16)</f>
        <v>1.95</v>
      </c>
      <c r="ET268" s="34">
        <f t="shared" si="90"/>
        <v>4.7699999999999996</v>
      </c>
      <c r="EU268" s="34">
        <f t="shared" si="90"/>
        <v>1.28</v>
      </c>
      <c r="EV268" s="34">
        <f t="shared" si="90"/>
        <v>0.38</v>
      </c>
      <c r="EZ268" s="34">
        <f t="shared" ref="EZ268:FC268" si="91">SUM(EZ16)</f>
        <v>1.72</v>
      </c>
      <c r="FA268" s="34">
        <f t="shared" si="91"/>
        <v>4.63</v>
      </c>
      <c r="FB268" s="34">
        <f t="shared" si="91"/>
        <v>1.02</v>
      </c>
      <c r="FC268" s="34">
        <f t="shared" si="91"/>
        <v>0.54</v>
      </c>
      <c r="FG268" s="34">
        <f t="shared" ref="FG268:FJ268" si="92">SUM(FG16)</f>
        <v>2.39</v>
      </c>
      <c r="FH268" s="34">
        <f t="shared" si="92"/>
        <v>9.19</v>
      </c>
      <c r="FI268" s="34">
        <f t="shared" si="92"/>
        <v>1.07</v>
      </c>
      <c r="FJ268" s="34">
        <f t="shared" si="92"/>
        <v>0.42</v>
      </c>
      <c r="FN268" s="34">
        <f t="shared" ref="FN268:FQ268" si="93">SUM(FN16)</f>
        <v>1.89</v>
      </c>
      <c r="FO268" s="34">
        <f t="shared" si="93"/>
        <v>6.91</v>
      </c>
      <c r="FP268" s="34">
        <f t="shared" si="93"/>
        <v>1</v>
      </c>
      <c r="FQ268" s="34">
        <f t="shared" si="93"/>
        <v>0.34</v>
      </c>
      <c r="FU268" s="34">
        <f t="shared" ref="FU268:FX268" si="94">SUM(FU16)</f>
        <v>2.13</v>
      </c>
      <c r="FV268" s="34">
        <f t="shared" si="94"/>
        <v>8.68</v>
      </c>
      <c r="FW268" s="34">
        <f t="shared" si="94"/>
        <v>0.91</v>
      </c>
      <c r="FX268" s="34">
        <f t="shared" si="94"/>
        <v>0.8</v>
      </c>
      <c r="GB268" s="34">
        <f t="shared" ref="GB268:GE268" si="95">SUM(GB16)</f>
        <v>2.54</v>
      </c>
      <c r="GC268" s="34">
        <f t="shared" si="95"/>
        <v>10.33</v>
      </c>
      <c r="GD268" s="34">
        <f t="shared" si="95"/>
        <v>1.17</v>
      </c>
      <c r="GE268" s="34">
        <f t="shared" si="95"/>
        <v>0.36</v>
      </c>
    </row>
    <row r="269" spans="1:187" x14ac:dyDescent="0.25">
      <c r="A269" s="34" t="s">
        <v>261</v>
      </c>
      <c r="B269" s="34">
        <f t="shared" si="54"/>
        <v>31.49</v>
      </c>
      <c r="C269" s="34">
        <f t="shared" si="54"/>
        <v>18.010000000000002</v>
      </c>
      <c r="D269" s="34">
        <f t="shared" si="54"/>
        <v>38.590000000000003</v>
      </c>
      <c r="E269" s="34">
        <f t="shared" si="54"/>
        <v>23.43</v>
      </c>
      <c r="H269" s="34" t="s">
        <v>261</v>
      </c>
      <c r="I269" s="34">
        <f t="shared" si="55"/>
        <v>31.29</v>
      </c>
      <c r="J269" s="34">
        <f t="shared" si="55"/>
        <v>15.42</v>
      </c>
      <c r="K269" s="34">
        <f t="shared" si="55"/>
        <v>38.81</v>
      </c>
      <c r="L269" s="34">
        <f t="shared" si="55"/>
        <v>22.47</v>
      </c>
      <c r="O269" s="34" t="s">
        <v>261</v>
      </c>
      <c r="P269" s="34">
        <f t="shared" si="56"/>
        <v>32.72</v>
      </c>
      <c r="Q269" s="34">
        <f t="shared" si="56"/>
        <v>17.54</v>
      </c>
      <c r="R269" s="34">
        <f t="shared" si="56"/>
        <v>40</v>
      </c>
      <c r="S269" s="34">
        <f t="shared" si="56"/>
        <v>24.35</v>
      </c>
      <c r="V269" s="34" t="s">
        <v>261</v>
      </c>
      <c r="W269" s="34">
        <f t="shared" si="57"/>
        <v>32.479999999999997</v>
      </c>
      <c r="X269" s="34">
        <f t="shared" si="57"/>
        <v>15.83</v>
      </c>
      <c r="Y269" s="34">
        <f t="shared" si="57"/>
        <v>39.299999999999997</v>
      </c>
      <c r="Z269" s="34">
        <f t="shared" si="57"/>
        <v>25.45</v>
      </c>
      <c r="AC269" s="34" t="s">
        <v>261</v>
      </c>
      <c r="AD269" s="34">
        <f t="shared" si="58"/>
        <v>32.409999999999997</v>
      </c>
      <c r="AE269" s="34">
        <f t="shared" si="58"/>
        <v>15.31</v>
      </c>
      <c r="AF269" s="34">
        <f t="shared" si="58"/>
        <v>38.92</v>
      </c>
      <c r="AG269" s="34">
        <f t="shared" si="58"/>
        <v>27.1</v>
      </c>
      <c r="AJ269" s="34" t="s">
        <v>261</v>
      </c>
      <c r="AK269" s="34">
        <f t="shared" si="59"/>
        <v>37.130000000000003</v>
      </c>
      <c r="AL269" s="34">
        <f t="shared" si="59"/>
        <v>14.97</v>
      </c>
      <c r="AM269" s="34">
        <f t="shared" si="59"/>
        <v>38.92</v>
      </c>
      <c r="AN269" s="34">
        <f t="shared" si="59"/>
        <v>47.85</v>
      </c>
      <c r="AQ269" s="34" t="s">
        <v>261</v>
      </c>
      <c r="AR269" s="34">
        <f t="shared" si="60"/>
        <v>37.44</v>
      </c>
      <c r="AS269" s="34">
        <f t="shared" si="60"/>
        <v>18.73</v>
      </c>
      <c r="AT269" s="34">
        <f t="shared" si="60"/>
        <v>38.74</v>
      </c>
      <c r="AU269" s="34">
        <f t="shared" si="60"/>
        <v>51.61</v>
      </c>
      <c r="AX269" s="34" t="s">
        <v>261</v>
      </c>
      <c r="AY269" s="34">
        <f t="shared" si="61"/>
        <v>33.99</v>
      </c>
      <c r="AZ269" s="34">
        <f t="shared" si="61"/>
        <v>33.93</v>
      </c>
      <c r="BA269" s="34">
        <f t="shared" si="61"/>
        <v>37.590000000000003</v>
      </c>
      <c r="BB269" s="34">
        <f t="shared" si="61"/>
        <v>28.04</v>
      </c>
      <c r="BE269" s="34" t="s">
        <v>261</v>
      </c>
      <c r="BF269" s="34">
        <f t="shared" si="62"/>
        <v>35.74</v>
      </c>
      <c r="BG269" s="34">
        <f t="shared" si="62"/>
        <v>33.18</v>
      </c>
      <c r="BH269" s="34">
        <f t="shared" si="62"/>
        <v>40.54</v>
      </c>
      <c r="BI269" s="34">
        <f t="shared" si="62"/>
        <v>29.63</v>
      </c>
      <c r="BL269" s="34" t="s">
        <v>261</v>
      </c>
      <c r="BM269" s="34">
        <f t="shared" si="63"/>
        <v>35.08</v>
      </c>
      <c r="BN269" s="34">
        <f t="shared" si="63"/>
        <v>32.14</v>
      </c>
      <c r="BO269" s="34">
        <f t="shared" si="63"/>
        <v>39.21</v>
      </c>
      <c r="BP269" s="34">
        <f t="shared" si="63"/>
        <v>29.35</v>
      </c>
      <c r="BS269" s="34" t="s">
        <v>261</v>
      </c>
      <c r="BT269" s="34">
        <f t="shared" si="64"/>
        <v>34.94</v>
      </c>
      <c r="BU269" s="34">
        <f t="shared" si="64"/>
        <v>34.770000000000003</v>
      </c>
      <c r="BV269" s="34">
        <f t="shared" si="64"/>
        <v>39.090000000000003</v>
      </c>
      <c r="BW269" s="34">
        <f t="shared" si="64"/>
        <v>26.84</v>
      </c>
      <c r="BZ269" s="34" t="s">
        <v>261</v>
      </c>
      <c r="CA269" s="34">
        <f t="shared" si="65"/>
        <v>34</v>
      </c>
      <c r="CB269" s="34">
        <f t="shared" si="65"/>
        <v>33.44</v>
      </c>
      <c r="CC269" s="34">
        <f t="shared" si="65"/>
        <v>37.520000000000003</v>
      </c>
      <c r="CD269" s="34">
        <f t="shared" si="65"/>
        <v>27.02</v>
      </c>
      <c r="CG269" s="34" t="s">
        <v>261</v>
      </c>
      <c r="CH269" s="34">
        <f t="shared" ref="CH269:CK269" si="96">SUM(CH17)</f>
        <v>34.42</v>
      </c>
      <c r="CI269" s="34">
        <f t="shared" si="96"/>
        <v>32.700000000000003</v>
      </c>
      <c r="CJ269" s="34">
        <f t="shared" si="96"/>
        <v>39.24</v>
      </c>
      <c r="CK269" s="34">
        <f t="shared" si="96"/>
        <v>26.14</v>
      </c>
      <c r="CN269" s="34" t="s">
        <v>261</v>
      </c>
      <c r="CO269" s="34">
        <f t="shared" ref="CO269:CR269" si="97">SUM(CO17)</f>
        <v>35.119999999999997</v>
      </c>
      <c r="CP269" s="34">
        <f t="shared" si="97"/>
        <v>30.34</v>
      </c>
      <c r="CQ269" s="34">
        <f t="shared" si="97"/>
        <v>40.36</v>
      </c>
      <c r="CR269" s="34">
        <f t="shared" si="97"/>
        <v>26.13</v>
      </c>
      <c r="CU269" s="34" t="s">
        <v>261</v>
      </c>
      <c r="CV269" s="34">
        <f t="shared" ref="CV269:CY269" si="98">SUM(CV17)</f>
        <v>35.33</v>
      </c>
      <c r="CW269" s="34">
        <f t="shared" si="98"/>
        <v>30.52</v>
      </c>
      <c r="CX269" s="34">
        <f t="shared" si="98"/>
        <v>40.57</v>
      </c>
      <c r="CY269" s="34">
        <f t="shared" si="98"/>
        <v>27.96</v>
      </c>
      <c r="DB269" s="34" t="s">
        <v>261</v>
      </c>
      <c r="DC269" s="34">
        <f t="shared" ref="DC269:DF269" si="99">SUM(DC17)</f>
        <v>33.82</v>
      </c>
      <c r="DD269" s="34">
        <f t="shared" si="99"/>
        <v>32.630000000000003</v>
      </c>
      <c r="DE269" s="34">
        <f t="shared" si="99"/>
        <v>37.93</v>
      </c>
      <c r="DF269" s="34">
        <f t="shared" si="99"/>
        <v>24.84</v>
      </c>
      <c r="DI269" s="34" t="s">
        <v>261</v>
      </c>
      <c r="DJ269" s="34">
        <f t="shared" ref="DJ269:DM269" si="100">SUM(DJ17)</f>
        <v>33.53</v>
      </c>
      <c r="DK269" s="34">
        <f t="shared" si="100"/>
        <v>29.45</v>
      </c>
      <c r="DL269" s="34">
        <f t="shared" si="100"/>
        <v>38.729999999999997</v>
      </c>
      <c r="DM269" s="34">
        <f t="shared" si="100"/>
        <v>25.36</v>
      </c>
      <c r="DP269" s="34" t="s">
        <v>261</v>
      </c>
      <c r="DQ269" s="34">
        <f t="shared" ref="DQ269:DT269" si="101">SUM(DQ17)</f>
        <v>31.95</v>
      </c>
      <c r="DR269" s="34">
        <f t="shared" si="101"/>
        <v>29.83</v>
      </c>
      <c r="DS269" s="34">
        <f t="shared" si="101"/>
        <v>36.35</v>
      </c>
      <c r="DT269" s="34">
        <f t="shared" si="101"/>
        <v>24.44</v>
      </c>
      <c r="DW269" s="34" t="s">
        <v>261</v>
      </c>
      <c r="DX269" s="34">
        <f t="shared" ref="DX269:EA269" si="102">SUM(DX17)</f>
        <v>34.18</v>
      </c>
      <c r="DY269" s="34">
        <f t="shared" si="102"/>
        <v>33.82</v>
      </c>
      <c r="DZ269" s="34">
        <f t="shared" si="102"/>
        <v>37.47</v>
      </c>
      <c r="EA269" s="34">
        <f t="shared" si="102"/>
        <v>29.39</v>
      </c>
      <c r="ED269" s="34" t="s">
        <v>261</v>
      </c>
      <c r="EE269" s="34">
        <f t="shared" ref="EE269:EH269" si="103">SUM(EE17)</f>
        <v>33.119999999999997</v>
      </c>
      <c r="EF269" s="34">
        <f t="shared" si="103"/>
        <v>30.88</v>
      </c>
      <c r="EG269" s="34">
        <f t="shared" si="103"/>
        <v>37.119999999999997</v>
      </c>
      <c r="EH269" s="34">
        <f t="shared" si="103"/>
        <v>26.9</v>
      </c>
      <c r="EK269" s="34" t="s">
        <v>261</v>
      </c>
      <c r="EL269" s="34">
        <f t="shared" ref="EL269:EO269" si="104">SUM(EL17)</f>
        <v>33.840000000000003</v>
      </c>
      <c r="EM269" s="34">
        <f t="shared" si="104"/>
        <v>29.21</v>
      </c>
      <c r="EN269" s="34">
        <f t="shared" si="104"/>
        <v>37.69</v>
      </c>
      <c r="EO269" s="34">
        <f t="shared" si="104"/>
        <v>29.53</v>
      </c>
      <c r="ER269" s="34" t="s">
        <v>261</v>
      </c>
      <c r="ES269" s="34">
        <f t="shared" ref="ES269:EV269" si="105">SUM(ES17)</f>
        <v>34.44</v>
      </c>
      <c r="ET269" s="34">
        <f t="shared" si="105"/>
        <v>33.82</v>
      </c>
      <c r="EU269" s="34">
        <f t="shared" si="105"/>
        <v>37.369999999999997</v>
      </c>
      <c r="EV269" s="34">
        <f t="shared" si="105"/>
        <v>30.12</v>
      </c>
      <c r="EZ269" s="34">
        <f t="shared" ref="EZ269:FC269" si="106">SUM(EZ17)</f>
        <v>34.25</v>
      </c>
      <c r="FA269" s="34">
        <f t="shared" si="106"/>
        <v>28.13</v>
      </c>
      <c r="FB269" s="34">
        <f t="shared" si="106"/>
        <v>39.17</v>
      </c>
      <c r="FC269" s="34">
        <f t="shared" si="106"/>
        <v>28.12</v>
      </c>
      <c r="FG269" s="34">
        <f t="shared" ref="FG269:FJ269" si="107">SUM(FG17)</f>
        <v>34.770000000000003</v>
      </c>
      <c r="FH269" s="34">
        <f t="shared" si="107"/>
        <v>27.96</v>
      </c>
      <c r="FI269" s="34">
        <f t="shared" si="107"/>
        <v>39.61</v>
      </c>
      <c r="FJ269" s="34">
        <f t="shared" si="107"/>
        <v>29.9</v>
      </c>
      <c r="FN269" s="34">
        <f t="shared" ref="FN269:FQ269" si="108">SUM(FN17)</f>
        <v>33.32</v>
      </c>
      <c r="FO269" s="34">
        <f t="shared" si="108"/>
        <v>28.53</v>
      </c>
      <c r="FP269" s="34">
        <f t="shared" si="108"/>
        <v>36.729999999999997</v>
      </c>
      <c r="FQ269" s="34">
        <f t="shared" si="108"/>
        <v>30.16</v>
      </c>
      <c r="FU269" s="34">
        <f t="shared" ref="FU269:FX269" si="109">SUM(FU17)</f>
        <v>34.29</v>
      </c>
      <c r="FV269" s="34">
        <f t="shared" si="109"/>
        <v>25.62</v>
      </c>
      <c r="FW269" s="34">
        <f t="shared" si="109"/>
        <v>39.270000000000003</v>
      </c>
      <c r="FX269" s="34">
        <f t="shared" si="109"/>
        <v>29.86</v>
      </c>
      <c r="GB269" s="34">
        <f t="shared" ref="GB269:GE269" si="110">SUM(GB17)</f>
        <v>34.340000000000003</v>
      </c>
      <c r="GC269" s="34">
        <f t="shared" si="110"/>
        <v>25.87</v>
      </c>
      <c r="GD269" s="34">
        <f t="shared" si="110"/>
        <v>38.33</v>
      </c>
      <c r="GE269" s="34">
        <f t="shared" si="110"/>
        <v>31.78</v>
      </c>
    </row>
    <row r="270" spans="1:187" x14ac:dyDescent="0.25">
      <c r="A270" s="34" t="s">
        <v>262</v>
      </c>
      <c r="B270" s="34">
        <f t="shared" si="54"/>
        <v>11.9</v>
      </c>
      <c r="C270" s="34">
        <f t="shared" si="54"/>
        <v>23.73</v>
      </c>
      <c r="D270" s="34">
        <f t="shared" si="54"/>
        <v>3.71</v>
      </c>
      <c r="E270" s="34">
        <f t="shared" si="54"/>
        <v>29.17</v>
      </c>
      <c r="H270" s="34" t="s">
        <v>262</v>
      </c>
      <c r="I270" s="34">
        <f t="shared" si="55"/>
        <v>11.93</v>
      </c>
      <c r="J270" s="34">
        <f t="shared" si="55"/>
        <v>23.55</v>
      </c>
      <c r="K270" s="34">
        <f t="shared" si="55"/>
        <v>3.85</v>
      </c>
      <c r="L270" s="34">
        <f t="shared" si="55"/>
        <v>28.3</v>
      </c>
      <c r="O270" s="34" t="s">
        <v>262</v>
      </c>
      <c r="P270" s="34">
        <f t="shared" si="56"/>
        <v>10.7</v>
      </c>
      <c r="Q270" s="34">
        <f t="shared" si="56"/>
        <v>21.09</v>
      </c>
      <c r="R270" s="34">
        <f t="shared" si="56"/>
        <v>3.44</v>
      </c>
      <c r="S270" s="34">
        <f t="shared" si="56"/>
        <v>27.95</v>
      </c>
      <c r="V270" s="34" t="s">
        <v>262</v>
      </c>
      <c r="W270" s="34">
        <f t="shared" si="57"/>
        <v>10.74</v>
      </c>
      <c r="X270" s="34">
        <f t="shared" si="57"/>
        <v>23.37</v>
      </c>
      <c r="Y270" s="34">
        <f t="shared" si="57"/>
        <v>3.4</v>
      </c>
      <c r="Z270" s="34">
        <f t="shared" si="57"/>
        <v>26.61</v>
      </c>
      <c r="AC270" s="34" t="s">
        <v>262</v>
      </c>
      <c r="AD270" s="34">
        <f t="shared" si="58"/>
        <v>11.03</v>
      </c>
      <c r="AE270" s="34">
        <f t="shared" si="58"/>
        <v>23.61</v>
      </c>
      <c r="AF270" s="34">
        <f t="shared" si="58"/>
        <v>3.38</v>
      </c>
      <c r="AG270" s="34">
        <f t="shared" si="58"/>
        <v>26.27</v>
      </c>
      <c r="AJ270" s="34" t="s">
        <v>262</v>
      </c>
      <c r="AK270" s="34">
        <f t="shared" si="59"/>
        <v>6.06</v>
      </c>
      <c r="AL270" s="34">
        <f t="shared" si="59"/>
        <v>22.51</v>
      </c>
      <c r="AM270" s="34">
        <f t="shared" si="59"/>
        <v>3.44</v>
      </c>
      <c r="AN270" s="34">
        <f t="shared" si="59"/>
        <v>4.4000000000000004</v>
      </c>
      <c r="AQ270" s="34" t="s">
        <v>262</v>
      </c>
      <c r="AR270" s="34">
        <f t="shared" si="60"/>
        <v>6.18</v>
      </c>
      <c r="AS270" s="34">
        <f t="shared" si="60"/>
        <v>19.100000000000001</v>
      </c>
      <c r="AT270" s="34">
        <f t="shared" si="60"/>
        <v>3.8</v>
      </c>
      <c r="AU270" s="34">
        <f t="shared" si="60"/>
        <v>4.41</v>
      </c>
      <c r="AX270" s="34" t="s">
        <v>262</v>
      </c>
      <c r="AY270" s="34">
        <f t="shared" si="61"/>
        <v>8.27</v>
      </c>
      <c r="AZ270" s="34">
        <f t="shared" si="61"/>
        <v>3.34</v>
      </c>
      <c r="BA270" s="34">
        <f t="shared" si="61"/>
        <v>4.12</v>
      </c>
      <c r="BB270" s="34">
        <f t="shared" si="61"/>
        <v>24.17</v>
      </c>
      <c r="BE270" s="34" t="s">
        <v>262</v>
      </c>
      <c r="BF270" s="34">
        <f t="shared" si="62"/>
        <v>8.67</v>
      </c>
      <c r="BG270" s="34">
        <f t="shared" si="62"/>
        <v>6.04</v>
      </c>
      <c r="BH270" s="34">
        <f t="shared" si="62"/>
        <v>3.51</v>
      </c>
      <c r="BI270" s="34">
        <f t="shared" si="62"/>
        <v>24.63</v>
      </c>
      <c r="BL270" s="34" t="s">
        <v>262</v>
      </c>
      <c r="BM270" s="34">
        <f t="shared" si="63"/>
        <v>9.8800000000000008</v>
      </c>
      <c r="BN270" s="34">
        <f t="shared" si="63"/>
        <v>4.5599999999999996</v>
      </c>
      <c r="BO270" s="34">
        <f t="shared" si="63"/>
        <v>4.78</v>
      </c>
      <c r="BP270" s="34">
        <f t="shared" si="63"/>
        <v>28.12</v>
      </c>
      <c r="BS270" s="34" t="s">
        <v>262</v>
      </c>
      <c r="BT270" s="34">
        <f t="shared" si="64"/>
        <v>9.2100000000000009</v>
      </c>
      <c r="BU270" s="34">
        <f t="shared" si="64"/>
        <v>3.28</v>
      </c>
      <c r="BV270" s="34">
        <f t="shared" si="64"/>
        <v>4.4400000000000004</v>
      </c>
      <c r="BW270" s="34">
        <f t="shared" si="64"/>
        <v>27.97</v>
      </c>
      <c r="BZ270" s="34" t="s">
        <v>262</v>
      </c>
      <c r="CA270" s="34">
        <f t="shared" si="65"/>
        <v>8.36</v>
      </c>
      <c r="CB270" s="34">
        <f t="shared" si="65"/>
        <v>2.1</v>
      </c>
      <c r="CC270" s="34">
        <f t="shared" si="65"/>
        <v>3.53</v>
      </c>
      <c r="CD270" s="34">
        <f t="shared" si="65"/>
        <v>25.46</v>
      </c>
      <c r="CG270" s="34" t="s">
        <v>262</v>
      </c>
      <c r="CH270" s="34">
        <f t="shared" ref="CH270:CK270" si="111">SUM(CH18)</f>
        <v>7.53</v>
      </c>
      <c r="CI270" s="34">
        <f t="shared" si="111"/>
        <v>3.23</v>
      </c>
      <c r="CJ270" s="34">
        <f t="shared" si="111"/>
        <v>2.46</v>
      </c>
      <c r="CK270" s="34">
        <f t="shared" si="111"/>
        <v>25.96</v>
      </c>
      <c r="CN270" s="34" t="s">
        <v>262</v>
      </c>
      <c r="CO270" s="34">
        <f t="shared" ref="CO270:CR270" si="112">SUM(CO18)</f>
        <v>8.07</v>
      </c>
      <c r="CP270" s="34">
        <f t="shared" si="112"/>
        <v>3.53</v>
      </c>
      <c r="CQ270" s="34">
        <f t="shared" si="112"/>
        <v>2.88</v>
      </c>
      <c r="CR270" s="34">
        <f t="shared" si="112"/>
        <v>26.75</v>
      </c>
      <c r="CU270" s="34" t="s">
        <v>262</v>
      </c>
      <c r="CV270" s="34">
        <f t="shared" ref="CV270:CY270" si="113">SUM(CV18)</f>
        <v>7.46</v>
      </c>
      <c r="CW270" s="34">
        <f t="shared" si="113"/>
        <v>2.4</v>
      </c>
      <c r="CX270" s="34">
        <f t="shared" si="113"/>
        <v>2.4</v>
      </c>
      <c r="CY270" s="34">
        <f t="shared" si="113"/>
        <v>25.77</v>
      </c>
      <c r="DB270" s="34" t="s">
        <v>262</v>
      </c>
      <c r="DC270" s="34">
        <f t="shared" ref="DC270:DF270" si="114">SUM(DC18)</f>
        <v>7.33</v>
      </c>
      <c r="DD270" s="34">
        <f t="shared" si="114"/>
        <v>1.71</v>
      </c>
      <c r="DE270" s="34">
        <f t="shared" si="114"/>
        <v>3.01</v>
      </c>
      <c r="DF270" s="34">
        <f t="shared" si="114"/>
        <v>24.28</v>
      </c>
      <c r="DI270" s="34" t="s">
        <v>262</v>
      </c>
      <c r="DJ270" s="34">
        <f t="shared" ref="DJ270:DM270" si="115">SUM(DJ18)</f>
        <v>8.6</v>
      </c>
      <c r="DK270" s="34">
        <f t="shared" si="115"/>
        <v>4.96</v>
      </c>
      <c r="DL270" s="34">
        <f t="shared" si="115"/>
        <v>3.46</v>
      </c>
      <c r="DM270" s="34">
        <f t="shared" si="115"/>
        <v>26.12</v>
      </c>
      <c r="DP270" s="34" t="s">
        <v>262</v>
      </c>
      <c r="DQ270" s="34">
        <f t="shared" ref="DQ270:DT270" si="116">SUM(DQ18)</f>
        <v>9.09</v>
      </c>
      <c r="DR270" s="34">
        <f t="shared" si="116"/>
        <v>7.1</v>
      </c>
      <c r="DS270" s="34">
        <f t="shared" si="116"/>
        <v>3.01</v>
      </c>
      <c r="DT270" s="34">
        <f t="shared" si="116"/>
        <v>28.12</v>
      </c>
      <c r="DW270" s="34" t="s">
        <v>262</v>
      </c>
      <c r="DX270" s="34">
        <f t="shared" ref="DX270:EA270" si="117">SUM(DX18)</f>
        <v>8.9</v>
      </c>
      <c r="DY270" s="34">
        <f t="shared" si="117"/>
        <v>7.75</v>
      </c>
      <c r="DZ270" s="34">
        <f t="shared" si="117"/>
        <v>3.73</v>
      </c>
      <c r="EA270" s="34">
        <f t="shared" si="117"/>
        <v>25.94</v>
      </c>
      <c r="ED270" s="34" t="s">
        <v>262</v>
      </c>
      <c r="EE270" s="34">
        <f t="shared" ref="EE270:EH270" si="118">SUM(EE18)</f>
        <v>7.82</v>
      </c>
      <c r="EF270" s="34">
        <f t="shared" si="118"/>
        <v>4.2699999999999996</v>
      </c>
      <c r="EG270" s="34">
        <f t="shared" si="118"/>
        <v>3.21</v>
      </c>
      <c r="EH270" s="34">
        <f t="shared" si="118"/>
        <v>23.93</v>
      </c>
      <c r="EK270" s="34" t="s">
        <v>262</v>
      </c>
      <c r="EL270" s="34">
        <f t="shared" ref="EL270:EO270" si="119">SUM(EL18)</f>
        <v>8.1199999999999992</v>
      </c>
      <c r="EM270" s="34">
        <f t="shared" si="119"/>
        <v>6.33</v>
      </c>
      <c r="EN270" s="34">
        <f t="shared" si="119"/>
        <v>3.83</v>
      </c>
      <c r="EO270" s="34">
        <f t="shared" si="119"/>
        <v>23.23</v>
      </c>
      <c r="ER270" s="34" t="s">
        <v>262</v>
      </c>
      <c r="ES270" s="34">
        <f t="shared" ref="ES270:EV270" si="120">SUM(ES18)</f>
        <v>7.92</v>
      </c>
      <c r="ET270" s="34">
        <f t="shared" si="120"/>
        <v>7.23</v>
      </c>
      <c r="EU270" s="34">
        <f t="shared" si="120"/>
        <v>3.17</v>
      </c>
      <c r="EV270" s="34">
        <f t="shared" si="120"/>
        <v>23.89</v>
      </c>
      <c r="EZ270" s="34">
        <f t="shared" ref="EZ270:FC270" si="121">SUM(EZ18)</f>
        <v>8.0399999999999991</v>
      </c>
      <c r="FA270" s="34">
        <f t="shared" si="121"/>
        <v>6.81</v>
      </c>
      <c r="FB270" s="34">
        <f t="shared" si="121"/>
        <v>3.3</v>
      </c>
      <c r="FC270" s="34">
        <f t="shared" si="121"/>
        <v>23.68</v>
      </c>
      <c r="FG270" s="34">
        <f t="shared" ref="FG270:FJ270" si="122">SUM(FG18)</f>
        <v>8.27</v>
      </c>
      <c r="FH270" s="34">
        <f t="shared" si="122"/>
        <v>4.8899999999999997</v>
      </c>
      <c r="FI270" s="34">
        <f t="shared" si="122"/>
        <v>3.38</v>
      </c>
      <c r="FJ270" s="34">
        <f t="shared" si="122"/>
        <v>25.03</v>
      </c>
      <c r="FN270" s="34">
        <f t="shared" ref="FN270:FQ270" si="123">SUM(FN18)</f>
        <v>7.61</v>
      </c>
      <c r="FO270" s="34">
        <f t="shared" si="123"/>
        <v>5.6</v>
      </c>
      <c r="FP270" s="34">
        <f t="shared" si="123"/>
        <v>3.27</v>
      </c>
      <c r="FQ270" s="34">
        <f t="shared" si="123"/>
        <v>23.36</v>
      </c>
      <c r="FU270" s="34">
        <f t="shared" ref="FU270:FX270" si="124">SUM(FU18)</f>
        <v>7.73</v>
      </c>
      <c r="FV270" s="34">
        <f t="shared" si="124"/>
        <v>7.66</v>
      </c>
      <c r="FW270" s="34">
        <f t="shared" si="124"/>
        <v>2.92</v>
      </c>
      <c r="FX270" s="34">
        <f t="shared" si="124"/>
        <v>22.3</v>
      </c>
      <c r="GB270" s="34">
        <f t="shared" ref="GB270:GE270" si="125">SUM(GB18)</f>
        <v>6.98</v>
      </c>
      <c r="GC270" s="34">
        <f t="shared" si="125"/>
        <v>6.49</v>
      </c>
      <c r="GD270" s="34">
        <f t="shared" si="125"/>
        <v>2.62</v>
      </c>
      <c r="GE270" s="34">
        <f t="shared" si="125"/>
        <v>21.08</v>
      </c>
    </row>
    <row r="271" spans="1:187" x14ac:dyDescent="0.25">
      <c r="A271" s="34" t="s">
        <v>263</v>
      </c>
      <c r="B271" s="34">
        <f t="shared" si="54"/>
        <v>5.37</v>
      </c>
      <c r="C271" s="34">
        <f t="shared" si="54"/>
        <v>6.23</v>
      </c>
      <c r="D271" s="34">
        <f t="shared" si="54"/>
        <v>6.05</v>
      </c>
      <c r="E271" s="34">
        <f t="shared" si="54"/>
        <v>2.2999999999999998</v>
      </c>
      <c r="H271" s="34" t="s">
        <v>263</v>
      </c>
      <c r="I271" s="34">
        <f t="shared" si="55"/>
        <v>5.39</v>
      </c>
      <c r="J271" s="34">
        <f t="shared" si="55"/>
        <v>7.54</v>
      </c>
      <c r="K271" s="34">
        <f t="shared" si="55"/>
        <v>6.04</v>
      </c>
      <c r="L271" s="34">
        <f t="shared" si="55"/>
        <v>2.15</v>
      </c>
      <c r="O271" s="34" t="s">
        <v>263</v>
      </c>
      <c r="P271" s="34">
        <f t="shared" si="56"/>
        <v>4.91</v>
      </c>
      <c r="Q271" s="34">
        <f t="shared" si="56"/>
        <v>6.5</v>
      </c>
      <c r="R271" s="34">
        <f t="shared" si="56"/>
        <v>4.97</v>
      </c>
      <c r="S271" s="34">
        <f t="shared" si="56"/>
        <v>3.16</v>
      </c>
      <c r="V271" s="34" t="s">
        <v>263</v>
      </c>
      <c r="W271" s="34">
        <f t="shared" si="57"/>
        <v>6.19</v>
      </c>
      <c r="X271" s="34">
        <f t="shared" si="57"/>
        <v>10.65</v>
      </c>
      <c r="Y271" s="34">
        <f t="shared" si="57"/>
        <v>6.08</v>
      </c>
      <c r="Z271" s="34">
        <f t="shared" si="57"/>
        <v>3.09</v>
      </c>
      <c r="AC271" s="34" t="s">
        <v>263</v>
      </c>
      <c r="AD271" s="34">
        <f t="shared" si="58"/>
        <v>5.97</v>
      </c>
      <c r="AE271" s="34">
        <f t="shared" si="58"/>
        <v>8.27</v>
      </c>
      <c r="AF271" s="34">
        <f t="shared" si="58"/>
        <v>5.99</v>
      </c>
      <c r="AG271" s="34">
        <f t="shared" si="58"/>
        <v>4.1100000000000003</v>
      </c>
      <c r="AJ271" s="34" t="s">
        <v>263</v>
      </c>
      <c r="AK271" s="34">
        <f t="shared" si="59"/>
        <v>5.53</v>
      </c>
      <c r="AL271" s="34">
        <f t="shared" si="59"/>
        <v>6.07</v>
      </c>
      <c r="AM271" s="34">
        <f t="shared" si="59"/>
        <v>6.09</v>
      </c>
      <c r="AN271" s="34">
        <f t="shared" si="59"/>
        <v>3.2</v>
      </c>
      <c r="AQ271" s="34" t="s">
        <v>263</v>
      </c>
      <c r="AR271" s="34">
        <f t="shared" si="60"/>
        <v>4.91</v>
      </c>
      <c r="AS271" s="34">
        <f t="shared" si="60"/>
        <v>5.48</v>
      </c>
      <c r="AT271" s="34">
        <f t="shared" si="60"/>
        <v>5.31</v>
      </c>
      <c r="AU271" s="34">
        <f t="shared" si="60"/>
        <v>3.02</v>
      </c>
      <c r="AX271" s="34" t="s">
        <v>263</v>
      </c>
      <c r="AY271" s="34">
        <f t="shared" si="61"/>
        <v>6.59</v>
      </c>
      <c r="AZ271" s="34">
        <f t="shared" si="61"/>
        <v>10.44</v>
      </c>
      <c r="BA271" s="34">
        <f t="shared" si="61"/>
        <v>6.28</v>
      </c>
      <c r="BB271" s="34">
        <f t="shared" si="61"/>
        <v>3.66</v>
      </c>
      <c r="BE271" s="34" t="s">
        <v>263</v>
      </c>
      <c r="BF271" s="34">
        <f t="shared" si="62"/>
        <v>6.51</v>
      </c>
      <c r="BG271" s="34">
        <f t="shared" si="62"/>
        <v>6.27</v>
      </c>
      <c r="BH271" s="34">
        <f t="shared" si="62"/>
        <v>6.93</v>
      </c>
      <c r="BI271" s="34">
        <f t="shared" si="62"/>
        <v>4.4800000000000004</v>
      </c>
      <c r="BL271" s="34" t="s">
        <v>263</v>
      </c>
      <c r="BM271" s="34">
        <f t="shared" si="63"/>
        <v>5.33</v>
      </c>
      <c r="BN271" s="34">
        <f t="shared" si="63"/>
        <v>9.23</v>
      </c>
      <c r="BO271" s="34">
        <f t="shared" si="63"/>
        <v>5.65</v>
      </c>
      <c r="BP271" s="34">
        <f t="shared" si="63"/>
        <v>1.91</v>
      </c>
      <c r="BS271" s="34" t="s">
        <v>263</v>
      </c>
      <c r="BT271" s="34">
        <f t="shared" si="64"/>
        <v>5.13</v>
      </c>
      <c r="BU271" s="34">
        <f t="shared" si="64"/>
        <v>5.19</v>
      </c>
      <c r="BV271" s="34">
        <f t="shared" si="64"/>
        <v>5.99</v>
      </c>
      <c r="BW271" s="34">
        <f t="shared" si="64"/>
        <v>1.62</v>
      </c>
      <c r="BZ271" s="34" t="s">
        <v>263</v>
      </c>
      <c r="CA271" s="34">
        <f t="shared" si="65"/>
        <v>5.72</v>
      </c>
      <c r="CB271" s="34">
        <f t="shared" si="65"/>
        <v>8.15</v>
      </c>
      <c r="CC271" s="34">
        <f t="shared" si="65"/>
        <v>6.45</v>
      </c>
      <c r="CD271" s="34">
        <f t="shared" si="65"/>
        <v>1.74</v>
      </c>
      <c r="CG271" s="34" t="s">
        <v>263</v>
      </c>
      <c r="CH271" s="34">
        <f t="shared" ref="CH271:CK271" si="126">SUM(CH19)</f>
        <v>5.03</v>
      </c>
      <c r="CI271" s="34">
        <f t="shared" si="126"/>
        <v>7.16</v>
      </c>
      <c r="CJ271" s="34">
        <f t="shared" si="126"/>
        <v>5.2</v>
      </c>
      <c r="CK271" s="34">
        <f t="shared" si="126"/>
        <v>2.94</v>
      </c>
      <c r="CN271" s="34" t="s">
        <v>263</v>
      </c>
      <c r="CO271" s="34">
        <f t="shared" ref="CO271:CR271" si="127">SUM(CO19)</f>
        <v>5.39</v>
      </c>
      <c r="CP271" s="34">
        <f t="shared" si="127"/>
        <v>8.27</v>
      </c>
      <c r="CQ271" s="34">
        <f t="shared" si="127"/>
        <v>5.67</v>
      </c>
      <c r="CR271" s="34">
        <f t="shared" si="127"/>
        <v>2.0299999999999998</v>
      </c>
      <c r="CU271" s="34" t="s">
        <v>263</v>
      </c>
      <c r="CV271" s="34">
        <f t="shared" ref="CV271:CY271" si="128">SUM(CV19)</f>
        <v>4.93</v>
      </c>
      <c r="CW271" s="34">
        <f t="shared" si="128"/>
        <v>9.43</v>
      </c>
      <c r="CX271" s="34">
        <f t="shared" si="128"/>
        <v>4.93</v>
      </c>
      <c r="CY271" s="34">
        <f t="shared" si="128"/>
        <v>0.95</v>
      </c>
      <c r="DB271" s="34" t="s">
        <v>263</v>
      </c>
      <c r="DC271" s="34">
        <f t="shared" ref="DC271:DF271" si="129">SUM(DC19)</f>
        <v>5.51</v>
      </c>
      <c r="DD271" s="34">
        <f t="shared" si="129"/>
        <v>11.17</v>
      </c>
      <c r="DE271" s="34">
        <f t="shared" si="129"/>
        <v>5.44</v>
      </c>
      <c r="DF271" s="34">
        <f t="shared" si="129"/>
        <v>1.3</v>
      </c>
      <c r="DI271" s="34" t="s">
        <v>263</v>
      </c>
      <c r="DJ271" s="34">
        <f t="shared" ref="DJ271:DM271" si="130">SUM(DJ19)</f>
        <v>5.71</v>
      </c>
      <c r="DK271" s="34">
        <f t="shared" si="130"/>
        <v>11.86</v>
      </c>
      <c r="DL271" s="34">
        <f t="shared" si="130"/>
        <v>5.54</v>
      </c>
      <c r="DM271" s="34">
        <f t="shared" si="130"/>
        <v>2.25</v>
      </c>
      <c r="DP271" s="34" t="s">
        <v>263</v>
      </c>
      <c r="DQ271" s="34">
        <f t="shared" ref="DQ271:DT271" si="131">SUM(DQ19)</f>
        <v>5.27</v>
      </c>
      <c r="DR271" s="34">
        <f t="shared" si="131"/>
        <v>6.97</v>
      </c>
      <c r="DS271" s="34">
        <f t="shared" si="131"/>
        <v>5.86</v>
      </c>
      <c r="DT271" s="34">
        <f t="shared" si="131"/>
        <v>1.6</v>
      </c>
      <c r="DW271" s="34" t="s">
        <v>263</v>
      </c>
      <c r="DX271" s="34">
        <f t="shared" ref="DX271:EA271" si="132">SUM(DX19)</f>
        <v>4.58</v>
      </c>
      <c r="DY271" s="34">
        <f t="shared" si="132"/>
        <v>4.7</v>
      </c>
      <c r="DZ271" s="34">
        <f t="shared" si="132"/>
        <v>5.63</v>
      </c>
      <c r="EA271" s="34">
        <f t="shared" si="132"/>
        <v>1.19</v>
      </c>
      <c r="ED271" s="34" t="s">
        <v>263</v>
      </c>
      <c r="EE271" s="34">
        <f t="shared" ref="EE271:EH271" si="133">SUM(EE19)</f>
        <v>7.04</v>
      </c>
      <c r="EF271" s="34">
        <f t="shared" si="133"/>
        <v>14.65</v>
      </c>
      <c r="EG271" s="34">
        <f t="shared" si="133"/>
        <v>6.28</v>
      </c>
      <c r="EH271" s="34">
        <f t="shared" si="133"/>
        <v>3.26</v>
      </c>
      <c r="EK271" s="34" t="s">
        <v>263</v>
      </c>
      <c r="EL271" s="34">
        <f t="shared" ref="EL271:EO271" si="134">SUM(EL19)</f>
        <v>5.62</v>
      </c>
      <c r="EM271" s="34">
        <f t="shared" si="134"/>
        <v>9.94</v>
      </c>
      <c r="EN271" s="34">
        <f t="shared" si="134"/>
        <v>5.39</v>
      </c>
      <c r="EO271" s="34">
        <f t="shared" si="134"/>
        <v>2.0299999999999998</v>
      </c>
      <c r="ER271" s="34" t="s">
        <v>263</v>
      </c>
      <c r="ES271" s="34">
        <f t="shared" ref="ES271:EV271" si="135">SUM(ES19)</f>
        <v>5.44</v>
      </c>
      <c r="ET271" s="34">
        <f t="shared" si="135"/>
        <v>9.56</v>
      </c>
      <c r="EU271" s="34">
        <f t="shared" si="135"/>
        <v>5.5</v>
      </c>
      <c r="EV271" s="34">
        <f t="shared" si="135"/>
        <v>1.32</v>
      </c>
      <c r="EZ271" s="34">
        <f t="shared" ref="EZ271:FC271" si="136">SUM(EZ19)</f>
        <v>5.95</v>
      </c>
      <c r="FA271" s="34">
        <f t="shared" si="136"/>
        <v>11.91</v>
      </c>
      <c r="FB271" s="34">
        <f t="shared" si="136"/>
        <v>6.05</v>
      </c>
      <c r="FC271" s="34">
        <f t="shared" si="136"/>
        <v>1.46</v>
      </c>
      <c r="FG271" s="34">
        <f t="shared" ref="FG271:FJ271" si="137">SUM(FG19)</f>
        <v>6.43</v>
      </c>
      <c r="FH271" s="34">
        <f t="shared" si="137"/>
        <v>11.04</v>
      </c>
      <c r="FI271" s="34">
        <f t="shared" si="137"/>
        <v>6.49</v>
      </c>
      <c r="FJ271" s="34">
        <f t="shared" si="137"/>
        <v>2.74</v>
      </c>
      <c r="FN271" s="34">
        <f t="shared" ref="FN271:FQ271" si="138">SUM(FN19)</f>
        <v>6.86</v>
      </c>
      <c r="FO271" s="34">
        <f t="shared" si="138"/>
        <v>9.25</v>
      </c>
      <c r="FP271" s="34">
        <f t="shared" si="138"/>
        <v>7.49</v>
      </c>
      <c r="FQ271" s="34">
        <f t="shared" si="138"/>
        <v>2.61</v>
      </c>
      <c r="FU271" s="34">
        <f t="shared" ref="FU271:FX271" si="139">SUM(FU19)</f>
        <v>6.51</v>
      </c>
      <c r="FV271" s="34">
        <f t="shared" si="139"/>
        <v>8.9</v>
      </c>
      <c r="FW271" s="34">
        <f t="shared" si="139"/>
        <v>6.89</v>
      </c>
      <c r="FX271" s="34">
        <f t="shared" si="139"/>
        <v>2.0099999999999998</v>
      </c>
      <c r="GB271" s="34">
        <f t="shared" ref="GB271:GE271" si="140">SUM(GB19)</f>
        <v>7.92</v>
      </c>
      <c r="GC271" s="34">
        <f t="shared" si="140"/>
        <v>9.7100000000000009</v>
      </c>
      <c r="GD271" s="34">
        <f t="shared" si="140"/>
        <v>9</v>
      </c>
      <c r="GE271" s="34">
        <f t="shared" si="140"/>
        <v>2.21</v>
      </c>
    </row>
    <row r="272" spans="1:187" x14ac:dyDescent="0.25">
      <c r="A272" s="34" t="s">
        <v>264</v>
      </c>
      <c r="B272" s="34">
        <f>SUM(B20)</f>
        <v>9.3699999999999992</v>
      </c>
      <c r="C272" s="34">
        <f t="shared" si="54"/>
        <v>7.85</v>
      </c>
      <c r="D272" s="34">
        <f t="shared" si="54"/>
        <v>9.75</v>
      </c>
      <c r="E272" s="34">
        <f t="shared" si="54"/>
        <v>9.7100000000000009</v>
      </c>
      <c r="H272" s="34" t="s">
        <v>264</v>
      </c>
      <c r="I272" s="34">
        <f>SUM(I20)</f>
        <v>9.5500000000000007</v>
      </c>
      <c r="J272" s="34">
        <f t="shared" si="55"/>
        <v>6.09</v>
      </c>
      <c r="K272" s="34">
        <f t="shared" si="55"/>
        <v>10.34</v>
      </c>
      <c r="L272" s="34">
        <f t="shared" si="55"/>
        <v>9.81</v>
      </c>
      <c r="O272" s="34" t="s">
        <v>264</v>
      </c>
      <c r="P272" s="34">
        <f>SUM(P20)</f>
        <v>9.1300000000000008</v>
      </c>
      <c r="Q272" s="34">
        <f t="shared" si="56"/>
        <v>6.58</v>
      </c>
      <c r="R272" s="34">
        <f t="shared" si="56"/>
        <v>9.48</v>
      </c>
      <c r="S272" s="34">
        <f t="shared" si="56"/>
        <v>9.83</v>
      </c>
      <c r="V272" s="34" t="s">
        <v>264</v>
      </c>
      <c r="W272" s="34">
        <f>SUM(W20)</f>
        <v>9.14</v>
      </c>
      <c r="X272" s="34">
        <f t="shared" si="57"/>
        <v>4.4000000000000004</v>
      </c>
      <c r="Y272" s="34">
        <f t="shared" si="57"/>
        <v>8.8699999999999992</v>
      </c>
      <c r="Z272" s="34">
        <f t="shared" si="57"/>
        <v>12.86</v>
      </c>
      <c r="AC272" s="34" t="s">
        <v>264</v>
      </c>
      <c r="AD272" s="34">
        <f>SUM(AD20)</f>
        <v>9.99</v>
      </c>
      <c r="AE272" s="34">
        <f t="shared" si="58"/>
        <v>9.5399999999999991</v>
      </c>
      <c r="AF272" s="34">
        <f t="shared" si="58"/>
        <v>9.69</v>
      </c>
      <c r="AG272" s="34">
        <f t="shared" si="58"/>
        <v>11.45</v>
      </c>
      <c r="AJ272" s="34" t="s">
        <v>264</v>
      </c>
      <c r="AK272" s="34">
        <f>SUM(AK20)</f>
        <v>9.48</v>
      </c>
      <c r="AL272" s="34">
        <f t="shared" si="59"/>
        <v>9.26</v>
      </c>
      <c r="AM272" s="34">
        <f t="shared" si="59"/>
        <v>9.34</v>
      </c>
      <c r="AN272" s="34">
        <f t="shared" si="59"/>
        <v>9.94</v>
      </c>
      <c r="AQ272" s="34" t="s">
        <v>264</v>
      </c>
      <c r="AR272" s="34">
        <f>SUM(AR20)</f>
        <v>9.16</v>
      </c>
      <c r="AS272" s="34">
        <f t="shared" si="60"/>
        <v>9.2200000000000006</v>
      </c>
      <c r="AT272" s="34">
        <f t="shared" si="60"/>
        <v>9.4700000000000006</v>
      </c>
      <c r="AU272" s="34">
        <f t="shared" si="60"/>
        <v>8.42</v>
      </c>
      <c r="AX272" s="34" t="s">
        <v>264</v>
      </c>
      <c r="AY272" s="34">
        <f>SUM(AY20)</f>
        <v>9.36</v>
      </c>
      <c r="AZ272" s="34">
        <f t="shared" si="61"/>
        <v>8.73</v>
      </c>
      <c r="BA272" s="34">
        <f t="shared" si="61"/>
        <v>9.1999999999999993</v>
      </c>
      <c r="BB272" s="34">
        <f t="shared" si="61"/>
        <v>10.61</v>
      </c>
      <c r="BE272" s="34" t="s">
        <v>264</v>
      </c>
      <c r="BF272" s="34">
        <f>SUM(BF20)</f>
        <v>9.0299999999999994</v>
      </c>
      <c r="BG272" s="34">
        <f t="shared" si="62"/>
        <v>7.38</v>
      </c>
      <c r="BH272" s="34">
        <f t="shared" si="62"/>
        <v>9.36</v>
      </c>
      <c r="BI272" s="34">
        <f t="shared" si="62"/>
        <v>9.6999999999999993</v>
      </c>
      <c r="BL272" s="34" t="s">
        <v>264</v>
      </c>
      <c r="BM272" s="34">
        <f>SUM(BM20)</f>
        <v>9.18</v>
      </c>
      <c r="BN272" s="34">
        <f t="shared" si="63"/>
        <v>5.59</v>
      </c>
      <c r="BO272" s="34">
        <f t="shared" si="63"/>
        <v>9.5399999999999991</v>
      </c>
      <c r="BP272" s="34">
        <f t="shared" si="63"/>
        <v>10.62</v>
      </c>
      <c r="BS272" s="34" t="s">
        <v>264</v>
      </c>
      <c r="BT272" s="34">
        <f>SUM(BT20)</f>
        <v>9.7100000000000009</v>
      </c>
      <c r="BU272" s="34">
        <f t="shared" si="64"/>
        <v>8.69</v>
      </c>
      <c r="BV272" s="34">
        <f t="shared" si="64"/>
        <v>9.52</v>
      </c>
      <c r="BW272" s="34">
        <f t="shared" si="64"/>
        <v>10.94</v>
      </c>
      <c r="BZ272" s="34" t="s">
        <v>264</v>
      </c>
      <c r="CA272" s="34">
        <f>SUM(CA20)</f>
        <v>10.039999999999999</v>
      </c>
      <c r="CB272" s="34">
        <f t="shared" si="65"/>
        <v>9.6999999999999993</v>
      </c>
      <c r="CC272" s="34">
        <f t="shared" si="65"/>
        <v>9.99</v>
      </c>
      <c r="CD272" s="34">
        <f t="shared" si="65"/>
        <v>10.94</v>
      </c>
      <c r="CG272" s="34" t="s">
        <v>264</v>
      </c>
      <c r="CH272" s="34">
        <f>SUM(CH20)</f>
        <v>10.16</v>
      </c>
      <c r="CI272" s="34">
        <f t="shared" ref="CI272:CK272" si="141">SUM(CI20)</f>
        <v>9.4600000000000009</v>
      </c>
      <c r="CJ272" s="34">
        <f t="shared" si="141"/>
        <v>10.87</v>
      </c>
      <c r="CK272" s="34">
        <f t="shared" si="141"/>
        <v>9.25</v>
      </c>
      <c r="CN272" s="34" t="s">
        <v>264</v>
      </c>
      <c r="CO272" s="34">
        <f>SUM(CO20)</f>
        <v>10.71</v>
      </c>
      <c r="CP272" s="34">
        <f t="shared" ref="CP272:CR272" si="142">SUM(CP20)</f>
        <v>9.8000000000000007</v>
      </c>
      <c r="CQ272" s="34">
        <f t="shared" si="142"/>
        <v>10.48</v>
      </c>
      <c r="CR272" s="34">
        <f t="shared" si="142"/>
        <v>13.13</v>
      </c>
      <c r="CU272" s="34" t="s">
        <v>264</v>
      </c>
      <c r="CV272" s="34">
        <f>SUM(CV20)</f>
        <v>9.67</v>
      </c>
      <c r="CW272" s="34">
        <f t="shared" ref="CW272:CY272" si="143">SUM(CW20)</f>
        <v>9.06</v>
      </c>
      <c r="CX272" s="34">
        <f t="shared" si="143"/>
        <v>9.77</v>
      </c>
      <c r="CY272" s="34">
        <f t="shared" si="143"/>
        <v>9.81</v>
      </c>
      <c r="DB272" s="34" t="s">
        <v>264</v>
      </c>
      <c r="DC272" s="34">
        <f>SUM(DC20)</f>
        <v>10.08</v>
      </c>
      <c r="DD272" s="34">
        <f t="shared" ref="DD272:DF272" si="144">SUM(DD20)</f>
        <v>8.3000000000000007</v>
      </c>
      <c r="DE272" s="34">
        <f t="shared" si="144"/>
        <v>9.9</v>
      </c>
      <c r="DF272" s="34">
        <f t="shared" si="144"/>
        <v>11.99</v>
      </c>
      <c r="DI272" s="34" t="s">
        <v>264</v>
      </c>
      <c r="DJ272" s="34">
        <f>SUM(DJ20)</f>
        <v>9.41</v>
      </c>
      <c r="DK272" s="34">
        <f t="shared" ref="DK272:DM272" si="145">SUM(DK20)</f>
        <v>4.7</v>
      </c>
      <c r="DL272" s="34">
        <f t="shared" si="145"/>
        <v>10.28</v>
      </c>
      <c r="DM272" s="34">
        <f t="shared" si="145"/>
        <v>8.83</v>
      </c>
      <c r="DP272" s="34" t="s">
        <v>264</v>
      </c>
      <c r="DQ272" s="34">
        <f>SUM(DQ20)</f>
        <v>9.66</v>
      </c>
      <c r="DR272" s="34">
        <f t="shared" ref="DR272:DT272" si="146">SUM(DR20)</f>
        <v>7.07</v>
      </c>
      <c r="DS272" s="34">
        <f t="shared" si="146"/>
        <v>10.16</v>
      </c>
      <c r="DT272" s="34">
        <f t="shared" si="146"/>
        <v>10.19</v>
      </c>
      <c r="DW272" s="34" t="s">
        <v>264</v>
      </c>
      <c r="DX272" s="34">
        <f>SUM(DX20)</f>
        <v>9.58</v>
      </c>
      <c r="DY272" s="34">
        <f t="shared" ref="DY272:EA272" si="147">SUM(DY20)</f>
        <v>9.56</v>
      </c>
      <c r="DZ272" s="34">
        <f t="shared" si="147"/>
        <v>9.42</v>
      </c>
      <c r="EA272" s="34">
        <f t="shared" si="147"/>
        <v>9.76</v>
      </c>
      <c r="ED272" s="34" t="s">
        <v>264</v>
      </c>
      <c r="EE272" s="34">
        <f>SUM(EE20)</f>
        <v>8.9499999999999993</v>
      </c>
      <c r="EF272" s="34">
        <f t="shared" ref="EF272:EH272" si="148">SUM(EF20)</f>
        <v>5.79</v>
      </c>
      <c r="EG272" s="34">
        <f t="shared" si="148"/>
        <v>8.64</v>
      </c>
      <c r="EH272" s="34">
        <f t="shared" si="148"/>
        <v>12.2</v>
      </c>
      <c r="EK272" s="34" t="s">
        <v>264</v>
      </c>
      <c r="EL272" s="34">
        <f>SUM(EL20)</f>
        <v>9.18</v>
      </c>
      <c r="EM272" s="34">
        <f t="shared" ref="EM272:EO272" si="149">SUM(EM20)</f>
        <v>6.22</v>
      </c>
      <c r="EN272" s="34">
        <f t="shared" si="149"/>
        <v>9.33</v>
      </c>
      <c r="EO272" s="34">
        <f t="shared" si="149"/>
        <v>10.41</v>
      </c>
      <c r="ER272" s="34" t="s">
        <v>264</v>
      </c>
      <c r="ES272" s="34">
        <f>SUM(ES20)</f>
        <v>9.6999999999999993</v>
      </c>
      <c r="ET272" s="34">
        <f t="shared" ref="ET272:EV272" si="150">SUM(ET20)</f>
        <v>4.7</v>
      </c>
      <c r="EU272" s="34">
        <f t="shared" si="150"/>
        <v>10.199999999999999</v>
      </c>
      <c r="EV272" s="34">
        <f t="shared" si="150"/>
        <v>12.12</v>
      </c>
      <c r="EZ272" s="34">
        <f>SUM(EZ20)</f>
        <v>8.9600000000000009</v>
      </c>
      <c r="FA272" s="34">
        <f t="shared" ref="FA272:FC272" si="151">SUM(FA20)</f>
        <v>7.23</v>
      </c>
      <c r="FB272" s="34">
        <f t="shared" si="151"/>
        <v>8.41</v>
      </c>
      <c r="FC272" s="34">
        <f t="shared" si="151"/>
        <v>11.89</v>
      </c>
      <c r="FG272" s="34">
        <f>SUM(FG20)</f>
        <v>7.28</v>
      </c>
      <c r="FH272" s="34">
        <f t="shared" ref="FH272:FJ272" si="152">SUM(FH20)</f>
        <v>4.2300000000000004</v>
      </c>
      <c r="FI272" s="34">
        <f t="shared" si="152"/>
        <v>7.27</v>
      </c>
      <c r="FJ272" s="34">
        <f t="shared" si="152"/>
        <v>8.83</v>
      </c>
      <c r="FN272" s="34">
        <f>SUM(FN20)</f>
        <v>10.01</v>
      </c>
      <c r="FO272" s="34">
        <f t="shared" ref="FO272:FQ272" si="153">SUM(FO20)</f>
        <v>11</v>
      </c>
      <c r="FP272" s="34">
        <f t="shared" si="153"/>
        <v>9.59</v>
      </c>
      <c r="FQ272" s="34">
        <f t="shared" si="153"/>
        <v>10.89</v>
      </c>
      <c r="FU272" s="34">
        <f>SUM(FU20)</f>
        <v>8.3000000000000007</v>
      </c>
      <c r="FV272" s="34">
        <f t="shared" ref="FV272:FX272" si="154">SUM(FV20)</f>
        <v>6.65</v>
      </c>
      <c r="FW272" s="34">
        <f t="shared" si="154"/>
        <v>7.95</v>
      </c>
      <c r="FX272" s="34">
        <f t="shared" si="154"/>
        <v>10.43</v>
      </c>
      <c r="GB272" s="34">
        <f>SUM(GB20)</f>
        <v>7.25</v>
      </c>
      <c r="GC272" s="34">
        <f t="shared" ref="GC272:GE272" si="155">SUM(GC20)</f>
        <v>5.64</v>
      </c>
      <c r="GD272" s="34">
        <f t="shared" si="155"/>
        <v>7.04</v>
      </c>
      <c r="GE272" s="34">
        <f t="shared" si="155"/>
        <v>8.4</v>
      </c>
    </row>
    <row r="273" spans="1:187" x14ac:dyDescent="0.25">
      <c r="A273" s="34" t="s">
        <v>265</v>
      </c>
      <c r="B273" s="34">
        <f t="shared" ref="B273:E286" si="156">SUM(B21)</f>
        <v>19.37</v>
      </c>
      <c r="C273" s="34">
        <f t="shared" si="156"/>
        <v>15.9</v>
      </c>
      <c r="D273" s="34">
        <f t="shared" si="156"/>
        <v>19.55</v>
      </c>
      <c r="E273" s="34">
        <f t="shared" si="156"/>
        <v>21.66</v>
      </c>
      <c r="H273" s="34" t="s">
        <v>265</v>
      </c>
      <c r="I273" s="34">
        <f t="shared" ref="I273:L286" si="157">SUM(I21)</f>
        <v>17.87</v>
      </c>
      <c r="J273" s="34">
        <f t="shared" si="157"/>
        <v>15.45</v>
      </c>
      <c r="K273" s="34">
        <f t="shared" si="157"/>
        <v>16.309999999999999</v>
      </c>
      <c r="L273" s="34">
        <f t="shared" si="157"/>
        <v>25.03</v>
      </c>
      <c r="O273" s="34" t="s">
        <v>265</v>
      </c>
      <c r="P273" s="34">
        <f t="shared" ref="P273:S286" si="158">SUM(P21)</f>
        <v>19.47</v>
      </c>
      <c r="Q273" s="34">
        <f t="shared" si="158"/>
        <v>19.48</v>
      </c>
      <c r="R273" s="34">
        <f t="shared" si="158"/>
        <v>20.010000000000002</v>
      </c>
      <c r="S273" s="34">
        <f t="shared" si="158"/>
        <v>18.829999999999998</v>
      </c>
      <c r="V273" s="34" t="s">
        <v>265</v>
      </c>
      <c r="W273" s="34">
        <f t="shared" ref="W273:Z286" si="159">SUM(W21)</f>
        <v>17.72</v>
      </c>
      <c r="X273" s="34">
        <f t="shared" si="159"/>
        <v>16.850000000000001</v>
      </c>
      <c r="Y273" s="34">
        <f t="shared" si="159"/>
        <v>18.440000000000001</v>
      </c>
      <c r="Z273" s="34">
        <f t="shared" si="159"/>
        <v>16.93</v>
      </c>
      <c r="AC273" s="34" t="s">
        <v>265</v>
      </c>
      <c r="AD273" s="34">
        <f t="shared" ref="AD273:AG286" si="160">SUM(AD21)</f>
        <v>17.59</v>
      </c>
      <c r="AE273" s="34">
        <f t="shared" si="160"/>
        <v>12.66</v>
      </c>
      <c r="AF273" s="34">
        <f t="shared" si="160"/>
        <v>18.940000000000001</v>
      </c>
      <c r="AG273" s="34">
        <f t="shared" si="160"/>
        <v>17.18</v>
      </c>
      <c r="AJ273" s="34" t="s">
        <v>265</v>
      </c>
      <c r="AK273" s="34">
        <f t="shared" ref="AK273:AN286" si="161">SUM(AK21)</f>
        <v>19.34</v>
      </c>
      <c r="AL273" s="34">
        <f t="shared" si="161"/>
        <v>14.03</v>
      </c>
      <c r="AM273" s="34">
        <f t="shared" si="161"/>
        <v>20.56</v>
      </c>
      <c r="AN273" s="34">
        <f t="shared" si="161"/>
        <v>20.63</v>
      </c>
      <c r="AQ273" s="34" t="s">
        <v>265</v>
      </c>
      <c r="AR273" s="34">
        <f t="shared" ref="AR273:AU286" si="162">SUM(AR21)</f>
        <v>19.09</v>
      </c>
      <c r="AS273" s="34">
        <f t="shared" si="162"/>
        <v>15.01</v>
      </c>
      <c r="AT273" s="34">
        <f t="shared" si="162"/>
        <v>20.09</v>
      </c>
      <c r="AU273" s="34">
        <f t="shared" si="162"/>
        <v>19.510000000000002</v>
      </c>
      <c r="AX273" s="34" t="s">
        <v>265</v>
      </c>
      <c r="AY273" s="34">
        <f t="shared" ref="AY273:BB286" si="163">SUM(AY21)</f>
        <v>18.579999999999998</v>
      </c>
      <c r="AZ273" s="34">
        <f t="shared" si="163"/>
        <v>11.88</v>
      </c>
      <c r="BA273" s="34">
        <f t="shared" si="163"/>
        <v>19.809999999999999</v>
      </c>
      <c r="BB273" s="34">
        <f t="shared" si="163"/>
        <v>20.100000000000001</v>
      </c>
      <c r="BE273" s="34" t="s">
        <v>265</v>
      </c>
      <c r="BF273" s="34">
        <f t="shared" ref="BF273:BI286" si="164">SUM(BF21)</f>
        <v>18.14</v>
      </c>
      <c r="BG273" s="34">
        <f t="shared" si="164"/>
        <v>13.08</v>
      </c>
      <c r="BH273" s="34">
        <f t="shared" si="164"/>
        <v>19.149999999999999</v>
      </c>
      <c r="BI273" s="34">
        <f t="shared" si="164"/>
        <v>18.89</v>
      </c>
      <c r="BL273" s="34" t="s">
        <v>265</v>
      </c>
      <c r="BM273" s="34">
        <f t="shared" ref="BM273:BP286" si="165">SUM(BM21)</f>
        <v>18.079999999999998</v>
      </c>
      <c r="BN273" s="34">
        <f t="shared" si="165"/>
        <v>13.44</v>
      </c>
      <c r="BO273" s="34">
        <f t="shared" si="165"/>
        <v>19.28</v>
      </c>
      <c r="BP273" s="34">
        <f t="shared" si="165"/>
        <v>18.04</v>
      </c>
      <c r="BS273" s="34" t="s">
        <v>265</v>
      </c>
      <c r="BT273" s="34">
        <f t="shared" ref="BT273:BW286" si="166">SUM(BT21)</f>
        <v>18.399999999999999</v>
      </c>
      <c r="BU273" s="34">
        <f t="shared" si="166"/>
        <v>15.39</v>
      </c>
      <c r="BV273" s="34">
        <f t="shared" si="166"/>
        <v>18.829999999999998</v>
      </c>
      <c r="BW273" s="34">
        <f t="shared" si="166"/>
        <v>19.78</v>
      </c>
      <c r="BZ273" s="34" t="s">
        <v>265</v>
      </c>
      <c r="CA273" s="34">
        <f t="shared" ref="CA273:CD286" si="167">SUM(CA21)</f>
        <v>18.71</v>
      </c>
      <c r="CB273" s="34">
        <f t="shared" si="167"/>
        <v>14.92</v>
      </c>
      <c r="CC273" s="34">
        <f t="shared" si="167"/>
        <v>19.239999999999998</v>
      </c>
      <c r="CD273" s="34">
        <f t="shared" si="167"/>
        <v>20.53</v>
      </c>
      <c r="CG273" s="34" t="s">
        <v>265</v>
      </c>
      <c r="CH273" s="34">
        <f t="shared" ref="CH273:CK273" si="168">SUM(CH21)</f>
        <v>19.04</v>
      </c>
      <c r="CI273" s="34">
        <f t="shared" si="168"/>
        <v>16.95</v>
      </c>
      <c r="CJ273" s="34">
        <f t="shared" si="168"/>
        <v>18.489999999999998</v>
      </c>
      <c r="CK273" s="34">
        <f t="shared" si="168"/>
        <v>22.29</v>
      </c>
      <c r="CN273" s="34" t="s">
        <v>265</v>
      </c>
      <c r="CO273" s="34">
        <f t="shared" ref="CO273:CR273" si="169">SUM(CO21)</f>
        <v>17.5</v>
      </c>
      <c r="CP273" s="34">
        <f t="shared" si="169"/>
        <v>14.19</v>
      </c>
      <c r="CQ273" s="34">
        <f t="shared" si="169"/>
        <v>17.84</v>
      </c>
      <c r="CR273" s="34">
        <f t="shared" si="169"/>
        <v>20.079999999999998</v>
      </c>
      <c r="CU273" s="34" t="s">
        <v>265</v>
      </c>
      <c r="CV273" s="34">
        <f t="shared" ref="CV273:CY273" si="170">SUM(CV21)</f>
        <v>18.8</v>
      </c>
      <c r="CW273" s="34">
        <f t="shared" si="170"/>
        <v>14.03</v>
      </c>
      <c r="CX273" s="34">
        <f t="shared" si="170"/>
        <v>18.98</v>
      </c>
      <c r="CY273" s="34">
        <f t="shared" si="170"/>
        <v>23.18</v>
      </c>
      <c r="DB273" s="34" t="s">
        <v>265</v>
      </c>
      <c r="DC273" s="34">
        <f t="shared" ref="DC273:DF273" si="171">SUM(DC21)</f>
        <v>18.350000000000001</v>
      </c>
      <c r="DD273" s="34">
        <f t="shared" si="171"/>
        <v>12.22</v>
      </c>
      <c r="DE273" s="34">
        <f t="shared" si="171"/>
        <v>19.12</v>
      </c>
      <c r="DF273" s="34">
        <f t="shared" si="171"/>
        <v>21.2</v>
      </c>
      <c r="DI273" s="34" t="s">
        <v>265</v>
      </c>
      <c r="DJ273" s="34">
        <f t="shared" ref="DJ273:DM273" si="172">SUM(DJ21)</f>
        <v>18.260000000000002</v>
      </c>
      <c r="DK273" s="34">
        <f t="shared" si="172"/>
        <v>14.38</v>
      </c>
      <c r="DL273" s="34">
        <f t="shared" si="172"/>
        <v>17.739999999999998</v>
      </c>
      <c r="DM273" s="34">
        <f t="shared" si="172"/>
        <v>23.67</v>
      </c>
      <c r="DP273" s="34" t="s">
        <v>265</v>
      </c>
      <c r="DQ273" s="34">
        <f t="shared" ref="DQ273:DT273" si="173">SUM(DQ21)</f>
        <v>19.329999999999998</v>
      </c>
      <c r="DR273" s="34">
        <f t="shared" si="173"/>
        <v>14.54</v>
      </c>
      <c r="DS273" s="34">
        <f t="shared" si="173"/>
        <v>20.350000000000001</v>
      </c>
      <c r="DT273" s="34">
        <f t="shared" si="173"/>
        <v>20.85</v>
      </c>
      <c r="DW273" s="34" t="s">
        <v>265</v>
      </c>
      <c r="DX273" s="34">
        <f t="shared" ref="DX273:EA273" si="174">SUM(DX21)</f>
        <v>18.79</v>
      </c>
      <c r="DY273" s="34">
        <f t="shared" si="174"/>
        <v>14.97</v>
      </c>
      <c r="DZ273" s="34">
        <f t="shared" si="174"/>
        <v>19.39</v>
      </c>
      <c r="EA273" s="34">
        <f t="shared" si="174"/>
        <v>20.89</v>
      </c>
      <c r="ED273" s="34" t="s">
        <v>265</v>
      </c>
      <c r="EE273" s="34">
        <f t="shared" ref="EE273:EH273" si="175">SUM(EE21)</f>
        <v>19.760000000000002</v>
      </c>
      <c r="EF273" s="34">
        <f t="shared" si="175"/>
        <v>15.87</v>
      </c>
      <c r="EG273" s="34">
        <f t="shared" si="175"/>
        <v>20.399999999999999</v>
      </c>
      <c r="EH273" s="34">
        <f t="shared" si="175"/>
        <v>20.8</v>
      </c>
      <c r="EK273" s="34" t="s">
        <v>265</v>
      </c>
      <c r="EL273" s="34">
        <f t="shared" ref="EL273:EO273" si="176">SUM(EL21)</f>
        <v>19.829999999999998</v>
      </c>
      <c r="EM273" s="34">
        <f t="shared" si="176"/>
        <v>17.52</v>
      </c>
      <c r="EN273" s="34">
        <f t="shared" si="176"/>
        <v>20.350000000000001</v>
      </c>
      <c r="EO273" s="34">
        <f t="shared" si="176"/>
        <v>22.21</v>
      </c>
      <c r="ER273" s="34" t="s">
        <v>265</v>
      </c>
      <c r="ES273" s="34">
        <f t="shared" ref="ES273:EV273" si="177">SUM(ES21)</f>
        <v>18.809999999999999</v>
      </c>
      <c r="ET273" s="34">
        <f t="shared" si="177"/>
        <v>16.05</v>
      </c>
      <c r="EU273" s="34">
        <f t="shared" si="177"/>
        <v>19.39</v>
      </c>
      <c r="EV273" s="34">
        <f t="shared" si="177"/>
        <v>20.75</v>
      </c>
      <c r="EZ273" s="34">
        <f t="shared" ref="EZ273:FC273" si="178">SUM(EZ21)</f>
        <v>19.559999999999999</v>
      </c>
      <c r="FA273" s="34">
        <f t="shared" si="178"/>
        <v>13.35</v>
      </c>
      <c r="FB273" s="34">
        <f t="shared" si="178"/>
        <v>20.27</v>
      </c>
      <c r="FC273" s="34">
        <f t="shared" si="178"/>
        <v>22.28</v>
      </c>
      <c r="FG273" s="34">
        <f t="shared" ref="FG273:FJ273" si="179">SUM(FG21)</f>
        <v>19.829999999999998</v>
      </c>
      <c r="FH273" s="34">
        <f t="shared" si="179"/>
        <v>15.06</v>
      </c>
      <c r="FI273" s="34">
        <f t="shared" si="179"/>
        <v>20.48</v>
      </c>
      <c r="FJ273" s="34">
        <f t="shared" si="179"/>
        <v>21.74</v>
      </c>
      <c r="FN273" s="34">
        <f t="shared" ref="FN273:FQ273" si="180">SUM(FN21)</f>
        <v>17.71</v>
      </c>
      <c r="FO273" s="34">
        <f t="shared" si="180"/>
        <v>11.59</v>
      </c>
      <c r="FP273" s="34">
        <f t="shared" si="180"/>
        <v>18.62</v>
      </c>
      <c r="FQ273" s="34">
        <f t="shared" si="180"/>
        <v>19.21</v>
      </c>
      <c r="FU273" s="34">
        <f t="shared" ref="FU273:FX273" si="181">SUM(FU21)</f>
        <v>19.05</v>
      </c>
      <c r="FV273" s="34">
        <f t="shared" si="181"/>
        <v>13.81</v>
      </c>
      <c r="FW273" s="34">
        <f t="shared" si="181"/>
        <v>20.399999999999999</v>
      </c>
      <c r="FX273" s="34">
        <f t="shared" si="181"/>
        <v>20.55</v>
      </c>
      <c r="GB273" s="34">
        <f t="shared" ref="GB273:GE273" si="182">SUM(GB21)</f>
        <v>18.18</v>
      </c>
      <c r="GC273" s="34">
        <f t="shared" si="182"/>
        <v>10.62</v>
      </c>
      <c r="GD273" s="34">
        <f t="shared" si="182"/>
        <v>19.100000000000001</v>
      </c>
      <c r="GE273" s="34">
        <f t="shared" si="182"/>
        <v>21.86</v>
      </c>
    </row>
    <row r="274" spans="1:187" x14ac:dyDescent="0.25">
      <c r="A274" s="34" t="s">
        <v>266</v>
      </c>
      <c r="B274" s="34">
        <f t="shared" si="156"/>
        <v>4.29</v>
      </c>
      <c r="C274" s="34">
        <f t="shared" si="156"/>
        <v>5.03</v>
      </c>
      <c r="D274" s="34">
        <f t="shared" si="156"/>
        <v>4.1900000000000004</v>
      </c>
      <c r="E274" s="34">
        <f t="shared" si="156"/>
        <v>3.22</v>
      </c>
      <c r="H274" s="34" t="s">
        <v>266</v>
      </c>
      <c r="I274" s="34">
        <f t="shared" si="157"/>
        <v>5.04</v>
      </c>
      <c r="J274" s="34">
        <f t="shared" si="157"/>
        <v>6.45</v>
      </c>
      <c r="K274" s="34">
        <f t="shared" si="157"/>
        <v>5.2</v>
      </c>
      <c r="L274" s="34">
        <f t="shared" si="157"/>
        <v>3.67</v>
      </c>
      <c r="O274" s="34" t="s">
        <v>266</v>
      </c>
      <c r="P274" s="34">
        <f t="shared" si="158"/>
        <v>4.59</v>
      </c>
      <c r="Q274" s="34">
        <f t="shared" si="158"/>
        <v>4.6500000000000004</v>
      </c>
      <c r="R274" s="34">
        <f t="shared" si="158"/>
        <v>4.45</v>
      </c>
      <c r="S274" s="34">
        <f t="shared" si="158"/>
        <v>4.92</v>
      </c>
      <c r="V274" s="34" t="s">
        <v>266</v>
      </c>
      <c r="W274" s="34">
        <f t="shared" si="159"/>
        <v>5.27</v>
      </c>
      <c r="X274" s="34">
        <f t="shared" si="159"/>
        <v>4.84</v>
      </c>
      <c r="Y274" s="34">
        <f t="shared" si="159"/>
        <v>5.64</v>
      </c>
      <c r="Z274" s="34">
        <f t="shared" si="159"/>
        <v>4.09</v>
      </c>
      <c r="AC274" s="34" t="s">
        <v>266</v>
      </c>
      <c r="AD274" s="34">
        <f t="shared" si="160"/>
        <v>5.97</v>
      </c>
      <c r="AE274" s="34">
        <f t="shared" si="160"/>
        <v>7.48</v>
      </c>
      <c r="AF274" s="34">
        <f t="shared" si="160"/>
        <v>6.82</v>
      </c>
      <c r="AG274" s="34">
        <f t="shared" si="160"/>
        <v>2.38</v>
      </c>
      <c r="AJ274" s="34" t="s">
        <v>266</v>
      </c>
      <c r="AK274" s="34">
        <f t="shared" si="161"/>
        <v>4.54</v>
      </c>
      <c r="AL274" s="34">
        <f t="shared" si="161"/>
        <v>5.58</v>
      </c>
      <c r="AM274" s="34">
        <f t="shared" si="161"/>
        <v>4.67</v>
      </c>
      <c r="AN274" s="34">
        <f t="shared" si="161"/>
        <v>3.29</v>
      </c>
      <c r="AQ274" s="34" t="s">
        <v>266</v>
      </c>
      <c r="AR274" s="34">
        <f t="shared" si="162"/>
        <v>4.29</v>
      </c>
      <c r="AS274" s="34">
        <f t="shared" si="162"/>
        <v>5.24</v>
      </c>
      <c r="AT274" s="34">
        <f t="shared" si="162"/>
        <v>4.47</v>
      </c>
      <c r="AU274" s="34">
        <f t="shared" si="162"/>
        <v>2.67</v>
      </c>
      <c r="AX274" s="34" t="s">
        <v>266</v>
      </c>
      <c r="AY274" s="34">
        <f t="shared" si="163"/>
        <v>4.76</v>
      </c>
      <c r="AZ274" s="34">
        <f t="shared" si="163"/>
        <v>5.71</v>
      </c>
      <c r="BA274" s="34">
        <f t="shared" si="163"/>
        <v>4.7</v>
      </c>
      <c r="BB274" s="34">
        <f t="shared" si="163"/>
        <v>3.55</v>
      </c>
      <c r="BE274" s="34" t="s">
        <v>266</v>
      </c>
      <c r="BF274" s="34">
        <f t="shared" si="164"/>
        <v>4.6900000000000004</v>
      </c>
      <c r="BG274" s="34">
        <f t="shared" si="164"/>
        <v>7.66</v>
      </c>
      <c r="BH274" s="34">
        <f t="shared" si="164"/>
        <v>4.2</v>
      </c>
      <c r="BI274" s="34">
        <f t="shared" si="164"/>
        <v>3.97</v>
      </c>
      <c r="BL274" s="34" t="s">
        <v>266</v>
      </c>
      <c r="BM274" s="34">
        <f t="shared" si="165"/>
        <v>3.99</v>
      </c>
      <c r="BN274" s="34">
        <f t="shared" si="165"/>
        <v>5.09</v>
      </c>
      <c r="BO274" s="34">
        <f t="shared" si="165"/>
        <v>4</v>
      </c>
      <c r="BP274" s="34">
        <f t="shared" si="165"/>
        <v>3.13</v>
      </c>
      <c r="BS274" s="34" t="s">
        <v>266</v>
      </c>
      <c r="BT274" s="34">
        <f t="shared" si="166"/>
        <v>3.45</v>
      </c>
      <c r="BU274" s="34">
        <f t="shared" si="166"/>
        <v>4.3</v>
      </c>
      <c r="BV274" s="34">
        <f t="shared" si="166"/>
        <v>3.18</v>
      </c>
      <c r="BW274" s="34">
        <f t="shared" si="166"/>
        <v>3.17</v>
      </c>
      <c r="BZ274" s="34" t="s">
        <v>266</v>
      </c>
      <c r="CA274" s="34">
        <f t="shared" si="167"/>
        <v>4.0999999999999996</v>
      </c>
      <c r="CB274" s="34">
        <f t="shared" si="167"/>
        <v>4.09</v>
      </c>
      <c r="CC274" s="34">
        <f t="shared" si="167"/>
        <v>3.82</v>
      </c>
      <c r="CD274" s="34">
        <f t="shared" si="167"/>
        <v>3.63</v>
      </c>
      <c r="CG274" s="34" t="s">
        <v>266</v>
      </c>
      <c r="CH274" s="34">
        <f t="shared" ref="CH274:CK274" si="183">SUM(CH22)</f>
        <v>3.47</v>
      </c>
      <c r="CI274" s="34">
        <f t="shared" si="183"/>
        <v>4.43</v>
      </c>
      <c r="CJ274" s="34">
        <f t="shared" si="183"/>
        <v>3.47</v>
      </c>
      <c r="CK274" s="34">
        <f t="shared" si="183"/>
        <v>2.35</v>
      </c>
      <c r="CN274" s="34" t="s">
        <v>266</v>
      </c>
      <c r="CO274" s="34">
        <f t="shared" ref="CO274:CR274" si="184">SUM(CO22)</f>
        <v>4.21</v>
      </c>
      <c r="CP274" s="34">
        <f t="shared" si="184"/>
        <v>4.8600000000000003</v>
      </c>
      <c r="CQ274" s="34">
        <f t="shared" si="184"/>
        <v>4.55</v>
      </c>
      <c r="CR274" s="34">
        <f t="shared" si="184"/>
        <v>2.0299999999999998</v>
      </c>
      <c r="CU274" s="34" t="s">
        <v>266</v>
      </c>
      <c r="CV274" s="34">
        <f t="shared" ref="CV274:CY274" si="185">SUM(CV22)</f>
        <v>3.69</v>
      </c>
      <c r="CW274" s="34">
        <f t="shared" si="185"/>
        <v>6.11</v>
      </c>
      <c r="CX274" s="34">
        <f t="shared" si="185"/>
        <v>3.21</v>
      </c>
      <c r="CY274" s="34">
        <f t="shared" si="185"/>
        <v>2.4900000000000002</v>
      </c>
      <c r="DB274" s="34" t="s">
        <v>266</v>
      </c>
      <c r="DC274" s="34">
        <f t="shared" ref="DC274:DF274" si="186">SUM(DC22)</f>
        <v>4.51</v>
      </c>
      <c r="DD274" s="34">
        <f t="shared" si="186"/>
        <v>7.79</v>
      </c>
      <c r="DE274" s="34">
        <f t="shared" si="186"/>
        <v>4.17</v>
      </c>
      <c r="DF274" s="34">
        <f t="shared" si="186"/>
        <v>2.8</v>
      </c>
      <c r="DI274" s="34" t="s">
        <v>266</v>
      </c>
      <c r="DJ274" s="34">
        <f t="shared" ref="DJ274:DM274" si="187">SUM(DJ22)</f>
        <v>3.62</v>
      </c>
      <c r="DK274" s="34">
        <f t="shared" si="187"/>
        <v>5.62</v>
      </c>
      <c r="DL274" s="34">
        <f t="shared" si="187"/>
        <v>3.66</v>
      </c>
      <c r="DM274" s="34">
        <f t="shared" si="187"/>
        <v>1.48</v>
      </c>
      <c r="DP274" s="34" t="s">
        <v>266</v>
      </c>
      <c r="DQ274" s="34">
        <f t="shared" ref="DQ274:DT274" si="188">SUM(DQ22)</f>
        <v>3.33</v>
      </c>
      <c r="DR274" s="34">
        <f t="shared" si="188"/>
        <v>4.01</v>
      </c>
      <c r="DS274" s="34">
        <f t="shared" si="188"/>
        <v>3.69</v>
      </c>
      <c r="DT274" s="34">
        <f t="shared" si="188"/>
        <v>1.82</v>
      </c>
      <c r="DW274" s="34" t="s">
        <v>266</v>
      </c>
      <c r="DX274" s="34">
        <f t="shared" ref="DX274:EA274" si="189">SUM(DX22)</f>
        <v>3.47</v>
      </c>
      <c r="DY274" s="34">
        <f t="shared" si="189"/>
        <v>2.69</v>
      </c>
      <c r="DZ274" s="34">
        <f t="shared" si="189"/>
        <v>3.99</v>
      </c>
      <c r="EA274" s="34">
        <f t="shared" si="189"/>
        <v>2.12</v>
      </c>
      <c r="ED274" s="34" t="s">
        <v>266</v>
      </c>
      <c r="EE274" s="34">
        <f t="shared" ref="EE274:EH274" si="190">SUM(EE22)</f>
        <v>3.53</v>
      </c>
      <c r="EF274" s="34">
        <f t="shared" si="190"/>
        <v>2.62</v>
      </c>
      <c r="EG274" s="34">
        <f t="shared" si="190"/>
        <v>3.76</v>
      </c>
      <c r="EH274" s="34">
        <f t="shared" si="190"/>
        <v>3.09</v>
      </c>
      <c r="EK274" s="34" t="s">
        <v>266</v>
      </c>
      <c r="EL274" s="34">
        <f t="shared" ref="EL274:EO274" si="191">SUM(EL22)</f>
        <v>3.67</v>
      </c>
      <c r="EM274" s="34">
        <f t="shared" si="191"/>
        <v>3.68</v>
      </c>
      <c r="EN274" s="34">
        <f t="shared" si="191"/>
        <v>3.94</v>
      </c>
      <c r="EO274" s="34">
        <f t="shared" si="191"/>
        <v>1.95</v>
      </c>
      <c r="ER274" s="34" t="s">
        <v>266</v>
      </c>
      <c r="ES274" s="34">
        <f t="shared" ref="ES274:EV274" si="192">SUM(ES22)</f>
        <v>3.78</v>
      </c>
      <c r="ET274" s="34">
        <f t="shared" si="192"/>
        <v>4.2300000000000004</v>
      </c>
      <c r="EU274" s="34">
        <f t="shared" si="192"/>
        <v>3.95</v>
      </c>
      <c r="EV274" s="34">
        <f t="shared" si="192"/>
        <v>2.27</v>
      </c>
      <c r="EZ274" s="34">
        <f t="shared" ref="EZ274:FC274" si="193">SUM(EZ22)</f>
        <v>3.13</v>
      </c>
      <c r="FA274" s="34">
        <f t="shared" si="193"/>
        <v>4.32</v>
      </c>
      <c r="FB274" s="34">
        <f t="shared" si="193"/>
        <v>3.11</v>
      </c>
      <c r="FC274" s="34">
        <f t="shared" si="193"/>
        <v>2.09</v>
      </c>
      <c r="FG274" s="34">
        <f t="shared" ref="FG274:FJ274" si="194">SUM(FG22)</f>
        <v>3.63</v>
      </c>
      <c r="FH274" s="34">
        <f t="shared" si="194"/>
        <v>4.87</v>
      </c>
      <c r="FI274" s="34">
        <f t="shared" si="194"/>
        <v>3.49</v>
      </c>
      <c r="FJ274" s="34">
        <f t="shared" si="194"/>
        <v>2.14</v>
      </c>
      <c r="FN274" s="34">
        <f t="shared" ref="FN274:FQ274" si="195">SUM(FN22)</f>
        <v>3.33</v>
      </c>
      <c r="FO274" s="34">
        <f t="shared" si="195"/>
        <v>2.88</v>
      </c>
      <c r="FP274" s="34">
        <f t="shared" si="195"/>
        <v>3.79</v>
      </c>
      <c r="FQ274" s="34">
        <f t="shared" si="195"/>
        <v>1.56</v>
      </c>
      <c r="FU274" s="34">
        <f t="shared" ref="FU274:FX274" si="196">SUM(FU22)</f>
        <v>3.15</v>
      </c>
      <c r="FV274" s="34">
        <f t="shared" si="196"/>
        <v>2.5</v>
      </c>
      <c r="FW274" s="34">
        <f t="shared" si="196"/>
        <v>3.53</v>
      </c>
      <c r="FX274" s="34">
        <f t="shared" si="196"/>
        <v>1.82</v>
      </c>
      <c r="GB274" s="34">
        <f t="shared" ref="GB274:GE274" si="197">SUM(GB22)</f>
        <v>3.18</v>
      </c>
      <c r="GC274" s="34">
        <f t="shared" si="197"/>
        <v>3.52</v>
      </c>
      <c r="GD274" s="34">
        <f t="shared" si="197"/>
        <v>3.15</v>
      </c>
      <c r="GE274" s="34">
        <f t="shared" si="197"/>
        <v>2.16</v>
      </c>
    </row>
    <row r="275" spans="1:187" x14ac:dyDescent="0.25">
      <c r="A275" s="34" t="s">
        <v>267</v>
      </c>
      <c r="B275" s="34">
        <f t="shared" si="156"/>
        <v>6.55</v>
      </c>
      <c r="C275" s="34">
        <f t="shared" si="156"/>
        <v>7.76</v>
      </c>
      <c r="D275" s="34">
        <f t="shared" si="156"/>
        <v>7.03</v>
      </c>
      <c r="E275" s="34">
        <f t="shared" si="156"/>
        <v>4.3899999999999997</v>
      </c>
      <c r="H275" s="34" t="s">
        <v>267</v>
      </c>
      <c r="I275" s="34">
        <f t="shared" si="157"/>
        <v>7.06</v>
      </c>
      <c r="J275" s="34">
        <f t="shared" si="157"/>
        <v>10.66</v>
      </c>
      <c r="K275" s="34">
        <f t="shared" si="157"/>
        <v>7.73</v>
      </c>
      <c r="L275" s="34">
        <f t="shared" si="157"/>
        <v>2.82</v>
      </c>
      <c r="O275" s="34" t="s">
        <v>267</v>
      </c>
      <c r="P275" s="34">
        <f t="shared" si="158"/>
        <v>6.58</v>
      </c>
      <c r="Q275" s="34">
        <f t="shared" si="158"/>
        <v>7.24</v>
      </c>
      <c r="R275" s="34">
        <f t="shared" si="158"/>
        <v>6.83</v>
      </c>
      <c r="S275" s="34">
        <f t="shared" si="158"/>
        <v>4.04</v>
      </c>
      <c r="V275" s="34" t="s">
        <v>267</v>
      </c>
      <c r="W275" s="34">
        <f t="shared" si="159"/>
        <v>6.18</v>
      </c>
      <c r="X275" s="34">
        <f t="shared" si="159"/>
        <v>8.98</v>
      </c>
      <c r="Y275" s="34">
        <f t="shared" si="159"/>
        <v>6.2</v>
      </c>
      <c r="Z275" s="34">
        <f t="shared" si="159"/>
        <v>3.17</v>
      </c>
      <c r="AC275" s="34" t="s">
        <v>267</v>
      </c>
      <c r="AD275" s="34">
        <f t="shared" si="160"/>
        <v>5.7</v>
      </c>
      <c r="AE275" s="34">
        <f t="shared" si="160"/>
        <v>6.13</v>
      </c>
      <c r="AF275" s="34">
        <f t="shared" si="160"/>
        <v>6.02</v>
      </c>
      <c r="AG275" s="34">
        <f t="shared" si="160"/>
        <v>3.64</v>
      </c>
      <c r="AJ275" s="34" t="s">
        <v>267</v>
      </c>
      <c r="AK275" s="34">
        <f t="shared" si="161"/>
        <v>5.86</v>
      </c>
      <c r="AL275" s="34">
        <f t="shared" si="161"/>
        <v>9.23</v>
      </c>
      <c r="AM275" s="34">
        <f t="shared" si="161"/>
        <v>5.95</v>
      </c>
      <c r="AN275" s="34">
        <f t="shared" si="161"/>
        <v>2.88</v>
      </c>
      <c r="AQ275" s="34" t="s">
        <v>267</v>
      </c>
      <c r="AR275" s="34">
        <f t="shared" si="162"/>
        <v>7.35</v>
      </c>
      <c r="AS275" s="34">
        <f t="shared" si="162"/>
        <v>10.83</v>
      </c>
      <c r="AT275" s="34">
        <f t="shared" si="162"/>
        <v>7.04</v>
      </c>
      <c r="AU275" s="34">
        <f t="shared" si="162"/>
        <v>4.09</v>
      </c>
      <c r="AX275" s="34" t="s">
        <v>267</v>
      </c>
      <c r="AY275" s="34">
        <f t="shared" si="163"/>
        <v>5.85</v>
      </c>
      <c r="AZ275" s="34">
        <f t="shared" si="163"/>
        <v>7.07</v>
      </c>
      <c r="BA275" s="34">
        <f t="shared" si="163"/>
        <v>6.2</v>
      </c>
      <c r="BB275" s="34">
        <f t="shared" si="163"/>
        <v>3.22</v>
      </c>
      <c r="BE275" s="34" t="s">
        <v>267</v>
      </c>
      <c r="BF275" s="34">
        <f t="shared" si="164"/>
        <v>4.74</v>
      </c>
      <c r="BG275" s="34">
        <f t="shared" si="164"/>
        <v>8.9600000000000009</v>
      </c>
      <c r="BH275" s="34">
        <f t="shared" si="164"/>
        <v>4.7699999999999996</v>
      </c>
      <c r="BI275" s="34">
        <f t="shared" si="164"/>
        <v>1.5</v>
      </c>
      <c r="BL275" s="34" t="s">
        <v>267</v>
      </c>
      <c r="BM275" s="34">
        <f t="shared" si="165"/>
        <v>5.31</v>
      </c>
      <c r="BN275" s="34">
        <f t="shared" si="165"/>
        <v>9.9</v>
      </c>
      <c r="BO275" s="34">
        <f t="shared" si="165"/>
        <v>5.26</v>
      </c>
      <c r="BP275" s="34">
        <f t="shared" si="165"/>
        <v>1.68</v>
      </c>
      <c r="BS275" s="34" t="s">
        <v>267</v>
      </c>
      <c r="BT275" s="34">
        <f t="shared" si="166"/>
        <v>4.84</v>
      </c>
      <c r="BU275" s="34">
        <f t="shared" si="166"/>
        <v>6.68</v>
      </c>
      <c r="BV275" s="34">
        <f t="shared" si="166"/>
        <v>5.4</v>
      </c>
      <c r="BW275" s="34">
        <f t="shared" si="166"/>
        <v>1.32</v>
      </c>
      <c r="BZ275" s="34" t="s">
        <v>267</v>
      </c>
      <c r="CA275" s="34">
        <f t="shared" si="167"/>
        <v>5.21</v>
      </c>
      <c r="CB275" s="34">
        <f t="shared" si="167"/>
        <v>8.69</v>
      </c>
      <c r="CC275" s="34">
        <f t="shared" si="167"/>
        <v>5.58</v>
      </c>
      <c r="CD275" s="34">
        <f t="shared" si="167"/>
        <v>1.7</v>
      </c>
      <c r="CG275" s="34" t="s">
        <v>267</v>
      </c>
      <c r="CH275" s="34">
        <f t="shared" ref="CH275:CK275" si="198">SUM(CH23)</f>
        <v>5.85</v>
      </c>
      <c r="CI275" s="34">
        <f t="shared" si="198"/>
        <v>7.54</v>
      </c>
      <c r="CJ275" s="34">
        <f t="shared" si="198"/>
        <v>5.89</v>
      </c>
      <c r="CK275" s="34">
        <f t="shared" si="198"/>
        <v>3</v>
      </c>
      <c r="CN275" s="34" t="s">
        <v>267</v>
      </c>
      <c r="CO275" s="34">
        <f t="shared" ref="CO275:CR275" si="199">SUM(CO23)</f>
        <v>5.08</v>
      </c>
      <c r="CP275" s="34">
        <f t="shared" si="199"/>
        <v>7.13</v>
      </c>
      <c r="CQ275" s="34">
        <f t="shared" si="199"/>
        <v>4.91</v>
      </c>
      <c r="CR275" s="34">
        <f t="shared" si="199"/>
        <v>3.6</v>
      </c>
      <c r="CU275" s="34" t="s">
        <v>267</v>
      </c>
      <c r="CV275" s="34">
        <f t="shared" ref="CV275:CY275" si="200">SUM(CV23)</f>
        <v>4.4800000000000004</v>
      </c>
      <c r="CW275" s="34">
        <f t="shared" si="200"/>
        <v>4.45</v>
      </c>
      <c r="CX275" s="34">
        <f t="shared" si="200"/>
        <v>5.0199999999999996</v>
      </c>
      <c r="CY275" s="34">
        <f t="shared" si="200"/>
        <v>2.4300000000000002</v>
      </c>
      <c r="DB275" s="34" t="s">
        <v>267</v>
      </c>
      <c r="DC275" s="34">
        <f t="shared" ref="DC275:DF275" si="201">SUM(DC23)</f>
        <v>5.39</v>
      </c>
      <c r="DD275" s="34">
        <f t="shared" si="201"/>
        <v>5.9</v>
      </c>
      <c r="DE275" s="34">
        <f t="shared" si="201"/>
        <v>6.09</v>
      </c>
      <c r="DF275" s="34">
        <f t="shared" si="201"/>
        <v>2.78</v>
      </c>
      <c r="DI275" s="34" t="s">
        <v>267</v>
      </c>
      <c r="DJ275" s="34">
        <f t="shared" ref="DJ275:DM275" si="202">SUM(DJ23)</f>
        <v>5.45</v>
      </c>
      <c r="DK275" s="34">
        <f t="shared" si="202"/>
        <v>7.02</v>
      </c>
      <c r="DL275" s="34">
        <f t="shared" si="202"/>
        <v>5.76</v>
      </c>
      <c r="DM275" s="34">
        <f t="shared" si="202"/>
        <v>2.6</v>
      </c>
      <c r="DP275" s="34" t="s">
        <v>267</v>
      </c>
      <c r="DQ275" s="34">
        <f t="shared" ref="DQ275:DT275" si="203">SUM(DQ23)</f>
        <v>6.71</v>
      </c>
      <c r="DR275" s="34">
        <f t="shared" si="203"/>
        <v>10.88</v>
      </c>
      <c r="DS275" s="34">
        <f t="shared" si="203"/>
        <v>6.85</v>
      </c>
      <c r="DT275" s="34">
        <f t="shared" si="203"/>
        <v>2.14</v>
      </c>
      <c r="DW275" s="34" t="s">
        <v>267</v>
      </c>
      <c r="DX275" s="34">
        <f t="shared" ref="DX275:EA275" si="204">SUM(DX23)</f>
        <v>6.99</v>
      </c>
      <c r="DY275" s="34">
        <f t="shared" si="204"/>
        <v>7.93</v>
      </c>
      <c r="DZ275" s="34">
        <f t="shared" si="204"/>
        <v>7.26</v>
      </c>
      <c r="EA275" s="34">
        <f t="shared" si="204"/>
        <v>3.72</v>
      </c>
      <c r="ED275" s="34" t="s">
        <v>267</v>
      </c>
      <c r="EE275" s="34">
        <f t="shared" ref="EE275:EH275" si="205">SUM(EE23)</f>
        <v>5.76</v>
      </c>
      <c r="EF275" s="34">
        <f t="shared" si="205"/>
        <v>7.94</v>
      </c>
      <c r="EG275" s="34">
        <f t="shared" si="205"/>
        <v>6.09</v>
      </c>
      <c r="EH275" s="34">
        <f t="shared" si="205"/>
        <v>2.63</v>
      </c>
      <c r="EK275" s="34" t="s">
        <v>267</v>
      </c>
      <c r="EL275" s="34">
        <f t="shared" ref="EL275:EO275" si="206">SUM(EL23)</f>
        <v>5.67</v>
      </c>
      <c r="EM275" s="34">
        <f t="shared" si="206"/>
        <v>6.04</v>
      </c>
      <c r="EN275" s="34">
        <f t="shared" si="206"/>
        <v>6.46</v>
      </c>
      <c r="EO275" s="34">
        <f t="shared" si="206"/>
        <v>1.89</v>
      </c>
      <c r="ER275" s="34" t="s">
        <v>267</v>
      </c>
      <c r="ES275" s="34">
        <f t="shared" ref="ES275:EV275" si="207">SUM(ES23)</f>
        <v>6.14</v>
      </c>
      <c r="ET275" s="34">
        <f t="shared" si="207"/>
        <v>6.07</v>
      </c>
      <c r="EU275" s="34">
        <f t="shared" si="207"/>
        <v>7.16</v>
      </c>
      <c r="EV275" s="34">
        <f t="shared" si="207"/>
        <v>2.35</v>
      </c>
      <c r="EZ275" s="34">
        <f t="shared" ref="EZ275:FC275" si="208">SUM(EZ23)</f>
        <v>5.54</v>
      </c>
      <c r="FA275" s="34">
        <f t="shared" si="208"/>
        <v>4.84</v>
      </c>
      <c r="FB275" s="34">
        <f t="shared" si="208"/>
        <v>6.4</v>
      </c>
      <c r="FC275" s="34">
        <f t="shared" si="208"/>
        <v>2.2000000000000002</v>
      </c>
      <c r="FG275" s="34">
        <f t="shared" ref="FG275:FJ275" si="209">SUM(FG23)</f>
        <v>5.7</v>
      </c>
      <c r="FH275" s="34">
        <f t="shared" si="209"/>
        <v>6.08</v>
      </c>
      <c r="FI275" s="34">
        <f t="shared" si="209"/>
        <v>6.48</v>
      </c>
      <c r="FJ275" s="34">
        <f t="shared" si="209"/>
        <v>1.98</v>
      </c>
      <c r="FN275" s="34">
        <f t="shared" ref="FN275:FQ275" si="210">SUM(FN23)</f>
        <v>6.6</v>
      </c>
      <c r="FO275" s="34">
        <f t="shared" si="210"/>
        <v>7.24</v>
      </c>
      <c r="FP275" s="34">
        <f t="shared" si="210"/>
        <v>7.12</v>
      </c>
      <c r="FQ275" s="34">
        <f t="shared" si="210"/>
        <v>2.78</v>
      </c>
      <c r="FU275" s="34">
        <f t="shared" ref="FU275:FX275" si="211">SUM(FU23)</f>
        <v>6.8</v>
      </c>
      <c r="FV275" s="34">
        <f t="shared" si="211"/>
        <v>8.0399999999999991</v>
      </c>
      <c r="FW275" s="34">
        <f t="shared" si="211"/>
        <v>7.27</v>
      </c>
      <c r="FX275" s="34">
        <f t="shared" si="211"/>
        <v>3.51</v>
      </c>
      <c r="GB275" s="34">
        <f t="shared" ref="GB275:GE275" si="212">SUM(GB23)</f>
        <v>6.73</v>
      </c>
      <c r="GC275" s="34">
        <f t="shared" si="212"/>
        <v>8.52</v>
      </c>
      <c r="GD275" s="34">
        <f t="shared" si="212"/>
        <v>7.58</v>
      </c>
      <c r="GE275" s="34">
        <f t="shared" si="212"/>
        <v>2.65</v>
      </c>
    </row>
    <row r="276" spans="1:187" x14ac:dyDescent="0.25">
      <c r="A276" s="34" t="s">
        <v>268</v>
      </c>
      <c r="B276" s="34">
        <f t="shared" si="156"/>
        <v>0.51</v>
      </c>
      <c r="C276" s="34">
        <f t="shared" si="156"/>
        <v>1.65</v>
      </c>
      <c r="D276" s="34">
        <f t="shared" si="156"/>
        <v>0.35</v>
      </c>
      <c r="E276" s="34">
        <f t="shared" si="156"/>
        <v>0.3</v>
      </c>
      <c r="H276" s="34" t="s">
        <v>268</v>
      </c>
      <c r="I276" s="34">
        <f t="shared" si="157"/>
        <v>0.69</v>
      </c>
      <c r="J276" s="34">
        <f t="shared" si="157"/>
        <v>1.17</v>
      </c>
      <c r="K276" s="34">
        <f t="shared" si="157"/>
        <v>0.54</v>
      </c>
      <c r="L276" s="34">
        <f t="shared" si="157"/>
        <v>0.16</v>
      </c>
      <c r="O276" s="34" t="s">
        <v>268</v>
      </c>
      <c r="P276" s="34">
        <f t="shared" si="158"/>
        <v>0.7</v>
      </c>
      <c r="Q276" s="34">
        <f t="shared" si="158"/>
        <v>1.74</v>
      </c>
      <c r="R276" s="34">
        <f t="shared" si="158"/>
        <v>0.53</v>
      </c>
      <c r="S276" s="34">
        <f t="shared" si="158"/>
        <v>0.28999999999999998</v>
      </c>
      <c r="V276" s="34" t="s">
        <v>268</v>
      </c>
      <c r="W276" s="34">
        <f t="shared" si="159"/>
        <v>0.73</v>
      </c>
      <c r="X276" s="34">
        <f t="shared" si="159"/>
        <v>1.1000000000000001</v>
      </c>
      <c r="Y276" s="34">
        <f t="shared" si="159"/>
        <v>0.82</v>
      </c>
      <c r="Z276" s="34">
        <f t="shared" si="159"/>
        <v>0.19</v>
      </c>
      <c r="AC276" s="34" t="s">
        <v>268</v>
      </c>
      <c r="AD276" s="34">
        <f t="shared" si="160"/>
        <v>0.95</v>
      </c>
      <c r="AE276" s="34">
        <f t="shared" si="160"/>
        <v>3.17</v>
      </c>
      <c r="AF276" s="34">
        <f t="shared" si="160"/>
        <v>0.56000000000000005</v>
      </c>
      <c r="AG276" s="34">
        <f t="shared" si="160"/>
        <v>0.48</v>
      </c>
      <c r="AJ276" s="34" t="s">
        <v>268</v>
      </c>
      <c r="AK276" s="34">
        <f t="shared" si="161"/>
        <v>0.56000000000000005</v>
      </c>
      <c r="AL276" s="34">
        <f t="shared" si="161"/>
        <v>1.28</v>
      </c>
      <c r="AM276" s="34">
        <f t="shared" si="161"/>
        <v>0.35</v>
      </c>
      <c r="AN276" s="34">
        <f t="shared" si="161"/>
        <v>0.47</v>
      </c>
      <c r="AQ276" s="34" t="s">
        <v>268</v>
      </c>
      <c r="AR276" s="34">
        <f t="shared" si="162"/>
        <v>0.59</v>
      </c>
      <c r="AS276" s="34">
        <f t="shared" si="162"/>
        <v>1.93</v>
      </c>
      <c r="AT276" s="34">
        <f t="shared" si="162"/>
        <v>0.44</v>
      </c>
      <c r="AU276" s="34">
        <f t="shared" si="162"/>
        <v>0.11</v>
      </c>
      <c r="AX276" s="34" t="s">
        <v>268</v>
      </c>
      <c r="AY276" s="34">
        <f t="shared" si="163"/>
        <v>1.68</v>
      </c>
      <c r="AZ276" s="34">
        <f t="shared" si="163"/>
        <v>2.17</v>
      </c>
      <c r="BA276" s="34">
        <f t="shared" si="163"/>
        <v>1.53</v>
      </c>
      <c r="BB276" s="34">
        <f t="shared" si="163"/>
        <v>1.71</v>
      </c>
      <c r="BE276" s="34" t="s">
        <v>268</v>
      </c>
      <c r="BF276" s="34">
        <f t="shared" si="164"/>
        <v>1.45</v>
      </c>
      <c r="BG276" s="34">
        <f t="shared" si="164"/>
        <v>2.2799999999999998</v>
      </c>
      <c r="BH276" s="34">
        <f t="shared" si="164"/>
        <v>1.1299999999999999</v>
      </c>
      <c r="BI276" s="34">
        <f t="shared" si="164"/>
        <v>1.57</v>
      </c>
      <c r="BL276" s="34" t="s">
        <v>268</v>
      </c>
      <c r="BM276" s="34">
        <f t="shared" si="165"/>
        <v>2.19</v>
      </c>
      <c r="BN276" s="34">
        <f t="shared" si="165"/>
        <v>4.08</v>
      </c>
      <c r="BO276" s="34">
        <f t="shared" si="165"/>
        <v>1.75</v>
      </c>
      <c r="BP276" s="34">
        <f t="shared" si="165"/>
        <v>1.76</v>
      </c>
      <c r="BS276" s="34" t="s">
        <v>268</v>
      </c>
      <c r="BT276" s="34">
        <f t="shared" si="166"/>
        <v>2.0099999999999998</v>
      </c>
      <c r="BU276" s="34">
        <f t="shared" si="166"/>
        <v>4.1900000000000004</v>
      </c>
      <c r="BV276" s="34">
        <f t="shared" si="166"/>
        <v>1.75</v>
      </c>
      <c r="BW276" s="34">
        <f t="shared" si="166"/>
        <v>1.26</v>
      </c>
      <c r="BZ276" s="34" t="s">
        <v>268</v>
      </c>
      <c r="CA276" s="34">
        <f t="shared" si="167"/>
        <v>1.95</v>
      </c>
      <c r="CB276" s="34">
        <f t="shared" si="167"/>
        <v>2.1800000000000002</v>
      </c>
      <c r="CC276" s="34">
        <f t="shared" si="167"/>
        <v>2</v>
      </c>
      <c r="CD276" s="34">
        <f t="shared" si="167"/>
        <v>1.81</v>
      </c>
      <c r="CG276" s="34" t="s">
        <v>268</v>
      </c>
      <c r="CH276" s="34">
        <f t="shared" ref="CH276:CK276" si="213">SUM(CH24)</f>
        <v>1.82</v>
      </c>
      <c r="CI276" s="34">
        <f t="shared" si="213"/>
        <v>2.86</v>
      </c>
      <c r="CJ276" s="34">
        <f t="shared" si="213"/>
        <v>1.72</v>
      </c>
      <c r="CK276" s="34">
        <f t="shared" si="213"/>
        <v>1.0900000000000001</v>
      </c>
      <c r="CN276" s="34" t="s">
        <v>268</v>
      </c>
      <c r="CO276" s="34">
        <f t="shared" ref="CO276:CR276" si="214">SUM(CO24)</f>
        <v>2.5</v>
      </c>
      <c r="CP276" s="34">
        <f t="shared" si="214"/>
        <v>4.17</v>
      </c>
      <c r="CQ276" s="34">
        <f t="shared" si="214"/>
        <v>2.35</v>
      </c>
      <c r="CR276" s="34">
        <f t="shared" si="214"/>
        <v>1.29</v>
      </c>
      <c r="CU276" s="34" t="s">
        <v>268</v>
      </c>
      <c r="CV276" s="34">
        <f t="shared" ref="CV276:CY276" si="215">SUM(CV24)</f>
        <v>2.61</v>
      </c>
      <c r="CW276" s="34">
        <f t="shared" si="215"/>
        <v>4.62</v>
      </c>
      <c r="CX276" s="34">
        <f t="shared" si="215"/>
        <v>2.5299999999999998</v>
      </c>
      <c r="CY276" s="34">
        <f t="shared" si="215"/>
        <v>1.45</v>
      </c>
      <c r="DB276" s="34" t="s">
        <v>268</v>
      </c>
      <c r="DC276" s="34">
        <f t="shared" ref="DC276:DF276" si="216">SUM(DC24)</f>
        <v>1.67</v>
      </c>
      <c r="DD276" s="34">
        <f t="shared" si="216"/>
        <v>3.27</v>
      </c>
      <c r="DE276" s="34">
        <f t="shared" si="216"/>
        <v>1.45</v>
      </c>
      <c r="DF276" s="34">
        <f t="shared" si="216"/>
        <v>0.65</v>
      </c>
      <c r="DI276" s="34" t="s">
        <v>268</v>
      </c>
      <c r="DJ276" s="34">
        <f t="shared" ref="DJ276:DM276" si="217">SUM(DJ24)</f>
        <v>2.84</v>
      </c>
      <c r="DK276" s="34">
        <f t="shared" si="217"/>
        <v>5.29</v>
      </c>
      <c r="DL276" s="34">
        <f t="shared" si="217"/>
        <v>2.88</v>
      </c>
      <c r="DM276" s="34">
        <f t="shared" si="217"/>
        <v>1.51</v>
      </c>
      <c r="DP276" s="34" t="s">
        <v>268</v>
      </c>
      <c r="DQ276" s="34">
        <f t="shared" ref="DQ276:DT276" si="218">SUM(DQ24)</f>
        <v>1.86</v>
      </c>
      <c r="DR276" s="34">
        <f t="shared" si="218"/>
        <v>2.23</v>
      </c>
      <c r="DS276" s="34">
        <f t="shared" si="218"/>
        <v>1.73</v>
      </c>
      <c r="DT276" s="34">
        <f t="shared" si="218"/>
        <v>1.89</v>
      </c>
      <c r="DW276" s="34" t="s">
        <v>268</v>
      </c>
      <c r="DX276" s="34">
        <f t="shared" ref="DX276:EA276" si="219">SUM(DX24)</f>
        <v>2.33</v>
      </c>
      <c r="DY276" s="34">
        <f t="shared" si="219"/>
        <v>4.26</v>
      </c>
      <c r="DZ276" s="34">
        <f t="shared" si="219"/>
        <v>2.2999999999999998</v>
      </c>
      <c r="EA276" s="34">
        <f t="shared" si="219"/>
        <v>1.1000000000000001</v>
      </c>
      <c r="ED276" s="34" t="s">
        <v>268</v>
      </c>
      <c r="EE276" s="34">
        <f t="shared" ref="EE276:EH276" si="220">SUM(EE24)</f>
        <v>2.48</v>
      </c>
      <c r="EF276" s="34">
        <f t="shared" si="220"/>
        <v>2.71</v>
      </c>
      <c r="EG276" s="34">
        <f t="shared" si="220"/>
        <v>2.7</v>
      </c>
      <c r="EH276" s="34">
        <f t="shared" si="220"/>
        <v>1.64</v>
      </c>
      <c r="EK276" s="34" t="s">
        <v>268</v>
      </c>
      <c r="EL276" s="34">
        <f t="shared" ref="EL276:EO276" si="221">SUM(EL24)</f>
        <v>2.41</v>
      </c>
      <c r="EM276" s="34">
        <f t="shared" si="221"/>
        <v>3.96</v>
      </c>
      <c r="EN276" s="34">
        <f t="shared" si="221"/>
        <v>2.08</v>
      </c>
      <c r="EO276" s="34">
        <f t="shared" si="221"/>
        <v>2.16</v>
      </c>
      <c r="ER276" s="34" t="s">
        <v>268</v>
      </c>
      <c r="ES276" s="34">
        <f t="shared" ref="ES276:EV276" si="222">SUM(ES24)</f>
        <v>2.83</v>
      </c>
      <c r="ET276" s="34">
        <f t="shared" si="222"/>
        <v>2.91</v>
      </c>
      <c r="EU276" s="34">
        <f t="shared" si="222"/>
        <v>2.83</v>
      </c>
      <c r="EV276" s="34">
        <f t="shared" si="222"/>
        <v>2.5</v>
      </c>
      <c r="EZ276" s="34">
        <f t="shared" ref="EZ276:FC276" si="223">SUM(EZ24)</f>
        <v>3.03</v>
      </c>
      <c r="FA276" s="34">
        <f t="shared" si="223"/>
        <v>4.29</v>
      </c>
      <c r="FB276" s="34">
        <f t="shared" si="223"/>
        <v>2.5499999999999998</v>
      </c>
      <c r="FC276" s="34">
        <f t="shared" si="223"/>
        <v>3.49</v>
      </c>
      <c r="FG276" s="34">
        <f t="shared" ref="FG276:FJ276" si="224">SUM(FG24)</f>
        <v>2.39</v>
      </c>
      <c r="FH276" s="34">
        <f t="shared" si="224"/>
        <v>2.54</v>
      </c>
      <c r="FI276" s="34">
        <f t="shared" si="224"/>
        <v>2.2799999999999998</v>
      </c>
      <c r="FJ276" s="34">
        <f t="shared" si="224"/>
        <v>2.77</v>
      </c>
      <c r="FN276" s="34">
        <f t="shared" ref="FN276:FQ276" si="225">SUM(FN24)</f>
        <v>2.78</v>
      </c>
      <c r="FO276" s="34">
        <f t="shared" si="225"/>
        <v>3.28</v>
      </c>
      <c r="FP276" s="34">
        <f t="shared" si="225"/>
        <v>2.42</v>
      </c>
      <c r="FQ276" s="34">
        <f t="shared" si="225"/>
        <v>3.76</v>
      </c>
      <c r="FU276" s="34">
        <f t="shared" ref="FU276:FX276" si="226">SUM(FU24)</f>
        <v>3.44</v>
      </c>
      <c r="FV276" s="34">
        <f t="shared" si="226"/>
        <v>4.05</v>
      </c>
      <c r="FW276" s="34">
        <f t="shared" si="226"/>
        <v>2.59</v>
      </c>
      <c r="FX276" s="34">
        <f t="shared" si="226"/>
        <v>5.21</v>
      </c>
      <c r="GB276" s="34">
        <f t="shared" ref="GB276:GE276" si="227">SUM(GB24)</f>
        <v>3.07</v>
      </c>
      <c r="GC276" s="34">
        <f t="shared" si="227"/>
        <v>2</v>
      </c>
      <c r="GD276" s="34">
        <f t="shared" si="227"/>
        <v>2.74</v>
      </c>
      <c r="GE276" s="34">
        <f t="shared" si="227"/>
        <v>5.21</v>
      </c>
    </row>
    <row r="277" spans="1:187" x14ac:dyDescent="0.25">
      <c r="A277" s="34" t="s">
        <v>269</v>
      </c>
      <c r="B277" s="34">
        <f t="shared" si="156"/>
        <v>1.8</v>
      </c>
      <c r="C277" s="34">
        <f t="shared" si="156"/>
        <v>2.12</v>
      </c>
      <c r="D277" s="34">
        <f t="shared" si="156"/>
        <v>1.66</v>
      </c>
      <c r="E277" s="34">
        <f t="shared" si="156"/>
        <v>0.76</v>
      </c>
      <c r="H277" s="34" t="s">
        <v>269</v>
      </c>
      <c r="I277" s="34">
        <f t="shared" si="157"/>
        <v>2.04</v>
      </c>
      <c r="J277" s="34">
        <f t="shared" si="157"/>
        <v>2.2400000000000002</v>
      </c>
      <c r="K277" s="34">
        <f t="shared" si="157"/>
        <v>1.86</v>
      </c>
      <c r="L277" s="34">
        <f t="shared" si="157"/>
        <v>1.42</v>
      </c>
      <c r="O277" s="34" t="s">
        <v>269</v>
      </c>
      <c r="P277" s="34">
        <f t="shared" si="158"/>
        <v>2.04</v>
      </c>
      <c r="Q277" s="34">
        <f t="shared" si="158"/>
        <v>2.5099999999999998</v>
      </c>
      <c r="R277" s="34">
        <f t="shared" si="158"/>
        <v>1.86</v>
      </c>
      <c r="S277" s="34">
        <f t="shared" si="158"/>
        <v>1.37</v>
      </c>
      <c r="V277" s="34" t="s">
        <v>269</v>
      </c>
      <c r="W277" s="34">
        <f t="shared" si="159"/>
        <v>2.25</v>
      </c>
      <c r="X277" s="34">
        <f t="shared" si="159"/>
        <v>1.56</v>
      </c>
      <c r="Y277" s="34">
        <f t="shared" si="159"/>
        <v>2.09</v>
      </c>
      <c r="Z277" s="34">
        <f t="shared" si="159"/>
        <v>2.34</v>
      </c>
      <c r="AC277" s="34" t="s">
        <v>269</v>
      </c>
      <c r="AD277" s="34">
        <f t="shared" si="160"/>
        <v>2.25</v>
      </c>
      <c r="AE277" s="34">
        <f t="shared" si="160"/>
        <v>1.73</v>
      </c>
      <c r="AF277" s="34">
        <f t="shared" si="160"/>
        <v>1.92</v>
      </c>
      <c r="AG277" s="34">
        <f t="shared" si="160"/>
        <v>2.06</v>
      </c>
      <c r="AJ277" s="34" t="s">
        <v>269</v>
      </c>
      <c r="AK277" s="34">
        <f t="shared" si="161"/>
        <v>2.0499999999999998</v>
      </c>
      <c r="AL277" s="34">
        <f t="shared" si="161"/>
        <v>3.25</v>
      </c>
      <c r="AM277" s="34">
        <f t="shared" si="161"/>
        <v>2.02</v>
      </c>
      <c r="AN277" s="34">
        <f t="shared" si="161"/>
        <v>0.91</v>
      </c>
      <c r="AQ277" s="34" t="s">
        <v>269</v>
      </c>
      <c r="AR277" s="34">
        <f t="shared" si="162"/>
        <v>2.2999999999999998</v>
      </c>
      <c r="AS277" s="34">
        <f t="shared" si="162"/>
        <v>2.59</v>
      </c>
      <c r="AT277" s="34">
        <f t="shared" si="162"/>
        <v>2</v>
      </c>
      <c r="AU277" s="34">
        <f t="shared" si="162"/>
        <v>1.54</v>
      </c>
      <c r="AX277" s="34" t="s">
        <v>269</v>
      </c>
      <c r="AY277" s="34">
        <f t="shared" si="163"/>
        <v>2.37</v>
      </c>
      <c r="AZ277" s="34">
        <f t="shared" si="163"/>
        <v>3.04</v>
      </c>
      <c r="BA277" s="34">
        <f t="shared" si="163"/>
        <v>2.17</v>
      </c>
      <c r="BB277" s="34">
        <f t="shared" si="163"/>
        <v>1.77</v>
      </c>
      <c r="BE277" s="34" t="s">
        <v>269</v>
      </c>
      <c r="BF277" s="34">
        <f t="shared" si="164"/>
        <v>1.96</v>
      </c>
      <c r="BG277" s="34">
        <f t="shared" si="164"/>
        <v>2.2000000000000002</v>
      </c>
      <c r="BH277" s="34">
        <f t="shared" si="164"/>
        <v>1.88</v>
      </c>
      <c r="BI277" s="34">
        <f t="shared" si="164"/>
        <v>1.26</v>
      </c>
      <c r="BL277" s="34" t="s">
        <v>269</v>
      </c>
      <c r="BM277" s="34">
        <f t="shared" si="165"/>
        <v>1.82</v>
      </c>
      <c r="BN277" s="34">
        <f t="shared" si="165"/>
        <v>2.64</v>
      </c>
      <c r="BO277" s="34">
        <f t="shared" si="165"/>
        <v>1.66</v>
      </c>
      <c r="BP277" s="34">
        <f t="shared" si="165"/>
        <v>1.1499999999999999</v>
      </c>
      <c r="BS277" s="34" t="s">
        <v>269</v>
      </c>
      <c r="BT277" s="34">
        <f t="shared" si="166"/>
        <v>2.17</v>
      </c>
      <c r="BU277" s="34">
        <f t="shared" si="166"/>
        <v>3.6</v>
      </c>
      <c r="BV277" s="34">
        <f t="shared" si="166"/>
        <v>1.71</v>
      </c>
      <c r="BW277" s="34">
        <f t="shared" si="166"/>
        <v>1.94</v>
      </c>
      <c r="BZ277" s="34" t="s">
        <v>269</v>
      </c>
      <c r="CA277" s="34">
        <f t="shared" si="167"/>
        <v>2.31</v>
      </c>
      <c r="CB277" s="34">
        <f t="shared" si="167"/>
        <v>3.46</v>
      </c>
      <c r="CC277" s="34">
        <f t="shared" si="167"/>
        <v>2.12</v>
      </c>
      <c r="CD277" s="34">
        <f t="shared" si="167"/>
        <v>1.39</v>
      </c>
      <c r="CG277" s="34" t="s">
        <v>269</v>
      </c>
      <c r="CH277" s="34">
        <f t="shared" ref="CH277:CK277" si="228">SUM(CH25)</f>
        <v>2.44</v>
      </c>
      <c r="CI277" s="34">
        <f t="shared" si="228"/>
        <v>2.29</v>
      </c>
      <c r="CJ277" s="34">
        <f t="shared" si="228"/>
        <v>2.31</v>
      </c>
      <c r="CK277" s="34">
        <f t="shared" si="228"/>
        <v>1.69</v>
      </c>
      <c r="CN277" s="34" t="s">
        <v>269</v>
      </c>
      <c r="CO277" s="34">
        <f t="shared" ref="CO277:CR277" si="229">SUM(CO25)</f>
        <v>1.74</v>
      </c>
      <c r="CP277" s="34">
        <f t="shared" si="229"/>
        <v>1.58</v>
      </c>
      <c r="CQ277" s="34">
        <f t="shared" si="229"/>
        <v>1.65</v>
      </c>
      <c r="CR277" s="34">
        <f t="shared" si="229"/>
        <v>1.1299999999999999</v>
      </c>
      <c r="CU277" s="34" t="s">
        <v>269</v>
      </c>
      <c r="CV277" s="34">
        <f t="shared" ref="CV277:CY277" si="230">SUM(CV25)</f>
        <v>2.4700000000000002</v>
      </c>
      <c r="CW277" s="34">
        <f t="shared" si="230"/>
        <v>2.7</v>
      </c>
      <c r="CX277" s="34">
        <f t="shared" si="230"/>
        <v>2.54</v>
      </c>
      <c r="CY277" s="34">
        <f t="shared" si="230"/>
        <v>1.41</v>
      </c>
      <c r="DB277" s="34" t="s">
        <v>269</v>
      </c>
      <c r="DC277" s="34">
        <f t="shared" ref="DC277:DF277" si="231">SUM(DC25)</f>
        <v>2.52</v>
      </c>
      <c r="DD277" s="34">
        <f t="shared" si="231"/>
        <v>2.39</v>
      </c>
      <c r="DE277" s="34">
        <f t="shared" si="231"/>
        <v>2.35</v>
      </c>
      <c r="DF277" s="34">
        <f t="shared" si="231"/>
        <v>2.09</v>
      </c>
      <c r="DI277" s="34" t="s">
        <v>269</v>
      </c>
      <c r="DJ277" s="34">
        <f t="shared" ref="DJ277:DM277" si="232">SUM(DJ25)</f>
        <v>2.65</v>
      </c>
      <c r="DK277" s="34">
        <f t="shared" si="232"/>
        <v>3.48</v>
      </c>
      <c r="DL277" s="34">
        <f t="shared" si="232"/>
        <v>2.2799999999999998</v>
      </c>
      <c r="DM277" s="34">
        <f t="shared" si="232"/>
        <v>2.31</v>
      </c>
      <c r="DP277" s="34" t="s">
        <v>269</v>
      </c>
      <c r="DQ277" s="34">
        <f t="shared" ref="DQ277:DT277" si="233">SUM(DQ25)</f>
        <v>1.67</v>
      </c>
      <c r="DR277" s="34">
        <f t="shared" si="233"/>
        <v>1.79</v>
      </c>
      <c r="DS277" s="34">
        <f t="shared" si="233"/>
        <v>1.24</v>
      </c>
      <c r="DT277" s="34">
        <f t="shared" si="233"/>
        <v>2.21</v>
      </c>
      <c r="DW277" s="34" t="s">
        <v>269</v>
      </c>
      <c r="DX277" s="34">
        <f t="shared" ref="DX277:EA277" si="234">SUM(DX25)</f>
        <v>1.91</v>
      </c>
      <c r="DY277" s="34">
        <f t="shared" si="234"/>
        <v>1.94</v>
      </c>
      <c r="DZ277" s="34">
        <f t="shared" si="234"/>
        <v>1.66</v>
      </c>
      <c r="EA277" s="34">
        <f t="shared" si="234"/>
        <v>2.5099999999999998</v>
      </c>
      <c r="ED277" s="34" t="s">
        <v>269</v>
      </c>
      <c r="EE277" s="34">
        <f t="shared" ref="EE277:EH277" si="235">SUM(EE25)</f>
        <v>1.97</v>
      </c>
      <c r="EF277" s="34">
        <f t="shared" si="235"/>
        <v>2.5099999999999998</v>
      </c>
      <c r="EG277" s="34">
        <f t="shared" si="235"/>
        <v>1.89</v>
      </c>
      <c r="EH277" s="34">
        <f t="shared" si="235"/>
        <v>1.53</v>
      </c>
      <c r="EK277" s="34" t="s">
        <v>269</v>
      </c>
      <c r="EL277" s="34">
        <f t="shared" ref="EL277:EO277" si="236">SUM(EL25)</f>
        <v>2.06</v>
      </c>
      <c r="EM277" s="34">
        <f t="shared" si="236"/>
        <v>2.38</v>
      </c>
      <c r="EN277" s="34">
        <f t="shared" si="236"/>
        <v>1.64</v>
      </c>
      <c r="EO277" s="34">
        <f t="shared" si="236"/>
        <v>2.34</v>
      </c>
      <c r="ER277" s="34" t="s">
        <v>269</v>
      </c>
      <c r="ES277" s="34">
        <f t="shared" ref="ES277:EV277" si="237">SUM(ES25)</f>
        <v>1.75</v>
      </c>
      <c r="ET277" s="34">
        <f t="shared" si="237"/>
        <v>2.57</v>
      </c>
      <c r="EU277" s="34">
        <f t="shared" si="237"/>
        <v>1.4</v>
      </c>
      <c r="EV277" s="34">
        <f t="shared" si="237"/>
        <v>1.84</v>
      </c>
      <c r="EZ277" s="34">
        <f t="shared" ref="EZ277:FC277" si="238">SUM(EZ25)</f>
        <v>1.86</v>
      </c>
      <c r="FA277" s="34">
        <f t="shared" si="238"/>
        <v>2.99</v>
      </c>
      <c r="FB277" s="34">
        <f t="shared" si="238"/>
        <v>1.38</v>
      </c>
      <c r="FC277" s="34">
        <f t="shared" si="238"/>
        <v>1.77</v>
      </c>
      <c r="FG277" s="34">
        <f t="shared" ref="FG277:FJ277" si="239">SUM(FG25)</f>
        <v>1.69</v>
      </c>
      <c r="FH277" s="34">
        <f t="shared" si="239"/>
        <v>2.42</v>
      </c>
      <c r="FI277" s="34">
        <f t="shared" si="239"/>
        <v>1.21</v>
      </c>
      <c r="FJ277" s="34">
        <f t="shared" si="239"/>
        <v>1.95</v>
      </c>
      <c r="FN277" s="34">
        <f t="shared" ref="FN277:FQ277" si="240">SUM(FN25)</f>
        <v>1.74</v>
      </c>
      <c r="FO277" s="34">
        <f t="shared" si="240"/>
        <v>2.81</v>
      </c>
      <c r="FP277" s="34">
        <f t="shared" si="240"/>
        <v>1.1599999999999999</v>
      </c>
      <c r="FQ277" s="34">
        <f t="shared" si="240"/>
        <v>2.41</v>
      </c>
      <c r="FU277" s="34">
        <f t="shared" ref="FU277:FX277" si="241">SUM(FU25)</f>
        <v>1.65</v>
      </c>
      <c r="FV277" s="34">
        <f t="shared" si="241"/>
        <v>3.23</v>
      </c>
      <c r="FW277" s="34">
        <f t="shared" si="241"/>
        <v>1.1100000000000001</v>
      </c>
      <c r="FX277" s="34">
        <f t="shared" si="241"/>
        <v>1.28</v>
      </c>
      <c r="GB277" s="34">
        <f t="shared" ref="GB277:GE277" si="242">SUM(GB25)</f>
        <v>1.65</v>
      </c>
      <c r="GC277" s="34">
        <f t="shared" si="242"/>
        <v>4.24</v>
      </c>
      <c r="GD277" s="34">
        <f t="shared" si="242"/>
        <v>1.1599999999999999</v>
      </c>
      <c r="GE277" s="34">
        <f t="shared" si="242"/>
        <v>1.35</v>
      </c>
    </row>
    <row r="278" spans="1:187" x14ac:dyDescent="0.25">
      <c r="A278" s="34" t="s">
        <v>270</v>
      </c>
      <c r="B278" s="34">
        <f t="shared" si="156"/>
        <v>0.84</v>
      </c>
      <c r="C278" s="34">
        <f t="shared" si="156"/>
        <v>1.1200000000000001</v>
      </c>
      <c r="D278" s="34">
        <f t="shared" si="156"/>
        <v>0.75</v>
      </c>
      <c r="E278" s="34">
        <f t="shared" si="156"/>
        <v>0.65</v>
      </c>
      <c r="H278" s="34" t="s">
        <v>270</v>
      </c>
      <c r="I278" s="34">
        <f t="shared" si="157"/>
        <v>0.71</v>
      </c>
      <c r="J278" s="34">
        <f t="shared" si="157"/>
        <v>1.21</v>
      </c>
      <c r="K278" s="34">
        <f t="shared" si="157"/>
        <v>0.78</v>
      </c>
      <c r="L278" s="34">
        <f t="shared" si="157"/>
        <v>0.03</v>
      </c>
      <c r="O278" s="34" t="s">
        <v>270</v>
      </c>
      <c r="P278" s="34">
        <f t="shared" si="158"/>
        <v>0.78</v>
      </c>
      <c r="Q278" s="34">
        <f t="shared" si="158"/>
        <v>1.41</v>
      </c>
      <c r="R278" s="34">
        <f t="shared" si="158"/>
        <v>0.78</v>
      </c>
      <c r="S278" s="34">
        <f t="shared" si="158"/>
        <v>0.42</v>
      </c>
      <c r="V278" s="34" t="s">
        <v>270</v>
      </c>
      <c r="W278" s="34">
        <f t="shared" si="159"/>
        <v>0.68</v>
      </c>
      <c r="X278" s="34">
        <f t="shared" si="159"/>
        <v>1.46</v>
      </c>
      <c r="Y278" s="34">
        <f t="shared" si="159"/>
        <v>0.49</v>
      </c>
      <c r="Z278" s="34">
        <f t="shared" si="159"/>
        <v>0.45</v>
      </c>
      <c r="AC278" s="34" t="s">
        <v>270</v>
      </c>
      <c r="AD278" s="34">
        <f t="shared" si="160"/>
        <v>0.7</v>
      </c>
      <c r="AE278" s="34">
        <f t="shared" si="160"/>
        <v>1.77</v>
      </c>
      <c r="AF278" s="34">
        <f t="shared" si="160"/>
        <v>0.61</v>
      </c>
      <c r="AG278" s="34">
        <f t="shared" si="160"/>
        <v>0.34</v>
      </c>
      <c r="AJ278" s="34" t="s">
        <v>270</v>
      </c>
      <c r="AK278" s="34">
        <f t="shared" si="161"/>
        <v>0.91</v>
      </c>
      <c r="AL278" s="34">
        <f t="shared" si="161"/>
        <v>1.86</v>
      </c>
      <c r="AM278" s="34">
        <f t="shared" si="161"/>
        <v>0.91</v>
      </c>
      <c r="AN278" s="34">
        <f t="shared" si="161"/>
        <v>0.03</v>
      </c>
      <c r="AQ278" s="34" t="s">
        <v>270</v>
      </c>
      <c r="AR278" s="34">
        <f t="shared" si="162"/>
        <v>1.08</v>
      </c>
      <c r="AS278" s="34">
        <f t="shared" si="162"/>
        <v>2.36</v>
      </c>
      <c r="AT278" s="34">
        <f t="shared" si="162"/>
        <v>1.08</v>
      </c>
      <c r="AU278" s="34">
        <f t="shared" si="162"/>
        <v>0.09</v>
      </c>
      <c r="AX278" s="34" t="s">
        <v>270</v>
      </c>
      <c r="AY278" s="34">
        <f t="shared" si="163"/>
        <v>0.78</v>
      </c>
      <c r="AZ278" s="34">
        <f t="shared" si="163"/>
        <v>1.93</v>
      </c>
      <c r="BA278" s="34">
        <f t="shared" si="163"/>
        <v>0.57999999999999996</v>
      </c>
      <c r="BB278" s="34">
        <f t="shared" si="163"/>
        <v>0.04</v>
      </c>
      <c r="BE278" s="34" t="s">
        <v>270</v>
      </c>
      <c r="BF278" s="34">
        <f t="shared" si="164"/>
        <v>1.0900000000000001</v>
      </c>
      <c r="BG278" s="34">
        <f t="shared" si="164"/>
        <v>1.48</v>
      </c>
      <c r="BH278" s="34">
        <f t="shared" si="164"/>
        <v>1.1200000000000001</v>
      </c>
      <c r="BI278" s="34">
        <f t="shared" si="164"/>
        <v>0.21</v>
      </c>
      <c r="BL278" s="34" t="s">
        <v>270</v>
      </c>
      <c r="BM278" s="34">
        <f t="shared" si="165"/>
        <v>0.97</v>
      </c>
      <c r="BN278" s="34">
        <f t="shared" si="165"/>
        <v>2.2000000000000002</v>
      </c>
      <c r="BO278" s="34">
        <f t="shared" si="165"/>
        <v>0.68</v>
      </c>
      <c r="BP278" s="34">
        <f t="shared" si="165"/>
        <v>0.78</v>
      </c>
      <c r="BS278" s="34" t="s">
        <v>270</v>
      </c>
      <c r="BT278" s="34">
        <f t="shared" si="166"/>
        <v>0.99</v>
      </c>
      <c r="BU278" s="34">
        <f t="shared" si="166"/>
        <v>1.1599999999999999</v>
      </c>
      <c r="BV278" s="34">
        <f t="shared" si="166"/>
        <v>0.93</v>
      </c>
      <c r="BW278" s="34">
        <f t="shared" si="166"/>
        <v>0.67</v>
      </c>
      <c r="BZ278" s="34" t="s">
        <v>270</v>
      </c>
      <c r="CA278" s="34">
        <f t="shared" si="167"/>
        <v>1.17</v>
      </c>
      <c r="CB278" s="34">
        <f t="shared" si="167"/>
        <v>2.5299999999999998</v>
      </c>
      <c r="CC278" s="34">
        <f t="shared" si="167"/>
        <v>1.1299999999999999</v>
      </c>
      <c r="CD278" s="34">
        <f t="shared" si="167"/>
        <v>0.03</v>
      </c>
      <c r="CG278" s="34" t="s">
        <v>270</v>
      </c>
      <c r="CH278" s="34">
        <f t="shared" ref="CH278:CK278" si="243">SUM(CH26)</f>
        <v>1.1499999999999999</v>
      </c>
      <c r="CI278" s="34">
        <f t="shared" si="243"/>
        <v>1.45</v>
      </c>
      <c r="CJ278" s="34">
        <f t="shared" si="243"/>
        <v>1.37</v>
      </c>
      <c r="CK278" s="34">
        <f t="shared" si="243"/>
        <v>0.23</v>
      </c>
      <c r="CN278" s="34" t="s">
        <v>270</v>
      </c>
      <c r="CO278" s="34">
        <f t="shared" ref="CO278:CR278" si="244">SUM(CO26)</f>
        <v>1.34</v>
      </c>
      <c r="CP278" s="34">
        <f t="shared" si="244"/>
        <v>2.06</v>
      </c>
      <c r="CQ278" s="34">
        <f t="shared" si="244"/>
        <v>1.36</v>
      </c>
      <c r="CR278" s="34">
        <f t="shared" si="244"/>
        <v>0.7</v>
      </c>
      <c r="CU278" s="34" t="s">
        <v>270</v>
      </c>
      <c r="CV278" s="34">
        <f t="shared" ref="CV278:CY278" si="245">SUM(CV26)</f>
        <v>1.05</v>
      </c>
      <c r="CW278" s="34">
        <f t="shared" si="245"/>
        <v>2.66</v>
      </c>
      <c r="CX278" s="34">
        <f t="shared" si="245"/>
        <v>0.87</v>
      </c>
      <c r="CY278" s="34">
        <f t="shared" si="245"/>
        <v>0.5</v>
      </c>
      <c r="DB278" s="34" t="s">
        <v>270</v>
      </c>
      <c r="DC278" s="34">
        <f t="shared" ref="DC278:DF278" si="246">SUM(DC26)</f>
        <v>1.44</v>
      </c>
      <c r="DD278" s="34">
        <f t="shared" si="246"/>
        <v>2.65</v>
      </c>
      <c r="DE278" s="34">
        <f t="shared" si="246"/>
        <v>1.23</v>
      </c>
      <c r="DF278" s="34">
        <f t="shared" si="246"/>
        <v>1.21</v>
      </c>
      <c r="DI278" s="34" t="s">
        <v>270</v>
      </c>
      <c r="DJ278" s="34">
        <f t="shared" ref="DJ278:DM278" si="247">SUM(DJ26)</f>
        <v>1.37</v>
      </c>
      <c r="DK278" s="34">
        <f t="shared" si="247"/>
        <v>2.74</v>
      </c>
      <c r="DL278" s="34">
        <f t="shared" si="247"/>
        <v>1.1599999999999999</v>
      </c>
      <c r="DM278" s="34">
        <f t="shared" si="247"/>
        <v>0.84</v>
      </c>
      <c r="DP278" s="34" t="s">
        <v>270</v>
      </c>
      <c r="DQ278" s="34">
        <f t="shared" ref="DQ278:DT278" si="248">SUM(DQ26)</f>
        <v>1.45</v>
      </c>
      <c r="DR278" s="34">
        <f t="shared" si="248"/>
        <v>1.98</v>
      </c>
      <c r="DS278" s="34">
        <f t="shared" si="248"/>
        <v>1.1299999999999999</v>
      </c>
      <c r="DT278" s="34">
        <f t="shared" si="248"/>
        <v>1.84</v>
      </c>
      <c r="DW278" s="34" t="s">
        <v>270</v>
      </c>
      <c r="DX278" s="34">
        <f t="shared" ref="DX278:EA278" si="249">SUM(DX26)</f>
        <v>1.35</v>
      </c>
      <c r="DY278" s="34">
        <f t="shared" si="249"/>
        <v>2.11</v>
      </c>
      <c r="DZ278" s="34">
        <f t="shared" si="249"/>
        <v>1.07</v>
      </c>
      <c r="EA278" s="34">
        <f t="shared" si="249"/>
        <v>1.21</v>
      </c>
      <c r="ED278" s="34" t="s">
        <v>270</v>
      </c>
      <c r="EE278" s="34">
        <f t="shared" ref="EE278:EH278" si="250">SUM(EE26)</f>
        <v>1.57</v>
      </c>
      <c r="EF278" s="34">
        <f t="shared" si="250"/>
        <v>2.79</v>
      </c>
      <c r="EG278" s="34">
        <f t="shared" si="250"/>
        <v>1.25</v>
      </c>
      <c r="EH278" s="34">
        <f t="shared" si="250"/>
        <v>1.48</v>
      </c>
      <c r="EK278" s="34" t="s">
        <v>270</v>
      </c>
      <c r="EL278" s="34">
        <f t="shared" ref="EL278:EO278" si="251">SUM(EL26)</f>
        <v>1.22</v>
      </c>
      <c r="EM278" s="34">
        <f t="shared" si="251"/>
        <v>1.9</v>
      </c>
      <c r="EN278" s="34">
        <f t="shared" si="251"/>
        <v>0.86</v>
      </c>
      <c r="EO278" s="34">
        <f t="shared" si="251"/>
        <v>1.69</v>
      </c>
      <c r="ER278" s="34" t="s">
        <v>270</v>
      </c>
      <c r="ES278" s="34">
        <f t="shared" ref="ES278:EV278" si="252">SUM(ES26)</f>
        <v>0.88</v>
      </c>
      <c r="ET278" s="34">
        <f t="shared" si="252"/>
        <v>0.66</v>
      </c>
      <c r="EU278" s="34">
        <f t="shared" si="252"/>
        <v>0.94</v>
      </c>
      <c r="EV278" s="34">
        <f t="shared" si="252"/>
        <v>0.39</v>
      </c>
      <c r="EZ278" s="34">
        <f t="shared" ref="EZ278:FC278" si="253">SUM(EZ26)</f>
        <v>0.92</v>
      </c>
      <c r="FA278" s="34">
        <f t="shared" si="253"/>
        <v>1.59</v>
      </c>
      <c r="FB278" s="34">
        <f t="shared" si="253"/>
        <v>0.98</v>
      </c>
      <c r="FC278" s="34">
        <f t="shared" si="253"/>
        <v>0.23</v>
      </c>
      <c r="FG278" s="34">
        <f t="shared" ref="FG278:FJ278" si="254">SUM(FG26)</f>
        <v>0.63</v>
      </c>
      <c r="FH278" s="34">
        <f t="shared" si="254"/>
        <v>1.7</v>
      </c>
      <c r="FI278" s="34">
        <f t="shared" si="254"/>
        <v>0.56000000000000005</v>
      </c>
      <c r="FJ278" s="34">
        <f t="shared" si="254"/>
        <v>0</v>
      </c>
      <c r="FN278" s="34">
        <f t="shared" ref="FN278:FQ278" si="255">SUM(FN26)</f>
        <v>0.88</v>
      </c>
      <c r="FO278" s="34">
        <f t="shared" si="255"/>
        <v>1.42</v>
      </c>
      <c r="FP278" s="34">
        <f t="shared" si="255"/>
        <v>0.96</v>
      </c>
      <c r="FQ278" s="34">
        <f t="shared" si="255"/>
        <v>7.0000000000000007E-2</v>
      </c>
      <c r="FU278" s="34">
        <f t="shared" ref="FU278:FX278" si="256">SUM(FU26)</f>
        <v>1.28</v>
      </c>
      <c r="FV278" s="34">
        <f t="shared" si="256"/>
        <v>2.0699999999999998</v>
      </c>
      <c r="FW278" s="34">
        <f t="shared" si="256"/>
        <v>1.25</v>
      </c>
      <c r="FX278" s="34">
        <f t="shared" si="256"/>
        <v>0.59</v>
      </c>
      <c r="GB278" s="34">
        <f t="shared" ref="GB278:GE278" si="257">SUM(GB26)</f>
        <v>1.45</v>
      </c>
      <c r="GC278" s="34">
        <f t="shared" si="257"/>
        <v>2.48</v>
      </c>
      <c r="GD278" s="34">
        <f t="shared" si="257"/>
        <v>1.37</v>
      </c>
      <c r="GE278" s="34">
        <f t="shared" si="257"/>
        <v>0.78</v>
      </c>
    </row>
    <row r="279" spans="1:187" x14ac:dyDescent="0.25">
      <c r="A279" s="34" t="s">
        <v>271</v>
      </c>
      <c r="B279" s="34">
        <f t="shared" si="156"/>
        <v>0.46</v>
      </c>
      <c r="C279" s="34">
        <f t="shared" si="156"/>
        <v>0.61</v>
      </c>
      <c r="D279" s="34">
        <f t="shared" si="156"/>
        <v>0.37</v>
      </c>
      <c r="E279" s="34">
        <f t="shared" si="156"/>
        <v>0.56999999999999995</v>
      </c>
      <c r="H279" s="34" t="s">
        <v>271</v>
      </c>
      <c r="I279" s="34">
        <f t="shared" si="157"/>
        <v>0.56000000000000005</v>
      </c>
      <c r="J279" s="34">
        <f t="shared" si="157"/>
        <v>0.44</v>
      </c>
      <c r="K279" s="34">
        <f t="shared" si="157"/>
        <v>0.68</v>
      </c>
      <c r="L279" s="34">
        <f t="shared" si="157"/>
        <v>0.25</v>
      </c>
      <c r="O279" s="34" t="s">
        <v>271</v>
      </c>
      <c r="P279" s="34">
        <f t="shared" si="158"/>
        <v>0.36</v>
      </c>
      <c r="Q279" s="34">
        <f t="shared" si="158"/>
        <v>0.25</v>
      </c>
      <c r="R279" s="34">
        <f t="shared" si="158"/>
        <v>0.46</v>
      </c>
      <c r="S279" s="34">
        <f t="shared" si="158"/>
        <v>0.23</v>
      </c>
      <c r="V279" s="34" t="s">
        <v>271</v>
      </c>
      <c r="W279" s="34">
        <f t="shared" si="159"/>
        <v>0.42</v>
      </c>
      <c r="X279" s="34">
        <f t="shared" si="159"/>
        <v>0.35</v>
      </c>
      <c r="Y279" s="34">
        <f t="shared" si="159"/>
        <v>0.39</v>
      </c>
      <c r="Z279" s="34">
        <f t="shared" si="159"/>
        <v>0.39</v>
      </c>
      <c r="AC279" s="34" t="s">
        <v>271</v>
      </c>
      <c r="AD279" s="34">
        <f t="shared" si="160"/>
        <v>0.44</v>
      </c>
      <c r="AE279" s="34">
        <f t="shared" si="160"/>
        <v>1.39</v>
      </c>
      <c r="AF279" s="34">
        <f t="shared" si="160"/>
        <v>0.26</v>
      </c>
      <c r="AG279" s="34">
        <f t="shared" si="160"/>
        <v>0.17</v>
      </c>
      <c r="AJ279" s="34" t="s">
        <v>271</v>
      </c>
      <c r="AK279" s="34">
        <f t="shared" si="161"/>
        <v>0.5</v>
      </c>
      <c r="AL279" s="34">
        <f t="shared" si="161"/>
        <v>1.83</v>
      </c>
      <c r="AM279" s="34">
        <f t="shared" si="161"/>
        <v>0.21</v>
      </c>
      <c r="AN279" s="34">
        <f t="shared" si="161"/>
        <v>0.3</v>
      </c>
      <c r="AQ279" s="34" t="s">
        <v>271</v>
      </c>
      <c r="AR279" s="34">
        <f t="shared" si="162"/>
        <v>0.44</v>
      </c>
      <c r="AS279" s="34">
        <f t="shared" si="162"/>
        <v>1.28</v>
      </c>
      <c r="AT279" s="34">
        <f t="shared" si="162"/>
        <v>0.21</v>
      </c>
      <c r="AU279" s="34">
        <f t="shared" si="162"/>
        <v>0.26</v>
      </c>
      <c r="AX279" s="34" t="s">
        <v>271</v>
      </c>
      <c r="AY279" s="34">
        <f t="shared" si="163"/>
        <v>0.54</v>
      </c>
      <c r="AZ279" s="34">
        <f t="shared" si="163"/>
        <v>1.44</v>
      </c>
      <c r="BA279" s="34">
        <f t="shared" si="163"/>
        <v>0.39</v>
      </c>
      <c r="BB279" s="34">
        <f t="shared" si="163"/>
        <v>0.26</v>
      </c>
      <c r="BE279" s="34" t="s">
        <v>271</v>
      </c>
      <c r="BF279" s="34">
        <f t="shared" si="164"/>
        <v>0.32</v>
      </c>
      <c r="BG279" s="34">
        <f t="shared" si="164"/>
        <v>0.75</v>
      </c>
      <c r="BH279" s="34">
        <f t="shared" si="164"/>
        <v>0.23</v>
      </c>
      <c r="BI279" s="34">
        <f t="shared" si="164"/>
        <v>0.26</v>
      </c>
      <c r="BL279" s="34" t="s">
        <v>271</v>
      </c>
      <c r="BM279" s="34">
        <f t="shared" si="165"/>
        <v>0.42</v>
      </c>
      <c r="BN279" s="34">
        <f t="shared" si="165"/>
        <v>1.28</v>
      </c>
      <c r="BO279" s="34">
        <f t="shared" si="165"/>
        <v>0.3</v>
      </c>
      <c r="BP279" s="34">
        <f t="shared" si="165"/>
        <v>0.2</v>
      </c>
      <c r="BS279" s="34" t="s">
        <v>271</v>
      </c>
      <c r="BT279" s="34">
        <f t="shared" si="166"/>
        <v>0.5</v>
      </c>
      <c r="BU279" s="34">
        <f t="shared" si="166"/>
        <v>1.26</v>
      </c>
      <c r="BV279" s="34">
        <f t="shared" si="166"/>
        <v>0.37</v>
      </c>
      <c r="BW279" s="34">
        <f t="shared" si="166"/>
        <v>0.19</v>
      </c>
      <c r="BZ279" s="34" t="s">
        <v>271</v>
      </c>
      <c r="CA279" s="34">
        <f t="shared" si="167"/>
        <v>0.43</v>
      </c>
      <c r="CB279" s="34">
        <f t="shared" si="167"/>
        <v>0.57999999999999996</v>
      </c>
      <c r="CC279" s="34">
        <f t="shared" si="167"/>
        <v>0.49</v>
      </c>
      <c r="CD279" s="34">
        <f t="shared" si="167"/>
        <v>0.18</v>
      </c>
      <c r="CG279" s="34" t="s">
        <v>271</v>
      </c>
      <c r="CH279" s="34">
        <f t="shared" ref="CH279:CK279" si="258">SUM(CH27)</f>
        <v>0.36</v>
      </c>
      <c r="CI279" s="34">
        <f t="shared" si="258"/>
        <v>1.22</v>
      </c>
      <c r="CJ279" s="34">
        <f t="shared" si="258"/>
        <v>0.13</v>
      </c>
      <c r="CK279" s="34">
        <f t="shared" si="258"/>
        <v>0.03</v>
      </c>
      <c r="CN279" s="34" t="s">
        <v>271</v>
      </c>
      <c r="CO279" s="34">
        <f t="shared" ref="CO279:CR279" si="259">SUM(CO27)</f>
        <v>0.56999999999999995</v>
      </c>
      <c r="CP279" s="34">
        <f t="shared" si="259"/>
        <v>1.47</v>
      </c>
      <c r="CQ279" s="34">
        <f t="shared" si="259"/>
        <v>0.45</v>
      </c>
      <c r="CR279" s="34">
        <f t="shared" si="259"/>
        <v>0.03</v>
      </c>
      <c r="CU279" s="34" t="s">
        <v>271</v>
      </c>
      <c r="CV279" s="34">
        <f t="shared" ref="CV279:CY279" si="260">SUM(CV27)</f>
        <v>0.41</v>
      </c>
      <c r="CW279" s="34">
        <f t="shared" si="260"/>
        <v>0.3</v>
      </c>
      <c r="CX279" s="34">
        <f t="shared" si="260"/>
        <v>0.31</v>
      </c>
      <c r="CY279" s="34">
        <f t="shared" si="260"/>
        <v>0.37</v>
      </c>
      <c r="DB279" s="34" t="s">
        <v>271</v>
      </c>
      <c r="DC279" s="34">
        <f t="shared" ref="DC279:DF279" si="261">SUM(DC27)</f>
        <v>0.41</v>
      </c>
      <c r="DD279" s="34">
        <f t="shared" si="261"/>
        <v>0.65</v>
      </c>
      <c r="DE279" s="34">
        <f t="shared" si="261"/>
        <v>0.26</v>
      </c>
      <c r="DF279" s="34">
        <f t="shared" si="261"/>
        <v>0.18</v>
      </c>
      <c r="DI279" s="34" t="s">
        <v>271</v>
      </c>
      <c r="DJ279" s="34">
        <f t="shared" ref="DJ279:DM279" si="262">SUM(DJ27)</f>
        <v>0.42</v>
      </c>
      <c r="DK279" s="34">
        <f t="shared" si="262"/>
        <v>1.46</v>
      </c>
      <c r="DL279" s="34">
        <f t="shared" si="262"/>
        <v>0.31</v>
      </c>
      <c r="DM279" s="34">
        <f t="shared" si="262"/>
        <v>0.16</v>
      </c>
      <c r="DP279" s="34" t="s">
        <v>271</v>
      </c>
      <c r="DQ279" s="34">
        <f t="shared" ref="DQ279:DT279" si="263">SUM(DQ27)</f>
        <v>1.06</v>
      </c>
      <c r="DR279" s="34">
        <f t="shared" si="263"/>
        <v>1.62</v>
      </c>
      <c r="DS279" s="34">
        <f t="shared" si="263"/>
        <v>1.04</v>
      </c>
      <c r="DT279" s="34">
        <f t="shared" si="263"/>
        <v>0.41</v>
      </c>
      <c r="DW279" s="34" t="s">
        <v>271</v>
      </c>
      <c r="DX279" s="34">
        <f t="shared" ref="DX279:EA279" si="264">SUM(DX27)</f>
        <v>0.84</v>
      </c>
      <c r="DY279" s="34">
        <f t="shared" si="264"/>
        <v>0.96</v>
      </c>
      <c r="DZ279" s="34">
        <f t="shared" si="264"/>
        <v>0.91</v>
      </c>
      <c r="EA279" s="34">
        <f t="shared" si="264"/>
        <v>0.17</v>
      </c>
      <c r="ED279" s="34" t="s">
        <v>271</v>
      </c>
      <c r="EE279" s="34">
        <f t="shared" ref="EE279:EH279" si="265">SUM(EE27)</f>
        <v>0.78</v>
      </c>
      <c r="EF279" s="34">
        <f t="shared" si="265"/>
        <v>1.76</v>
      </c>
      <c r="EG279" s="34">
        <f t="shared" si="265"/>
        <v>0.74</v>
      </c>
      <c r="EH279" s="34">
        <f t="shared" si="265"/>
        <v>0.12</v>
      </c>
      <c r="EK279" s="34" t="s">
        <v>271</v>
      </c>
      <c r="EL279" s="34">
        <f t="shared" ref="EL279:EO279" si="266">SUM(EL27)</f>
        <v>0.85</v>
      </c>
      <c r="EM279" s="34">
        <f t="shared" si="266"/>
        <v>2.4900000000000002</v>
      </c>
      <c r="EN279" s="34">
        <f t="shared" si="266"/>
        <v>0.68</v>
      </c>
      <c r="EO279" s="34">
        <f t="shared" si="266"/>
        <v>0.33</v>
      </c>
      <c r="ER279" s="34" t="s">
        <v>271</v>
      </c>
      <c r="ES279" s="34">
        <f t="shared" ref="ES279:EV279" si="267">SUM(ES27)</f>
        <v>1.1000000000000001</v>
      </c>
      <c r="ET279" s="34">
        <f t="shared" si="267"/>
        <v>2.79</v>
      </c>
      <c r="EU279" s="34">
        <f t="shared" si="267"/>
        <v>0.84</v>
      </c>
      <c r="EV279" s="34">
        <f t="shared" si="267"/>
        <v>0.28999999999999998</v>
      </c>
      <c r="EZ279" s="34">
        <f t="shared" ref="EZ279:FC279" si="268">SUM(EZ27)</f>
        <v>1.27</v>
      </c>
      <c r="FA279" s="34">
        <f t="shared" si="268"/>
        <v>3.59</v>
      </c>
      <c r="FB279" s="34">
        <f t="shared" si="268"/>
        <v>1.04</v>
      </c>
      <c r="FC279" s="34">
        <f t="shared" si="268"/>
        <v>0.21</v>
      </c>
      <c r="FG279" s="34">
        <f t="shared" ref="FG279:FJ279" si="269">SUM(FG27)</f>
        <v>0.56000000000000005</v>
      </c>
      <c r="FH279" s="34">
        <f t="shared" si="269"/>
        <v>1.49</v>
      </c>
      <c r="FI279" s="34">
        <f t="shared" si="269"/>
        <v>0.43</v>
      </c>
      <c r="FJ279" s="34">
        <f t="shared" si="269"/>
        <v>0.27</v>
      </c>
      <c r="FN279" s="34">
        <f t="shared" ref="FN279:FQ279" si="270">SUM(FN27)</f>
        <v>0.78</v>
      </c>
      <c r="FO279" s="34">
        <f t="shared" si="270"/>
        <v>2.4700000000000002</v>
      </c>
      <c r="FP279" s="34">
        <f t="shared" si="270"/>
        <v>0.47</v>
      </c>
      <c r="FQ279" s="34">
        <f t="shared" si="270"/>
        <v>0.28000000000000003</v>
      </c>
      <c r="FU279" s="34">
        <f t="shared" ref="FU279:FX279" si="271">SUM(FU27)</f>
        <v>0.79</v>
      </c>
      <c r="FV279" s="34">
        <f t="shared" si="271"/>
        <v>2.39</v>
      </c>
      <c r="FW279" s="34">
        <f t="shared" si="271"/>
        <v>0.56999999999999995</v>
      </c>
      <c r="FX279" s="34">
        <f t="shared" si="271"/>
        <v>0.08</v>
      </c>
      <c r="GB279" s="34">
        <f t="shared" ref="GB279:GE279" si="272">SUM(GB27)</f>
        <v>1.0900000000000001</v>
      </c>
      <c r="GC279" s="34">
        <f t="shared" si="272"/>
        <v>3.02</v>
      </c>
      <c r="GD279" s="34">
        <f t="shared" si="272"/>
        <v>0.9</v>
      </c>
      <c r="GE279" s="34">
        <f t="shared" si="272"/>
        <v>0.11</v>
      </c>
    </row>
    <row r="280" spans="1:187" x14ac:dyDescent="0.25">
      <c r="A280" s="34" t="s">
        <v>272</v>
      </c>
      <c r="B280" s="34">
        <f t="shared" si="156"/>
        <v>0.8</v>
      </c>
      <c r="C280" s="34">
        <f t="shared" si="156"/>
        <v>1.17</v>
      </c>
      <c r="D280" s="34">
        <f t="shared" si="156"/>
        <v>0.86</v>
      </c>
      <c r="E280" s="34">
        <f t="shared" si="156"/>
        <v>0.51</v>
      </c>
      <c r="H280" s="34" t="s">
        <v>272</v>
      </c>
      <c r="I280" s="34">
        <f t="shared" si="157"/>
        <v>0.61</v>
      </c>
      <c r="J280" s="34">
        <f t="shared" si="157"/>
        <v>1.08</v>
      </c>
      <c r="K280" s="34">
        <f t="shared" si="157"/>
        <v>0.7</v>
      </c>
      <c r="L280" s="34">
        <f t="shared" si="157"/>
        <v>0.11</v>
      </c>
      <c r="O280" s="34" t="s">
        <v>272</v>
      </c>
      <c r="P280" s="34">
        <f t="shared" si="158"/>
        <v>0.7</v>
      </c>
      <c r="Q280" s="34">
        <f t="shared" si="158"/>
        <v>1.59</v>
      </c>
      <c r="R280" s="34">
        <f t="shared" si="158"/>
        <v>0.6</v>
      </c>
      <c r="S280" s="34">
        <f t="shared" si="158"/>
        <v>0.61</v>
      </c>
      <c r="V280" s="34" t="s">
        <v>272</v>
      </c>
      <c r="W280" s="34">
        <f t="shared" si="159"/>
        <v>0.56000000000000005</v>
      </c>
      <c r="X280" s="34">
        <f t="shared" si="159"/>
        <v>1.02</v>
      </c>
      <c r="Y280" s="34">
        <f t="shared" si="159"/>
        <v>0.51</v>
      </c>
      <c r="Z280" s="34">
        <f t="shared" si="159"/>
        <v>0.44</v>
      </c>
      <c r="AC280" s="34" t="s">
        <v>272</v>
      </c>
      <c r="AD280" s="34">
        <f t="shared" si="160"/>
        <v>0.63</v>
      </c>
      <c r="AE280" s="34">
        <f t="shared" si="160"/>
        <v>0.56999999999999995</v>
      </c>
      <c r="AF280" s="34">
        <f t="shared" si="160"/>
        <v>0.64</v>
      </c>
      <c r="AG280" s="34">
        <f t="shared" si="160"/>
        <v>0.62</v>
      </c>
      <c r="AJ280" s="34" t="s">
        <v>272</v>
      </c>
      <c r="AK280" s="34">
        <f t="shared" si="161"/>
        <v>0.55000000000000004</v>
      </c>
      <c r="AL280" s="34">
        <f t="shared" si="161"/>
        <v>0.68</v>
      </c>
      <c r="AM280" s="34">
        <f t="shared" si="161"/>
        <v>0.55000000000000004</v>
      </c>
      <c r="AN280" s="34">
        <f t="shared" si="161"/>
        <v>0.49</v>
      </c>
      <c r="AQ280" s="34" t="s">
        <v>272</v>
      </c>
      <c r="AR280" s="34">
        <f t="shared" si="162"/>
        <v>0.53</v>
      </c>
      <c r="AS280" s="34">
        <f t="shared" si="162"/>
        <v>1.03</v>
      </c>
      <c r="AT280" s="34">
        <f t="shared" si="162"/>
        <v>0.49</v>
      </c>
      <c r="AU280" s="34">
        <f t="shared" si="162"/>
        <v>0.34</v>
      </c>
      <c r="AX280" s="34" t="s">
        <v>272</v>
      </c>
      <c r="AY280" s="34">
        <f t="shared" si="163"/>
        <v>0.51</v>
      </c>
      <c r="AZ280" s="34">
        <f t="shared" si="163"/>
        <v>0.56000000000000005</v>
      </c>
      <c r="BA280" s="34">
        <f t="shared" si="163"/>
        <v>0.64</v>
      </c>
      <c r="BB280" s="34">
        <f t="shared" si="163"/>
        <v>0.21</v>
      </c>
      <c r="BE280" s="34" t="s">
        <v>272</v>
      </c>
      <c r="BF280" s="34">
        <f t="shared" si="164"/>
        <v>0.8</v>
      </c>
      <c r="BG280" s="34">
        <f t="shared" si="164"/>
        <v>0.71</v>
      </c>
      <c r="BH280" s="34">
        <f t="shared" si="164"/>
        <v>0.75</v>
      </c>
      <c r="BI280" s="34">
        <f t="shared" si="164"/>
        <v>0.69</v>
      </c>
      <c r="BL280" s="34" t="s">
        <v>272</v>
      </c>
      <c r="BM280" s="34">
        <f t="shared" si="165"/>
        <v>0.66</v>
      </c>
      <c r="BN280" s="34">
        <f t="shared" si="165"/>
        <v>0.69</v>
      </c>
      <c r="BO280" s="34">
        <f t="shared" si="165"/>
        <v>0.78</v>
      </c>
      <c r="BP280" s="34">
        <f t="shared" si="165"/>
        <v>0.27</v>
      </c>
      <c r="BS280" s="34" t="s">
        <v>272</v>
      </c>
      <c r="BT280" s="34">
        <f t="shared" si="166"/>
        <v>0.41</v>
      </c>
      <c r="BU280" s="34">
        <f t="shared" si="166"/>
        <v>0.18</v>
      </c>
      <c r="BV280" s="34">
        <f t="shared" si="166"/>
        <v>0.56999999999999995</v>
      </c>
      <c r="BW280" s="34">
        <f t="shared" si="166"/>
        <v>0.08</v>
      </c>
      <c r="BZ280" s="34" t="s">
        <v>272</v>
      </c>
      <c r="CA280" s="34">
        <f t="shared" si="167"/>
        <v>0.37</v>
      </c>
      <c r="CB280" s="34">
        <f t="shared" si="167"/>
        <v>0.22</v>
      </c>
      <c r="CC280" s="34">
        <f t="shared" si="167"/>
        <v>0.48</v>
      </c>
      <c r="CD280" s="34">
        <f t="shared" si="167"/>
        <v>0.12</v>
      </c>
      <c r="CG280" s="34" t="s">
        <v>272</v>
      </c>
      <c r="CH280" s="34">
        <f t="shared" ref="CH280:CK280" si="273">SUM(CH28)</f>
        <v>0.5</v>
      </c>
      <c r="CI280" s="34">
        <f t="shared" si="273"/>
        <v>0.46</v>
      </c>
      <c r="CJ280" s="34">
        <f t="shared" si="273"/>
        <v>0.62</v>
      </c>
      <c r="CK280" s="34">
        <f t="shared" si="273"/>
        <v>0.16</v>
      </c>
      <c r="CN280" s="34" t="s">
        <v>272</v>
      </c>
      <c r="CO280" s="34">
        <f t="shared" ref="CO280:CR280" si="274">SUM(CO28)</f>
        <v>0.53</v>
      </c>
      <c r="CP280" s="34">
        <f t="shared" si="274"/>
        <v>1.26</v>
      </c>
      <c r="CQ280" s="34">
        <f t="shared" si="274"/>
        <v>0.4</v>
      </c>
      <c r="CR280" s="34">
        <f t="shared" si="274"/>
        <v>0.49</v>
      </c>
      <c r="CU280" s="34" t="s">
        <v>272</v>
      </c>
      <c r="CV280" s="34">
        <f t="shared" ref="CV280:CY280" si="275">SUM(CV28)</f>
        <v>0.51</v>
      </c>
      <c r="CW280" s="34">
        <f t="shared" si="275"/>
        <v>0.7</v>
      </c>
      <c r="CX280" s="34">
        <f t="shared" si="275"/>
        <v>0.56999999999999995</v>
      </c>
      <c r="CY280" s="34">
        <f t="shared" si="275"/>
        <v>0.12</v>
      </c>
      <c r="DB280" s="34" t="s">
        <v>272</v>
      </c>
      <c r="DC280" s="34">
        <f t="shared" ref="DC280:DF280" si="276">SUM(DC28)</f>
        <v>0.54</v>
      </c>
      <c r="DD280" s="34">
        <f t="shared" si="276"/>
        <v>1.33</v>
      </c>
      <c r="DE280" s="34">
        <f t="shared" si="276"/>
        <v>0.5</v>
      </c>
      <c r="DF280" s="34">
        <f t="shared" si="276"/>
        <v>0.1</v>
      </c>
      <c r="DI280" s="34" t="s">
        <v>272</v>
      </c>
      <c r="DJ280" s="34">
        <f t="shared" ref="DJ280:DM280" si="277">SUM(DJ28)</f>
        <v>0.52</v>
      </c>
      <c r="DK280" s="34">
        <f t="shared" si="277"/>
        <v>0.68</v>
      </c>
      <c r="DL280" s="34">
        <f t="shared" si="277"/>
        <v>0.69</v>
      </c>
      <c r="DM280" s="34">
        <f t="shared" si="277"/>
        <v>0</v>
      </c>
      <c r="DP280" s="34" t="s">
        <v>272</v>
      </c>
      <c r="DQ280" s="34">
        <f t="shared" ref="DQ280:DT280" si="278">SUM(DQ28)</f>
        <v>0.42</v>
      </c>
      <c r="DR280" s="34">
        <f t="shared" si="278"/>
        <v>1.1599999999999999</v>
      </c>
      <c r="DS280" s="34">
        <f t="shared" si="278"/>
        <v>0.33</v>
      </c>
      <c r="DT280" s="34">
        <f t="shared" si="278"/>
        <v>0.23</v>
      </c>
      <c r="DW280" s="34" t="s">
        <v>272</v>
      </c>
      <c r="DX280" s="34">
        <f t="shared" ref="DX280:EA280" si="279">SUM(DX28)</f>
        <v>0.16</v>
      </c>
      <c r="DY280" s="34">
        <f t="shared" si="279"/>
        <v>0.38</v>
      </c>
      <c r="DZ280" s="34">
        <f t="shared" si="279"/>
        <v>0.17</v>
      </c>
      <c r="EA280" s="34">
        <f t="shared" si="279"/>
        <v>0</v>
      </c>
      <c r="ED280" s="34" t="s">
        <v>272</v>
      </c>
      <c r="EE280" s="34">
        <f t="shared" ref="EE280:EH280" si="280">SUM(EE28)</f>
        <v>0.36</v>
      </c>
      <c r="EF280" s="34">
        <f t="shared" si="280"/>
        <v>0.82</v>
      </c>
      <c r="EG280" s="34">
        <f t="shared" si="280"/>
        <v>0.35</v>
      </c>
      <c r="EH280" s="34">
        <f t="shared" si="280"/>
        <v>0.14000000000000001</v>
      </c>
      <c r="EK280" s="34" t="s">
        <v>272</v>
      </c>
      <c r="EL280" s="34">
        <f t="shared" ref="EL280:EO280" si="281">SUM(EL28)</f>
        <v>0.47</v>
      </c>
      <c r="EM280" s="34">
        <f t="shared" si="281"/>
        <v>0.98</v>
      </c>
      <c r="EN280" s="34">
        <f t="shared" si="281"/>
        <v>0.48</v>
      </c>
      <c r="EO280" s="34">
        <f t="shared" si="281"/>
        <v>0.05</v>
      </c>
      <c r="ER280" s="34" t="s">
        <v>272</v>
      </c>
      <c r="ES280" s="34">
        <f t="shared" ref="ES280:EV280" si="282">SUM(ES28)</f>
        <v>0.35</v>
      </c>
      <c r="ET280" s="34">
        <f t="shared" si="282"/>
        <v>0.13</v>
      </c>
      <c r="EU280" s="34">
        <f t="shared" si="282"/>
        <v>0.53</v>
      </c>
      <c r="EV280" s="34">
        <f t="shared" si="282"/>
        <v>0.04</v>
      </c>
      <c r="EZ280" s="34">
        <f t="shared" ref="EZ280:FC280" si="283">SUM(EZ28)</f>
        <v>0.46</v>
      </c>
      <c r="FA280" s="34">
        <f t="shared" si="283"/>
        <v>0.4</v>
      </c>
      <c r="FB280" s="34">
        <f t="shared" si="283"/>
        <v>0.56000000000000005</v>
      </c>
      <c r="FC280" s="34">
        <f t="shared" si="283"/>
        <v>0.08</v>
      </c>
      <c r="FG280" s="34">
        <f t="shared" ref="FG280:FJ280" si="284">SUM(FG28)</f>
        <v>0.91</v>
      </c>
      <c r="FH280" s="34">
        <f t="shared" si="284"/>
        <v>0.36</v>
      </c>
      <c r="FI280" s="34">
        <f t="shared" si="284"/>
        <v>1.31</v>
      </c>
      <c r="FJ280" s="34">
        <f t="shared" si="284"/>
        <v>0.04</v>
      </c>
      <c r="FN280" s="34">
        <f t="shared" ref="FN280:FQ280" si="285">SUM(FN28)</f>
        <v>0.91</v>
      </c>
      <c r="FO280" s="34">
        <f t="shared" si="285"/>
        <v>0.68</v>
      </c>
      <c r="FP280" s="34">
        <f t="shared" si="285"/>
        <v>1.17</v>
      </c>
      <c r="FQ280" s="34">
        <f t="shared" si="285"/>
        <v>0.06</v>
      </c>
      <c r="FU280" s="34">
        <f t="shared" ref="FU280:FX280" si="286">SUM(FU28)</f>
        <v>0.63</v>
      </c>
      <c r="FV280" s="34">
        <f t="shared" si="286"/>
        <v>0.57999999999999996</v>
      </c>
      <c r="FW280" s="34">
        <f t="shared" si="286"/>
        <v>0.83</v>
      </c>
      <c r="FX280" s="34">
        <f t="shared" si="286"/>
        <v>0.05</v>
      </c>
      <c r="GB280" s="34">
        <f t="shared" ref="GB280:GE280" si="287">SUM(GB28)</f>
        <v>0.89</v>
      </c>
      <c r="GC280" s="34">
        <f t="shared" si="287"/>
        <v>1.29</v>
      </c>
      <c r="GD280" s="34">
        <f t="shared" si="287"/>
        <v>0.98</v>
      </c>
      <c r="GE280" s="34">
        <f t="shared" si="287"/>
        <v>0.13</v>
      </c>
    </row>
    <row r="281" spans="1:187" x14ac:dyDescent="0.25">
      <c r="A281" s="34" t="s">
        <v>273</v>
      </c>
      <c r="B281" s="34">
        <f t="shared" si="156"/>
        <v>0.77</v>
      </c>
      <c r="C281" s="34">
        <f t="shared" si="156"/>
        <v>0.77</v>
      </c>
      <c r="D281" s="34">
        <f t="shared" si="156"/>
        <v>0.89</v>
      </c>
      <c r="E281" s="34">
        <f t="shared" si="156"/>
        <v>0.1</v>
      </c>
      <c r="H281" s="34" t="s">
        <v>273</v>
      </c>
      <c r="I281" s="34">
        <f t="shared" si="157"/>
        <v>0.79</v>
      </c>
      <c r="J281" s="34">
        <f t="shared" si="157"/>
        <v>1.6</v>
      </c>
      <c r="K281" s="34">
        <f t="shared" si="157"/>
        <v>0.74</v>
      </c>
      <c r="L281" s="34">
        <f t="shared" si="157"/>
        <v>0.28999999999999998</v>
      </c>
      <c r="O281" s="34" t="s">
        <v>273</v>
      </c>
      <c r="P281" s="34">
        <f t="shared" si="158"/>
        <v>0.88</v>
      </c>
      <c r="Q281" s="34">
        <f t="shared" si="158"/>
        <v>1.58</v>
      </c>
      <c r="R281" s="34">
        <f t="shared" si="158"/>
        <v>0.7</v>
      </c>
      <c r="S281" s="34">
        <f t="shared" si="158"/>
        <v>0.49</v>
      </c>
      <c r="V281" s="34" t="s">
        <v>273</v>
      </c>
      <c r="W281" s="34">
        <f t="shared" si="159"/>
        <v>0.96</v>
      </c>
      <c r="X281" s="34">
        <f t="shared" si="159"/>
        <v>1.27</v>
      </c>
      <c r="Y281" s="34">
        <f t="shared" si="159"/>
        <v>1.17</v>
      </c>
      <c r="Z281" s="34">
        <f t="shared" si="159"/>
        <v>0.13</v>
      </c>
      <c r="AC281" s="34" t="s">
        <v>273</v>
      </c>
      <c r="AD281" s="34">
        <f t="shared" si="160"/>
        <v>0.53</v>
      </c>
      <c r="AE281" s="34">
        <f t="shared" si="160"/>
        <v>1.7</v>
      </c>
      <c r="AF281" s="34">
        <f t="shared" si="160"/>
        <v>0.39</v>
      </c>
      <c r="AG281" s="34">
        <f t="shared" si="160"/>
        <v>0.14000000000000001</v>
      </c>
      <c r="AJ281" s="34" t="s">
        <v>273</v>
      </c>
      <c r="AK281" s="34">
        <f t="shared" si="161"/>
        <v>0.71</v>
      </c>
      <c r="AL281" s="34">
        <f t="shared" si="161"/>
        <v>1.82</v>
      </c>
      <c r="AM281" s="34">
        <f t="shared" si="161"/>
        <v>0.68</v>
      </c>
      <c r="AN281" s="34">
        <f t="shared" si="161"/>
        <v>0.2</v>
      </c>
      <c r="AQ281" s="34" t="s">
        <v>273</v>
      </c>
      <c r="AR281" s="34">
        <f t="shared" si="162"/>
        <v>1.04</v>
      </c>
      <c r="AS281" s="34">
        <f t="shared" si="162"/>
        <v>1.57</v>
      </c>
      <c r="AT281" s="34">
        <f t="shared" si="162"/>
        <v>1.1499999999999999</v>
      </c>
      <c r="AU281" s="34">
        <f t="shared" si="162"/>
        <v>0.11</v>
      </c>
      <c r="AX281" s="34" t="s">
        <v>273</v>
      </c>
      <c r="AY281" s="34">
        <f t="shared" si="163"/>
        <v>0.69</v>
      </c>
      <c r="AZ281" s="34">
        <f t="shared" si="163"/>
        <v>1.7</v>
      </c>
      <c r="BA281" s="34">
        <f t="shared" si="163"/>
        <v>0.53</v>
      </c>
      <c r="BB281" s="34">
        <f t="shared" si="163"/>
        <v>0.11</v>
      </c>
      <c r="BE281" s="34" t="s">
        <v>273</v>
      </c>
      <c r="BF281" s="34">
        <f t="shared" si="164"/>
        <v>0.81</v>
      </c>
      <c r="BG281" s="34">
        <f t="shared" si="164"/>
        <v>1.57</v>
      </c>
      <c r="BH281" s="34">
        <f t="shared" si="164"/>
        <v>0.72</v>
      </c>
      <c r="BI281" s="34">
        <f t="shared" si="164"/>
        <v>0.47</v>
      </c>
      <c r="BL281" s="34" t="s">
        <v>273</v>
      </c>
      <c r="BM281" s="34">
        <f t="shared" si="165"/>
        <v>0.62</v>
      </c>
      <c r="BN281" s="34">
        <f t="shared" si="165"/>
        <v>1.63</v>
      </c>
      <c r="BO281" s="34">
        <f t="shared" si="165"/>
        <v>0.54</v>
      </c>
      <c r="BP281" s="34">
        <f t="shared" si="165"/>
        <v>0.19</v>
      </c>
      <c r="BS281" s="34" t="s">
        <v>273</v>
      </c>
      <c r="BT281" s="34">
        <f t="shared" si="166"/>
        <v>1.01</v>
      </c>
      <c r="BU281" s="34">
        <f t="shared" si="166"/>
        <v>2.37</v>
      </c>
      <c r="BV281" s="34">
        <f t="shared" si="166"/>
        <v>0.86</v>
      </c>
      <c r="BW281" s="34">
        <f t="shared" si="166"/>
        <v>0.52</v>
      </c>
      <c r="BZ281" s="34" t="s">
        <v>273</v>
      </c>
      <c r="CA281" s="34">
        <f t="shared" si="167"/>
        <v>0.74</v>
      </c>
      <c r="CB281" s="34">
        <f t="shared" si="167"/>
        <v>0.94</v>
      </c>
      <c r="CC281" s="34">
        <f t="shared" si="167"/>
        <v>0.49</v>
      </c>
      <c r="CD281" s="34">
        <f t="shared" si="167"/>
        <v>1.24</v>
      </c>
      <c r="CG281" s="34" t="s">
        <v>273</v>
      </c>
      <c r="CH281" s="34">
        <f t="shared" ref="CH281:CK281" si="288">SUM(CH29)</f>
        <v>0.63</v>
      </c>
      <c r="CI281" s="34">
        <f t="shared" si="288"/>
        <v>0.83</v>
      </c>
      <c r="CJ281" s="34">
        <f t="shared" si="288"/>
        <v>0.47</v>
      </c>
      <c r="CK281" s="34">
        <f t="shared" si="288"/>
        <v>0.9</v>
      </c>
      <c r="CN281" s="34" t="s">
        <v>273</v>
      </c>
      <c r="CO281" s="34">
        <f t="shared" ref="CO281:CR281" si="289">SUM(CO29)</f>
        <v>0.62</v>
      </c>
      <c r="CP281" s="34">
        <f t="shared" si="289"/>
        <v>1.86</v>
      </c>
      <c r="CQ281" s="34">
        <f t="shared" si="289"/>
        <v>0.36</v>
      </c>
      <c r="CR281" s="34">
        <f t="shared" si="289"/>
        <v>0.56000000000000005</v>
      </c>
      <c r="CU281" s="34" t="s">
        <v>273</v>
      </c>
      <c r="CV281" s="34">
        <f t="shared" ref="CV281:CY281" si="290">SUM(CV29)</f>
        <v>0.87</v>
      </c>
      <c r="CW281" s="34">
        <f t="shared" si="290"/>
        <v>1.21</v>
      </c>
      <c r="CX281" s="34">
        <f t="shared" si="290"/>
        <v>0.83</v>
      </c>
      <c r="CY281" s="34">
        <f t="shared" si="290"/>
        <v>0.66</v>
      </c>
      <c r="DB281" s="34" t="s">
        <v>273</v>
      </c>
      <c r="DC281" s="34">
        <f t="shared" ref="DC281:DF281" si="291">SUM(DC29)</f>
        <v>0.6</v>
      </c>
      <c r="DD281" s="34">
        <f t="shared" si="291"/>
        <v>0.73</v>
      </c>
      <c r="DE281" s="34">
        <f t="shared" si="291"/>
        <v>0.63</v>
      </c>
      <c r="DF281" s="34">
        <f t="shared" si="291"/>
        <v>0.49</v>
      </c>
      <c r="DI281" s="34" t="s">
        <v>273</v>
      </c>
      <c r="DJ281" s="34">
        <f t="shared" ref="DJ281:DM281" si="292">SUM(DJ29)</f>
        <v>0.75</v>
      </c>
      <c r="DK281" s="34">
        <f t="shared" si="292"/>
        <v>0.53</v>
      </c>
      <c r="DL281" s="34">
        <f t="shared" si="292"/>
        <v>0.78</v>
      </c>
      <c r="DM281" s="34">
        <f t="shared" si="292"/>
        <v>0.45</v>
      </c>
      <c r="DP281" s="34" t="s">
        <v>273</v>
      </c>
      <c r="DQ281" s="34">
        <f t="shared" ref="DQ281:DT281" si="293">SUM(DQ29)</f>
        <v>0.77</v>
      </c>
      <c r="DR281" s="34">
        <f t="shared" si="293"/>
        <v>0.54</v>
      </c>
      <c r="DS281" s="34">
        <f t="shared" si="293"/>
        <v>0.92</v>
      </c>
      <c r="DT281" s="34">
        <f t="shared" si="293"/>
        <v>0.62</v>
      </c>
      <c r="DW281" s="34" t="s">
        <v>273</v>
      </c>
      <c r="DX281" s="34">
        <f t="shared" ref="DX281:EA281" si="294">SUM(DX29)</f>
        <v>0.75</v>
      </c>
      <c r="DY281" s="34">
        <f t="shared" si="294"/>
        <v>0.92</v>
      </c>
      <c r="DZ281" s="34">
        <f t="shared" si="294"/>
        <v>0.66</v>
      </c>
      <c r="EA281" s="34">
        <f t="shared" si="294"/>
        <v>0.44</v>
      </c>
      <c r="ED281" s="34" t="s">
        <v>273</v>
      </c>
      <c r="EE281" s="34">
        <f t="shared" ref="EE281:EH281" si="295">SUM(EE29)</f>
        <v>0.83</v>
      </c>
      <c r="EF281" s="34">
        <f t="shared" si="295"/>
        <v>1.19</v>
      </c>
      <c r="EG281" s="34">
        <f t="shared" si="295"/>
        <v>0.83</v>
      </c>
      <c r="EH281" s="34">
        <f t="shared" si="295"/>
        <v>0.33</v>
      </c>
      <c r="EK281" s="34" t="s">
        <v>273</v>
      </c>
      <c r="EL281" s="34">
        <f t="shared" ref="EL281:EO281" si="296">SUM(EL29)</f>
        <v>0.47</v>
      </c>
      <c r="EM281" s="34">
        <f t="shared" si="296"/>
        <v>1.02</v>
      </c>
      <c r="EN281" s="34">
        <f t="shared" si="296"/>
        <v>0.49</v>
      </c>
      <c r="EO281" s="34">
        <f t="shared" si="296"/>
        <v>0.04</v>
      </c>
      <c r="ER281" s="34" t="s">
        <v>273</v>
      </c>
      <c r="ES281" s="34">
        <f t="shared" ref="ES281:EV281" si="297">SUM(ES29)</f>
        <v>0.56000000000000005</v>
      </c>
      <c r="ET281" s="34">
        <f t="shared" si="297"/>
        <v>0.82</v>
      </c>
      <c r="EU281" s="34">
        <f t="shared" si="297"/>
        <v>0.56000000000000005</v>
      </c>
      <c r="EV281" s="34">
        <f t="shared" si="297"/>
        <v>0.05</v>
      </c>
      <c r="EZ281" s="34">
        <f t="shared" ref="EZ281:FC281" si="298">SUM(EZ29)</f>
        <v>0.93</v>
      </c>
      <c r="FA281" s="34">
        <f t="shared" si="298"/>
        <v>2.27</v>
      </c>
      <c r="FB281" s="34">
        <f t="shared" si="298"/>
        <v>0.81</v>
      </c>
      <c r="FC281" s="34">
        <f t="shared" si="298"/>
        <v>0.33</v>
      </c>
      <c r="FG281" s="34">
        <f t="shared" ref="FG281:FJ281" si="299">SUM(FG29)</f>
        <v>0.71</v>
      </c>
      <c r="FH281" s="34">
        <f t="shared" si="299"/>
        <v>1.92</v>
      </c>
      <c r="FI281" s="34">
        <f t="shared" si="299"/>
        <v>0.64</v>
      </c>
      <c r="FJ281" s="34">
        <f t="shared" si="299"/>
        <v>0.16</v>
      </c>
      <c r="FN281" s="34">
        <f t="shared" ref="FN281:FQ281" si="300">SUM(FN29)</f>
        <v>0.85</v>
      </c>
      <c r="FO281" s="34">
        <f t="shared" si="300"/>
        <v>2.19</v>
      </c>
      <c r="FP281" s="34">
        <f t="shared" si="300"/>
        <v>0.71</v>
      </c>
      <c r="FQ281" s="34">
        <f t="shared" si="300"/>
        <v>0.27</v>
      </c>
      <c r="FU281" s="34">
        <f t="shared" ref="FU281:FX281" si="301">SUM(FU29)</f>
        <v>0.45</v>
      </c>
      <c r="FV281" s="34">
        <f t="shared" si="301"/>
        <v>0.23</v>
      </c>
      <c r="FW281" s="34">
        <f t="shared" si="301"/>
        <v>0.67</v>
      </c>
      <c r="FX281" s="34">
        <f t="shared" si="301"/>
        <v>0.03</v>
      </c>
      <c r="GB281" s="34">
        <f t="shared" ref="GB281:GE281" si="302">SUM(GB29)</f>
        <v>0.57999999999999996</v>
      </c>
      <c r="GC281" s="34">
        <f t="shared" si="302"/>
        <v>1.27</v>
      </c>
      <c r="GD281" s="34">
        <f t="shared" si="302"/>
        <v>0.53</v>
      </c>
      <c r="GE281" s="34">
        <f t="shared" si="302"/>
        <v>0.17</v>
      </c>
    </row>
    <row r="282" spans="1:187" x14ac:dyDescent="0.25">
      <c r="A282" s="34" t="s">
        <v>274</v>
      </c>
      <c r="B282" s="34">
        <f t="shared" si="156"/>
        <v>0.73</v>
      </c>
      <c r="C282" s="34">
        <f t="shared" si="156"/>
        <v>0.65</v>
      </c>
      <c r="D282" s="34">
        <f t="shared" si="156"/>
        <v>0.83</v>
      </c>
      <c r="E282" s="34">
        <f t="shared" si="156"/>
        <v>0.34</v>
      </c>
      <c r="H282" s="34" t="s">
        <v>274</v>
      </c>
      <c r="I282" s="34">
        <f t="shared" si="157"/>
        <v>0.37</v>
      </c>
      <c r="J282" s="34">
        <f t="shared" si="157"/>
        <v>0.65</v>
      </c>
      <c r="K282" s="34">
        <f t="shared" si="157"/>
        <v>0.38</v>
      </c>
      <c r="L282" s="34">
        <f t="shared" si="157"/>
        <v>0.08</v>
      </c>
      <c r="O282" s="34" t="s">
        <v>274</v>
      </c>
      <c r="P282" s="34">
        <f t="shared" si="158"/>
        <v>0.16</v>
      </c>
      <c r="Q282" s="34">
        <f t="shared" si="158"/>
        <v>0.21</v>
      </c>
      <c r="R282" s="34">
        <f t="shared" si="158"/>
        <v>0.1</v>
      </c>
      <c r="S282" s="34">
        <f t="shared" si="158"/>
        <v>0.33</v>
      </c>
      <c r="V282" s="34" t="s">
        <v>274</v>
      </c>
      <c r="W282" s="34">
        <f t="shared" si="159"/>
        <v>0.41</v>
      </c>
      <c r="X282" s="34">
        <f t="shared" si="159"/>
        <v>0.63</v>
      </c>
      <c r="Y282" s="34">
        <f t="shared" si="159"/>
        <v>0.4</v>
      </c>
      <c r="Z282" s="34">
        <f t="shared" si="159"/>
        <v>0.33</v>
      </c>
      <c r="AC282" s="34" t="s">
        <v>274</v>
      </c>
      <c r="AD282" s="34">
        <f t="shared" si="160"/>
        <v>0.41</v>
      </c>
      <c r="AE282" s="34">
        <f t="shared" si="160"/>
        <v>0.17</v>
      </c>
      <c r="AF282" s="34">
        <f t="shared" si="160"/>
        <v>0.41</v>
      </c>
      <c r="AG282" s="34">
        <f t="shared" si="160"/>
        <v>0.51</v>
      </c>
      <c r="AJ282" s="34" t="s">
        <v>274</v>
      </c>
      <c r="AK282" s="34">
        <f t="shared" si="161"/>
        <v>0.38</v>
      </c>
      <c r="AL282" s="34">
        <f t="shared" si="161"/>
        <v>0.36</v>
      </c>
      <c r="AM282" s="34">
        <f t="shared" si="161"/>
        <v>0.34</v>
      </c>
      <c r="AN282" s="34">
        <f t="shared" si="161"/>
        <v>0.48</v>
      </c>
      <c r="AQ282" s="34" t="s">
        <v>274</v>
      </c>
      <c r="AR282" s="34">
        <f t="shared" si="162"/>
        <v>0.61</v>
      </c>
      <c r="AS282" s="34">
        <f t="shared" si="162"/>
        <v>0.28000000000000003</v>
      </c>
      <c r="AT282" s="34">
        <f t="shared" si="162"/>
        <v>0.66</v>
      </c>
      <c r="AU282" s="34">
        <f t="shared" si="162"/>
        <v>0.56999999999999995</v>
      </c>
      <c r="AX282" s="34" t="s">
        <v>274</v>
      </c>
      <c r="AY282" s="34">
        <f t="shared" si="163"/>
        <v>0.35</v>
      </c>
      <c r="AZ282" s="34">
        <f t="shared" si="163"/>
        <v>0</v>
      </c>
      <c r="BA282" s="34">
        <f t="shared" si="163"/>
        <v>0.42</v>
      </c>
      <c r="BB282" s="34">
        <f t="shared" si="163"/>
        <v>0.35</v>
      </c>
      <c r="BE282" s="34" t="s">
        <v>274</v>
      </c>
      <c r="BF282" s="34">
        <f t="shared" si="164"/>
        <v>0.34</v>
      </c>
      <c r="BG282" s="34">
        <f t="shared" si="164"/>
        <v>0.16</v>
      </c>
      <c r="BH282" s="34">
        <f t="shared" si="164"/>
        <v>0.25</v>
      </c>
      <c r="BI282" s="34">
        <f t="shared" si="164"/>
        <v>0.37</v>
      </c>
      <c r="BL282" s="34" t="s">
        <v>274</v>
      </c>
      <c r="BM282" s="34">
        <f t="shared" si="165"/>
        <v>0.28999999999999998</v>
      </c>
      <c r="BN282" s="34">
        <f t="shared" si="165"/>
        <v>0.08</v>
      </c>
      <c r="BO282" s="34">
        <f t="shared" si="165"/>
        <v>0.23</v>
      </c>
      <c r="BP282" s="34">
        <f t="shared" si="165"/>
        <v>0.61</v>
      </c>
      <c r="BS282" s="34" t="s">
        <v>274</v>
      </c>
      <c r="BT282" s="34">
        <f t="shared" si="166"/>
        <v>0.63</v>
      </c>
      <c r="BU282" s="34">
        <f t="shared" si="166"/>
        <v>0.73</v>
      </c>
      <c r="BV282" s="34">
        <f t="shared" si="166"/>
        <v>0.61</v>
      </c>
      <c r="BW282" s="34">
        <f t="shared" si="166"/>
        <v>0.64</v>
      </c>
      <c r="BZ282" s="34" t="s">
        <v>274</v>
      </c>
      <c r="CA282" s="34">
        <f t="shared" si="167"/>
        <v>0.73</v>
      </c>
      <c r="CB282" s="34">
        <f t="shared" si="167"/>
        <v>0.37</v>
      </c>
      <c r="CC282" s="34">
        <f t="shared" si="167"/>
        <v>0.79</v>
      </c>
      <c r="CD282" s="34">
        <f t="shared" si="167"/>
        <v>0.86</v>
      </c>
      <c r="CG282" s="34" t="s">
        <v>274</v>
      </c>
      <c r="CH282" s="34">
        <f t="shared" ref="CH282:CK282" si="303">SUM(CH30)</f>
        <v>0.68</v>
      </c>
      <c r="CI282" s="34">
        <f t="shared" si="303"/>
        <v>0.79</v>
      </c>
      <c r="CJ282" s="34">
        <f t="shared" si="303"/>
        <v>0.7</v>
      </c>
      <c r="CK282" s="34">
        <f t="shared" si="303"/>
        <v>0.6</v>
      </c>
      <c r="CN282" s="34" t="s">
        <v>274</v>
      </c>
      <c r="CO282" s="34">
        <f t="shared" ref="CO282:CR282" si="304">SUM(CO30)</f>
        <v>0.68</v>
      </c>
      <c r="CP282" s="34">
        <f t="shared" si="304"/>
        <v>1.66</v>
      </c>
      <c r="CQ282" s="34">
        <f t="shared" si="304"/>
        <v>0.51</v>
      </c>
      <c r="CR282" s="34">
        <f t="shared" si="304"/>
        <v>0.28000000000000003</v>
      </c>
      <c r="CU282" s="34" t="s">
        <v>274</v>
      </c>
      <c r="CV282" s="34">
        <f t="shared" ref="CV282:CY282" si="305">SUM(CV30)</f>
        <v>0.63</v>
      </c>
      <c r="CW282" s="34">
        <f t="shared" si="305"/>
        <v>0.2</v>
      </c>
      <c r="CX282" s="34">
        <f t="shared" si="305"/>
        <v>0.74</v>
      </c>
      <c r="CY282" s="34">
        <f t="shared" si="305"/>
        <v>0.64</v>
      </c>
      <c r="DB282" s="34" t="s">
        <v>274</v>
      </c>
      <c r="DC282" s="34">
        <f t="shared" ref="DC282:DF282" si="306">SUM(DC30)</f>
        <v>0.45</v>
      </c>
      <c r="DD282" s="34">
        <f t="shared" si="306"/>
        <v>0.13</v>
      </c>
      <c r="DE282" s="34">
        <f t="shared" si="306"/>
        <v>0.55000000000000004</v>
      </c>
      <c r="DF282" s="34">
        <f t="shared" si="306"/>
        <v>0.28000000000000003</v>
      </c>
      <c r="DI282" s="34" t="s">
        <v>274</v>
      </c>
      <c r="DJ282" s="34">
        <f t="shared" ref="DJ282:DM282" si="307">SUM(DJ30)</f>
        <v>0.42</v>
      </c>
      <c r="DK282" s="34">
        <f t="shared" si="307"/>
        <v>0</v>
      </c>
      <c r="DL282" s="34">
        <f t="shared" si="307"/>
        <v>0.5</v>
      </c>
      <c r="DM282" s="34">
        <f t="shared" si="307"/>
        <v>0.3</v>
      </c>
      <c r="DP282" s="34" t="s">
        <v>274</v>
      </c>
      <c r="DQ282" s="34">
        <f t="shared" ref="DQ282:DT282" si="308">SUM(DQ30)</f>
        <v>0.24</v>
      </c>
      <c r="DR282" s="34">
        <f t="shared" si="308"/>
        <v>0.05</v>
      </c>
      <c r="DS282" s="34">
        <f t="shared" si="308"/>
        <v>0.27</v>
      </c>
      <c r="DT282" s="34">
        <f t="shared" si="308"/>
        <v>0.11</v>
      </c>
      <c r="DW282" s="34" t="s">
        <v>274</v>
      </c>
      <c r="DX282" s="34">
        <f t="shared" ref="DX282:EA282" si="309">SUM(DX30)</f>
        <v>0.04</v>
      </c>
      <c r="DY282" s="34">
        <f t="shared" si="309"/>
        <v>0.21</v>
      </c>
      <c r="DZ282" s="34">
        <f t="shared" si="309"/>
        <v>0.01</v>
      </c>
      <c r="EA282" s="34">
        <f t="shared" si="309"/>
        <v>0</v>
      </c>
      <c r="ED282" s="34" t="s">
        <v>274</v>
      </c>
      <c r="EE282" s="34">
        <f t="shared" ref="EE282:EH282" si="310">SUM(EE30)</f>
        <v>0.06</v>
      </c>
      <c r="EF282" s="34">
        <f t="shared" si="310"/>
        <v>0</v>
      </c>
      <c r="EG282" s="34">
        <f t="shared" si="310"/>
        <v>0.06</v>
      </c>
      <c r="EH282" s="34">
        <f t="shared" si="310"/>
        <v>0.09</v>
      </c>
      <c r="EK282" s="34" t="s">
        <v>274</v>
      </c>
      <c r="EL282" s="34">
        <f t="shared" ref="EL282:EO282" si="311">SUM(EL30)</f>
        <v>7.0000000000000007E-2</v>
      </c>
      <c r="EM282" s="34">
        <f t="shared" si="311"/>
        <v>0.03</v>
      </c>
      <c r="EN282" s="34">
        <f t="shared" si="311"/>
        <v>0</v>
      </c>
      <c r="EO282" s="34">
        <f t="shared" si="311"/>
        <v>0.18</v>
      </c>
      <c r="ER282" s="34" t="s">
        <v>274</v>
      </c>
      <c r="ES282" s="34">
        <f t="shared" ref="ES282:EV282" si="312">SUM(ES30)</f>
        <v>0.14000000000000001</v>
      </c>
      <c r="ET282" s="34">
        <f t="shared" si="312"/>
        <v>0.09</v>
      </c>
      <c r="EU282" s="34">
        <f t="shared" si="312"/>
        <v>0.14000000000000001</v>
      </c>
      <c r="EV282" s="34">
        <f t="shared" si="312"/>
        <v>0.18</v>
      </c>
      <c r="EZ282" s="34">
        <f t="shared" ref="EZ282:FC282" si="313">SUM(EZ30)</f>
        <v>0.11</v>
      </c>
      <c r="FA282" s="34">
        <f t="shared" si="313"/>
        <v>0.1</v>
      </c>
      <c r="FB282" s="34">
        <f t="shared" si="313"/>
        <v>0.1</v>
      </c>
      <c r="FC282" s="34">
        <f t="shared" si="313"/>
        <v>0.12</v>
      </c>
      <c r="FG282" s="34">
        <f t="shared" ref="FG282:FJ282" si="314">SUM(FG30)</f>
        <v>0.17</v>
      </c>
      <c r="FH282" s="34">
        <f t="shared" si="314"/>
        <v>0.18</v>
      </c>
      <c r="FI282" s="34">
        <f t="shared" si="314"/>
        <v>0.12</v>
      </c>
      <c r="FJ282" s="34">
        <f t="shared" si="314"/>
        <v>0.19</v>
      </c>
      <c r="FN282" s="34">
        <f t="shared" ref="FN282:FQ282" si="315">SUM(FN30)</f>
        <v>0.18</v>
      </c>
      <c r="FO282" s="34">
        <f t="shared" si="315"/>
        <v>0.31</v>
      </c>
      <c r="FP282" s="34">
        <f t="shared" si="315"/>
        <v>0.13</v>
      </c>
      <c r="FQ282" s="34">
        <f t="shared" si="315"/>
        <v>0.31</v>
      </c>
      <c r="FU282" s="34">
        <f t="shared" ref="FU282:FX282" si="316">SUM(FU30)</f>
        <v>0.12</v>
      </c>
      <c r="FV282" s="34">
        <f t="shared" si="316"/>
        <v>0</v>
      </c>
      <c r="FW282" s="34">
        <f t="shared" si="316"/>
        <v>0.11</v>
      </c>
      <c r="FX282" s="34">
        <f t="shared" si="316"/>
        <v>0.09</v>
      </c>
      <c r="GB282" s="34">
        <f t="shared" ref="GB282:GE282" si="317">SUM(GB30)</f>
        <v>0.19</v>
      </c>
      <c r="GC282" s="34">
        <f t="shared" si="317"/>
        <v>0.08</v>
      </c>
      <c r="GD282" s="34">
        <f t="shared" si="317"/>
        <v>0.16</v>
      </c>
      <c r="GE282" s="34">
        <f t="shared" si="317"/>
        <v>0.4</v>
      </c>
    </row>
    <row r="283" spans="1:187" x14ac:dyDescent="0.25">
      <c r="A283" s="34" t="s">
        <v>275</v>
      </c>
      <c r="B283" s="34">
        <f t="shared" si="156"/>
        <v>1.55</v>
      </c>
      <c r="C283" s="34">
        <f t="shared" si="156"/>
        <v>0.67</v>
      </c>
      <c r="D283" s="34">
        <f t="shared" si="156"/>
        <v>2.13</v>
      </c>
      <c r="E283" s="34">
        <f t="shared" si="156"/>
        <v>0.35</v>
      </c>
      <c r="H283" s="34" t="s">
        <v>275</v>
      </c>
      <c r="I283" s="34">
        <f t="shared" si="157"/>
        <v>1.53</v>
      </c>
      <c r="J283" s="34">
        <f t="shared" si="157"/>
        <v>0.44</v>
      </c>
      <c r="K283" s="34">
        <f t="shared" si="157"/>
        <v>2.0299999999999998</v>
      </c>
      <c r="L283" s="34">
        <f t="shared" si="157"/>
        <v>0.47</v>
      </c>
      <c r="O283" s="34" t="s">
        <v>275</v>
      </c>
      <c r="P283" s="34">
        <f t="shared" si="158"/>
        <v>1.81</v>
      </c>
      <c r="Q283" s="34">
        <f t="shared" si="158"/>
        <v>0.38</v>
      </c>
      <c r="R283" s="34">
        <f t="shared" si="158"/>
        <v>2.52</v>
      </c>
      <c r="S283" s="34">
        <f t="shared" si="158"/>
        <v>0.59</v>
      </c>
      <c r="V283" s="34" t="s">
        <v>275</v>
      </c>
      <c r="W283" s="34">
        <f t="shared" si="159"/>
        <v>1.61</v>
      </c>
      <c r="X283" s="34">
        <f t="shared" si="159"/>
        <v>0.45</v>
      </c>
      <c r="Y283" s="34">
        <f t="shared" si="159"/>
        <v>2.35</v>
      </c>
      <c r="Z283" s="34">
        <f t="shared" si="159"/>
        <v>0.36</v>
      </c>
      <c r="AC283" s="34" t="s">
        <v>275</v>
      </c>
      <c r="AD283" s="34">
        <f t="shared" si="160"/>
        <v>1.55</v>
      </c>
      <c r="AE283" s="34">
        <f t="shared" si="160"/>
        <v>0.64</v>
      </c>
      <c r="AF283" s="34">
        <f t="shared" si="160"/>
        <v>2.21</v>
      </c>
      <c r="AG283" s="34">
        <f t="shared" si="160"/>
        <v>0.26</v>
      </c>
      <c r="AJ283" s="34" t="s">
        <v>275</v>
      </c>
      <c r="AK283" s="34">
        <f t="shared" si="161"/>
        <v>1.79</v>
      </c>
      <c r="AL283" s="34">
        <f t="shared" si="161"/>
        <v>0.36</v>
      </c>
      <c r="AM283" s="34">
        <f t="shared" si="161"/>
        <v>2.5299999999999998</v>
      </c>
      <c r="AN283" s="34">
        <f t="shared" si="161"/>
        <v>0.67</v>
      </c>
      <c r="AQ283" s="34" t="s">
        <v>275</v>
      </c>
      <c r="AR283" s="34">
        <f t="shared" si="162"/>
        <v>1.46</v>
      </c>
      <c r="AS283" s="34">
        <f t="shared" si="162"/>
        <v>0.11</v>
      </c>
      <c r="AT283" s="34">
        <f t="shared" si="162"/>
        <v>2.25</v>
      </c>
      <c r="AU283" s="34">
        <f t="shared" si="162"/>
        <v>0.14000000000000001</v>
      </c>
      <c r="AX283" s="34" t="s">
        <v>275</v>
      </c>
      <c r="AY283" s="34">
        <f t="shared" si="163"/>
        <v>2.09</v>
      </c>
      <c r="AZ283" s="34">
        <f t="shared" si="163"/>
        <v>0.52</v>
      </c>
      <c r="BA283" s="34">
        <f t="shared" si="163"/>
        <v>3.19</v>
      </c>
      <c r="BB283" s="34">
        <f t="shared" si="163"/>
        <v>0.2</v>
      </c>
      <c r="BE283" s="34" t="s">
        <v>275</v>
      </c>
      <c r="BF283" s="34">
        <f t="shared" si="164"/>
        <v>1.83</v>
      </c>
      <c r="BG283" s="34">
        <f t="shared" si="164"/>
        <v>0.93</v>
      </c>
      <c r="BH283" s="34">
        <f t="shared" si="164"/>
        <v>2.65</v>
      </c>
      <c r="BI283" s="34">
        <f t="shared" si="164"/>
        <v>0.21</v>
      </c>
      <c r="BL283" s="34" t="s">
        <v>275</v>
      </c>
      <c r="BM283" s="34">
        <f t="shared" si="165"/>
        <v>2.11</v>
      </c>
      <c r="BN283" s="34">
        <f t="shared" si="165"/>
        <v>0.51</v>
      </c>
      <c r="BO283" s="34">
        <f t="shared" si="165"/>
        <v>3.25</v>
      </c>
      <c r="BP283" s="34">
        <f t="shared" si="165"/>
        <v>0.08</v>
      </c>
      <c r="BS283" s="34" t="s">
        <v>275</v>
      </c>
      <c r="BT283" s="34">
        <f t="shared" si="166"/>
        <v>2.58</v>
      </c>
      <c r="BU283" s="34">
        <f t="shared" si="166"/>
        <v>1.25</v>
      </c>
      <c r="BV283" s="34">
        <f t="shared" si="166"/>
        <v>3.51</v>
      </c>
      <c r="BW283" s="34">
        <f t="shared" si="166"/>
        <v>0.79</v>
      </c>
      <c r="BZ283" s="34" t="s">
        <v>275</v>
      </c>
      <c r="CA283" s="34">
        <f t="shared" si="167"/>
        <v>2.31</v>
      </c>
      <c r="CB283" s="34">
        <f t="shared" si="167"/>
        <v>0.9</v>
      </c>
      <c r="CC283" s="34">
        <f t="shared" si="167"/>
        <v>3.29</v>
      </c>
      <c r="CD283" s="34">
        <f t="shared" si="167"/>
        <v>0.51</v>
      </c>
      <c r="CG283" s="34" t="s">
        <v>275</v>
      </c>
      <c r="CH283" s="34">
        <f t="shared" ref="CH283:CK283" si="318">SUM(CH31)</f>
        <v>2.4</v>
      </c>
      <c r="CI283" s="34">
        <f t="shared" si="318"/>
        <v>1.1499999999999999</v>
      </c>
      <c r="CJ283" s="34">
        <f t="shared" si="318"/>
        <v>3.43</v>
      </c>
      <c r="CK283" s="34">
        <f t="shared" si="318"/>
        <v>0.51</v>
      </c>
      <c r="CN283" s="34" t="s">
        <v>275</v>
      </c>
      <c r="CO283" s="34">
        <f t="shared" ref="CO283:CR283" si="319">SUM(CO31)</f>
        <v>2</v>
      </c>
      <c r="CP283" s="34">
        <f t="shared" si="319"/>
        <v>0.5</v>
      </c>
      <c r="CQ283" s="34">
        <f t="shared" si="319"/>
        <v>2.98</v>
      </c>
      <c r="CR283" s="34">
        <f t="shared" si="319"/>
        <v>0.2</v>
      </c>
      <c r="CU283" s="34" t="s">
        <v>275</v>
      </c>
      <c r="CV283" s="34">
        <f t="shared" ref="CV283:CY283" si="320">SUM(CV31)</f>
        <v>2.0499999999999998</v>
      </c>
      <c r="CW283" s="34">
        <f t="shared" si="320"/>
        <v>1.81</v>
      </c>
      <c r="CX283" s="34">
        <f t="shared" si="320"/>
        <v>2.72</v>
      </c>
      <c r="CY283" s="34">
        <f t="shared" si="320"/>
        <v>0.21</v>
      </c>
      <c r="DB283" s="34" t="s">
        <v>275</v>
      </c>
      <c r="DC283" s="34">
        <f t="shared" ref="DC283:DF283" si="321">SUM(DC31)</f>
        <v>3.01</v>
      </c>
      <c r="DD283" s="34">
        <f t="shared" si="321"/>
        <v>1.1000000000000001</v>
      </c>
      <c r="DE283" s="34">
        <f t="shared" si="321"/>
        <v>4.47</v>
      </c>
      <c r="DF283" s="34">
        <f t="shared" si="321"/>
        <v>0.51</v>
      </c>
      <c r="DI283" s="34" t="s">
        <v>275</v>
      </c>
      <c r="DJ283" s="34">
        <f t="shared" ref="DJ283:DM283" si="322">SUM(DJ31)</f>
        <v>2.52</v>
      </c>
      <c r="DK283" s="34">
        <f t="shared" si="322"/>
        <v>0.94</v>
      </c>
      <c r="DL283" s="34">
        <f t="shared" si="322"/>
        <v>3.46</v>
      </c>
      <c r="DM283" s="34">
        <f t="shared" si="322"/>
        <v>0.56999999999999995</v>
      </c>
      <c r="DP283" s="34" t="s">
        <v>275</v>
      </c>
      <c r="DQ283" s="34">
        <f t="shared" ref="DQ283:DT283" si="323">SUM(DQ31)</f>
        <v>2.27</v>
      </c>
      <c r="DR283" s="34">
        <f t="shared" si="323"/>
        <v>1.23</v>
      </c>
      <c r="DS283" s="34">
        <f t="shared" si="323"/>
        <v>3.33</v>
      </c>
      <c r="DT283" s="34">
        <f t="shared" si="323"/>
        <v>0.12</v>
      </c>
      <c r="DW283" s="34" t="s">
        <v>275</v>
      </c>
      <c r="DX283" s="34">
        <f t="shared" ref="DX283:EA283" si="324">SUM(DX31)</f>
        <v>2.2599999999999998</v>
      </c>
      <c r="DY283" s="34">
        <f t="shared" si="324"/>
        <v>1.32</v>
      </c>
      <c r="DZ283" s="34">
        <f t="shared" si="324"/>
        <v>3.18</v>
      </c>
      <c r="EA283" s="34">
        <f t="shared" si="324"/>
        <v>0.25</v>
      </c>
      <c r="ED283" s="34" t="s">
        <v>275</v>
      </c>
      <c r="EE283" s="34">
        <f t="shared" ref="EE283:EH283" si="325">SUM(EE31)</f>
        <v>2.08</v>
      </c>
      <c r="EF283" s="34">
        <f t="shared" si="325"/>
        <v>0.62</v>
      </c>
      <c r="EG283" s="34">
        <f t="shared" si="325"/>
        <v>2.93</v>
      </c>
      <c r="EH283" s="34">
        <f t="shared" si="325"/>
        <v>0.42</v>
      </c>
      <c r="EK283" s="34" t="s">
        <v>275</v>
      </c>
      <c r="EL283" s="34">
        <f t="shared" ref="EL283:EO283" si="326">SUM(EL31)</f>
        <v>2.44</v>
      </c>
      <c r="EM283" s="34">
        <f t="shared" si="326"/>
        <v>0.77</v>
      </c>
      <c r="EN283" s="34">
        <f t="shared" si="326"/>
        <v>3.51</v>
      </c>
      <c r="EO283" s="34">
        <f t="shared" si="326"/>
        <v>0.42</v>
      </c>
      <c r="ER283" s="34" t="s">
        <v>275</v>
      </c>
      <c r="ES283" s="34">
        <f t="shared" ref="ES283:EV283" si="327">SUM(ES31)</f>
        <v>2.1</v>
      </c>
      <c r="ET283" s="34">
        <f t="shared" si="327"/>
        <v>1.29</v>
      </c>
      <c r="EU283" s="34">
        <f t="shared" si="327"/>
        <v>2.89</v>
      </c>
      <c r="EV283" s="34">
        <f t="shared" si="327"/>
        <v>0.23</v>
      </c>
      <c r="EZ283" s="34">
        <f t="shared" ref="EZ283:FC283" si="328">SUM(EZ31)</f>
        <v>2.19</v>
      </c>
      <c r="FA283" s="34">
        <f t="shared" si="328"/>
        <v>0.62</v>
      </c>
      <c r="FB283" s="34">
        <f t="shared" si="328"/>
        <v>3.18</v>
      </c>
      <c r="FC283" s="34">
        <f t="shared" si="328"/>
        <v>0.39</v>
      </c>
      <c r="FG283" s="34">
        <f t="shared" ref="FG283:FJ283" si="329">SUM(FG31)</f>
        <v>2.36</v>
      </c>
      <c r="FH283" s="34">
        <f t="shared" si="329"/>
        <v>2.1800000000000002</v>
      </c>
      <c r="FI283" s="34">
        <f t="shared" si="329"/>
        <v>3.11</v>
      </c>
      <c r="FJ283" s="34">
        <f t="shared" si="329"/>
        <v>0.19</v>
      </c>
      <c r="FN283" s="34">
        <f t="shared" ref="FN283:FQ283" si="330">SUM(FN31)</f>
        <v>2.06</v>
      </c>
      <c r="FO283" s="34">
        <f t="shared" si="330"/>
        <v>1.77</v>
      </c>
      <c r="FP283" s="34">
        <f t="shared" si="330"/>
        <v>2.68</v>
      </c>
      <c r="FQ283" s="34">
        <f t="shared" si="330"/>
        <v>0.36</v>
      </c>
      <c r="FU283" s="34">
        <f t="shared" ref="FU283:FX283" si="331">SUM(FU31)</f>
        <v>1.87</v>
      </c>
      <c r="FV283" s="34">
        <f t="shared" si="331"/>
        <v>2.63</v>
      </c>
      <c r="FW283" s="34">
        <f t="shared" si="331"/>
        <v>2.37</v>
      </c>
      <c r="FX283" s="34">
        <f t="shared" si="331"/>
        <v>0.03</v>
      </c>
      <c r="GB283" s="34">
        <f t="shared" ref="GB283:GE283" si="332">SUM(GB31)</f>
        <v>1.9</v>
      </c>
      <c r="GC283" s="34">
        <f t="shared" si="332"/>
        <v>2.42</v>
      </c>
      <c r="GD283" s="34">
        <f t="shared" si="332"/>
        <v>2.35</v>
      </c>
      <c r="GE283" s="34">
        <f t="shared" si="332"/>
        <v>0.28999999999999998</v>
      </c>
    </row>
    <row r="284" spans="1:187" x14ac:dyDescent="0.25">
      <c r="A284" s="34" t="s">
        <v>276</v>
      </c>
      <c r="B284" s="34">
        <f t="shared" si="156"/>
        <v>0.43</v>
      </c>
      <c r="C284" s="34">
        <f t="shared" si="156"/>
        <v>0.73</v>
      </c>
      <c r="D284" s="34">
        <f t="shared" si="156"/>
        <v>0.38</v>
      </c>
      <c r="E284" s="34">
        <f t="shared" si="156"/>
        <v>0.3</v>
      </c>
      <c r="H284" s="34" t="s">
        <v>276</v>
      </c>
      <c r="I284" s="34">
        <f t="shared" si="157"/>
        <v>0.26</v>
      </c>
      <c r="J284" s="34">
        <f t="shared" si="157"/>
        <v>0.93</v>
      </c>
      <c r="K284" s="34">
        <f t="shared" si="157"/>
        <v>7.0000000000000007E-2</v>
      </c>
      <c r="L284" s="34">
        <f t="shared" si="157"/>
        <v>0.17</v>
      </c>
      <c r="O284" s="34" t="s">
        <v>276</v>
      </c>
      <c r="P284" s="34">
        <f t="shared" si="158"/>
        <v>0.42</v>
      </c>
      <c r="Q284" s="34">
        <f t="shared" si="158"/>
        <v>1.1599999999999999</v>
      </c>
      <c r="R284" s="34">
        <f t="shared" si="158"/>
        <v>0.28999999999999998</v>
      </c>
      <c r="S284" s="34">
        <f t="shared" si="158"/>
        <v>0.27</v>
      </c>
      <c r="V284" s="34" t="s">
        <v>276</v>
      </c>
      <c r="W284" s="34">
        <f t="shared" si="159"/>
        <v>0.42</v>
      </c>
      <c r="X284" s="34">
        <f t="shared" si="159"/>
        <v>0.81</v>
      </c>
      <c r="Y284" s="34">
        <f t="shared" si="159"/>
        <v>0.32</v>
      </c>
      <c r="Z284" s="34">
        <f t="shared" si="159"/>
        <v>0.56000000000000005</v>
      </c>
      <c r="AC284" s="34" t="s">
        <v>276</v>
      </c>
      <c r="AD284" s="34">
        <f t="shared" si="160"/>
        <v>0.42</v>
      </c>
      <c r="AE284" s="34">
        <f t="shared" si="160"/>
        <v>0.34</v>
      </c>
      <c r="AF284" s="34">
        <f t="shared" si="160"/>
        <v>0.23</v>
      </c>
      <c r="AG284" s="34">
        <f t="shared" si="160"/>
        <v>1.04</v>
      </c>
      <c r="AJ284" s="34" t="s">
        <v>276</v>
      </c>
      <c r="AK284" s="34">
        <f t="shared" si="161"/>
        <v>0.46</v>
      </c>
      <c r="AL284" s="34">
        <f t="shared" si="161"/>
        <v>0.84</v>
      </c>
      <c r="AM284" s="34">
        <f t="shared" si="161"/>
        <v>0.12</v>
      </c>
      <c r="AN284" s="34">
        <f t="shared" si="161"/>
        <v>1.17</v>
      </c>
      <c r="AQ284" s="34" t="s">
        <v>276</v>
      </c>
      <c r="AR284" s="34">
        <f t="shared" si="162"/>
        <v>0.3</v>
      </c>
      <c r="AS284" s="34">
        <f t="shared" si="162"/>
        <v>0.6</v>
      </c>
      <c r="AT284" s="34">
        <f t="shared" si="162"/>
        <v>0.27</v>
      </c>
      <c r="AU284" s="34">
        <f t="shared" si="162"/>
        <v>0.19</v>
      </c>
      <c r="AX284" s="34" t="s">
        <v>276</v>
      </c>
      <c r="AY284" s="34">
        <f t="shared" si="163"/>
        <v>0.26</v>
      </c>
      <c r="AZ284" s="34">
        <f t="shared" si="163"/>
        <v>0.89</v>
      </c>
      <c r="BA284" s="34">
        <f t="shared" si="163"/>
        <v>0.1</v>
      </c>
      <c r="BB284" s="34">
        <f t="shared" si="163"/>
        <v>0.35</v>
      </c>
      <c r="BE284" s="34" t="s">
        <v>276</v>
      </c>
      <c r="BF284" s="34">
        <f t="shared" si="164"/>
        <v>0.15</v>
      </c>
      <c r="BG284" s="34">
        <f t="shared" si="164"/>
        <v>0.61</v>
      </c>
      <c r="BH284" s="34">
        <f t="shared" si="164"/>
        <v>7.0000000000000007E-2</v>
      </c>
      <c r="BI284" s="34">
        <f t="shared" si="164"/>
        <v>0.11</v>
      </c>
      <c r="BL284" s="34" t="s">
        <v>276</v>
      </c>
      <c r="BM284" s="34">
        <f t="shared" si="165"/>
        <v>0.22</v>
      </c>
      <c r="BN284" s="34">
        <f t="shared" si="165"/>
        <v>0.75</v>
      </c>
      <c r="BO284" s="34">
        <f t="shared" si="165"/>
        <v>0.08</v>
      </c>
      <c r="BP284" s="34">
        <f t="shared" si="165"/>
        <v>0.18</v>
      </c>
      <c r="BS284" s="34" t="s">
        <v>276</v>
      </c>
      <c r="BT284" s="34">
        <f t="shared" si="166"/>
        <v>0.17</v>
      </c>
      <c r="BU284" s="34">
        <f t="shared" si="166"/>
        <v>0.46</v>
      </c>
      <c r="BV284" s="34">
        <f t="shared" si="166"/>
        <v>0.14000000000000001</v>
      </c>
      <c r="BW284" s="34">
        <f t="shared" si="166"/>
        <v>0.12</v>
      </c>
      <c r="BZ284" s="34" t="s">
        <v>276</v>
      </c>
      <c r="CA284" s="34">
        <f t="shared" si="167"/>
        <v>0.27</v>
      </c>
      <c r="CB284" s="34">
        <f t="shared" si="167"/>
        <v>0.38</v>
      </c>
      <c r="CC284" s="34">
        <f t="shared" si="167"/>
        <v>0.13</v>
      </c>
      <c r="CD284" s="34">
        <f t="shared" si="167"/>
        <v>0.51</v>
      </c>
      <c r="CG284" s="34" t="s">
        <v>276</v>
      </c>
      <c r="CH284" s="34">
        <f t="shared" ref="CH284:CK284" si="333">SUM(CH32)</f>
        <v>0.44</v>
      </c>
      <c r="CI284" s="34">
        <f t="shared" si="333"/>
        <v>0.49</v>
      </c>
      <c r="CJ284" s="34">
        <f t="shared" si="333"/>
        <v>0.37</v>
      </c>
      <c r="CK284" s="34">
        <f t="shared" si="333"/>
        <v>0.73</v>
      </c>
      <c r="CN284" s="34" t="s">
        <v>276</v>
      </c>
      <c r="CO284" s="34">
        <f t="shared" ref="CO284:CR284" si="334">SUM(CO32)</f>
        <v>0.13</v>
      </c>
      <c r="CP284" s="34">
        <f t="shared" si="334"/>
        <v>0.22</v>
      </c>
      <c r="CQ284" s="34">
        <f t="shared" si="334"/>
        <v>0.17</v>
      </c>
      <c r="CR284" s="34">
        <f t="shared" si="334"/>
        <v>0</v>
      </c>
      <c r="CU284" s="34" t="s">
        <v>276</v>
      </c>
      <c r="CV284" s="34">
        <f t="shared" ref="CV284:CY284" si="335">SUM(CV32)</f>
        <v>0.28999999999999998</v>
      </c>
      <c r="CW284" s="34">
        <f t="shared" si="335"/>
        <v>0.6</v>
      </c>
      <c r="CX284" s="34">
        <f t="shared" si="335"/>
        <v>0.28999999999999998</v>
      </c>
      <c r="CY284" s="34">
        <f t="shared" si="335"/>
        <v>0</v>
      </c>
      <c r="DB284" s="34" t="s">
        <v>276</v>
      </c>
      <c r="DC284" s="34">
        <f t="shared" ref="DC284:DF284" si="336">SUM(DC32)</f>
        <v>0.47</v>
      </c>
      <c r="DD284" s="34">
        <f t="shared" si="336"/>
        <v>0.56000000000000005</v>
      </c>
      <c r="DE284" s="34">
        <f t="shared" si="336"/>
        <v>0.16</v>
      </c>
      <c r="DF284" s="34">
        <f t="shared" si="336"/>
        <v>1.46</v>
      </c>
      <c r="DI284" s="34" t="s">
        <v>276</v>
      </c>
      <c r="DJ284" s="34">
        <f t="shared" ref="DJ284:DM284" si="337">SUM(DJ32)</f>
        <v>0.24</v>
      </c>
      <c r="DK284" s="34">
        <f t="shared" si="337"/>
        <v>0.3</v>
      </c>
      <c r="DL284" s="34">
        <f t="shared" si="337"/>
        <v>0.05</v>
      </c>
      <c r="DM284" s="34">
        <f t="shared" si="337"/>
        <v>0.77</v>
      </c>
      <c r="DP284" s="34" t="s">
        <v>276</v>
      </c>
      <c r="DQ284" s="34">
        <f t="shared" ref="DQ284:DT284" si="338">SUM(DQ32)</f>
        <v>0.03</v>
      </c>
      <c r="DR284" s="34">
        <f t="shared" si="338"/>
        <v>0.12</v>
      </c>
      <c r="DS284" s="34">
        <f t="shared" si="338"/>
        <v>0</v>
      </c>
      <c r="DT284" s="34">
        <f t="shared" si="338"/>
        <v>0.06</v>
      </c>
      <c r="DW284" s="34" t="s">
        <v>276</v>
      </c>
      <c r="DX284" s="34">
        <f t="shared" ref="DX284:EA284" si="339">SUM(DX32)</f>
        <v>0.06</v>
      </c>
      <c r="DY284" s="34">
        <f t="shared" si="339"/>
        <v>0.43</v>
      </c>
      <c r="DZ284" s="34">
        <f t="shared" si="339"/>
        <v>0</v>
      </c>
      <c r="EA284" s="34">
        <f t="shared" si="339"/>
        <v>0</v>
      </c>
      <c r="ED284" s="34" t="s">
        <v>276</v>
      </c>
      <c r="EE284" s="34">
        <f t="shared" ref="EE284:EH284" si="340">SUM(EE32)</f>
        <v>0.14000000000000001</v>
      </c>
      <c r="EF284" s="34">
        <f t="shared" si="340"/>
        <v>0.45</v>
      </c>
      <c r="EG284" s="34">
        <f t="shared" si="340"/>
        <v>0.12</v>
      </c>
      <c r="EH284" s="34">
        <f t="shared" si="340"/>
        <v>0</v>
      </c>
      <c r="EK284" s="34" t="s">
        <v>276</v>
      </c>
      <c r="EL284" s="34">
        <f t="shared" ref="EL284:EO284" si="341">SUM(EL32)</f>
        <v>0.14000000000000001</v>
      </c>
      <c r="EM284" s="34">
        <f t="shared" si="341"/>
        <v>0.3</v>
      </c>
      <c r="EN284" s="34">
        <f t="shared" si="341"/>
        <v>0.1</v>
      </c>
      <c r="EO284" s="34">
        <f t="shared" si="341"/>
        <v>0.15</v>
      </c>
      <c r="ER284" s="34" t="s">
        <v>276</v>
      </c>
      <c r="ES284" s="34">
        <f t="shared" ref="ES284:EV284" si="342">SUM(ES32)</f>
        <v>0.13</v>
      </c>
      <c r="ET284" s="34">
        <f t="shared" si="342"/>
        <v>0.27</v>
      </c>
      <c r="EU284" s="34">
        <f t="shared" si="342"/>
        <v>0.13</v>
      </c>
      <c r="EV284" s="34">
        <f t="shared" si="342"/>
        <v>7.0000000000000007E-2</v>
      </c>
      <c r="EZ284" s="34">
        <f t="shared" ref="EZ284:FC284" si="343">SUM(EZ32)</f>
        <v>0.11</v>
      </c>
      <c r="FA284" s="34">
        <f t="shared" si="343"/>
        <v>0.34</v>
      </c>
      <c r="FB284" s="34">
        <f t="shared" si="343"/>
        <v>0.06</v>
      </c>
      <c r="FC284" s="34">
        <f t="shared" si="343"/>
        <v>0</v>
      </c>
      <c r="FG284" s="34">
        <f t="shared" ref="FG284:FJ284" si="344">SUM(FG32)</f>
        <v>0.26</v>
      </c>
      <c r="FH284" s="34">
        <f t="shared" si="344"/>
        <v>0.57999999999999996</v>
      </c>
      <c r="FI284" s="34">
        <f t="shared" si="344"/>
        <v>0.23</v>
      </c>
      <c r="FJ284" s="34">
        <f t="shared" si="344"/>
        <v>0.23</v>
      </c>
      <c r="FN284" s="34">
        <f t="shared" ref="FN284:FQ284" si="345">SUM(FN32)</f>
        <v>0.3</v>
      </c>
      <c r="FO284" s="34">
        <f t="shared" si="345"/>
        <v>0.14000000000000001</v>
      </c>
      <c r="FP284" s="34">
        <f t="shared" si="345"/>
        <v>0.38</v>
      </c>
      <c r="FQ284" s="34">
        <f t="shared" si="345"/>
        <v>0.04</v>
      </c>
      <c r="FU284" s="34">
        <f t="shared" ref="FU284:FX284" si="346">SUM(FU32)</f>
        <v>0.1</v>
      </c>
      <c r="FV284" s="34">
        <f t="shared" si="346"/>
        <v>0.18</v>
      </c>
      <c r="FW284" s="34">
        <f t="shared" si="346"/>
        <v>7.0000000000000007E-2</v>
      </c>
      <c r="FX284" s="34">
        <f t="shared" si="346"/>
        <v>0.11</v>
      </c>
      <c r="GB284" s="34">
        <f t="shared" ref="GB284:GE284" si="347">SUM(GB32)</f>
        <v>0.12</v>
      </c>
      <c r="GC284" s="34">
        <f t="shared" si="347"/>
        <v>0.2</v>
      </c>
      <c r="GD284" s="34">
        <f t="shared" si="347"/>
        <v>0.11</v>
      </c>
      <c r="GE284" s="34">
        <f t="shared" si="347"/>
        <v>0</v>
      </c>
    </row>
    <row r="285" spans="1:187" x14ac:dyDescent="0.25">
      <c r="A285" s="34" t="s">
        <v>277</v>
      </c>
      <c r="B285" s="34">
        <f t="shared" si="156"/>
        <v>0.81</v>
      </c>
      <c r="C285" s="34">
        <f t="shared" si="156"/>
        <v>1.77</v>
      </c>
      <c r="D285" s="34">
        <f t="shared" si="156"/>
        <v>0.57999999999999996</v>
      </c>
      <c r="E285" s="34">
        <f t="shared" si="156"/>
        <v>0.42</v>
      </c>
      <c r="H285" s="34" t="s">
        <v>277</v>
      </c>
      <c r="I285" s="34">
        <f t="shared" si="157"/>
        <v>0.89</v>
      </c>
      <c r="J285" s="34">
        <f t="shared" si="157"/>
        <v>1.07</v>
      </c>
      <c r="K285" s="34">
        <f t="shared" si="157"/>
        <v>0.96</v>
      </c>
      <c r="L285" s="34">
        <f t="shared" si="157"/>
        <v>0.72</v>
      </c>
      <c r="O285" s="34" t="s">
        <v>277</v>
      </c>
      <c r="P285" s="34">
        <f t="shared" si="158"/>
        <v>0.6</v>
      </c>
      <c r="Q285" s="34">
        <f t="shared" si="158"/>
        <v>1.01</v>
      </c>
      <c r="R285" s="34">
        <f t="shared" si="158"/>
        <v>0.4</v>
      </c>
      <c r="S285" s="34">
        <f t="shared" si="158"/>
        <v>0.21</v>
      </c>
      <c r="V285" s="34" t="s">
        <v>277</v>
      </c>
      <c r="W285" s="34">
        <f t="shared" si="159"/>
        <v>0.66</v>
      </c>
      <c r="X285" s="34">
        <f t="shared" si="159"/>
        <v>0.7</v>
      </c>
      <c r="Y285" s="34">
        <f t="shared" si="159"/>
        <v>0.73</v>
      </c>
      <c r="Z285" s="34">
        <f t="shared" si="159"/>
        <v>0.13</v>
      </c>
      <c r="AC285" s="34" t="s">
        <v>277</v>
      </c>
      <c r="AD285" s="34">
        <f t="shared" si="160"/>
        <v>0.55000000000000004</v>
      </c>
      <c r="AE285" s="34">
        <f t="shared" si="160"/>
        <v>0.52</v>
      </c>
      <c r="AF285" s="34">
        <f t="shared" si="160"/>
        <v>0.61</v>
      </c>
      <c r="AG285" s="34">
        <f t="shared" si="160"/>
        <v>0.48</v>
      </c>
      <c r="AJ285" s="34" t="s">
        <v>277</v>
      </c>
      <c r="AK285" s="34">
        <f t="shared" si="161"/>
        <v>0.55000000000000004</v>
      </c>
      <c r="AL285" s="34">
        <f t="shared" si="161"/>
        <v>1.1200000000000001</v>
      </c>
      <c r="AM285" s="34">
        <f t="shared" si="161"/>
        <v>0.61</v>
      </c>
      <c r="AN285" s="34">
        <f t="shared" si="161"/>
        <v>0.1</v>
      </c>
      <c r="AQ285" s="34" t="s">
        <v>277</v>
      </c>
      <c r="AR285" s="34">
        <f t="shared" si="162"/>
        <v>0.5</v>
      </c>
      <c r="AS285" s="34">
        <f t="shared" si="162"/>
        <v>1.36</v>
      </c>
      <c r="AT285" s="34">
        <f t="shared" si="162"/>
        <v>0.34</v>
      </c>
      <c r="AU285" s="34">
        <f t="shared" si="162"/>
        <v>0.37</v>
      </c>
      <c r="AX285" s="34" t="s">
        <v>277</v>
      </c>
      <c r="AY285" s="34">
        <f t="shared" si="163"/>
        <v>0.3</v>
      </c>
      <c r="AZ285" s="34">
        <f t="shared" si="163"/>
        <v>0.56000000000000005</v>
      </c>
      <c r="BA285" s="34">
        <f t="shared" si="163"/>
        <v>0.24</v>
      </c>
      <c r="BB285" s="34">
        <f t="shared" si="163"/>
        <v>0.14000000000000001</v>
      </c>
      <c r="BE285" s="34" t="s">
        <v>277</v>
      </c>
      <c r="BF285" s="34">
        <f t="shared" si="164"/>
        <v>0.36</v>
      </c>
      <c r="BG285" s="34">
        <f t="shared" si="164"/>
        <v>0.64</v>
      </c>
      <c r="BH285" s="34">
        <f t="shared" si="164"/>
        <v>0.28999999999999998</v>
      </c>
      <c r="BI285" s="34">
        <f t="shared" si="164"/>
        <v>0.17</v>
      </c>
      <c r="BL285" s="34" t="s">
        <v>277</v>
      </c>
      <c r="BM285" s="34">
        <f t="shared" si="165"/>
        <v>0.33</v>
      </c>
      <c r="BN285" s="34">
        <f t="shared" si="165"/>
        <v>0.55000000000000004</v>
      </c>
      <c r="BO285" s="34">
        <f t="shared" si="165"/>
        <v>0.31</v>
      </c>
      <c r="BP285" s="34">
        <f t="shared" si="165"/>
        <v>0.31</v>
      </c>
      <c r="BS285" s="34" t="s">
        <v>277</v>
      </c>
      <c r="BT285" s="34">
        <f t="shared" si="166"/>
        <v>0.45</v>
      </c>
      <c r="BU285" s="34">
        <f t="shared" si="166"/>
        <v>0.36</v>
      </c>
      <c r="BV285" s="34">
        <f t="shared" si="166"/>
        <v>0.45</v>
      </c>
      <c r="BW285" s="34">
        <f t="shared" si="166"/>
        <v>0.55000000000000004</v>
      </c>
      <c r="BZ285" s="34" t="s">
        <v>277</v>
      </c>
      <c r="CA285" s="34">
        <f t="shared" si="167"/>
        <v>0.53</v>
      </c>
      <c r="CB285" s="34">
        <f t="shared" si="167"/>
        <v>0.68</v>
      </c>
      <c r="CC285" s="34">
        <f t="shared" si="167"/>
        <v>0.41</v>
      </c>
      <c r="CD285" s="34">
        <f t="shared" si="167"/>
        <v>0.7</v>
      </c>
      <c r="CG285" s="34" t="s">
        <v>277</v>
      </c>
      <c r="CH285" s="34">
        <f t="shared" ref="CH285:CK285" si="348">SUM(CH33)</f>
        <v>0.9</v>
      </c>
      <c r="CI285" s="34">
        <f t="shared" si="348"/>
        <v>1.1200000000000001</v>
      </c>
      <c r="CJ285" s="34">
        <f t="shared" si="348"/>
        <v>0.91</v>
      </c>
      <c r="CK285" s="34">
        <f t="shared" si="348"/>
        <v>0.74</v>
      </c>
      <c r="CN285" s="34" t="s">
        <v>277</v>
      </c>
      <c r="CO285" s="34">
        <f t="shared" ref="CO285:CR285" si="349">SUM(CO33)</f>
        <v>0.68</v>
      </c>
      <c r="CP285" s="34">
        <f t="shared" si="349"/>
        <v>1.25</v>
      </c>
      <c r="CQ285" s="34">
        <f t="shared" si="349"/>
        <v>0.71</v>
      </c>
      <c r="CR285" s="34">
        <f t="shared" si="349"/>
        <v>0.14000000000000001</v>
      </c>
      <c r="CU285" s="34" t="s">
        <v>277</v>
      </c>
      <c r="CV285" s="34">
        <f t="shared" ref="CV285:CY285" si="350">SUM(CV33)</f>
        <v>0.69</v>
      </c>
      <c r="CW285" s="34">
        <f t="shared" si="350"/>
        <v>1.71</v>
      </c>
      <c r="CX285" s="34">
        <f t="shared" si="350"/>
        <v>0.56999999999999995</v>
      </c>
      <c r="CY285" s="34">
        <f t="shared" si="350"/>
        <v>0.5</v>
      </c>
      <c r="DB285" s="34" t="s">
        <v>277</v>
      </c>
      <c r="DC285" s="34">
        <f t="shared" ref="DC285:DF285" si="351">SUM(DC33)</f>
        <v>0.6</v>
      </c>
      <c r="DD285" s="34">
        <f t="shared" si="351"/>
        <v>1.08</v>
      </c>
      <c r="DE285" s="34">
        <f t="shared" si="351"/>
        <v>0.68</v>
      </c>
      <c r="DF285" s="34">
        <f t="shared" si="351"/>
        <v>0.14000000000000001</v>
      </c>
      <c r="DI285" s="34" t="s">
        <v>277</v>
      </c>
      <c r="DJ285" s="34">
        <f t="shared" ref="DJ285:DM285" si="352">SUM(DJ33)</f>
        <v>0.52</v>
      </c>
      <c r="DK285" s="34">
        <f t="shared" si="352"/>
        <v>0.92</v>
      </c>
      <c r="DL285" s="34">
        <f t="shared" si="352"/>
        <v>0.54</v>
      </c>
      <c r="DM285" s="34">
        <f t="shared" si="352"/>
        <v>0.33</v>
      </c>
      <c r="DP285" s="34" t="s">
        <v>277</v>
      </c>
      <c r="DQ285" s="34">
        <f t="shared" ref="DQ285:DT285" si="353">SUM(DQ33)</f>
        <v>0.31</v>
      </c>
      <c r="DR285" s="34">
        <f t="shared" si="353"/>
        <v>0.82</v>
      </c>
      <c r="DS285" s="34">
        <f t="shared" si="353"/>
        <v>0.28999999999999998</v>
      </c>
      <c r="DT285" s="34">
        <f t="shared" si="353"/>
        <v>0.08</v>
      </c>
      <c r="DW285" s="34" t="s">
        <v>277</v>
      </c>
      <c r="DX285" s="34">
        <f t="shared" ref="DX285:EA285" si="354">SUM(DX33)</f>
        <v>0.33</v>
      </c>
      <c r="DY285" s="34">
        <f t="shared" si="354"/>
        <v>0.53</v>
      </c>
      <c r="DZ285" s="34">
        <f t="shared" si="354"/>
        <v>0.32</v>
      </c>
      <c r="EA285" s="34">
        <f t="shared" si="354"/>
        <v>0.2</v>
      </c>
      <c r="ED285" s="34" t="s">
        <v>277</v>
      </c>
      <c r="EE285" s="34">
        <f t="shared" ref="EE285:EH285" si="355">SUM(EE33)</f>
        <v>0.51</v>
      </c>
      <c r="EF285" s="34">
        <f t="shared" si="355"/>
        <v>0.92</v>
      </c>
      <c r="EG285" s="34">
        <f t="shared" si="355"/>
        <v>0.57999999999999996</v>
      </c>
      <c r="EH285" s="34">
        <f t="shared" si="355"/>
        <v>7.0000000000000007E-2</v>
      </c>
      <c r="EK285" s="34" t="s">
        <v>277</v>
      </c>
      <c r="EL285" s="34">
        <f t="shared" ref="EL285:EO285" si="356">SUM(EL33)</f>
        <v>0.36</v>
      </c>
      <c r="EM285" s="34">
        <f t="shared" si="356"/>
        <v>0.86</v>
      </c>
      <c r="EN285" s="34">
        <f t="shared" si="356"/>
        <v>0.36</v>
      </c>
      <c r="EO285" s="34">
        <f t="shared" si="356"/>
        <v>0</v>
      </c>
      <c r="ER285" s="34" t="s">
        <v>277</v>
      </c>
      <c r="ES285" s="34">
        <f t="shared" ref="ES285:EV285" si="357">SUM(ES33)</f>
        <v>0.2</v>
      </c>
      <c r="ET285" s="34">
        <f t="shared" si="357"/>
        <v>0.04</v>
      </c>
      <c r="EU285" s="34">
        <f t="shared" si="357"/>
        <v>0.28999999999999998</v>
      </c>
      <c r="EV285" s="34">
        <f t="shared" si="357"/>
        <v>0.11</v>
      </c>
      <c r="EZ285" s="34">
        <f t="shared" ref="EZ285:FC285" si="358">SUM(EZ33)</f>
        <v>0.19</v>
      </c>
      <c r="FA285" s="34">
        <f t="shared" si="358"/>
        <v>0.12</v>
      </c>
      <c r="FB285" s="34">
        <f t="shared" si="358"/>
        <v>0.26</v>
      </c>
      <c r="FC285" s="34">
        <f t="shared" si="358"/>
        <v>0</v>
      </c>
      <c r="FG285" s="34">
        <f t="shared" ref="FG285:FJ285" si="359">SUM(FG33)</f>
        <v>0.16</v>
      </c>
      <c r="FH285" s="34">
        <f t="shared" si="359"/>
        <v>0.17</v>
      </c>
      <c r="FI285" s="34">
        <f t="shared" si="359"/>
        <v>0.22</v>
      </c>
      <c r="FJ285" s="34">
        <f t="shared" si="359"/>
        <v>0</v>
      </c>
      <c r="FN285" s="34">
        <f t="shared" ref="FN285:FQ285" si="360">SUM(FN33)</f>
        <v>0.38</v>
      </c>
      <c r="FO285" s="34">
        <f t="shared" si="360"/>
        <v>0.33</v>
      </c>
      <c r="FP285" s="34">
        <f t="shared" si="360"/>
        <v>0.51</v>
      </c>
      <c r="FQ285" s="34">
        <f t="shared" si="360"/>
        <v>0</v>
      </c>
      <c r="FU285" s="34">
        <f t="shared" ref="FU285:FX285" si="361">SUM(FU33)</f>
        <v>0.22</v>
      </c>
      <c r="FV285" s="34">
        <f t="shared" si="361"/>
        <v>0.55000000000000004</v>
      </c>
      <c r="FW285" s="34">
        <f t="shared" si="361"/>
        <v>0.1</v>
      </c>
      <c r="FX285" s="34">
        <f t="shared" si="361"/>
        <v>0.22</v>
      </c>
      <c r="GB285" s="34">
        <f t="shared" ref="GB285:GE285" si="362">SUM(GB33)</f>
        <v>0.19</v>
      </c>
      <c r="GC285" s="34">
        <f t="shared" si="362"/>
        <v>0.23</v>
      </c>
      <c r="GD285" s="34">
        <f t="shared" si="362"/>
        <v>0.2</v>
      </c>
      <c r="GE285" s="34">
        <f t="shared" si="362"/>
        <v>0.04</v>
      </c>
    </row>
    <row r="286" spans="1:187" x14ac:dyDescent="0.25">
      <c r="A286" s="34" t="s">
        <v>278</v>
      </c>
      <c r="B286" s="34">
        <f t="shared" si="156"/>
        <v>0.35</v>
      </c>
      <c r="C286" s="34">
        <f t="shared" si="156"/>
        <v>0.33</v>
      </c>
      <c r="D286" s="34">
        <f t="shared" si="156"/>
        <v>0.47</v>
      </c>
      <c r="E286" s="34">
        <f t="shared" si="156"/>
        <v>0.02</v>
      </c>
      <c r="H286" s="34" t="s">
        <v>278</v>
      </c>
      <c r="I286" s="34">
        <f t="shared" si="157"/>
        <v>0.47</v>
      </c>
      <c r="J286" s="34">
        <f t="shared" si="157"/>
        <v>0.03</v>
      </c>
      <c r="K286" s="34">
        <f t="shared" si="157"/>
        <v>0.52</v>
      </c>
      <c r="L286" s="34">
        <f t="shared" si="157"/>
        <v>0.18</v>
      </c>
      <c r="O286" s="34" t="s">
        <v>278</v>
      </c>
      <c r="P286" s="34">
        <f t="shared" si="158"/>
        <v>0.59</v>
      </c>
      <c r="Q286" s="34">
        <f t="shared" si="158"/>
        <v>0.31</v>
      </c>
      <c r="R286" s="34">
        <f t="shared" si="158"/>
        <v>0.67</v>
      </c>
      <c r="S286" s="34">
        <f t="shared" si="158"/>
        <v>0.02</v>
      </c>
      <c r="V286" s="34" t="s">
        <v>278</v>
      </c>
      <c r="W286" s="34">
        <f t="shared" si="159"/>
        <v>0.57999999999999996</v>
      </c>
      <c r="X286" s="34">
        <f t="shared" si="159"/>
        <v>0.49</v>
      </c>
      <c r="Y286" s="34">
        <f t="shared" si="159"/>
        <v>0.61</v>
      </c>
      <c r="Z286" s="34">
        <f t="shared" si="159"/>
        <v>0.11</v>
      </c>
      <c r="AC286" s="34" t="s">
        <v>278</v>
      </c>
      <c r="AD286" s="34">
        <f t="shared" si="160"/>
        <v>0.37</v>
      </c>
      <c r="AE286" s="34">
        <f t="shared" si="160"/>
        <v>0.27</v>
      </c>
      <c r="AF286" s="34">
        <f t="shared" si="160"/>
        <v>0.47</v>
      </c>
      <c r="AG286" s="34">
        <f t="shared" si="160"/>
        <v>0.08</v>
      </c>
      <c r="AJ286" s="34" t="s">
        <v>278</v>
      </c>
      <c r="AK286" s="34">
        <f t="shared" si="161"/>
        <v>0.38</v>
      </c>
      <c r="AL286" s="34">
        <f t="shared" si="161"/>
        <v>0.14000000000000001</v>
      </c>
      <c r="AM286" s="34">
        <f t="shared" si="161"/>
        <v>0.51</v>
      </c>
      <c r="AN286" s="34">
        <f t="shared" si="161"/>
        <v>0.08</v>
      </c>
      <c r="AQ286" s="34" t="s">
        <v>278</v>
      </c>
      <c r="AR286" s="34">
        <f t="shared" si="162"/>
        <v>0.12</v>
      </c>
      <c r="AS286" s="34">
        <f t="shared" si="162"/>
        <v>0.03</v>
      </c>
      <c r="AT286" s="34">
        <f t="shared" si="162"/>
        <v>0.14000000000000001</v>
      </c>
      <c r="AU286" s="34">
        <f t="shared" si="162"/>
        <v>0.13</v>
      </c>
      <c r="AX286" s="34" t="s">
        <v>278</v>
      </c>
      <c r="AY286" s="34">
        <f t="shared" si="163"/>
        <v>0.33</v>
      </c>
      <c r="AZ286" s="34">
        <f t="shared" si="163"/>
        <v>0</v>
      </c>
      <c r="BA286" s="34">
        <f t="shared" si="163"/>
        <v>0.51</v>
      </c>
      <c r="BB286" s="34">
        <f t="shared" si="163"/>
        <v>0.01</v>
      </c>
      <c r="BE286" s="34" t="s">
        <v>278</v>
      </c>
      <c r="BF286" s="34">
        <f t="shared" si="164"/>
        <v>0.36</v>
      </c>
      <c r="BG286" s="34">
        <f t="shared" si="164"/>
        <v>0</v>
      </c>
      <c r="BH286" s="34">
        <f t="shared" si="164"/>
        <v>0.43</v>
      </c>
      <c r="BI286" s="34">
        <f t="shared" si="164"/>
        <v>0</v>
      </c>
      <c r="BL286" s="34" t="s">
        <v>278</v>
      </c>
      <c r="BM286" s="34">
        <f t="shared" si="165"/>
        <v>0.65</v>
      </c>
      <c r="BN286" s="34">
        <f t="shared" si="165"/>
        <v>0.38</v>
      </c>
      <c r="BO286" s="34">
        <f t="shared" si="165"/>
        <v>0.78</v>
      </c>
      <c r="BP286" s="34">
        <f t="shared" si="165"/>
        <v>0.05</v>
      </c>
      <c r="BS286" s="34" t="s">
        <v>278</v>
      </c>
      <c r="BT286" s="34">
        <f t="shared" si="166"/>
        <v>0.5</v>
      </c>
      <c r="BU286" s="34">
        <f t="shared" si="166"/>
        <v>0.74</v>
      </c>
      <c r="BV286" s="34">
        <f t="shared" si="166"/>
        <v>0.59</v>
      </c>
      <c r="BW286" s="34">
        <f t="shared" si="166"/>
        <v>0.04</v>
      </c>
      <c r="BZ286" s="34" t="s">
        <v>278</v>
      </c>
      <c r="CA286" s="34">
        <f t="shared" si="167"/>
        <v>0.37</v>
      </c>
      <c r="CB286" s="34">
        <f t="shared" si="167"/>
        <v>0.21</v>
      </c>
      <c r="CC286" s="34">
        <f t="shared" si="167"/>
        <v>0.51</v>
      </c>
      <c r="CD286" s="34">
        <f t="shared" si="167"/>
        <v>0.1</v>
      </c>
      <c r="CG286" s="34" t="s">
        <v>278</v>
      </c>
      <c r="CH286" s="34">
        <f t="shared" ref="CH286:CK286" si="363">SUM(CH34)</f>
        <v>0.48</v>
      </c>
      <c r="CI286" s="34">
        <f t="shared" si="363"/>
        <v>0.49</v>
      </c>
      <c r="CJ286" s="34">
        <f t="shared" si="363"/>
        <v>0.56000000000000005</v>
      </c>
      <c r="CK286" s="34">
        <f t="shared" si="363"/>
        <v>0.2</v>
      </c>
      <c r="CN286" s="34" t="s">
        <v>278</v>
      </c>
      <c r="CO286" s="34">
        <f t="shared" ref="CO286:CR286" si="364">SUM(CO34)</f>
        <v>0.5</v>
      </c>
      <c r="CP286" s="34">
        <f t="shared" si="364"/>
        <v>0.46</v>
      </c>
      <c r="CQ286" s="34">
        <f t="shared" si="364"/>
        <v>0.68</v>
      </c>
      <c r="CR286" s="34">
        <f t="shared" si="364"/>
        <v>0.03</v>
      </c>
      <c r="CU286" s="34" t="s">
        <v>278</v>
      </c>
      <c r="CV286" s="34">
        <f t="shared" ref="CV286:CY286" si="365">SUM(CV34)</f>
        <v>0.35</v>
      </c>
      <c r="CW286" s="34">
        <f t="shared" si="365"/>
        <v>0.1</v>
      </c>
      <c r="CX286" s="34">
        <f t="shared" si="365"/>
        <v>0.48</v>
      </c>
      <c r="CY286" s="34">
        <f t="shared" si="365"/>
        <v>0</v>
      </c>
      <c r="DB286" s="34" t="s">
        <v>278</v>
      </c>
      <c r="DC286" s="34">
        <f t="shared" ref="DC286:DF286" si="366">SUM(DC34)</f>
        <v>0.15</v>
      </c>
      <c r="DD286" s="34">
        <f t="shared" si="366"/>
        <v>0.26</v>
      </c>
      <c r="DE286" s="34">
        <f t="shared" si="366"/>
        <v>0.17</v>
      </c>
      <c r="DF286" s="34">
        <f t="shared" si="366"/>
        <v>0</v>
      </c>
      <c r="DI286" s="34" t="s">
        <v>278</v>
      </c>
      <c r="DJ286" s="34">
        <f t="shared" ref="DJ286:DM286" si="367">SUM(DJ34)</f>
        <v>0.14000000000000001</v>
      </c>
      <c r="DK286" s="34">
        <f t="shared" si="367"/>
        <v>0</v>
      </c>
      <c r="DL286" s="34">
        <f t="shared" si="367"/>
        <v>0.16</v>
      </c>
      <c r="DM286" s="34">
        <f t="shared" si="367"/>
        <v>0</v>
      </c>
      <c r="DP286" s="34" t="s">
        <v>278</v>
      </c>
      <c r="DQ286" s="34">
        <f t="shared" ref="DQ286:DT286" si="368">SUM(DQ34)</f>
        <v>0.13</v>
      </c>
      <c r="DR286" s="34">
        <f t="shared" si="368"/>
        <v>0.15</v>
      </c>
      <c r="DS286" s="34">
        <f t="shared" si="368"/>
        <v>0.17</v>
      </c>
      <c r="DT286" s="34">
        <f t="shared" si="368"/>
        <v>0</v>
      </c>
      <c r="DW286" s="34" t="s">
        <v>278</v>
      </c>
      <c r="DX286" s="34">
        <f t="shared" ref="DX286:EA286" si="369">SUM(DX34)</f>
        <v>0.13</v>
      </c>
      <c r="DY286" s="34">
        <f t="shared" si="369"/>
        <v>0</v>
      </c>
      <c r="DZ286" s="34">
        <f t="shared" si="369"/>
        <v>0.21</v>
      </c>
      <c r="EA286" s="34">
        <f t="shared" si="369"/>
        <v>0</v>
      </c>
      <c r="ED286" s="34" t="s">
        <v>278</v>
      </c>
      <c r="EE286" s="34">
        <f t="shared" ref="EE286:EH286" si="370">SUM(EE34)</f>
        <v>0.06</v>
      </c>
      <c r="EF286" s="34">
        <f t="shared" si="370"/>
        <v>0</v>
      </c>
      <c r="EG286" s="34">
        <f t="shared" si="370"/>
        <v>0.09</v>
      </c>
      <c r="EH286" s="34">
        <f t="shared" si="370"/>
        <v>0</v>
      </c>
      <c r="EK286" s="34" t="s">
        <v>278</v>
      </c>
      <c r="EL286" s="34">
        <f t="shared" ref="EL286:EO286" si="371">SUM(EL34)</f>
        <v>0.09</v>
      </c>
      <c r="EM286" s="34">
        <f t="shared" si="371"/>
        <v>0</v>
      </c>
      <c r="EN286" s="34">
        <f t="shared" si="371"/>
        <v>0.14000000000000001</v>
      </c>
      <c r="EO286" s="34">
        <f t="shared" si="371"/>
        <v>0</v>
      </c>
      <c r="ER286" s="34" t="s">
        <v>278</v>
      </c>
      <c r="ES286" s="34">
        <f t="shared" ref="ES286:EV286" si="372">SUM(ES34)</f>
        <v>0.08</v>
      </c>
      <c r="ET286" s="34">
        <f t="shared" si="372"/>
        <v>0</v>
      </c>
      <c r="EU286" s="34">
        <f t="shared" si="372"/>
        <v>0.14000000000000001</v>
      </c>
      <c r="EV286" s="34">
        <f t="shared" si="372"/>
        <v>0</v>
      </c>
      <c r="EZ286" s="34">
        <f t="shared" ref="EZ286:FC286" si="373">SUM(EZ34)</f>
        <v>0.1</v>
      </c>
      <c r="FA286" s="34">
        <f t="shared" si="373"/>
        <v>0</v>
      </c>
      <c r="FB286" s="34">
        <f t="shared" si="373"/>
        <v>0.15</v>
      </c>
      <c r="FC286" s="34">
        <f t="shared" si="373"/>
        <v>0</v>
      </c>
      <c r="FG286" s="34">
        <f t="shared" ref="FG286:FJ286" si="374">SUM(FG34)</f>
        <v>0.14000000000000001</v>
      </c>
      <c r="FH286" s="34">
        <f t="shared" si="374"/>
        <v>0</v>
      </c>
      <c r="FI286" s="34">
        <f t="shared" si="374"/>
        <v>0.24</v>
      </c>
      <c r="FJ286" s="34">
        <f t="shared" si="374"/>
        <v>0</v>
      </c>
      <c r="FN286" s="34">
        <f t="shared" ref="FN286:FQ286" si="375">SUM(FN34)</f>
        <v>0.04</v>
      </c>
      <c r="FO286" s="34">
        <f t="shared" si="375"/>
        <v>0</v>
      </c>
      <c r="FP286" s="34">
        <f t="shared" si="375"/>
        <v>0.06</v>
      </c>
      <c r="FQ286" s="34">
        <f t="shared" si="375"/>
        <v>0</v>
      </c>
      <c r="FU286" s="34">
        <f t="shared" ref="FU286:FX286" si="376">SUM(FU34)</f>
        <v>0.11</v>
      </c>
      <c r="FV286" s="34">
        <f t="shared" si="376"/>
        <v>0</v>
      </c>
      <c r="FW286" s="34">
        <f t="shared" si="376"/>
        <v>0.18</v>
      </c>
      <c r="FX286" s="34">
        <f t="shared" si="376"/>
        <v>0</v>
      </c>
      <c r="GB286" s="34">
        <f t="shared" ref="GB286:GE286" si="377">SUM(GB34)</f>
        <v>0.15</v>
      </c>
      <c r="GC286" s="34">
        <f t="shared" si="377"/>
        <v>0</v>
      </c>
      <c r="GD286" s="34">
        <f t="shared" si="377"/>
        <v>0.25</v>
      </c>
      <c r="GE286" s="34">
        <f t="shared" si="377"/>
        <v>0</v>
      </c>
    </row>
    <row r="287" spans="1:187" x14ac:dyDescent="0.25">
      <c r="A287" s="34" t="s">
        <v>279</v>
      </c>
      <c r="B287" s="34">
        <f>SUM(B35:B258)</f>
        <v>0.80000000000000027</v>
      </c>
      <c r="C287" s="34">
        <f t="shared" ref="C287:E287" si="378">SUM(C35:C258)</f>
        <v>1.87</v>
      </c>
      <c r="D287" s="34">
        <f t="shared" si="378"/>
        <v>0.81000000000000016</v>
      </c>
      <c r="E287" s="34">
        <f t="shared" si="378"/>
        <v>0.13</v>
      </c>
      <c r="H287" s="34" t="s">
        <v>279</v>
      </c>
      <c r="I287" s="34">
        <f>SUM(I35:I258)</f>
        <v>0.68000000000000016</v>
      </c>
      <c r="J287" s="34">
        <f t="shared" ref="J287:L287" si="379">SUM(J35:J258)</f>
        <v>0.44000000000000006</v>
      </c>
      <c r="K287" s="34">
        <f t="shared" si="379"/>
        <v>0.8600000000000001</v>
      </c>
      <c r="L287" s="34">
        <f t="shared" si="379"/>
        <v>0</v>
      </c>
      <c r="O287" s="34" t="s">
        <v>279</v>
      </c>
      <c r="P287" s="34">
        <f>SUM(P35:P258)</f>
        <v>0.88</v>
      </c>
      <c r="Q287" s="34">
        <f t="shared" ref="Q287:S287" si="380">SUM(Q35:Q258)</f>
        <v>1.36</v>
      </c>
      <c r="R287" s="34">
        <f t="shared" si="380"/>
        <v>0.88</v>
      </c>
      <c r="S287" s="34">
        <f t="shared" si="380"/>
        <v>0.09</v>
      </c>
      <c r="V287" s="34" t="s">
        <v>279</v>
      </c>
      <c r="W287" s="34">
        <f>SUM(W35:W258)</f>
        <v>0.63000000000000012</v>
      </c>
      <c r="X287" s="34">
        <f t="shared" ref="X287:Z287" si="381">SUM(X35:X258)</f>
        <v>1.1000000000000001</v>
      </c>
      <c r="Y287" s="34">
        <f t="shared" si="381"/>
        <v>0.67</v>
      </c>
      <c r="Z287" s="34">
        <f t="shared" si="381"/>
        <v>0.21000000000000002</v>
      </c>
      <c r="AC287" s="34" t="s">
        <v>279</v>
      </c>
      <c r="AD287" s="34">
        <f>SUM(AD35:AD258)</f>
        <v>0.76</v>
      </c>
      <c r="AE287" s="34">
        <f t="shared" ref="AE287:AG287" si="382">SUM(AE35:AE258)</f>
        <v>1.7000000000000002</v>
      </c>
      <c r="AF287" s="34">
        <f t="shared" si="382"/>
        <v>0.71000000000000019</v>
      </c>
      <c r="AG287" s="34">
        <f t="shared" si="382"/>
        <v>0.19</v>
      </c>
      <c r="AJ287" s="34" t="s">
        <v>279</v>
      </c>
      <c r="AK287" s="34">
        <f>SUM(AK35:AK258)</f>
        <v>0.7400000000000001</v>
      </c>
      <c r="AL287" s="34">
        <f t="shared" ref="AL287:AN287" si="383">SUM(AL35:AL258)</f>
        <v>1.37</v>
      </c>
      <c r="AM287" s="34">
        <f t="shared" si="383"/>
        <v>0.64</v>
      </c>
      <c r="AN287" s="34">
        <f t="shared" si="383"/>
        <v>0.4</v>
      </c>
      <c r="AQ287" s="34" t="s">
        <v>279</v>
      </c>
      <c r="AR287" s="34">
        <f>SUM(AR35:AR258)</f>
        <v>0.6100000000000001</v>
      </c>
      <c r="AS287" s="34">
        <f t="shared" ref="AS287:AU287" si="384">SUM(AS35:AS258)</f>
        <v>1.04</v>
      </c>
      <c r="AT287" s="34">
        <f t="shared" si="384"/>
        <v>0.67000000000000015</v>
      </c>
      <c r="AU287" s="34">
        <f t="shared" si="384"/>
        <v>0</v>
      </c>
      <c r="AX287" s="34" t="s">
        <v>279</v>
      </c>
      <c r="AY287" s="34">
        <f>SUM(AY35:AY258)</f>
        <v>0.85000000000000009</v>
      </c>
      <c r="AZ287" s="34">
        <f t="shared" ref="AZ287:BB287" si="385">SUM(AZ35:AZ258)</f>
        <v>1.63</v>
      </c>
      <c r="BA287" s="34">
        <f t="shared" si="385"/>
        <v>0.77000000000000013</v>
      </c>
      <c r="BB287" s="34">
        <f t="shared" si="385"/>
        <v>0</v>
      </c>
      <c r="BE287" s="34" t="s">
        <v>279</v>
      </c>
      <c r="BF287" s="34">
        <f>SUM(BF35:BF258)</f>
        <v>0.67000000000000015</v>
      </c>
      <c r="BG287" s="34">
        <f t="shared" ref="BG287:BI287" si="386">SUM(BG35:BG258)</f>
        <v>1.1100000000000001</v>
      </c>
      <c r="BH287" s="34">
        <f t="shared" si="386"/>
        <v>0.53</v>
      </c>
      <c r="BI287" s="34">
        <f t="shared" si="386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387">SUM(BN35:BN258)</f>
        <v>1.4400000000000002</v>
      </c>
      <c r="BO287" s="34">
        <f t="shared" si="387"/>
        <v>0.92000000000000015</v>
      </c>
      <c r="BP287" s="34">
        <f t="shared" si="387"/>
        <v>0.21</v>
      </c>
      <c r="BS287" s="34" t="s">
        <v>279</v>
      </c>
      <c r="BT287" s="34">
        <f>SUM(BT35:BT258)</f>
        <v>0.74000000000000021</v>
      </c>
      <c r="BU287" s="34">
        <f t="shared" ref="BU287:BW287" si="388">SUM(BU35:BU258)</f>
        <v>1.1400000000000001</v>
      </c>
      <c r="BV287" s="34">
        <f t="shared" si="388"/>
        <v>0.70000000000000007</v>
      </c>
      <c r="BW287" s="34">
        <f t="shared" si="388"/>
        <v>0.11</v>
      </c>
      <c r="BZ287" s="34" t="s">
        <v>279</v>
      </c>
      <c r="CA287" s="34">
        <f>SUM(CA35:CA258)</f>
        <v>0.67000000000000015</v>
      </c>
      <c r="CB287" s="34">
        <f t="shared" ref="CB287:CD287" si="389">SUM(CB35:CB258)</f>
        <v>1.93</v>
      </c>
      <c r="CC287" s="34">
        <f t="shared" si="389"/>
        <v>0.6100000000000001</v>
      </c>
      <c r="CD287" s="34">
        <f t="shared" si="389"/>
        <v>0.15</v>
      </c>
      <c r="CG287" s="34" t="s">
        <v>279</v>
      </c>
      <c r="CH287" s="34">
        <f>SUM(CH35:CH258)</f>
        <v>0.64000000000000012</v>
      </c>
      <c r="CI287" s="34">
        <f t="shared" ref="CI287:CK287" si="390">SUM(CI35:CI258)</f>
        <v>1.06</v>
      </c>
      <c r="CJ287" s="34">
        <f t="shared" si="390"/>
        <v>0.69</v>
      </c>
      <c r="CK287" s="34">
        <f t="shared" si="390"/>
        <v>0</v>
      </c>
      <c r="CN287" s="34" t="s">
        <v>279</v>
      </c>
      <c r="CO287" s="34">
        <f>SUM(CO35:CO258)</f>
        <v>0.77000000000000013</v>
      </c>
      <c r="CP287" s="34">
        <f t="shared" ref="CP287:CR287" si="391">SUM(CP35:CP258)</f>
        <v>1.5700000000000003</v>
      </c>
      <c r="CQ287" s="34">
        <f t="shared" si="391"/>
        <v>0.76</v>
      </c>
      <c r="CR287" s="34">
        <f t="shared" si="391"/>
        <v>0</v>
      </c>
      <c r="CU287" s="34" t="s">
        <v>279</v>
      </c>
      <c r="CV287" s="34">
        <f>SUM(CV35:CV258)</f>
        <v>0.89000000000000012</v>
      </c>
      <c r="CW287" s="34">
        <f t="shared" ref="CW287:CY287" si="392">SUM(CW35:CW258)</f>
        <v>2.5200000000000005</v>
      </c>
      <c r="CX287" s="34">
        <f t="shared" si="392"/>
        <v>0.64</v>
      </c>
      <c r="CY287" s="34">
        <f t="shared" si="392"/>
        <v>0.24</v>
      </c>
      <c r="DB287" s="34" t="s">
        <v>279</v>
      </c>
      <c r="DC287" s="34">
        <f>SUM(DC35:DC258)</f>
        <v>0.67</v>
      </c>
      <c r="DD287" s="34">
        <f t="shared" ref="DD287:DF287" si="393">SUM(DD35:DD258)</f>
        <v>2.3899999999999997</v>
      </c>
      <c r="DE287" s="34">
        <f t="shared" si="393"/>
        <v>0.42000000000000004</v>
      </c>
      <c r="DF287" s="34">
        <f t="shared" si="393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394">SUM(DK35:DK258)</f>
        <v>0.75</v>
      </c>
      <c r="DL287" s="34">
        <f t="shared" si="394"/>
        <v>0.59000000000000008</v>
      </c>
      <c r="DM287" s="34">
        <f t="shared" si="394"/>
        <v>0.26</v>
      </c>
      <c r="DP287" s="34" t="s">
        <v>279</v>
      </c>
      <c r="DQ287" s="34">
        <f>SUM(DQ35:DQ258)</f>
        <v>0.96000000000000019</v>
      </c>
      <c r="DR287" s="34">
        <f t="shared" ref="DR287:DT287" si="395">SUM(DR35:DR258)</f>
        <v>2.14</v>
      </c>
      <c r="DS287" s="34">
        <f t="shared" si="395"/>
        <v>0.81</v>
      </c>
      <c r="DT287" s="34">
        <f t="shared" si="395"/>
        <v>0.06</v>
      </c>
      <c r="DW287" s="34" t="s">
        <v>279</v>
      </c>
      <c r="DX287" s="34">
        <f>SUM(DX35:DX258)</f>
        <v>0.93000000000000016</v>
      </c>
      <c r="DY287" s="34">
        <f t="shared" ref="DY287:EA287" si="396">SUM(DY35:DY258)</f>
        <v>2.42</v>
      </c>
      <c r="DZ287" s="34">
        <f t="shared" si="396"/>
        <v>0.7200000000000002</v>
      </c>
      <c r="EA287" s="34">
        <f t="shared" si="396"/>
        <v>0.18</v>
      </c>
      <c r="ED287" s="34" t="s">
        <v>279</v>
      </c>
      <c r="EE287" s="34">
        <f>SUM(EE35:EE258)</f>
        <v>0.7400000000000001</v>
      </c>
      <c r="EF287" s="34">
        <f t="shared" ref="EF287:EH287" si="397">SUM(EF35:EF258)</f>
        <v>1.32</v>
      </c>
      <c r="EG287" s="34">
        <f t="shared" si="397"/>
        <v>0.78000000000000014</v>
      </c>
      <c r="EH287" s="34">
        <f t="shared" si="397"/>
        <v>0.18</v>
      </c>
      <c r="EK287" s="34" t="s">
        <v>279</v>
      </c>
      <c r="EL287" s="34">
        <f>SUM(EL35:EL258)</f>
        <v>0.69000000000000006</v>
      </c>
      <c r="EM287" s="34">
        <f t="shared" ref="EM287:EO287" si="398">SUM(EM35:EM258)</f>
        <v>0.97000000000000008</v>
      </c>
      <c r="EN287" s="34">
        <f t="shared" si="398"/>
        <v>0.78</v>
      </c>
      <c r="EO287" s="34">
        <f t="shared" si="398"/>
        <v>0.14000000000000001</v>
      </c>
      <c r="ER287" s="34" t="s">
        <v>279</v>
      </c>
      <c r="ES287" s="34">
        <f>SUM(ES35:ES258)</f>
        <v>0.80000000000000016</v>
      </c>
      <c r="ET287" s="34">
        <f t="shared" ref="ET287:EV287" si="399">SUM(ET35:ET258)</f>
        <v>1.48</v>
      </c>
      <c r="EU287" s="34">
        <f t="shared" si="399"/>
        <v>0.70000000000000007</v>
      </c>
      <c r="EV287" s="34">
        <f t="shared" si="399"/>
        <v>0.13</v>
      </c>
      <c r="EZ287" s="34">
        <f>SUM(EZ35:EZ258)</f>
        <v>0.75000000000000011</v>
      </c>
      <c r="FA287" s="34">
        <f t="shared" ref="FA287:FC287" si="400">SUM(FA35:FA258)</f>
        <v>1.24</v>
      </c>
      <c r="FB287" s="34">
        <f t="shared" si="400"/>
        <v>0.68</v>
      </c>
      <c r="FC287" s="34">
        <f t="shared" si="400"/>
        <v>0.21</v>
      </c>
      <c r="FG287" s="34">
        <f>SUM(FG35:FG258)</f>
        <v>0.68000000000000016</v>
      </c>
      <c r="FH287" s="34">
        <f t="shared" ref="FH287:FJ287" si="401">SUM(FH35:FH258)</f>
        <v>0.81</v>
      </c>
      <c r="FI287" s="34">
        <f t="shared" si="401"/>
        <v>0.66000000000000014</v>
      </c>
      <c r="FJ287" s="34">
        <f t="shared" si="401"/>
        <v>0.62000000000000011</v>
      </c>
      <c r="FN287" s="34">
        <f>SUM(FN35:FN258)</f>
        <v>0.67</v>
      </c>
      <c r="FO287" s="34">
        <f t="shared" ref="FO287:FQ287" si="402">SUM(FO35:FO258)</f>
        <v>0.6100000000000001</v>
      </c>
      <c r="FP287" s="34">
        <f t="shared" si="402"/>
        <v>0.71000000000000008</v>
      </c>
      <c r="FQ287" s="34">
        <f t="shared" si="402"/>
        <v>7.0000000000000007E-2</v>
      </c>
      <c r="FU287" s="34">
        <f>SUM(FU35:FU258)</f>
        <v>0.6100000000000001</v>
      </c>
      <c r="FV287" s="34">
        <f t="shared" ref="FV287:FX287" si="403">SUM(FV35:FV258)</f>
        <v>1.3900000000000003</v>
      </c>
      <c r="FW287" s="34">
        <f t="shared" si="403"/>
        <v>0.42000000000000004</v>
      </c>
      <c r="FX287" s="34">
        <f t="shared" si="403"/>
        <v>7.0000000000000007E-2</v>
      </c>
      <c r="GB287" s="34">
        <f>SUM(GB35:GB258)</f>
        <v>0.94000000000000006</v>
      </c>
      <c r="GC287" s="34">
        <f t="shared" ref="GC287:GE287" si="404">SUM(GC35:GC258)</f>
        <v>1.33</v>
      </c>
      <c r="GD287" s="34">
        <f t="shared" si="404"/>
        <v>0.83000000000000007</v>
      </c>
      <c r="GE287" s="34">
        <f t="shared" si="404"/>
        <v>0.25</v>
      </c>
    </row>
    <row r="289" spans="2:187" x14ac:dyDescent="0.25">
      <c r="B289" s="1">
        <f>+SUM(B265:B287)</f>
        <v>100.00999999999999</v>
      </c>
      <c r="C289" s="1">
        <f t="shared" ref="C289:E289" si="405">+SUM(C265:C287)</f>
        <v>100.01000000000003</v>
      </c>
      <c r="D289" s="1">
        <f t="shared" si="405"/>
        <v>100.01999999999998</v>
      </c>
      <c r="E289" s="1">
        <f t="shared" si="405"/>
        <v>100.00999999999998</v>
      </c>
      <c r="I289" s="1">
        <f>+SUM(I265:I287)</f>
        <v>100.02000000000004</v>
      </c>
      <c r="J289" s="1">
        <f t="shared" ref="J289:L289" si="406">+SUM(J265:J287)</f>
        <v>99.999999999999986</v>
      </c>
      <c r="K289" s="1">
        <f t="shared" si="406"/>
        <v>100.01</v>
      </c>
      <c r="L289" s="1">
        <f t="shared" si="406"/>
        <v>100</v>
      </c>
      <c r="P289" s="1">
        <f>+SUM(P265:P287)</f>
        <v>100.00999999999999</v>
      </c>
      <c r="Q289" s="1">
        <f t="shared" ref="Q289:S289" si="407">+SUM(Q265:Q287)</f>
        <v>99.999999999999986</v>
      </c>
      <c r="R289" s="1">
        <f t="shared" si="407"/>
        <v>100.02</v>
      </c>
      <c r="S289" s="1">
        <f t="shared" si="407"/>
        <v>99.97</v>
      </c>
      <c r="W289" s="1">
        <f>+SUM(W265:W287)</f>
        <v>99.96999999999997</v>
      </c>
      <c r="X289" s="1">
        <f t="shared" ref="X289:Z289" si="408">+SUM(X265:X287)</f>
        <v>100.02999999999999</v>
      </c>
      <c r="Y289" s="1">
        <f t="shared" si="408"/>
        <v>99.99</v>
      </c>
      <c r="Z289" s="1">
        <f t="shared" si="408"/>
        <v>99.999999999999986</v>
      </c>
      <c r="AD289" s="1">
        <f>+SUM(AD265:AD287)</f>
        <v>100</v>
      </c>
      <c r="AE289" s="1">
        <f t="shared" ref="AE289:AG289" si="409">+SUM(AE265:AE287)</f>
        <v>100</v>
      </c>
      <c r="AF289" s="1">
        <f t="shared" si="409"/>
        <v>100.00999999999999</v>
      </c>
      <c r="AG289" s="1">
        <f t="shared" si="409"/>
        <v>100.02000000000002</v>
      </c>
      <c r="AK289" s="1">
        <f>+SUM(AK265:AK287)</f>
        <v>100.01999999999998</v>
      </c>
      <c r="AL289" s="1">
        <f t="shared" ref="AL289:AN289" si="410">+SUM(AL265:AL287)</f>
        <v>100.00000000000001</v>
      </c>
      <c r="AM289" s="1">
        <f t="shared" si="410"/>
        <v>100.00000000000001</v>
      </c>
      <c r="AN289" s="1">
        <f t="shared" si="410"/>
        <v>99.98</v>
      </c>
      <c r="AR289" s="1">
        <f>+SUM(AR265:AR287)</f>
        <v>99.99</v>
      </c>
      <c r="AS289" s="1">
        <f t="shared" ref="AS289:AU289" si="411">+SUM(AS265:AS287)</f>
        <v>100.01</v>
      </c>
      <c r="AT289" s="1">
        <f t="shared" si="411"/>
        <v>99.97</v>
      </c>
      <c r="AU289" s="1">
        <f t="shared" si="411"/>
        <v>100.00000000000001</v>
      </c>
      <c r="AY289" s="1">
        <f>+SUM(AY265:AY287)</f>
        <v>99.990000000000023</v>
      </c>
      <c r="AZ289" s="1">
        <f t="shared" ref="AZ289:BB289" si="412">+SUM(AZ265:AZ287)</f>
        <v>100.02</v>
      </c>
      <c r="BA289" s="1">
        <f t="shared" si="412"/>
        <v>100</v>
      </c>
      <c r="BB289" s="1">
        <f t="shared" si="412"/>
        <v>99.97</v>
      </c>
      <c r="BF289" s="1">
        <f>+SUM(BF265:BF287)</f>
        <v>100.00999999999999</v>
      </c>
      <c r="BG289" s="1">
        <f t="shared" ref="BG289:BI289" si="413">+SUM(BG265:BG287)</f>
        <v>99.990000000000009</v>
      </c>
      <c r="BH289" s="1">
        <f t="shared" si="413"/>
        <v>99.98</v>
      </c>
      <c r="BI289" s="1">
        <f t="shared" si="413"/>
        <v>100.03</v>
      </c>
      <c r="BM289" s="1">
        <f>+SUM(BM265:BM287)</f>
        <v>100.01</v>
      </c>
      <c r="BN289" s="1">
        <f t="shared" ref="BN289:BP289" si="414">+SUM(BN265:BN287)</f>
        <v>99.990000000000009</v>
      </c>
      <c r="BO289" s="1">
        <f t="shared" si="414"/>
        <v>100.00000000000003</v>
      </c>
      <c r="BP289" s="1">
        <f t="shared" si="414"/>
        <v>100.00000000000001</v>
      </c>
      <c r="BT289" s="1">
        <f>+SUM(BT265:BT287)</f>
        <v>99.99</v>
      </c>
      <c r="BU289" s="1">
        <f t="shared" ref="BU289:BW289" si="415">+SUM(BU265:BU287)</f>
        <v>99.97</v>
      </c>
      <c r="BV289" s="1">
        <f t="shared" si="415"/>
        <v>100.03000000000003</v>
      </c>
      <c r="BW289" s="1">
        <f t="shared" si="415"/>
        <v>99.990000000000009</v>
      </c>
      <c r="CA289" s="1">
        <f>+SUM(CA265:CA287)</f>
        <v>99.990000000000009</v>
      </c>
      <c r="CB289" s="1">
        <f t="shared" ref="CB289:CD289" si="416">+SUM(CB265:CB287)</f>
        <v>100.00000000000001</v>
      </c>
      <c r="CC289" s="1">
        <f t="shared" si="416"/>
        <v>100</v>
      </c>
      <c r="CD289" s="1">
        <f t="shared" si="416"/>
        <v>100.00000000000003</v>
      </c>
      <c r="CH289" s="1">
        <f>+SUM(CH265:CH287)</f>
        <v>99.99</v>
      </c>
      <c r="CI289" s="1">
        <f t="shared" ref="CI289:CK289" si="417">+SUM(CI265:CI287)</f>
        <v>100.00000000000001</v>
      </c>
      <c r="CJ289" s="1">
        <f t="shared" si="417"/>
        <v>99.990000000000009</v>
      </c>
      <c r="CK289" s="1">
        <f t="shared" si="417"/>
        <v>100.00000000000001</v>
      </c>
      <c r="CO289" s="1">
        <f>+SUM(CO265:CO287)</f>
        <v>100.00999999999999</v>
      </c>
      <c r="CP289" s="1">
        <f t="shared" ref="CP289:CR289" si="418">+SUM(CP265:CP287)</f>
        <v>99.999999999999972</v>
      </c>
      <c r="CQ289" s="1">
        <f t="shared" si="418"/>
        <v>99.980000000000018</v>
      </c>
      <c r="CR289" s="1">
        <f t="shared" si="418"/>
        <v>100</v>
      </c>
      <c r="CV289" s="1">
        <f>+SUM(CV265:CV287)</f>
        <v>99.97999999999999</v>
      </c>
      <c r="CW289" s="1">
        <f t="shared" ref="CW289:CY289" si="419">+SUM(CW265:CW287)</f>
        <v>99.989999999999981</v>
      </c>
      <c r="CX289" s="1">
        <f t="shared" si="419"/>
        <v>100.02</v>
      </c>
      <c r="CY289" s="1">
        <f t="shared" si="419"/>
        <v>99.999999999999986</v>
      </c>
      <c r="DC289" s="1">
        <f>+SUM(DC265:DC287)</f>
        <v>99.990000000000009</v>
      </c>
      <c r="DD289" s="1">
        <f t="shared" ref="DD289:DF289" si="420">+SUM(DD265:DD287)</f>
        <v>100.00000000000003</v>
      </c>
      <c r="DE289" s="1">
        <f t="shared" si="420"/>
        <v>99.990000000000009</v>
      </c>
      <c r="DF289" s="1">
        <f t="shared" si="420"/>
        <v>100.01</v>
      </c>
      <c r="DJ289" s="1">
        <f>+SUM(DJ265:DJ287)</f>
        <v>100.01000000000002</v>
      </c>
      <c r="DK289" s="1">
        <f t="shared" ref="DK289:DM289" si="421">+SUM(DK265:DK287)</f>
        <v>99.990000000000009</v>
      </c>
      <c r="DL289" s="1">
        <f t="shared" si="421"/>
        <v>100.02</v>
      </c>
      <c r="DM289" s="1">
        <f t="shared" si="421"/>
        <v>99.99</v>
      </c>
      <c r="DQ289" s="1">
        <f>+SUM(DQ265:DQ287)</f>
        <v>100.01999999999997</v>
      </c>
      <c r="DR289" s="1">
        <f t="shared" ref="DR289:DT289" si="422">+SUM(DR265:DR287)</f>
        <v>99.970000000000027</v>
      </c>
      <c r="DS289" s="1">
        <f t="shared" si="422"/>
        <v>99.98</v>
      </c>
      <c r="DT289" s="1">
        <f t="shared" si="422"/>
        <v>100</v>
      </c>
      <c r="DX289" s="1">
        <f>+SUM(DX265:DX287)</f>
        <v>99.99</v>
      </c>
      <c r="DY289" s="1">
        <f t="shared" ref="DY289:EA289" si="423">+SUM(DY265:DY287)</f>
        <v>99.989999999999981</v>
      </c>
      <c r="DZ289" s="1">
        <f t="shared" si="423"/>
        <v>100.01999999999998</v>
      </c>
      <c r="EA289" s="1">
        <f t="shared" si="423"/>
        <v>99.990000000000009</v>
      </c>
      <c r="EE289" s="1">
        <f>+SUM(EE265:EE287)</f>
        <v>100.01</v>
      </c>
      <c r="EF289" s="1">
        <f t="shared" ref="EF289:EH289" si="424">+SUM(EF265:EF287)</f>
        <v>99.990000000000009</v>
      </c>
      <c r="EG289" s="1">
        <f t="shared" si="424"/>
        <v>100.00000000000001</v>
      </c>
      <c r="EH289" s="1">
        <f t="shared" si="424"/>
        <v>99.990000000000009</v>
      </c>
      <c r="EL289" s="1">
        <f>+SUM(EL265:EL287)</f>
        <v>99.999999999999972</v>
      </c>
      <c r="EM289" s="1">
        <f t="shared" ref="EM289:EO289" si="425">+SUM(EM265:EM287)</f>
        <v>99.999999999999986</v>
      </c>
      <c r="EN289" s="1">
        <f t="shared" si="425"/>
        <v>99.999999999999986</v>
      </c>
      <c r="EO289" s="1">
        <f t="shared" si="425"/>
        <v>99.990000000000023</v>
      </c>
      <c r="ES289" s="1">
        <f>+SUM(ES265:ES287)</f>
        <v>100.00999999999998</v>
      </c>
      <c r="ET289" s="1">
        <f t="shared" ref="ET289:EV289" si="426">+SUM(ET265:ET287)</f>
        <v>99.970000000000013</v>
      </c>
      <c r="EU289" s="1">
        <f t="shared" si="426"/>
        <v>100.03000000000002</v>
      </c>
      <c r="EV289" s="1">
        <f t="shared" si="426"/>
        <v>100.01</v>
      </c>
      <c r="EZ289" s="1">
        <f>+SUM(EZ265:EZ287)</f>
        <v>99.999999999999986</v>
      </c>
      <c r="FA289" s="1">
        <f t="shared" ref="FA289:FC289" si="427">+SUM(FA265:FA287)</f>
        <v>100</v>
      </c>
      <c r="FB289" s="1">
        <f t="shared" si="427"/>
        <v>100.00000000000003</v>
      </c>
      <c r="FC289" s="1">
        <f t="shared" si="427"/>
        <v>99.99</v>
      </c>
      <c r="FG289" s="1">
        <f>+SUM(FG265:FG287)</f>
        <v>99.98</v>
      </c>
      <c r="FH289" s="1">
        <f t="shared" ref="FH289:FJ289" si="428">+SUM(FH265:FH287)</f>
        <v>100.01000000000003</v>
      </c>
      <c r="FI289" s="1">
        <f t="shared" si="428"/>
        <v>100.00000000000001</v>
      </c>
      <c r="FJ289" s="1">
        <f t="shared" si="428"/>
        <v>99.990000000000009</v>
      </c>
      <c r="FN289" s="1">
        <f>+SUM(FN265:FN287)</f>
        <v>100.01999999999998</v>
      </c>
      <c r="FO289" s="1">
        <f t="shared" ref="FO289:FQ289" si="429">+SUM(FO265:FO287)</f>
        <v>99.98</v>
      </c>
      <c r="FP289" s="1">
        <f t="shared" si="429"/>
        <v>100.02</v>
      </c>
      <c r="FQ289" s="1">
        <f t="shared" si="429"/>
        <v>99.990000000000009</v>
      </c>
      <c r="FU289" s="1">
        <f>+SUM(FU265:FU287)</f>
        <v>100.00000000000001</v>
      </c>
      <c r="FV289" s="1">
        <f t="shared" ref="FV289:FX289" si="430">+SUM(FV265:FV287)</f>
        <v>100.02</v>
      </c>
      <c r="FW289" s="1">
        <f t="shared" si="430"/>
        <v>100</v>
      </c>
      <c r="FX289" s="1">
        <f t="shared" si="430"/>
        <v>99.989999999999981</v>
      </c>
      <c r="GB289" s="1">
        <f>+SUM(GB265:GB287)</f>
        <v>99.980000000000018</v>
      </c>
      <c r="GC289" s="1">
        <f t="shared" ref="GC289:GE289" si="431">+SUM(GC265:GC287)</f>
        <v>100</v>
      </c>
      <c r="GD289" s="1">
        <f t="shared" si="431"/>
        <v>100.03</v>
      </c>
      <c r="GE289" s="1">
        <f t="shared" si="431"/>
        <v>100.00000000000001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GE289"/>
  <sheetViews>
    <sheetView showGridLines="0" topLeftCell="FB250" zoomScale="70" zoomScaleNormal="70" workbookViewId="0">
      <selection activeCell="FZ290" sqref="FZ290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82" width="11.42578125" style="34"/>
    <col min="183" max="187" width="12.85546875" style="34" customWidth="1"/>
    <col min="188" max="16384" width="11.42578125" style="34"/>
  </cols>
  <sheetData>
    <row r="1" spans="1:187" s="4" customFormat="1" x14ac:dyDescent="0.25">
      <c r="GA1" s="34"/>
      <c r="GB1" s="34"/>
      <c r="GC1" s="34"/>
      <c r="GD1" s="34"/>
      <c r="GE1" s="34"/>
    </row>
    <row r="2" spans="1:187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  <c r="EK2" s="34" t="s">
        <v>320</v>
      </c>
      <c r="ER2" s="34" t="s">
        <v>320</v>
      </c>
      <c r="EY2" s="34" t="s">
        <v>320</v>
      </c>
      <c r="FF2" s="34" t="s">
        <v>320</v>
      </c>
      <c r="FM2" s="34" t="s">
        <v>320</v>
      </c>
      <c r="FT2" s="34" t="s">
        <v>320</v>
      </c>
      <c r="GA2" s="34" t="s">
        <v>320</v>
      </c>
    </row>
    <row r="3" spans="1:187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  <c r="GA3" s="34" t="s">
        <v>0</v>
      </c>
    </row>
    <row r="4" spans="1:187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  <c r="GA4" s="35" t="s">
        <v>381</v>
      </c>
    </row>
    <row r="5" spans="1:187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</row>
    <row r="6" spans="1:187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</row>
    <row r="7" spans="1:187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  <c r="EK7" s="34" t="s">
        <v>6</v>
      </c>
      <c r="EL7" s="34">
        <v>0.12</v>
      </c>
      <c r="EM7" s="34">
        <v>0.52</v>
      </c>
      <c r="EN7" s="34">
        <v>0.02</v>
      </c>
      <c r="EO7" s="34">
        <v>0.09</v>
      </c>
      <c r="ER7" s="34" t="s">
        <v>6</v>
      </c>
      <c r="ES7" s="34">
        <v>0.08</v>
      </c>
      <c r="ET7" s="34">
        <v>0.05</v>
      </c>
      <c r="EU7" s="34">
        <v>0.03</v>
      </c>
      <c r="EV7" s="34">
        <v>0.23</v>
      </c>
      <c r="EY7" s="34" t="s">
        <v>6</v>
      </c>
      <c r="EZ7" s="34">
        <v>0.04</v>
      </c>
      <c r="FA7" s="34">
        <v>0</v>
      </c>
      <c r="FB7" s="34">
        <v>0.06</v>
      </c>
      <c r="FC7" s="34">
        <v>0</v>
      </c>
      <c r="FF7" s="34" t="s">
        <v>6</v>
      </c>
      <c r="FG7" s="34">
        <v>0.15</v>
      </c>
      <c r="FH7" s="34">
        <v>0.27</v>
      </c>
      <c r="FI7" s="34">
        <v>0.17</v>
      </c>
      <c r="FJ7" s="34">
        <v>0.06</v>
      </c>
      <c r="FM7" s="34" t="s">
        <v>6</v>
      </c>
      <c r="FN7" s="34">
        <v>0.22</v>
      </c>
      <c r="FO7" s="34">
        <v>0.11</v>
      </c>
      <c r="FP7" s="34">
        <v>0.26</v>
      </c>
      <c r="FQ7" s="34">
        <v>0</v>
      </c>
      <c r="FT7" s="34" t="s">
        <v>6</v>
      </c>
      <c r="FU7" s="34">
        <v>0</v>
      </c>
      <c r="FV7" s="34">
        <v>0</v>
      </c>
      <c r="FW7" s="34">
        <v>0</v>
      </c>
      <c r="FX7" s="34">
        <v>0</v>
      </c>
      <c r="GA7" s="34" t="s">
        <v>6</v>
      </c>
      <c r="GB7" s="34">
        <v>0.01</v>
      </c>
      <c r="GC7" s="34">
        <v>0</v>
      </c>
      <c r="GD7" s="34">
        <v>0.01</v>
      </c>
      <c r="GE7" s="34">
        <v>0</v>
      </c>
    </row>
    <row r="8" spans="1:187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  <c r="EK8" s="34" t="s">
        <v>7</v>
      </c>
      <c r="EL8" s="34">
        <v>0.11</v>
      </c>
      <c r="EM8" s="34">
        <v>0</v>
      </c>
      <c r="EN8" s="34">
        <v>0.14000000000000001</v>
      </c>
      <c r="EO8" s="34">
        <v>0</v>
      </c>
      <c r="ER8" s="34" t="s">
        <v>7</v>
      </c>
      <c r="ES8" s="34">
        <v>0.04</v>
      </c>
      <c r="ET8" s="34">
        <v>0</v>
      </c>
      <c r="EU8" s="34">
        <v>0.06</v>
      </c>
      <c r="EV8" s="34">
        <v>0</v>
      </c>
      <c r="EY8" s="34" t="s">
        <v>7</v>
      </c>
      <c r="EZ8" s="34">
        <v>0.06</v>
      </c>
      <c r="FA8" s="34">
        <v>0</v>
      </c>
      <c r="FB8" s="34">
        <v>0.03</v>
      </c>
      <c r="FC8" s="34">
        <v>7.0000000000000007E-2</v>
      </c>
      <c r="FF8" s="34" t="s">
        <v>7</v>
      </c>
      <c r="FG8" s="34">
        <v>0.02</v>
      </c>
      <c r="FH8" s="34">
        <v>0</v>
      </c>
      <c r="FI8" s="34">
        <v>0.04</v>
      </c>
      <c r="FJ8" s="34">
        <v>0</v>
      </c>
      <c r="FM8" s="34" t="s">
        <v>7</v>
      </c>
      <c r="FN8" s="34">
        <v>0.03</v>
      </c>
      <c r="FO8" s="34">
        <v>0</v>
      </c>
      <c r="FP8" s="34">
        <v>0.02</v>
      </c>
      <c r="FQ8" s="34">
        <v>0</v>
      </c>
      <c r="FT8" s="34" t="s">
        <v>7</v>
      </c>
      <c r="FU8" s="34">
        <v>0.04</v>
      </c>
      <c r="FV8" s="34">
        <v>0.04</v>
      </c>
      <c r="FW8" s="34">
        <v>0.06</v>
      </c>
      <c r="FX8" s="34">
        <v>0</v>
      </c>
      <c r="GA8" s="34" t="s">
        <v>7</v>
      </c>
      <c r="GB8" s="34">
        <v>0.08</v>
      </c>
      <c r="GC8" s="34">
        <v>0.15</v>
      </c>
      <c r="GD8" s="34">
        <v>0.09</v>
      </c>
      <c r="GE8" s="34">
        <v>0</v>
      </c>
    </row>
    <row r="9" spans="1:187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  <c r="EK9" s="34" t="s">
        <v>8</v>
      </c>
      <c r="EL9" s="34">
        <v>0.06</v>
      </c>
      <c r="EM9" s="34">
        <v>0.33</v>
      </c>
      <c r="EN9" s="34">
        <v>0.02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</v>
      </c>
      <c r="FA9" s="34">
        <v>0</v>
      </c>
      <c r="FB9" s="34">
        <v>0</v>
      </c>
      <c r="FC9" s="34">
        <v>0</v>
      </c>
      <c r="FF9" s="34" t="s">
        <v>8</v>
      </c>
      <c r="FG9" s="34">
        <v>0.04</v>
      </c>
      <c r="FH9" s="34">
        <v>0.3</v>
      </c>
      <c r="FI9" s="34">
        <v>0</v>
      </c>
      <c r="FJ9" s="34">
        <v>0</v>
      </c>
      <c r="FM9" s="34" t="s">
        <v>8</v>
      </c>
      <c r="FN9" s="34">
        <v>0</v>
      </c>
      <c r="FO9" s="34">
        <v>0</v>
      </c>
      <c r="FP9" s="34">
        <v>0</v>
      </c>
      <c r="FQ9" s="34">
        <v>0</v>
      </c>
      <c r="FT9" s="34" t="s">
        <v>8</v>
      </c>
      <c r="FU9" s="34">
        <v>0</v>
      </c>
      <c r="FV9" s="34">
        <v>0</v>
      </c>
      <c r="FW9" s="34">
        <v>0</v>
      </c>
      <c r="FX9" s="34">
        <v>0</v>
      </c>
      <c r="GA9" s="34" t="s">
        <v>8</v>
      </c>
      <c r="GB9" s="34">
        <v>0</v>
      </c>
      <c r="GC9" s="34">
        <v>0</v>
      </c>
      <c r="GD9" s="34">
        <v>0</v>
      </c>
      <c r="GE9" s="34">
        <v>0</v>
      </c>
    </row>
    <row r="10" spans="1:187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0.03</v>
      </c>
      <c r="ET10" s="34">
        <v>0</v>
      </c>
      <c r="EU10" s="34">
        <v>0</v>
      </c>
      <c r="EV10" s="34">
        <v>0.16</v>
      </c>
      <c r="EY10" s="34" t="s">
        <v>9</v>
      </c>
      <c r="EZ10" s="34">
        <v>0</v>
      </c>
      <c r="FA10" s="34">
        <v>0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</v>
      </c>
      <c r="FO10" s="34">
        <v>0</v>
      </c>
      <c r="FP10" s="34">
        <v>0</v>
      </c>
      <c r="FQ10" s="34">
        <v>0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</row>
    <row r="11" spans="1:187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</v>
      </c>
      <c r="FV11" s="34">
        <v>0</v>
      </c>
      <c r="FW11" s="34">
        <v>0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</row>
    <row r="12" spans="1:187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0.04</v>
      </c>
      <c r="FO12" s="34">
        <v>0</v>
      </c>
      <c r="FP12" s="34">
        <v>7.0000000000000007E-2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</row>
    <row r="13" spans="1:187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  <c r="EK13" s="34" t="s">
        <v>12</v>
      </c>
      <c r="EL13" s="34">
        <v>0.11</v>
      </c>
      <c r="EM13" s="34">
        <v>0.28000000000000003</v>
      </c>
      <c r="EN13" s="34">
        <v>0.11</v>
      </c>
      <c r="EO13" s="34">
        <v>0</v>
      </c>
      <c r="ER13" s="34" t="s">
        <v>12</v>
      </c>
      <c r="ES13" s="34">
        <v>0.02</v>
      </c>
      <c r="ET13" s="34">
        <v>0</v>
      </c>
      <c r="EU13" s="34">
        <v>0</v>
      </c>
      <c r="EV13" s="34">
        <v>0.13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0.16</v>
      </c>
      <c r="FH13" s="34">
        <v>0.28999999999999998</v>
      </c>
      <c r="FI13" s="34">
        <v>0.14000000000000001</v>
      </c>
      <c r="FJ13" s="34">
        <v>0.05</v>
      </c>
      <c r="FM13" s="34" t="s">
        <v>12</v>
      </c>
      <c r="FN13" s="34">
        <v>0</v>
      </c>
      <c r="FO13" s="34">
        <v>0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  <c r="GA13" s="34" t="s">
        <v>12</v>
      </c>
      <c r="GB13" s="34">
        <v>0.17</v>
      </c>
      <c r="GC13" s="34">
        <v>0.69</v>
      </c>
      <c r="GD13" s="34">
        <v>0.11</v>
      </c>
      <c r="GE13" s="34">
        <v>0</v>
      </c>
    </row>
    <row r="14" spans="1:187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  <c r="EK14" s="34" t="s">
        <v>13</v>
      </c>
      <c r="EL14" s="34">
        <v>0.06</v>
      </c>
      <c r="EM14" s="34">
        <v>0.27</v>
      </c>
      <c r="EN14" s="34">
        <v>0</v>
      </c>
      <c r="EO14" s="34">
        <v>0.12</v>
      </c>
      <c r="ER14" s="34" t="s">
        <v>13</v>
      </c>
      <c r="ES14" s="34">
        <v>0</v>
      </c>
      <c r="ET14" s="34">
        <v>0</v>
      </c>
      <c r="EU14" s="34">
        <v>0</v>
      </c>
      <c r="EV14" s="34">
        <v>0</v>
      </c>
      <c r="EY14" s="34" t="s">
        <v>13</v>
      </c>
      <c r="EZ14" s="34">
        <v>0</v>
      </c>
      <c r="FA14" s="34">
        <v>0</v>
      </c>
      <c r="FB14" s="34">
        <v>0</v>
      </c>
      <c r="FC14" s="34">
        <v>0</v>
      </c>
      <c r="FF14" s="34" t="s">
        <v>13</v>
      </c>
      <c r="FG14" s="34">
        <v>0.08</v>
      </c>
      <c r="FH14" s="34">
        <v>0</v>
      </c>
      <c r="FI14" s="34">
        <v>0.12</v>
      </c>
      <c r="FJ14" s="34">
        <v>0</v>
      </c>
      <c r="FM14" s="34" t="s">
        <v>13</v>
      </c>
      <c r="FN14" s="34">
        <v>0.03</v>
      </c>
      <c r="FO14" s="34">
        <v>0</v>
      </c>
      <c r="FP14" s="34">
        <v>0.03</v>
      </c>
      <c r="FQ14" s="34">
        <v>0</v>
      </c>
      <c r="FT14" s="34" t="s">
        <v>13</v>
      </c>
      <c r="FU14" s="34">
        <v>0.06</v>
      </c>
      <c r="FV14" s="34">
        <v>0.32</v>
      </c>
      <c r="FW14" s="34">
        <v>0.02</v>
      </c>
      <c r="FX14" s="34">
        <v>0</v>
      </c>
      <c r="GA14" s="34" t="s">
        <v>13</v>
      </c>
      <c r="GB14" s="34">
        <v>7.0000000000000007E-2</v>
      </c>
      <c r="GC14" s="34">
        <v>0</v>
      </c>
      <c r="GD14" s="34">
        <v>7.0000000000000007E-2</v>
      </c>
      <c r="GE14" s="34">
        <v>0.13</v>
      </c>
    </row>
    <row r="15" spans="1:187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  <c r="EK15" s="34" t="s">
        <v>14</v>
      </c>
      <c r="EL15" s="34">
        <v>0.25</v>
      </c>
      <c r="EM15" s="34">
        <v>0.16</v>
      </c>
      <c r="EN15" s="34">
        <v>0.11</v>
      </c>
      <c r="EO15" s="34">
        <v>0.25</v>
      </c>
      <c r="ER15" s="34" t="s">
        <v>14</v>
      </c>
      <c r="ES15" s="34">
        <v>0.37</v>
      </c>
      <c r="ET15" s="34">
        <v>0.11</v>
      </c>
      <c r="EU15" s="34">
        <v>0.28999999999999998</v>
      </c>
      <c r="EV15" s="34">
        <v>7.0000000000000007E-2</v>
      </c>
      <c r="EY15" s="34" t="s">
        <v>14</v>
      </c>
      <c r="EZ15" s="34">
        <v>0.61</v>
      </c>
      <c r="FA15" s="34">
        <v>0.73</v>
      </c>
      <c r="FB15" s="34">
        <v>0.44</v>
      </c>
      <c r="FC15" s="34">
        <v>0.28000000000000003</v>
      </c>
      <c r="FF15" s="34" t="s">
        <v>14</v>
      </c>
      <c r="FG15" s="34">
        <v>0.42</v>
      </c>
      <c r="FH15" s="34">
        <v>1.1599999999999999</v>
      </c>
      <c r="FI15" s="34">
        <v>0.19</v>
      </c>
      <c r="FJ15" s="34">
        <v>7.0000000000000007E-2</v>
      </c>
      <c r="FM15" s="34" t="s">
        <v>14</v>
      </c>
      <c r="FN15" s="34">
        <v>0.43</v>
      </c>
      <c r="FO15" s="34">
        <v>0.68</v>
      </c>
      <c r="FP15" s="34">
        <v>0.2</v>
      </c>
      <c r="FQ15" s="34">
        <v>0.26</v>
      </c>
      <c r="FT15" s="34" t="s">
        <v>14</v>
      </c>
      <c r="FU15" s="34">
        <v>0.62</v>
      </c>
      <c r="FV15" s="34">
        <v>0.99</v>
      </c>
      <c r="FW15" s="34">
        <v>0.1</v>
      </c>
      <c r="FX15" s="34">
        <v>1.1200000000000001</v>
      </c>
      <c r="GA15" s="34" t="s">
        <v>14</v>
      </c>
      <c r="GB15" s="34">
        <v>0.42</v>
      </c>
      <c r="GC15" s="34">
        <v>0.74</v>
      </c>
      <c r="GD15" s="34">
        <v>0.23</v>
      </c>
      <c r="GE15" s="34">
        <v>0</v>
      </c>
    </row>
    <row r="16" spans="1:187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  <c r="EK16" s="34" t="s">
        <v>15</v>
      </c>
      <c r="EL16" s="34">
        <v>2.96</v>
      </c>
      <c r="EM16" s="34">
        <v>4.42</v>
      </c>
      <c r="EN16" s="34">
        <v>3</v>
      </c>
      <c r="EO16" s="34">
        <v>1.85</v>
      </c>
      <c r="ER16" s="34" t="s">
        <v>15</v>
      </c>
      <c r="ES16" s="34">
        <v>2.66</v>
      </c>
      <c r="ET16" s="34">
        <v>2.0499999999999998</v>
      </c>
      <c r="EU16" s="34">
        <v>3.24</v>
      </c>
      <c r="EV16" s="34">
        <v>1.26</v>
      </c>
      <c r="EY16" s="34" t="s">
        <v>15</v>
      </c>
      <c r="EZ16" s="34">
        <v>3.53</v>
      </c>
      <c r="FA16" s="34">
        <v>3.76</v>
      </c>
      <c r="FB16" s="34">
        <v>4.18</v>
      </c>
      <c r="FC16" s="34">
        <v>1.39</v>
      </c>
      <c r="FF16" s="34" t="s">
        <v>15</v>
      </c>
      <c r="FG16" s="34">
        <v>3.59</v>
      </c>
      <c r="FH16" s="34">
        <v>5.42</v>
      </c>
      <c r="FI16" s="34">
        <v>3.91</v>
      </c>
      <c r="FJ16" s="34">
        <v>1.01</v>
      </c>
      <c r="FM16" s="34" t="s">
        <v>15</v>
      </c>
      <c r="FN16" s="34">
        <v>3.85</v>
      </c>
      <c r="FO16" s="34">
        <v>5.8</v>
      </c>
      <c r="FP16" s="34">
        <v>4.0199999999999996</v>
      </c>
      <c r="FQ16" s="34">
        <v>1.66</v>
      </c>
      <c r="FT16" s="34" t="s">
        <v>15</v>
      </c>
      <c r="FU16" s="34">
        <v>3.12</v>
      </c>
      <c r="FV16" s="34">
        <v>3.71</v>
      </c>
      <c r="FW16" s="34">
        <v>3.69</v>
      </c>
      <c r="FX16" s="34">
        <v>0.63</v>
      </c>
      <c r="GA16" s="34" t="s">
        <v>15</v>
      </c>
      <c r="GB16" s="34">
        <v>2.68</v>
      </c>
      <c r="GC16" s="34">
        <v>4.91</v>
      </c>
      <c r="GD16" s="34">
        <v>2.57</v>
      </c>
      <c r="GE16" s="34">
        <v>1.59</v>
      </c>
    </row>
    <row r="17" spans="1:187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  <c r="EK17" s="34" t="s">
        <v>16</v>
      </c>
      <c r="EL17" s="34">
        <v>36.35</v>
      </c>
      <c r="EM17" s="34">
        <v>32.200000000000003</v>
      </c>
      <c r="EN17" s="34">
        <v>35.950000000000003</v>
      </c>
      <c r="EO17" s="34">
        <v>46.32</v>
      </c>
      <c r="ER17" s="34" t="s">
        <v>16</v>
      </c>
      <c r="ES17" s="34">
        <v>38.32</v>
      </c>
      <c r="ET17" s="34">
        <v>33.22</v>
      </c>
      <c r="EU17" s="34">
        <v>37.64</v>
      </c>
      <c r="EV17" s="34">
        <v>49.04</v>
      </c>
      <c r="EY17" s="34" t="s">
        <v>16</v>
      </c>
      <c r="EZ17" s="34">
        <v>37.21</v>
      </c>
      <c r="FA17" s="34">
        <v>26.05</v>
      </c>
      <c r="FB17" s="34">
        <v>37.590000000000003</v>
      </c>
      <c r="FC17" s="34">
        <v>48.78</v>
      </c>
      <c r="FF17" s="34" t="s">
        <v>16</v>
      </c>
      <c r="FG17" s="34">
        <v>35.53</v>
      </c>
      <c r="FH17" s="34">
        <v>26.29</v>
      </c>
      <c r="FI17" s="34">
        <v>35.380000000000003</v>
      </c>
      <c r="FJ17" s="34">
        <v>46.55</v>
      </c>
      <c r="FM17" s="34" t="s">
        <v>16</v>
      </c>
      <c r="FN17" s="34">
        <v>37.47</v>
      </c>
      <c r="FO17" s="34">
        <v>25.74</v>
      </c>
      <c r="FP17" s="34">
        <v>37.32</v>
      </c>
      <c r="FQ17" s="34">
        <v>51.43</v>
      </c>
      <c r="FT17" s="34" t="s">
        <v>16</v>
      </c>
      <c r="FU17" s="34">
        <v>36.1</v>
      </c>
      <c r="FV17" s="34">
        <v>24.63</v>
      </c>
      <c r="FW17" s="34">
        <v>36.21</v>
      </c>
      <c r="FX17" s="34">
        <v>51.08</v>
      </c>
      <c r="GA17" s="34" t="s">
        <v>16</v>
      </c>
      <c r="GB17" s="34">
        <v>36.06</v>
      </c>
      <c r="GC17" s="34">
        <v>24.2</v>
      </c>
      <c r="GD17" s="34">
        <v>36.51</v>
      </c>
      <c r="GE17" s="34">
        <v>47.85</v>
      </c>
    </row>
    <row r="18" spans="1:187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  <c r="EK18" s="34" t="s">
        <v>17</v>
      </c>
      <c r="EL18" s="34">
        <v>2.64</v>
      </c>
      <c r="EM18" s="34">
        <v>1.25</v>
      </c>
      <c r="EN18" s="34">
        <v>2.94</v>
      </c>
      <c r="EO18" s="34">
        <v>1.84</v>
      </c>
      <c r="ER18" s="34" t="s">
        <v>17</v>
      </c>
      <c r="ES18" s="34">
        <v>2.61</v>
      </c>
      <c r="ET18" s="34">
        <v>3.69</v>
      </c>
      <c r="EU18" s="34">
        <v>2.64</v>
      </c>
      <c r="EV18" s="34">
        <v>1.72</v>
      </c>
      <c r="EY18" s="34" t="s">
        <v>17</v>
      </c>
      <c r="EZ18" s="34">
        <v>2.73</v>
      </c>
      <c r="FA18" s="34">
        <v>5.55</v>
      </c>
      <c r="FB18" s="34">
        <v>2.0699999999999998</v>
      </c>
      <c r="FC18" s="34">
        <v>1.97</v>
      </c>
      <c r="FF18" s="34" t="s">
        <v>17</v>
      </c>
      <c r="FG18" s="34">
        <v>1.52</v>
      </c>
      <c r="FH18" s="34">
        <v>2.88</v>
      </c>
      <c r="FI18" s="34">
        <v>1.44</v>
      </c>
      <c r="FJ18" s="34">
        <v>0.68</v>
      </c>
      <c r="FM18" s="34" t="s">
        <v>17</v>
      </c>
      <c r="FN18" s="34">
        <v>2.11</v>
      </c>
      <c r="FO18" s="34">
        <v>5.19</v>
      </c>
      <c r="FP18" s="34">
        <v>1.52</v>
      </c>
      <c r="FQ18" s="34">
        <v>1.65</v>
      </c>
      <c r="FT18" s="34" t="s">
        <v>17</v>
      </c>
      <c r="FU18" s="34">
        <v>3.11</v>
      </c>
      <c r="FV18" s="34">
        <v>6.93</v>
      </c>
      <c r="FW18" s="34">
        <v>2.85</v>
      </c>
      <c r="FX18" s="34">
        <v>0.79</v>
      </c>
      <c r="GA18" s="34" t="s">
        <v>17</v>
      </c>
      <c r="GB18" s="34">
        <v>2.66</v>
      </c>
      <c r="GC18" s="34">
        <v>4.37</v>
      </c>
      <c r="GD18" s="34">
        <v>2.59</v>
      </c>
      <c r="GE18" s="34">
        <v>0.79</v>
      </c>
    </row>
    <row r="19" spans="1:187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  <c r="EK19" s="34" t="s">
        <v>18</v>
      </c>
      <c r="EL19" s="34">
        <v>6.38</v>
      </c>
      <c r="EM19" s="34">
        <v>10.4</v>
      </c>
      <c r="EN19" s="34">
        <v>6.09</v>
      </c>
      <c r="EO19" s="34">
        <v>2.42</v>
      </c>
      <c r="ER19" s="34" t="s">
        <v>18</v>
      </c>
      <c r="ES19" s="34">
        <v>5.65</v>
      </c>
      <c r="ET19" s="34">
        <v>6.98</v>
      </c>
      <c r="EU19" s="34">
        <v>5.62</v>
      </c>
      <c r="EV19" s="34">
        <v>1.8</v>
      </c>
      <c r="EY19" s="34" t="s">
        <v>18</v>
      </c>
      <c r="EZ19" s="34">
        <v>6.25</v>
      </c>
      <c r="FA19" s="34">
        <v>10.130000000000001</v>
      </c>
      <c r="FB19" s="34">
        <v>6.01</v>
      </c>
      <c r="FC19" s="34">
        <v>2.3199999999999998</v>
      </c>
      <c r="FF19" s="34" t="s">
        <v>18</v>
      </c>
      <c r="FG19" s="34">
        <v>6.28</v>
      </c>
      <c r="FH19" s="34">
        <v>12.87</v>
      </c>
      <c r="FI19" s="34">
        <v>6.12</v>
      </c>
      <c r="FJ19" s="34">
        <v>1.33</v>
      </c>
      <c r="FM19" s="34" t="s">
        <v>18</v>
      </c>
      <c r="FN19" s="34">
        <v>6.69</v>
      </c>
      <c r="FO19" s="34">
        <v>9.2100000000000009</v>
      </c>
      <c r="FP19" s="34">
        <v>7.01</v>
      </c>
      <c r="FQ19" s="34">
        <v>2.9</v>
      </c>
      <c r="FT19" s="34" t="s">
        <v>18</v>
      </c>
      <c r="FU19" s="34">
        <v>6.58</v>
      </c>
      <c r="FV19" s="34">
        <v>12.15</v>
      </c>
      <c r="FW19" s="34">
        <v>6.44</v>
      </c>
      <c r="FX19" s="34">
        <v>1.23</v>
      </c>
      <c r="GA19" s="34" t="s">
        <v>18</v>
      </c>
      <c r="GB19" s="34">
        <v>6.74</v>
      </c>
      <c r="GC19" s="34">
        <v>8.58</v>
      </c>
      <c r="GD19" s="34">
        <v>7.56</v>
      </c>
      <c r="GE19" s="34">
        <v>1.67</v>
      </c>
    </row>
    <row r="20" spans="1:187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  <c r="EK20" s="34" t="s">
        <v>19</v>
      </c>
      <c r="EL20" s="34">
        <v>21.5</v>
      </c>
      <c r="EM20" s="34">
        <v>9.24</v>
      </c>
      <c r="EN20" s="34">
        <v>24.44</v>
      </c>
      <c r="EO20" s="34">
        <v>22.99</v>
      </c>
      <c r="ER20" s="34" t="s">
        <v>19</v>
      </c>
      <c r="ES20" s="34">
        <v>21.57</v>
      </c>
      <c r="ET20" s="34">
        <v>9.4700000000000006</v>
      </c>
      <c r="EU20" s="34">
        <v>25.64</v>
      </c>
      <c r="EV20" s="34">
        <v>20.36</v>
      </c>
      <c r="EY20" s="34" t="s">
        <v>19</v>
      </c>
      <c r="EZ20" s="34">
        <v>22.16</v>
      </c>
      <c r="FA20" s="34">
        <v>9.83</v>
      </c>
      <c r="FB20" s="34">
        <v>25.95</v>
      </c>
      <c r="FC20" s="34">
        <v>20.73</v>
      </c>
      <c r="FF20" s="34" t="s">
        <v>19</v>
      </c>
      <c r="FG20" s="34">
        <v>22.01</v>
      </c>
      <c r="FH20" s="34">
        <v>4.3899999999999997</v>
      </c>
      <c r="FI20" s="34">
        <v>25.83</v>
      </c>
      <c r="FJ20" s="34">
        <v>24.8</v>
      </c>
      <c r="FM20" s="34" t="s">
        <v>19</v>
      </c>
      <c r="FN20" s="34">
        <v>21.35</v>
      </c>
      <c r="FO20" s="34">
        <v>7.37</v>
      </c>
      <c r="FP20" s="34">
        <v>24.76</v>
      </c>
      <c r="FQ20" s="34">
        <v>22.57</v>
      </c>
      <c r="FT20" s="34" t="s">
        <v>19</v>
      </c>
      <c r="FU20" s="34">
        <v>20.72</v>
      </c>
      <c r="FV20" s="34">
        <v>5.68</v>
      </c>
      <c r="FW20" s="34">
        <v>24.76</v>
      </c>
      <c r="FX20" s="34">
        <v>20.92</v>
      </c>
      <c r="GA20" s="34" t="s">
        <v>19</v>
      </c>
      <c r="GB20" s="34">
        <v>22.34</v>
      </c>
      <c r="GC20" s="34">
        <v>7.35</v>
      </c>
      <c r="GD20" s="34">
        <v>25.06</v>
      </c>
      <c r="GE20" s="34">
        <v>28.07</v>
      </c>
    </row>
    <row r="21" spans="1:187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  <c r="EK21" s="34" t="s">
        <v>20</v>
      </c>
      <c r="EL21" s="34">
        <v>10.34</v>
      </c>
      <c r="EM21" s="34">
        <v>10.42</v>
      </c>
      <c r="EN21" s="34">
        <v>8.9</v>
      </c>
      <c r="EO21" s="34">
        <v>16.86</v>
      </c>
      <c r="ER21" s="34" t="s">
        <v>20</v>
      </c>
      <c r="ES21" s="34">
        <v>9.35</v>
      </c>
      <c r="ET21" s="34">
        <v>8.64</v>
      </c>
      <c r="EU21" s="34">
        <v>8.0399999999999991</v>
      </c>
      <c r="EV21" s="34">
        <v>15.99</v>
      </c>
      <c r="EY21" s="34" t="s">
        <v>20</v>
      </c>
      <c r="EZ21" s="34">
        <v>9.81</v>
      </c>
      <c r="FA21" s="34">
        <v>9.36</v>
      </c>
      <c r="FB21" s="34">
        <v>8.5</v>
      </c>
      <c r="FC21" s="34">
        <v>15.35</v>
      </c>
      <c r="FF21" s="34" t="s">
        <v>20</v>
      </c>
      <c r="FG21" s="34">
        <v>12.23</v>
      </c>
      <c r="FH21" s="34">
        <v>14.08</v>
      </c>
      <c r="FI21" s="34">
        <v>10.19</v>
      </c>
      <c r="FJ21" s="34">
        <v>16.78</v>
      </c>
      <c r="FM21" s="34" t="s">
        <v>20</v>
      </c>
      <c r="FN21" s="34">
        <v>9.57</v>
      </c>
      <c r="FO21" s="34">
        <v>9.4700000000000006</v>
      </c>
      <c r="FP21" s="34">
        <v>8.6999999999999993</v>
      </c>
      <c r="FQ21" s="34">
        <v>12.69</v>
      </c>
      <c r="FT21" s="34" t="s">
        <v>20</v>
      </c>
      <c r="FU21" s="34">
        <v>10.87</v>
      </c>
      <c r="FV21" s="34">
        <v>13.14</v>
      </c>
      <c r="FW21" s="34">
        <v>9.43</v>
      </c>
      <c r="FX21" s="34">
        <v>14.79</v>
      </c>
      <c r="GA21" s="34" t="s">
        <v>20</v>
      </c>
      <c r="GB21" s="34">
        <v>9.74</v>
      </c>
      <c r="GC21" s="34">
        <v>12.21</v>
      </c>
      <c r="GD21" s="34">
        <v>8.08</v>
      </c>
      <c r="GE21" s="34">
        <v>12.3</v>
      </c>
    </row>
    <row r="22" spans="1:187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  <c r="EK22" s="34" t="s">
        <v>21</v>
      </c>
      <c r="EL22" s="34">
        <v>2.5</v>
      </c>
      <c r="EM22" s="34">
        <v>4.9400000000000004</v>
      </c>
      <c r="EN22" s="34">
        <v>2.06</v>
      </c>
      <c r="EO22" s="34">
        <v>1.01</v>
      </c>
      <c r="ER22" s="34" t="s">
        <v>21</v>
      </c>
      <c r="ES22" s="34">
        <v>2.96</v>
      </c>
      <c r="ET22" s="34">
        <v>5.03</v>
      </c>
      <c r="EU22" s="34">
        <v>2.5</v>
      </c>
      <c r="EV22" s="34">
        <v>1.77</v>
      </c>
      <c r="EY22" s="34" t="s">
        <v>21</v>
      </c>
      <c r="EZ22" s="34">
        <v>2.5099999999999998</v>
      </c>
      <c r="FA22" s="34">
        <v>7.69</v>
      </c>
      <c r="FB22" s="34">
        <v>1.62</v>
      </c>
      <c r="FC22" s="34">
        <v>1.7</v>
      </c>
      <c r="FF22" s="34" t="s">
        <v>21</v>
      </c>
      <c r="FG22" s="34">
        <v>2.8</v>
      </c>
      <c r="FH22" s="34">
        <v>4.97</v>
      </c>
      <c r="FI22" s="34">
        <v>2.81</v>
      </c>
      <c r="FJ22" s="34">
        <v>0.91</v>
      </c>
      <c r="FM22" s="34" t="s">
        <v>21</v>
      </c>
      <c r="FN22" s="34">
        <v>2.69</v>
      </c>
      <c r="FO22" s="34">
        <v>4.28</v>
      </c>
      <c r="FP22" s="34">
        <v>2.4500000000000002</v>
      </c>
      <c r="FQ22" s="34">
        <v>0.77</v>
      </c>
      <c r="FT22" s="34" t="s">
        <v>21</v>
      </c>
      <c r="FU22" s="34">
        <v>3.42</v>
      </c>
      <c r="FV22" s="34">
        <v>3.65</v>
      </c>
      <c r="FW22" s="34">
        <v>3.22</v>
      </c>
      <c r="FX22" s="34">
        <v>2.65</v>
      </c>
      <c r="GA22" s="34" t="s">
        <v>21</v>
      </c>
      <c r="GB22" s="34">
        <v>2.35</v>
      </c>
      <c r="GC22" s="34">
        <v>1.92</v>
      </c>
      <c r="GD22" s="34">
        <v>2.79</v>
      </c>
      <c r="GE22" s="34">
        <v>0.67</v>
      </c>
    </row>
    <row r="23" spans="1:187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  <c r="EK23" s="34" t="s">
        <v>22</v>
      </c>
      <c r="EL23" s="34">
        <v>7.68</v>
      </c>
      <c r="EM23" s="34">
        <v>9.33</v>
      </c>
      <c r="EN23" s="34">
        <v>8.85</v>
      </c>
      <c r="EO23" s="34">
        <v>1.57</v>
      </c>
      <c r="ER23" s="34" t="s">
        <v>22</v>
      </c>
      <c r="ES23" s="34">
        <v>7.47</v>
      </c>
      <c r="ET23" s="34">
        <v>13.53</v>
      </c>
      <c r="EU23" s="34">
        <v>7.6</v>
      </c>
      <c r="EV23" s="34">
        <v>2.33</v>
      </c>
      <c r="EY23" s="34" t="s">
        <v>22</v>
      </c>
      <c r="EZ23" s="34">
        <v>6.11</v>
      </c>
      <c r="FA23" s="34">
        <v>9.4600000000000009</v>
      </c>
      <c r="FB23" s="34">
        <v>6.33</v>
      </c>
      <c r="FC23" s="34">
        <v>2.27</v>
      </c>
      <c r="FF23" s="34" t="s">
        <v>22</v>
      </c>
      <c r="FG23" s="34">
        <v>5.37</v>
      </c>
      <c r="FH23" s="34">
        <v>6.86</v>
      </c>
      <c r="FI23" s="34">
        <v>6.18</v>
      </c>
      <c r="FJ23" s="34">
        <v>1.45</v>
      </c>
      <c r="FM23" s="34" t="s">
        <v>22</v>
      </c>
      <c r="FN23" s="34">
        <v>6.87</v>
      </c>
      <c r="FO23" s="34">
        <v>13.66</v>
      </c>
      <c r="FP23" s="34">
        <v>6.62</v>
      </c>
      <c r="FQ23" s="34">
        <v>2.06</v>
      </c>
      <c r="FT23" s="34" t="s">
        <v>22</v>
      </c>
      <c r="FU23" s="34">
        <v>5.47</v>
      </c>
      <c r="FV23" s="34">
        <v>9.65</v>
      </c>
      <c r="FW23" s="34">
        <v>5.08</v>
      </c>
      <c r="FX23" s="34">
        <v>2.4</v>
      </c>
      <c r="GA23" s="34" t="s">
        <v>22</v>
      </c>
      <c r="GB23" s="34">
        <v>6.34</v>
      </c>
      <c r="GC23" s="34">
        <v>12.56</v>
      </c>
      <c r="GD23" s="34">
        <v>5.89</v>
      </c>
      <c r="GE23" s="34">
        <v>1.61</v>
      </c>
    </row>
    <row r="24" spans="1:187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  <c r="EK24" s="34" t="s">
        <v>23</v>
      </c>
      <c r="EL24" s="34">
        <v>1.36</v>
      </c>
      <c r="EM24" s="34">
        <v>3.09</v>
      </c>
      <c r="EN24" s="34">
        <v>0.92</v>
      </c>
      <c r="EO24" s="34">
        <v>1.58</v>
      </c>
      <c r="ER24" s="34" t="s">
        <v>23</v>
      </c>
      <c r="ES24" s="34">
        <v>1.73</v>
      </c>
      <c r="ET24" s="34">
        <v>4.26</v>
      </c>
      <c r="EU24" s="34">
        <v>1.03</v>
      </c>
      <c r="EV24" s="34">
        <v>1.5</v>
      </c>
      <c r="EY24" s="34" t="s">
        <v>23</v>
      </c>
      <c r="EZ24" s="34">
        <v>2.46</v>
      </c>
      <c r="FA24" s="34">
        <v>6.03</v>
      </c>
      <c r="FB24" s="34">
        <v>2.02</v>
      </c>
      <c r="FC24" s="34">
        <v>1.53</v>
      </c>
      <c r="FF24" s="34" t="s">
        <v>23</v>
      </c>
      <c r="FG24" s="34">
        <v>2.1800000000000002</v>
      </c>
      <c r="FH24" s="34">
        <v>5.47</v>
      </c>
      <c r="FI24" s="34">
        <v>1.54</v>
      </c>
      <c r="FJ24" s="34">
        <v>1.89</v>
      </c>
      <c r="FM24" s="34" t="s">
        <v>23</v>
      </c>
      <c r="FN24" s="34">
        <v>1.58</v>
      </c>
      <c r="FO24" s="34">
        <v>4.26</v>
      </c>
      <c r="FP24" s="34">
        <v>1.1299999999999999</v>
      </c>
      <c r="FQ24" s="34">
        <v>0.83</v>
      </c>
      <c r="FT24" s="34" t="s">
        <v>23</v>
      </c>
      <c r="FU24" s="34">
        <v>1.86</v>
      </c>
      <c r="FV24" s="34">
        <v>5.24</v>
      </c>
      <c r="FW24" s="34">
        <v>1.46</v>
      </c>
      <c r="FX24" s="34">
        <v>0.94</v>
      </c>
      <c r="GA24" s="34" t="s">
        <v>23</v>
      </c>
      <c r="GB24" s="34">
        <v>2.52</v>
      </c>
      <c r="GC24" s="34">
        <v>6.33</v>
      </c>
      <c r="GD24" s="34">
        <v>2.11</v>
      </c>
      <c r="GE24" s="34">
        <v>0.77</v>
      </c>
    </row>
    <row r="25" spans="1:187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  <c r="EK25" s="34" t="s">
        <v>24</v>
      </c>
      <c r="EL25" s="34">
        <v>1.58</v>
      </c>
      <c r="EM25" s="34">
        <v>1.95</v>
      </c>
      <c r="EN25" s="34">
        <v>1.35</v>
      </c>
      <c r="EO25" s="34">
        <v>0.7</v>
      </c>
      <c r="ER25" s="34" t="s">
        <v>24</v>
      </c>
      <c r="ES25" s="34">
        <v>1.63</v>
      </c>
      <c r="ET25" s="34">
        <v>3.46</v>
      </c>
      <c r="EU25" s="34">
        <v>0.99</v>
      </c>
      <c r="EV25" s="34">
        <v>1.56</v>
      </c>
      <c r="EY25" s="34" t="s">
        <v>24</v>
      </c>
      <c r="EZ25" s="34">
        <v>1.65</v>
      </c>
      <c r="FA25" s="34">
        <v>3.41</v>
      </c>
      <c r="FB25" s="34">
        <v>1.36</v>
      </c>
      <c r="FC25" s="34">
        <v>0.52</v>
      </c>
      <c r="FF25" s="34" t="s">
        <v>24</v>
      </c>
      <c r="FG25" s="34">
        <v>1.51</v>
      </c>
      <c r="FH25" s="34">
        <v>3.62</v>
      </c>
      <c r="FI25" s="34">
        <v>0.79</v>
      </c>
      <c r="FJ25" s="34">
        <v>0.64</v>
      </c>
      <c r="FM25" s="34" t="s">
        <v>24</v>
      </c>
      <c r="FN25" s="34">
        <v>1.64</v>
      </c>
      <c r="FO25" s="34">
        <v>5.13</v>
      </c>
      <c r="FP25" s="34">
        <v>1.1299999999999999</v>
      </c>
      <c r="FQ25" s="34">
        <v>0.21</v>
      </c>
      <c r="FT25" s="34" t="s">
        <v>24</v>
      </c>
      <c r="FU25" s="34">
        <v>1.85</v>
      </c>
      <c r="FV25" s="34">
        <v>4.58</v>
      </c>
      <c r="FW25" s="34">
        <v>1.01</v>
      </c>
      <c r="FX25" s="34">
        <v>1.1399999999999999</v>
      </c>
      <c r="GA25" s="34" t="s">
        <v>24</v>
      </c>
      <c r="GB25" s="34">
        <v>2.0499999999999998</v>
      </c>
      <c r="GC25" s="34">
        <v>7.49</v>
      </c>
      <c r="GD25" s="34">
        <v>0.68</v>
      </c>
      <c r="GE25" s="34">
        <v>1.17</v>
      </c>
    </row>
    <row r="26" spans="1:187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  <c r="EK26" s="34" t="s">
        <v>25</v>
      </c>
      <c r="EL26" s="34">
        <v>1.54</v>
      </c>
      <c r="EM26" s="34">
        <v>1.66</v>
      </c>
      <c r="EN26" s="34">
        <v>1.6</v>
      </c>
      <c r="EO26" s="34">
        <v>0.49</v>
      </c>
      <c r="ER26" s="34" t="s">
        <v>25</v>
      </c>
      <c r="ES26" s="34">
        <v>0.95</v>
      </c>
      <c r="ET26" s="34">
        <v>1.29</v>
      </c>
      <c r="EU26" s="34">
        <v>0.6</v>
      </c>
      <c r="EV26" s="34">
        <v>0.13</v>
      </c>
      <c r="EY26" s="34" t="s">
        <v>25</v>
      </c>
      <c r="EZ26" s="34">
        <v>0.92</v>
      </c>
      <c r="FA26" s="34">
        <v>1.53</v>
      </c>
      <c r="FB26" s="34">
        <v>0.37</v>
      </c>
      <c r="FC26" s="34">
        <v>0.68</v>
      </c>
      <c r="FF26" s="34" t="s">
        <v>25</v>
      </c>
      <c r="FG26" s="34">
        <v>1.05</v>
      </c>
      <c r="FH26" s="34">
        <v>1.81</v>
      </c>
      <c r="FI26" s="34">
        <v>0.73</v>
      </c>
      <c r="FJ26" s="34">
        <v>0.92</v>
      </c>
      <c r="FM26" s="34" t="s">
        <v>25</v>
      </c>
      <c r="FN26" s="34">
        <v>0.98</v>
      </c>
      <c r="FO26" s="34">
        <v>1.61</v>
      </c>
      <c r="FP26" s="34">
        <v>0.78</v>
      </c>
      <c r="FQ26" s="34">
        <v>0.12</v>
      </c>
      <c r="FT26" s="34" t="s">
        <v>25</v>
      </c>
      <c r="FU26" s="34">
        <v>1.1499999999999999</v>
      </c>
      <c r="FV26" s="34">
        <v>2.52</v>
      </c>
      <c r="FW26" s="34">
        <v>0.62</v>
      </c>
      <c r="FX26" s="34">
        <v>0.41</v>
      </c>
      <c r="GA26" s="34" t="s">
        <v>25</v>
      </c>
      <c r="GB26" s="34">
        <v>0.84</v>
      </c>
      <c r="GC26" s="34">
        <v>1.91</v>
      </c>
      <c r="GD26" s="34">
        <v>0.57999999999999996</v>
      </c>
      <c r="GE26" s="34">
        <v>0</v>
      </c>
    </row>
    <row r="27" spans="1:187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  <c r="EK27" s="34" t="s">
        <v>26</v>
      </c>
      <c r="EL27" s="34">
        <v>1.52</v>
      </c>
      <c r="EM27" s="34">
        <v>4.74</v>
      </c>
      <c r="EN27" s="34">
        <v>0.9</v>
      </c>
      <c r="EO27" s="34">
        <v>0.33</v>
      </c>
      <c r="ER27" s="34" t="s">
        <v>26</v>
      </c>
      <c r="ES27" s="34">
        <v>1.34</v>
      </c>
      <c r="ET27" s="34">
        <v>3.24</v>
      </c>
      <c r="EU27" s="34">
        <v>1.1100000000000001</v>
      </c>
      <c r="EV27" s="34">
        <v>0.17</v>
      </c>
      <c r="EY27" s="34" t="s">
        <v>26</v>
      </c>
      <c r="EZ27" s="34">
        <v>1.57</v>
      </c>
      <c r="FA27" s="34">
        <v>2.0499999999999998</v>
      </c>
      <c r="FB27" s="34">
        <v>1.61</v>
      </c>
      <c r="FC27" s="34">
        <v>0.54</v>
      </c>
      <c r="FF27" s="34" t="s">
        <v>26</v>
      </c>
      <c r="FG27" s="34">
        <v>1.04</v>
      </c>
      <c r="FH27" s="34">
        <v>2.59</v>
      </c>
      <c r="FI27" s="34">
        <v>0.59</v>
      </c>
      <c r="FJ27" s="34">
        <v>0.66</v>
      </c>
      <c r="FM27" s="34" t="s">
        <v>26</v>
      </c>
      <c r="FN27" s="34">
        <v>0.84</v>
      </c>
      <c r="FO27" s="34">
        <v>2.75</v>
      </c>
      <c r="FP27" s="34">
        <v>0.43</v>
      </c>
      <c r="FQ27" s="34">
        <v>0.31</v>
      </c>
      <c r="FT27" s="34" t="s">
        <v>26</v>
      </c>
      <c r="FU27" s="34">
        <v>1.48</v>
      </c>
      <c r="FV27" s="34">
        <v>2.04</v>
      </c>
      <c r="FW27" s="34">
        <v>1.66</v>
      </c>
      <c r="FX27" s="34">
        <v>0.46</v>
      </c>
      <c r="GA27" s="34" t="s">
        <v>26</v>
      </c>
      <c r="GB27" s="34">
        <v>1.07</v>
      </c>
      <c r="GC27" s="34">
        <v>1.22</v>
      </c>
      <c r="GD27" s="34">
        <v>1.26</v>
      </c>
      <c r="GE27" s="34">
        <v>0.46</v>
      </c>
    </row>
    <row r="28" spans="1:187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  <c r="EK28" s="34" t="s">
        <v>27</v>
      </c>
      <c r="EL28" s="34">
        <v>0.44</v>
      </c>
      <c r="EM28" s="34">
        <v>1.01</v>
      </c>
      <c r="EN28" s="34">
        <v>0.4</v>
      </c>
      <c r="EO28" s="34">
        <v>0</v>
      </c>
      <c r="ER28" s="34" t="s">
        <v>27</v>
      </c>
      <c r="ES28" s="34">
        <v>0.44</v>
      </c>
      <c r="ET28" s="34">
        <v>0.37</v>
      </c>
      <c r="EU28" s="34">
        <v>0.49</v>
      </c>
      <c r="EV28" s="34">
        <v>0</v>
      </c>
      <c r="EY28" s="34" t="s">
        <v>27</v>
      </c>
      <c r="EZ28" s="34">
        <v>0.09</v>
      </c>
      <c r="FA28" s="34">
        <v>0.36</v>
      </c>
      <c r="FB28" s="34">
        <v>0.02</v>
      </c>
      <c r="FC28" s="34">
        <v>0</v>
      </c>
      <c r="FF28" s="34" t="s">
        <v>27</v>
      </c>
      <c r="FG28" s="34">
        <v>0.34</v>
      </c>
      <c r="FH28" s="34">
        <v>0.62</v>
      </c>
      <c r="FI28" s="34">
        <v>0.28999999999999998</v>
      </c>
      <c r="FJ28" s="34">
        <v>0</v>
      </c>
      <c r="FM28" s="34" t="s">
        <v>27</v>
      </c>
      <c r="FN28" s="34">
        <v>0.26</v>
      </c>
      <c r="FO28" s="34">
        <v>0.94</v>
      </c>
      <c r="FP28" s="34">
        <v>0.09</v>
      </c>
      <c r="FQ28" s="34">
        <v>0.24</v>
      </c>
      <c r="FT28" s="34" t="s">
        <v>27</v>
      </c>
      <c r="FU28" s="34">
        <v>0.28999999999999998</v>
      </c>
      <c r="FV28" s="34">
        <v>0.28999999999999998</v>
      </c>
      <c r="FW28" s="34">
        <v>0.24</v>
      </c>
      <c r="FX28" s="34">
        <v>0.32</v>
      </c>
      <c r="GA28" s="34" t="s">
        <v>27</v>
      </c>
      <c r="GB28" s="34">
        <v>0.47</v>
      </c>
      <c r="GC28" s="34">
        <v>0.37</v>
      </c>
      <c r="GD28" s="34">
        <v>0.16</v>
      </c>
      <c r="GE28" s="34">
        <v>1.43</v>
      </c>
    </row>
    <row r="29" spans="1:187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  <c r="EK29" s="34" t="s">
        <v>28</v>
      </c>
      <c r="EL29" s="34">
        <v>1.08</v>
      </c>
      <c r="EM29" s="34">
        <v>1</v>
      </c>
      <c r="EN29" s="34">
        <v>1.0900000000000001</v>
      </c>
      <c r="EO29" s="34">
        <v>0.4</v>
      </c>
      <c r="ER29" s="34" t="s">
        <v>28</v>
      </c>
      <c r="ES29" s="34">
        <v>0.96</v>
      </c>
      <c r="ET29" s="34">
        <v>0.93</v>
      </c>
      <c r="EU29" s="34">
        <v>1.19</v>
      </c>
      <c r="EV29" s="34">
        <v>0</v>
      </c>
      <c r="EY29" s="34" t="s">
        <v>28</v>
      </c>
      <c r="EZ29" s="34">
        <v>0.92</v>
      </c>
      <c r="FA29" s="34">
        <v>0.66</v>
      </c>
      <c r="FB29" s="34">
        <v>0.9</v>
      </c>
      <c r="FC29" s="34">
        <v>0.27</v>
      </c>
      <c r="FF29" s="34" t="s">
        <v>28</v>
      </c>
      <c r="FG29" s="34">
        <v>1.75</v>
      </c>
      <c r="FH29" s="34">
        <v>1.36</v>
      </c>
      <c r="FI29" s="34">
        <v>2.1800000000000002</v>
      </c>
      <c r="FJ29" s="34">
        <v>0.34</v>
      </c>
      <c r="FM29" s="34" t="s">
        <v>28</v>
      </c>
      <c r="FN29" s="34">
        <v>1.49</v>
      </c>
      <c r="FO29" s="34">
        <v>2.36</v>
      </c>
      <c r="FP29" s="34">
        <v>1.57</v>
      </c>
      <c r="FQ29" s="34">
        <v>0.12</v>
      </c>
      <c r="FT29" s="34" t="s">
        <v>28</v>
      </c>
      <c r="FU29" s="34">
        <v>1.05</v>
      </c>
      <c r="FV29" s="34">
        <v>1.68</v>
      </c>
      <c r="FW29" s="34">
        <v>0.9</v>
      </c>
      <c r="FX29" s="34">
        <v>0.35</v>
      </c>
      <c r="GA29" s="34" t="s">
        <v>28</v>
      </c>
      <c r="GB29" s="34">
        <v>1.06</v>
      </c>
      <c r="GC29" s="34">
        <v>1.68</v>
      </c>
      <c r="GD29" s="34">
        <v>1.18</v>
      </c>
      <c r="GE29" s="34">
        <v>0.18</v>
      </c>
    </row>
    <row r="30" spans="1:187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  <c r="EK30" s="34" t="s">
        <v>29</v>
      </c>
      <c r="EL30" s="34">
        <v>0.1</v>
      </c>
      <c r="EM30" s="34">
        <v>0.14000000000000001</v>
      </c>
      <c r="EN30" s="34">
        <v>0.02</v>
      </c>
      <c r="EO30" s="34">
        <v>0.35</v>
      </c>
      <c r="ER30" s="34" t="s">
        <v>29</v>
      </c>
      <c r="ES30" s="34">
        <v>0.33</v>
      </c>
      <c r="ET30" s="34">
        <v>0.64</v>
      </c>
      <c r="EU30" s="34">
        <v>0.05</v>
      </c>
      <c r="EV30" s="34">
        <v>1.1499999999999999</v>
      </c>
      <c r="EY30" s="34" t="s">
        <v>29</v>
      </c>
      <c r="EZ30" s="34">
        <v>0.18</v>
      </c>
      <c r="FA30" s="34">
        <v>0.56000000000000005</v>
      </c>
      <c r="FB30" s="34">
        <v>0.03</v>
      </c>
      <c r="FC30" s="34">
        <v>0.56000000000000005</v>
      </c>
      <c r="FF30" s="34" t="s">
        <v>29</v>
      </c>
      <c r="FG30" s="34">
        <v>0.35</v>
      </c>
      <c r="FH30" s="34">
        <v>0.61</v>
      </c>
      <c r="FI30" s="34">
        <v>0.04</v>
      </c>
      <c r="FJ30" s="34">
        <v>1.35</v>
      </c>
      <c r="FM30" s="34" t="s">
        <v>29</v>
      </c>
      <c r="FN30" s="34">
        <v>0.24</v>
      </c>
      <c r="FO30" s="34">
        <v>0.15</v>
      </c>
      <c r="FP30" s="34">
        <v>0.11</v>
      </c>
      <c r="FQ30" s="34">
        <v>0.91</v>
      </c>
      <c r="FT30" s="34" t="s">
        <v>29</v>
      </c>
      <c r="FU30" s="34">
        <v>0.3</v>
      </c>
      <c r="FV30" s="34">
        <v>0.92</v>
      </c>
      <c r="FW30" s="34">
        <v>0.08</v>
      </c>
      <c r="FX30" s="34">
        <v>0</v>
      </c>
      <c r="GA30" s="34" t="s">
        <v>29</v>
      </c>
      <c r="GB30" s="34">
        <v>0.32</v>
      </c>
      <c r="GC30" s="34">
        <v>1.35</v>
      </c>
      <c r="GD30" s="34">
        <v>0</v>
      </c>
      <c r="GE30" s="34">
        <v>0.48</v>
      </c>
    </row>
    <row r="31" spans="1:187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  <c r="EK31" s="34" t="s">
        <v>30</v>
      </c>
      <c r="EL31" s="34">
        <v>0.85</v>
      </c>
      <c r="EM31" s="34">
        <v>1.6</v>
      </c>
      <c r="EN31" s="34">
        <v>0.8</v>
      </c>
      <c r="EO31" s="34">
        <v>0.37</v>
      </c>
      <c r="ER31" s="34" t="s">
        <v>30</v>
      </c>
      <c r="ES31" s="34">
        <v>1.0900000000000001</v>
      </c>
      <c r="ET31" s="34">
        <v>2.68</v>
      </c>
      <c r="EU31" s="34">
        <v>0.9</v>
      </c>
      <c r="EV31" s="34">
        <v>0.23</v>
      </c>
      <c r="EY31" s="34" t="s">
        <v>30</v>
      </c>
      <c r="EZ31" s="34">
        <v>0.84</v>
      </c>
      <c r="FA31" s="34">
        <v>1.78</v>
      </c>
      <c r="FB31" s="34">
        <v>0.63</v>
      </c>
      <c r="FC31" s="34">
        <v>0.95</v>
      </c>
      <c r="FF31" s="34" t="s">
        <v>30</v>
      </c>
      <c r="FG31" s="34">
        <v>1.22</v>
      </c>
      <c r="FH31" s="34">
        <v>3.13</v>
      </c>
      <c r="FI31" s="34">
        <v>1.07</v>
      </c>
      <c r="FJ31" s="34">
        <v>0.33</v>
      </c>
      <c r="FM31" s="34" t="s">
        <v>30</v>
      </c>
      <c r="FN31" s="34">
        <v>0.89</v>
      </c>
      <c r="FO31" s="34">
        <v>0.45</v>
      </c>
      <c r="FP31" s="34">
        <v>1.18</v>
      </c>
      <c r="FQ31" s="34">
        <v>0</v>
      </c>
      <c r="FT31" s="34" t="s">
        <v>30</v>
      </c>
      <c r="FU31" s="34">
        <v>1.37</v>
      </c>
      <c r="FV31" s="34">
        <v>1.22</v>
      </c>
      <c r="FW31" s="34">
        <v>1.82</v>
      </c>
      <c r="FX31" s="34">
        <v>0</v>
      </c>
      <c r="GA31" s="34" t="s">
        <v>30</v>
      </c>
      <c r="GB31" s="34">
        <v>1.57</v>
      </c>
      <c r="GC31" s="34">
        <v>0.95</v>
      </c>
      <c r="GD31" s="34">
        <v>2.06</v>
      </c>
      <c r="GE31" s="34">
        <v>0.68</v>
      </c>
    </row>
    <row r="32" spans="1:187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  <c r="EK32" s="34" t="s">
        <v>31</v>
      </c>
      <c r="EL32" s="34">
        <v>0.13</v>
      </c>
      <c r="EM32" s="34">
        <v>0.37</v>
      </c>
      <c r="EN32" s="34">
        <v>0</v>
      </c>
      <c r="EO32" s="34">
        <v>0.47</v>
      </c>
      <c r="ER32" s="34" t="s">
        <v>31</v>
      </c>
      <c r="ES32" s="34">
        <v>0.09</v>
      </c>
      <c r="ET32" s="34">
        <v>0.11</v>
      </c>
      <c r="EU32" s="34">
        <v>0</v>
      </c>
      <c r="EV32" s="34">
        <v>0.42</v>
      </c>
      <c r="EY32" s="34" t="s">
        <v>31</v>
      </c>
      <c r="EZ32" s="34">
        <v>7.0000000000000007E-2</v>
      </c>
      <c r="FA32" s="34">
        <v>0</v>
      </c>
      <c r="FB32" s="34">
        <v>0.1</v>
      </c>
      <c r="FC32" s="34">
        <v>0</v>
      </c>
      <c r="FF32" s="34" t="s">
        <v>31</v>
      </c>
      <c r="FG32" s="34">
        <v>0.04</v>
      </c>
      <c r="FH32" s="34">
        <v>0</v>
      </c>
      <c r="FI32" s="34">
        <v>0.04</v>
      </c>
      <c r="FJ32" s="34">
        <v>0.09</v>
      </c>
      <c r="FM32" s="34" t="s">
        <v>31</v>
      </c>
      <c r="FN32" s="34">
        <v>0.06</v>
      </c>
      <c r="FO32" s="34">
        <v>0</v>
      </c>
      <c r="FP32" s="34">
        <v>0</v>
      </c>
      <c r="FQ32" s="34">
        <v>0.37</v>
      </c>
      <c r="FT32" s="34" t="s">
        <v>31</v>
      </c>
      <c r="FU32" s="34">
        <v>0.02</v>
      </c>
      <c r="FV32" s="34">
        <v>0.05</v>
      </c>
      <c r="FW32" s="34">
        <v>0</v>
      </c>
      <c r="FX32" s="34">
        <v>0.06</v>
      </c>
      <c r="GA32" s="34" t="s">
        <v>31</v>
      </c>
      <c r="GB32" s="34">
        <v>0.11</v>
      </c>
      <c r="GC32" s="34">
        <v>0.6</v>
      </c>
      <c r="GD32" s="34">
        <v>0.04</v>
      </c>
      <c r="GE32" s="34">
        <v>0</v>
      </c>
    </row>
    <row r="33" spans="1:187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  <c r="EK33" s="34" t="s">
        <v>32</v>
      </c>
      <c r="EL33" s="34">
        <v>0.23</v>
      </c>
      <c r="EM33" s="34">
        <v>0.65</v>
      </c>
      <c r="EN33" s="34">
        <v>0.21</v>
      </c>
      <c r="EO33" s="34">
        <v>0</v>
      </c>
      <c r="ER33" s="34" t="s">
        <v>32</v>
      </c>
      <c r="ES33" s="34">
        <v>0.18</v>
      </c>
      <c r="ET33" s="34">
        <v>0.25</v>
      </c>
      <c r="EU33" s="34">
        <v>0.22</v>
      </c>
      <c r="EV33" s="34">
        <v>0</v>
      </c>
      <c r="EY33" s="34" t="s">
        <v>32</v>
      </c>
      <c r="EZ33" s="34">
        <v>0.19</v>
      </c>
      <c r="FA33" s="34">
        <v>0.55000000000000004</v>
      </c>
      <c r="FB33" s="34">
        <v>0.18</v>
      </c>
      <c r="FC33" s="34">
        <v>0</v>
      </c>
      <c r="FF33" s="34" t="s">
        <v>32</v>
      </c>
      <c r="FG33" s="34">
        <v>0.13</v>
      </c>
      <c r="FH33" s="34">
        <v>0.18</v>
      </c>
      <c r="FI33" s="34">
        <v>0.17</v>
      </c>
      <c r="FJ33" s="34">
        <v>0</v>
      </c>
      <c r="FM33" s="34" t="s">
        <v>32</v>
      </c>
      <c r="FN33" s="34">
        <v>0.52</v>
      </c>
      <c r="FO33" s="34">
        <v>0.34</v>
      </c>
      <c r="FP33" s="34">
        <v>0.56000000000000005</v>
      </c>
      <c r="FQ33" s="34">
        <v>0.64</v>
      </c>
      <c r="FT33" s="34" t="s">
        <v>32</v>
      </c>
      <c r="FU33" s="34">
        <v>0.26</v>
      </c>
      <c r="FV33" s="34">
        <v>0.42</v>
      </c>
      <c r="FW33" s="34">
        <v>0.28000000000000003</v>
      </c>
      <c r="FX33" s="34">
        <v>0</v>
      </c>
      <c r="GA33" s="34" t="s">
        <v>32</v>
      </c>
      <c r="GB33" s="34">
        <v>0.18</v>
      </c>
      <c r="GC33" s="34">
        <v>0.28999999999999998</v>
      </c>
      <c r="GD33" s="34">
        <v>0.15</v>
      </c>
      <c r="GE33" s="34">
        <v>0.08</v>
      </c>
    </row>
    <row r="34" spans="1:187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  <c r="EK34" s="34" t="s">
        <v>33</v>
      </c>
      <c r="EL34" s="34">
        <v>0.02</v>
      </c>
      <c r="EM34" s="34">
        <v>0</v>
      </c>
      <c r="EN34" s="34">
        <v>0.04</v>
      </c>
      <c r="EO34" s="34">
        <v>0</v>
      </c>
      <c r="ER34" s="34" t="s">
        <v>33</v>
      </c>
      <c r="ES34" s="34">
        <v>0.03</v>
      </c>
      <c r="ET34" s="34">
        <v>0</v>
      </c>
      <c r="EU34" s="34">
        <v>0.05</v>
      </c>
      <c r="EV34" s="34">
        <v>0</v>
      </c>
      <c r="EY34" s="34" t="s">
        <v>33</v>
      </c>
      <c r="EZ34" s="34">
        <v>0</v>
      </c>
      <c r="FA34" s="34">
        <v>0</v>
      </c>
      <c r="FB34" s="34">
        <v>0</v>
      </c>
      <c r="FC34" s="34">
        <v>0</v>
      </c>
      <c r="FF34" s="34" t="s">
        <v>33</v>
      </c>
      <c r="FG34" s="34">
        <v>0</v>
      </c>
      <c r="FH34" s="34">
        <v>0</v>
      </c>
      <c r="FI34" s="34">
        <v>0</v>
      </c>
      <c r="FJ34" s="34">
        <v>0</v>
      </c>
      <c r="FM34" s="34" t="s">
        <v>33</v>
      </c>
      <c r="FN34" s="34">
        <v>0</v>
      </c>
      <c r="FO34" s="34">
        <v>0</v>
      </c>
      <c r="FP34" s="34">
        <v>0</v>
      </c>
      <c r="FQ34" s="34">
        <v>0</v>
      </c>
      <c r="FT34" s="34" t="s">
        <v>33</v>
      </c>
      <c r="FU34" s="34">
        <v>0.03</v>
      </c>
      <c r="FV34" s="34">
        <v>0</v>
      </c>
      <c r="FW34" s="34">
        <v>0</v>
      </c>
      <c r="FX34" s="34">
        <v>0.18</v>
      </c>
      <c r="GA34" s="34" t="s">
        <v>33</v>
      </c>
      <c r="GB34" s="34">
        <v>0.04</v>
      </c>
      <c r="GC34" s="34">
        <v>0</v>
      </c>
      <c r="GD34" s="34">
        <v>0.06</v>
      </c>
      <c r="GE34" s="34">
        <v>0</v>
      </c>
    </row>
    <row r="35" spans="1:187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  <c r="EK35" s="34" t="s">
        <v>34</v>
      </c>
      <c r="EL35" s="34">
        <v>0</v>
      </c>
      <c r="EM35" s="34">
        <v>0</v>
      </c>
      <c r="EN35" s="34">
        <v>0</v>
      </c>
      <c r="EO35" s="34">
        <v>0</v>
      </c>
      <c r="ER35" s="34" t="s">
        <v>34</v>
      </c>
      <c r="ES35" s="34">
        <v>0.01</v>
      </c>
      <c r="ET35" s="34">
        <v>0</v>
      </c>
      <c r="EU35" s="34">
        <v>0.02</v>
      </c>
      <c r="EV35" s="34">
        <v>0</v>
      </c>
      <c r="EY35" s="34" t="s">
        <v>34</v>
      </c>
      <c r="EZ35" s="34">
        <v>0.01</v>
      </c>
      <c r="FA35" s="34">
        <v>0</v>
      </c>
      <c r="FB35" s="34">
        <v>0.02</v>
      </c>
      <c r="FC35" s="34">
        <v>0</v>
      </c>
      <c r="FF35" s="34" t="s">
        <v>34</v>
      </c>
      <c r="FG35" s="34">
        <v>0</v>
      </c>
      <c r="FH35" s="34">
        <v>0</v>
      </c>
      <c r="FI35" s="34">
        <v>0</v>
      </c>
      <c r="FJ35" s="34">
        <v>0</v>
      </c>
      <c r="FM35" s="34" t="s">
        <v>34</v>
      </c>
      <c r="FN35" s="34">
        <v>0.01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0.18</v>
      </c>
      <c r="FV35" s="34">
        <v>0</v>
      </c>
      <c r="FW35" s="34">
        <v>0</v>
      </c>
      <c r="FX35" s="34">
        <v>0.54</v>
      </c>
      <c r="GA35" s="34" t="s">
        <v>34</v>
      </c>
      <c r="GB35" s="34">
        <v>7.0000000000000007E-2</v>
      </c>
      <c r="GC35" s="34">
        <v>0.08</v>
      </c>
      <c r="GD35" s="34">
        <v>7.0000000000000007E-2</v>
      </c>
      <c r="GE35" s="34">
        <v>0.08</v>
      </c>
    </row>
    <row r="36" spans="1:187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  <c r="EK36" s="34" t="s">
        <v>35</v>
      </c>
      <c r="EL36" s="34">
        <v>0</v>
      </c>
      <c r="EM36" s="34">
        <v>0</v>
      </c>
      <c r="EN36" s="34">
        <v>0</v>
      </c>
      <c r="EO36" s="34">
        <v>0</v>
      </c>
      <c r="ER36" s="34" t="s">
        <v>35</v>
      </c>
      <c r="ES36" s="34">
        <v>0</v>
      </c>
      <c r="ET36" s="34">
        <v>0</v>
      </c>
      <c r="EU36" s="34">
        <v>0</v>
      </c>
      <c r="EV36" s="34">
        <v>0</v>
      </c>
      <c r="EY36" s="34" t="s">
        <v>35</v>
      </c>
      <c r="EZ36" s="34">
        <v>0</v>
      </c>
      <c r="FA36" s="34">
        <v>0</v>
      </c>
      <c r="FB36" s="34">
        <v>0</v>
      </c>
      <c r="FC36" s="34">
        <v>0</v>
      </c>
      <c r="FF36" s="34" t="s">
        <v>35</v>
      </c>
      <c r="FG36" s="34">
        <v>0</v>
      </c>
      <c r="FH36" s="34">
        <v>0</v>
      </c>
      <c r="FI36" s="34">
        <v>0</v>
      </c>
      <c r="FJ36" s="34">
        <v>0</v>
      </c>
      <c r="FM36" s="34" t="s">
        <v>35</v>
      </c>
      <c r="FN36" s="34">
        <v>0</v>
      </c>
      <c r="FO36" s="34">
        <v>0</v>
      </c>
      <c r="FP36" s="34">
        <v>0</v>
      </c>
      <c r="FQ36" s="34">
        <v>0</v>
      </c>
      <c r="FT36" s="34" t="s">
        <v>35</v>
      </c>
      <c r="FU36" s="34">
        <v>0</v>
      </c>
      <c r="FV36" s="34">
        <v>0</v>
      </c>
      <c r="FW36" s="34">
        <v>0</v>
      </c>
      <c r="FX36" s="34">
        <v>0</v>
      </c>
      <c r="GA36" s="34" t="s">
        <v>35</v>
      </c>
      <c r="GB36" s="34">
        <v>0</v>
      </c>
      <c r="GC36" s="34">
        <v>0</v>
      </c>
      <c r="GD36" s="34">
        <v>0</v>
      </c>
      <c r="GE36" s="34">
        <v>0</v>
      </c>
    </row>
    <row r="37" spans="1:187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  <c r="EK37" s="34" t="s">
        <v>36</v>
      </c>
      <c r="EL37" s="34">
        <v>0.05</v>
      </c>
      <c r="EM37" s="34">
        <v>0</v>
      </c>
      <c r="EN37" s="34">
        <v>0</v>
      </c>
      <c r="EO37" s="34">
        <v>0</v>
      </c>
      <c r="ER37" s="34" t="s">
        <v>36</v>
      </c>
      <c r="ES37" s="34">
        <v>0.05</v>
      </c>
      <c r="ET37" s="34">
        <v>0</v>
      </c>
      <c r="EU37" s="34">
        <v>0</v>
      </c>
      <c r="EV37" s="34">
        <v>0</v>
      </c>
      <c r="EY37" s="34" t="s">
        <v>36</v>
      </c>
      <c r="EZ37" s="34">
        <v>0.01</v>
      </c>
      <c r="FA37" s="34">
        <v>0</v>
      </c>
      <c r="FB37" s="34">
        <v>0.01</v>
      </c>
      <c r="FC37" s="34">
        <v>0</v>
      </c>
      <c r="FF37" s="34" t="s">
        <v>36</v>
      </c>
      <c r="FG37" s="34">
        <v>0.02</v>
      </c>
      <c r="FH37" s="34">
        <v>0</v>
      </c>
      <c r="FI37" s="34">
        <v>0.03</v>
      </c>
      <c r="FJ37" s="34">
        <v>0</v>
      </c>
      <c r="FM37" s="34" t="s">
        <v>36</v>
      </c>
      <c r="FN37" s="34">
        <v>0</v>
      </c>
      <c r="FO37" s="34">
        <v>0</v>
      </c>
      <c r="FP37" s="34">
        <v>0</v>
      </c>
      <c r="FQ37" s="34">
        <v>0</v>
      </c>
      <c r="FT37" s="34" t="s">
        <v>36</v>
      </c>
      <c r="FU37" s="34">
        <v>0</v>
      </c>
      <c r="FV37" s="34">
        <v>0</v>
      </c>
      <c r="FW37" s="34">
        <v>0</v>
      </c>
      <c r="FX37" s="34">
        <v>0</v>
      </c>
      <c r="GA37" s="34" t="s">
        <v>36</v>
      </c>
      <c r="GB37" s="34">
        <v>0.03</v>
      </c>
      <c r="GC37" s="34">
        <v>0</v>
      </c>
      <c r="GD37" s="34">
        <v>0.05</v>
      </c>
      <c r="GE37" s="34">
        <v>0</v>
      </c>
    </row>
    <row r="38" spans="1:187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</v>
      </c>
      <c r="FA38" s="34">
        <v>0</v>
      </c>
      <c r="FB38" s="34">
        <v>0</v>
      </c>
      <c r="FC38" s="34">
        <v>0</v>
      </c>
      <c r="FF38" s="34" t="s">
        <v>37</v>
      </c>
      <c r="FG38" s="34">
        <v>0</v>
      </c>
      <c r="FH38" s="34">
        <v>0</v>
      </c>
      <c r="FI38" s="34">
        <v>0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</v>
      </c>
      <c r="GE38" s="34">
        <v>0</v>
      </c>
    </row>
    <row r="39" spans="1:187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  <c r="EK39" s="34" t="s">
        <v>38</v>
      </c>
      <c r="EL39" s="34">
        <v>0</v>
      </c>
      <c r="EM39" s="34">
        <v>0</v>
      </c>
      <c r="EN39" s="34">
        <v>0</v>
      </c>
      <c r="EO39" s="34">
        <v>0</v>
      </c>
      <c r="ER39" s="34" t="s">
        <v>38</v>
      </c>
      <c r="ES39" s="34">
        <v>0.01</v>
      </c>
      <c r="ET39" s="34">
        <v>0</v>
      </c>
      <c r="EU39" s="34">
        <v>0.01</v>
      </c>
      <c r="EV39" s="34">
        <v>0</v>
      </c>
      <c r="EY39" s="34" t="s">
        <v>38</v>
      </c>
      <c r="EZ39" s="34">
        <v>0</v>
      </c>
      <c r="FA39" s="34">
        <v>0</v>
      </c>
      <c r="FB39" s="34">
        <v>0</v>
      </c>
      <c r="FC39" s="34">
        <v>0</v>
      </c>
      <c r="FF39" s="34" t="s">
        <v>38</v>
      </c>
      <c r="FG39" s="34">
        <v>0</v>
      </c>
      <c r="FH39" s="34">
        <v>0</v>
      </c>
      <c r="FI39" s="34">
        <v>0</v>
      </c>
      <c r="FJ39" s="34">
        <v>0</v>
      </c>
      <c r="FM39" s="34" t="s">
        <v>38</v>
      </c>
      <c r="FN39" s="34">
        <v>0</v>
      </c>
      <c r="FO39" s="34">
        <v>0</v>
      </c>
      <c r="FP39" s="34">
        <v>0</v>
      </c>
      <c r="FQ39" s="34">
        <v>0</v>
      </c>
      <c r="FT39" s="34" t="s">
        <v>38</v>
      </c>
      <c r="FU39" s="34">
        <v>0</v>
      </c>
      <c r="FV39" s="34">
        <v>0</v>
      </c>
      <c r="FW39" s="34">
        <v>0</v>
      </c>
      <c r="FX39" s="34">
        <v>0</v>
      </c>
      <c r="GA39" s="34" t="s">
        <v>38</v>
      </c>
      <c r="GB39" s="34">
        <v>0</v>
      </c>
      <c r="GC39" s="34">
        <v>0</v>
      </c>
      <c r="GD39" s="34">
        <v>0</v>
      </c>
      <c r="GE39" s="34">
        <v>0</v>
      </c>
    </row>
    <row r="40" spans="1:187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</v>
      </c>
      <c r="EO40" s="34">
        <v>0</v>
      </c>
      <c r="ER40" s="34" t="s">
        <v>39</v>
      </c>
      <c r="ES40" s="34">
        <v>0</v>
      </c>
      <c r="ET40" s="34">
        <v>0</v>
      </c>
      <c r="EU40" s="34">
        <v>0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0.02</v>
      </c>
      <c r="FH40" s="34">
        <v>0</v>
      </c>
      <c r="FI40" s="34">
        <v>0.02</v>
      </c>
      <c r="FJ40" s="34">
        <v>0</v>
      </c>
      <c r="FM40" s="34" t="s">
        <v>39</v>
      </c>
      <c r="FN40" s="34">
        <v>0.01</v>
      </c>
      <c r="FO40" s="34">
        <v>0.09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</v>
      </c>
      <c r="FX40" s="34">
        <v>0</v>
      </c>
      <c r="GA40" s="34" t="s">
        <v>39</v>
      </c>
      <c r="GB40" s="34">
        <v>0</v>
      </c>
      <c r="GC40" s="34">
        <v>0</v>
      </c>
      <c r="GD40" s="34">
        <v>0</v>
      </c>
      <c r="GE40" s="34">
        <v>0</v>
      </c>
    </row>
    <row r="41" spans="1:187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  <c r="EK41" s="34" t="s">
        <v>40</v>
      </c>
      <c r="EL41" s="34">
        <v>0</v>
      </c>
      <c r="EM41" s="34">
        <v>0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</v>
      </c>
      <c r="FO41" s="34">
        <v>0</v>
      </c>
      <c r="FP41" s="34">
        <v>0</v>
      </c>
      <c r="FQ41" s="34">
        <v>0</v>
      </c>
      <c r="FT41" s="34" t="s">
        <v>40</v>
      </c>
      <c r="FU41" s="34">
        <v>0</v>
      </c>
      <c r="FV41" s="34">
        <v>0</v>
      </c>
      <c r="FW41" s="34">
        <v>0</v>
      </c>
      <c r="FX41" s="34">
        <v>0</v>
      </c>
      <c r="GA41" s="34" t="s">
        <v>40</v>
      </c>
      <c r="GB41" s="34">
        <v>0</v>
      </c>
      <c r="GC41" s="34">
        <v>0</v>
      </c>
      <c r="GD41" s="34">
        <v>0</v>
      </c>
      <c r="GE41" s="34">
        <v>0</v>
      </c>
    </row>
    <row r="42" spans="1:187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  <c r="EK42" s="34" t="s">
        <v>41</v>
      </c>
      <c r="EL42" s="34">
        <v>0.01</v>
      </c>
      <c r="EM42" s="34">
        <v>0</v>
      </c>
      <c r="EN42" s="34">
        <v>0.02</v>
      </c>
      <c r="EO42" s="34">
        <v>0</v>
      </c>
      <c r="ER42" s="34" t="s">
        <v>41</v>
      </c>
      <c r="ES42" s="34">
        <v>0</v>
      </c>
      <c r="ET42" s="34">
        <v>0</v>
      </c>
      <c r="EU42" s="34">
        <v>0</v>
      </c>
      <c r="EV42" s="34">
        <v>0</v>
      </c>
      <c r="EY42" s="34" t="s">
        <v>41</v>
      </c>
      <c r="EZ42" s="34">
        <v>0</v>
      </c>
      <c r="FA42" s="34">
        <v>0</v>
      </c>
      <c r="FB42" s="34">
        <v>0</v>
      </c>
      <c r="FC42" s="34">
        <v>0</v>
      </c>
      <c r="FF42" s="34" t="s">
        <v>41</v>
      </c>
      <c r="FG42" s="34">
        <v>0.05</v>
      </c>
      <c r="FH42" s="34">
        <v>0.37</v>
      </c>
      <c r="FI42" s="34">
        <v>0</v>
      </c>
      <c r="FJ42" s="34">
        <v>0</v>
      </c>
      <c r="FM42" s="34" t="s">
        <v>41</v>
      </c>
      <c r="FN42" s="34">
        <v>0</v>
      </c>
      <c r="FO42" s="34">
        <v>0</v>
      </c>
      <c r="FP42" s="34">
        <v>0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  <c r="GA42" s="34" t="s">
        <v>41</v>
      </c>
      <c r="GB42" s="34">
        <v>0</v>
      </c>
      <c r="GC42" s="34">
        <v>0</v>
      </c>
      <c r="GD42" s="34">
        <v>0</v>
      </c>
      <c r="GE42" s="34">
        <v>0</v>
      </c>
    </row>
    <row r="43" spans="1:187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  <c r="EK43" s="34" t="s">
        <v>42</v>
      </c>
      <c r="EL43" s="34">
        <v>0</v>
      </c>
      <c r="EM43" s="34">
        <v>0</v>
      </c>
      <c r="EN43" s="34">
        <v>0</v>
      </c>
      <c r="EO43" s="34">
        <v>0</v>
      </c>
      <c r="ER43" s="34" t="s">
        <v>42</v>
      </c>
      <c r="ES43" s="34">
        <v>0.02</v>
      </c>
      <c r="ET43" s="34">
        <v>0</v>
      </c>
      <c r="EU43" s="34">
        <v>0</v>
      </c>
      <c r="EV43" s="34">
        <v>0</v>
      </c>
      <c r="EY43" s="34" t="s">
        <v>42</v>
      </c>
      <c r="EZ43" s="34">
        <v>0</v>
      </c>
      <c r="FA43" s="34">
        <v>0</v>
      </c>
      <c r="FB43" s="34">
        <v>0</v>
      </c>
      <c r="FC43" s="34">
        <v>0</v>
      </c>
      <c r="FF43" s="34" t="s">
        <v>42</v>
      </c>
      <c r="FG43" s="34">
        <v>0</v>
      </c>
      <c r="FH43" s="34">
        <v>0</v>
      </c>
      <c r="FI43" s="34">
        <v>0</v>
      </c>
      <c r="FJ43" s="34">
        <v>0</v>
      </c>
      <c r="FM43" s="34" t="s">
        <v>42</v>
      </c>
      <c r="FN43" s="34">
        <v>0.04</v>
      </c>
      <c r="FO43" s="34">
        <v>0.3</v>
      </c>
      <c r="FP43" s="34">
        <v>0</v>
      </c>
      <c r="FQ43" s="34">
        <v>0</v>
      </c>
      <c r="FT43" s="34" t="s">
        <v>42</v>
      </c>
      <c r="FU43" s="34">
        <v>0.02</v>
      </c>
      <c r="FV43" s="34">
        <v>0.16</v>
      </c>
      <c r="FW43" s="34">
        <v>0</v>
      </c>
      <c r="FX43" s="34">
        <v>0</v>
      </c>
      <c r="GA43" s="34" t="s">
        <v>42</v>
      </c>
      <c r="GB43" s="34">
        <v>0</v>
      </c>
      <c r="GC43" s="34">
        <v>0</v>
      </c>
      <c r="GD43" s="34">
        <v>0</v>
      </c>
      <c r="GE43" s="34">
        <v>0</v>
      </c>
    </row>
    <row r="44" spans="1:187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</v>
      </c>
      <c r="ET44" s="34">
        <v>0</v>
      </c>
      <c r="EU44" s="34">
        <v>0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</v>
      </c>
      <c r="FH44" s="34">
        <v>0</v>
      </c>
      <c r="FI44" s="34">
        <v>0</v>
      </c>
      <c r="FJ44" s="34">
        <v>0</v>
      </c>
      <c r="FM44" s="34" t="s">
        <v>43</v>
      </c>
      <c r="FN44" s="34">
        <v>0</v>
      </c>
      <c r="FO44" s="34">
        <v>0</v>
      </c>
      <c r="FP44" s="34">
        <v>0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  <c r="GA44" s="34" t="s">
        <v>43</v>
      </c>
      <c r="GB44" s="34">
        <v>0</v>
      </c>
      <c r="GC44" s="34">
        <v>0</v>
      </c>
      <c r="GD44" s="34">
        <v>0</v>
      </c>
      <c r="GE44" s="34">
        <v>0</v>
      </c>
    </row>
    <row r="45" spans="1:187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  <c r="EK45" s="34" t="s">
        <v>44</v>
      </c>
      <c r="EL45" s="34">
        <v>0</v>
      </c>
      <c r="EM45" s="34">
        <v>0</v>
      </c>
      <c r="EN45" s="34">
        <v>0</v>
      </c>
      <c r="EO45" s="34">
        <v>0</v>
      </c>
      <c r="ER45" s="34" t="s">
        <v>44</v>
      </c>
      <c r="ES45" s="34">
        <v>0</v>
      </c>
      <c r="ET45" s="34">
        <v>0</v>
      </c>
      <c r="EU45" s="34">
        <v>0</v>
      </c>
      <c r="EV45" s="34">
        <v>0</v>
      </c>
      <c r="EY45" s="34" t="s">
        <v>44</v>
      </c>
      <c r="EZ45" s="34">
        <v>0</v>
      </c>
      <c r="FA45" s="34">
        <v>0</v>
      </c>
      <c r="FB45" s="34">
        <v>0</v>
      </c>
      <c r="FC45" s="34">
        <v>0</v>
      </c>
      <c r="FF45" s="34" t="s">
        <v>44</v>
      </c>
      <c r="FG45" s="34">
        <v>0</v>
      </c>
      <c r="FH45" s="34">
        <v>0</v>
      </c>
      <c r="FI45" s="34">
        <v>0</v>
      </c>
      <c r="FJ45" s="34">
        <v>0</v>
      </c>
      <c r="FM45" s="34" t="s">
        <v>44</v>
      </c>
      <c r="FN45" s="34">
        <v>0.02</v>
      </c>
      <c r="FO45" s="34">
        <v>0</v>
      </c>
      <c r="FP45" s="34">
        <v>0.03</v>
      </c>
      <c r="FQ45" s="34">
        <v>0</v>
      </c>
      <c r="FT45" s="34" t="s">
        <v>44</v>
      </c>
      <c r="FU45" s="34">
        <v>0</v>
      </c>
      <c r="FV45" s="34">
        <v>0</v>
      </c>
      <c r="FW45" s="34">
        <v>0</v>
      </c>
      <c r="FX45" s="34">
        <v>0</v>
      </c>
      <c r="GA45" s="34" t="s">
        <v>44</v>
      </c>
      <c r="GB45" s="34">
        <v>0.01</v>
      </c>
      <c r="GC45" s="34">
        <v>0.08</v>
      </c>
      <c r="GD45" s="34">
        <v>0</v>
      </c>
      <c r="GE45" s="34">
        <v>0</v>
      </c>
    </row>
    <row r="46" spans="1:187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</v>
      </c>
      <c r="ET46" s="34">
        <v>0</v>
      </c>
      <c r="EU46" s="34">
        <v>0</v>
      </c>
      <c r="EV46" s="34">
        <v>0</v>
      </c>
      <c r="EY46" s="34" t="s">
        <v>45</v>
      </c>
      <c r="EZ46" s="34">
        <v>0</v>
      </c>
      <c r="FA46" s="34">
        <v>0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  <c r="GA46" s="34" t="s">
        <v>45</v>
      </c>
      <c r="GB46" s="34">
        <v>0</v>
      </c>
      <c r="GC46" s="34">
        <v>0</v>
      </c>
      <c r="GD46" s="34">
        <v>0</v>
      </c>
      <c r="GE46" s="34">
        <v>0</v>
      </c>
    </row>
    <row r="47" spans="1:187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</v>
      </c>
      <c r="FB47" s="34">
        <v>0</v>
      </c>
      <c r="FC47" s="34">
        <v>0</v>
      </c>
      <c r="FF47" s="34" t="s">
        <v>46</v>
      </c>
      <c r="FG47" s="34">
        <v>0</v>
      </c>
      <c r="FH47" s="34">
        <v>0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</v>
      </c>
      <c r="FV47" s="34">
        <v>0</v>
      </c>
      <c r="FW47" s="34">
        <v>0</v>
      </c>
      <c r="FX47" s="34">
        <v>0</v>
      </c>
      <c r="GA47" s="34" t="s">
        <v>46</v>
      </c>
      <c r="GB47" s="34">
        <v>0</v>
      </c>
      <c r="GC47" s="34">
        <v>0</v>
      </c>
      <c r="GD47" s="34">
        <v>0</v>
      </c>
      <c r="GE47" s="34">
        <v>0</v>
      </c>
    </row>
    <row r="48" spans="1:187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</row>
    <row r="49" spans="1:187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</v>
      </c>
      <c r="FV49" s="34">
        <v>0</v>
      </c>
      <c r="FW49" s="34">
        <v>0</v>
      </c>
      <c r="FX49" s="34">
        <v>0</v>
      </c>
      <c r="GA49" s="34" t="s">
        <v>48</v>
      </c>
      <c r="GB49" s="34">
        <v>0</v>
      </c>
      <c r="GC49" s="34">
        <v>0</v>
      </c>
      <c r="GD49" s="34">
        <v>0</v>
      </c>
      <c r="GE49" s="34">
        <v>0</v>
      </c>
    </row>
    <row r="50" spans="1:187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</row>
    <row r="51" spans="1:187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</row>
    <row r="52" spans="1:187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</v>
      </c>
      <c r="FA52" s="34">
        <v>0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</row>
    <row r="53" spans="1:187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</v>
      </c>
      <c r="EM53" s="34">
        <v>0</v>
      </c>
      <c r="EN53" s="34">
        <v>0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</row>
    <row r="54" spans="1:187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</row>
    <row r="55" spans="1:187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</row>
    <row r="56" spans="1:187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</v>
      </c>
      <c r="FV56" s="34">
        <v>0</v>
      </c>
      <c r="FW56" s="34">
        <v>0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</row>
    <row r="57" spans="1:187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</row>
    <row r="58" spans="1:187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</row>
    <row r="59" spans="1:187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</row>
    <row r="60" spans="1:187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</row>
    <row r="61" spans="1:187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</row>
    <row r="62" spans="1:187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</row>
    <row r="63" spans="1:187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</row>
    <row r="64" spans="1:187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</row>
    <row r="65" spans="1:187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</row>
    <row r="66" spans="1:187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</row>
    <row r="67" spans="1:187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</row>
    <row r="68" spans="1:187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</row>
    <row r="69" spans="1:187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</row>
    <row r="70" spans="1:187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</row>
    <row r="71" spans="1:187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</v>
      </c>
      <c r="ET71" s="34">
        <v>0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</row>
    <row r="72" spans="1:187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0.01</v>
      </c>
      <c r="FH72" s="34">
        <v>0</v>
      </c>
      <c r="FI72" s="34">
        <v>0</v>
      </c>
      <c r="FJ72" s="34">
        <v>7.0000000000000007E-2</v>
      </c>
      <c r="FM72" s="34" t="s">
        <v>71</v>
      </c>
      <c r="FN72" s="34">
        <v>0.02</v>
      </c>
      <c r="FO72" s="34">
        <v>0.12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</row>
    <row r="73" spans="1:187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</row>
    <row r="74" spans="1:187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0.04</v>
      </c>
      <c r="FO74" s="34">
        <v>0</v>
      </c>
      <c r="FP74" s="34">
        <v>0</v>
      </c>
      <c r="FQ74" s="34">
        <v>0.27</v>
      </c>
      <c r="FT74" s="34" t="s">
        <v>73</v>
      </c>
      <c r="FU74" s="34">
        <v>0.03</v>
      </c>
      <c r="FV74" s="34">
        <v>0</v>
      </c>
      <c r="FW74" s="34">
        <v>0.04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</row>
    <row r="75" spans="1:187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</v>
      </c>
      <c r="ET75" s="34">
        <v>0</v>
      </c>
      <c r="EU75" s="34">
        <v>0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</v>
      </c>
      <c r="GC75" s="34">
        <v>0</v>
      </c>
      <c r="GD75" s="34">
        <v>0</v>
      </c>
      <c r="GE75" s="34">
        <v>0</v>
      </c>
    </row>
    <row r="76" spans="1:187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0.01</v>
      </c>
      <c r="GC76" s="34">
        <v>0</v>
      </c>
      <c r="GD76" s="34">
        <v>0.02</v>
      </c>
      <c r="GE76" s="34">
        <v>0</v>
      </c>
    </row>
    <row r="77" spans="1:187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</row>
    <row r="78" spans="1:187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</row>
    <row r="79" spans="1:187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</row>
    <row r="80" spans="1:187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</row>
    <row r="81" spans="1:187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</row>
    <row r="82" spans="1:187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</row>
    <row r="83" spans="1:187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</row>
    <row r="84" spans="1:187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</row>
    <row r="85" spans="1:187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</row>
    <row r="86" spans="1:187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</row>
    <row r="87" spans="1:187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</row>
    <row r="88" spans="1:187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</row>
    <row r="89" spans="1:187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</v>
      </c>
      <c r="ET89" s="34">
        <v>0</v>
      </c>
      <c r="EU89" s="34">
        <v>0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</row>
    <row r="90" spans="1:187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</row>
    <row r="91" spans="1:187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</row>
    <row r="92" spans="1:187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</row>
    <row r="93" spans="1:187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</row>
    <row r="94" spans="1:187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0.01</v>
      </c>
      <c r="FH94" s="34">
        <v>0</v>
      </c>
      <c r="FI94" s="34">
        <v>0.02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</row>
    <row r="95" spans="1:187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</row>
    <row r="96" spans="1:187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0.02</v>
      </c>
      <c r="FA96" s="34">
        <v>0</v>
      </c>
      <c r="FB96" s="34">
        <v>0</v>
      </c>
      <c r="FC96" s="34">
        <v>0.09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</v>
      </c>
      <c r="FX96" s="34">
        <v>0</v>
      </c>
      <c r="GA96" s="34" t="s">
        <v>95</v>
      </c>
      <c r="GB96" s="34">
        <v>0</v>
      </c>
      <c r="GC96" s="34">
        <v>0</v>
      </c>
      <c r="GD96" s="34">
        <v>0</v>
      </c>
      <c r="GE96" s="34">
        <v>0</v>
      </c>
    </row>
    <row r="97" spans="1:187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</row>
    <row r="98" spans="1:187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</v>
      </c>
      <c r="GC98" s="34">
        <v>0</v>
      </c>
      <c r="GD98" s="34">
        <v>0</v>
      </c>
      <c r="GE98" s="34">
        <v>0</v>
      </c>
    </row>
    <row r="99" spans="1:187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</row>
    <row r="100" spans="1:187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0.06</v>
      </c>
      <c r="FH100" s="34">
        <v>0.46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</row>
    <row r="101" spans="1:187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</row>
    <row r="102" spans="1:187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</row>
    <row r="103" spans="1:187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0.06</v>
      </c>
      <c r="FA103" s="34">
        <v>0.49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</row>
    <row r="104" spans="1:187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</row>
    <row r="105" spans="1:187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</row>
    <row r="106" spans="1:187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</row>
    <row r="107" spans="1:187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</row>
    <row r="108" spans="1:187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</row>
    <row r="109" spans="1:187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</row>
    <row r="110" spans="1:187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</row>
    <row r="111" spans="1:187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</row>
    <row r="112" spans="1:187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</row>
    <row r="113" spans="1:187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</row>
    <row r="114" spans="1:187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</row>
    <row r="115" spans="1:187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</row>
    <row r="116" spans="1:187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</row>
    <row r="117" spans="1:187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</row>
    <row r="118" spans="1:187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</row>
    <row r="119" spans="1:187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</row>
    <row r="120" spans="1:187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</row>
    <row r="121" spans="1:187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</row>
    <row r="122" spans="1:187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</row>
    <row r="123" spans="1:187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</row>
    <row r="124" spans="1:187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</row>
    <row r="125" spans="1:187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</row>
    <row r="126" spans="1:187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0.03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</row>
    <row r="127" spans="1:187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</row>
    <row r="128" spans="1:187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</row>
    <row r="129" spans="1:187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</row>
    <row r="130" spans="1:187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</row>
    <row r="131" spans="1:187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</row>
    <row r="132" spans="1:187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</row>
    <row r="133" spans="1:187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</row>
    <row r="134" spans="1:187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</row>
    <row r="135" spans="1:187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</row>
    <row r="136" spans="1:187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</row>
    <row r="137" spans="1:187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</row>
    <row r="138" spans="1:187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</row>
    <row r="139" spans="1:187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</row>
    <row r="140" spans="1:187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</row>
    <row r="141" spans="1:187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</row>
    <row r="142" spans="1:187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</row>
    <row r="143" spans="1:187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</row>
    <row r="144" spans="1:187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</row>
    <row r="145" spans="1:187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</row>
    <row r="146" spans="1:187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</row>
    <row r="147" spans="1:187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</row>
    <row r="148" spans="1:187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</row>
    <row r="149" spans="1:187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</row>
    <row r="150" spans="1:187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</row>
    <row r="151" spans="1:187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</row>
    <row r="152" spans="1:187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</row>
    <row r="153" spans="1:187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</row>
    <row r="154" spans="1:187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</row>
    <row r="155" spans="1:187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</row>
    <row r="156" spans="1:187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</row>
    <row r="157" spans="1:187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</row>
    <row r="158" spans="1:187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</row>
    <row r="159" spans="1:187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</row>
    <row r="160" spans="1:187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</row>
    <row r="161" spans="1:187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</row>
    <row r="162" spans="1:187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</row>
    <row r="163" spans="1:187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</row>
    <row r="164" spans="1:187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</row>
    <row r="165" spans="1:187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</row>
    <row r="166" spans="1:187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</row>
    <row r="167" spans="1:187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</row>
    <row r="168" spans="1:187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</row>
    <row r="169" spans="1:187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</row>
    <row r="170" spans="1:187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</row>
    <row r="171" spans="1:187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</row>
    <row r="172" spans="1:187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</row>
    <row r="173" spans="1:187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</row>
    <row r="174" spans="1:187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</row>
    <row r="175" spans="1:187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</row>
    <row r="176" spans="1:187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</row>
    <row r="177" spans="1:187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</row>
    <row r="178" spans="1:187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</row>
    <row r="179" spans="1:187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</row>
    <row r="180" spans="1:187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</row>
    <row r="181" spans="1:187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</row>
    <row r="182" spans="1:187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</row>
    <row r="183" spans="1:187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</row>
    <row r="184" spans="1:187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</row>
    <row r="185" spans="1:187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</row>
    <row r="186" spans="1:187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</row>
    <row r="187" spans="1:187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</row>
    <row r="188" spans="1:187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</row>
    <row r="189" spans="1:187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</row>
    <row r="190" spans="1:187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</row>
    <row r="191" spans="1:187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</row>
    <row r="192" spans="1:187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</row>
    <row r="193" spans="1:187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</row>
    <row r="194" spans="1:187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</row>
    <row r="195" spans="1:187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</row>
    <row r="196" spans="1:187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</row>
    <row r="197" spans="1:187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</row>
    <row r="198" spans="1:187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</row>
    <row r="199" spans="1:187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</row>
    <row r="200" spans="1:187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</row>
    <row r="201" spans="1:187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</row>
    <row r="202" spans="1:187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</row>
    <row r="203" spans="1:187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</row>
    <row r="204" spans="1:187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</row>
    <row r="205" spans="1:187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</row>
    <row r="206" spans="1:187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</row>
    <row r="207" spans="1:187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</row>
    <row r="208" spans="1:187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</row>
    <row r="209" spans="1:187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</row>
    <row r="210" spans="1:187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</row>
    <row r="211" spans="1:187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0.02</v>
      </c>
      <c r="EM211" s="34">
        <v>0</v>
      </c>
      <c r="EN211" s="34">
        <v>0.03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</row>
    <row r="212" spans="1:187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</row>
    <row r="213" spans="1:187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</row>
    <row r="214" spans="1:187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</row>
    <row r="215" spans="1:187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</row>
    <row r="216" spans="1:187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</row>
    <row r="217" spans="1:187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</row>
    <row r="218" spans="1:187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</row>
    <row r="219" spans="1:187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</row>
    <row r="220" spans="1:187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</row>
    <row r="221" spans="1:187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</row>
    <row r="222" spans="1:187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</row>
    <row r="223" spans="1:187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</row>
    <row r="224" spans="1:187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</row>
    <row r="225" spans="1:187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</row>
    <row r="226" spans="1:187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</row>
    <row r="227" spans="1:187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</row>
    <row r="228" spans="1:187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</row>
    <row r="229" spans="1:187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</row>
    <row r="230" spans="1:187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</row>
    <row r="231" spans="1:187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</row>
    <row r="232" spans="1:187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</row>
    <row r="233" spans="1:187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</row>
    <row r="234" spans="1:187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</row>
    <row r="235" spans="1:187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</row>
    <row r="236" spans="1:187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</row>
    <row r="237" spans="1:187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</row>
    <row r="238" spans="1:187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</row>
    <row r="239" spans="1:187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</row>
    <row r="240" spans="1:187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</row>
    <row r="241" spans="1:187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</row>
    <row r="242" spans="1:187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</row>
    <row r="243" spans="1:187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</row>
    <row r="244" spans="1:187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</row>
    <row r="245" spans="1:187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</row>
    <row r="246" spans="1:187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</row>
    <row r="247" spans="1:187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</row>
    <row r="248" spans="1:187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</row>
    <row r="249" spans="1:187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</row>
    <row r="250" spans="1:187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</row>
    <row r="251" spans="1:187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</row>
    <row r="252" spans="1:187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</row>
    <row r="253" spans="1:187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</row>
    <row r="254" spans="1:187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</row>
    <row r="255" spans="1:187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</row>
    <row r="256" spans="1:187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</row>
    <row r="257" spans="1:187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</row>
    <row r="258" spans="1:187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</row>
    <row r="261" spans="1:187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</row>
    <row r="262" spans="1:187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GB262" s="5" t="str">
        <f>MID(GA$4,6,LEN(FT$4)-15)</f>
        <v xml:space="preserve"> AGOSTO 1</v>
      </c>
      <c r="GC262" s="5"/>
      <c r="GD262" s="5"/>
      <c r="GE262" s="5"/>
    </row>
    <row r="263" spans="1:187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GB263" s="34" t="s">
        <v>1</v>
      </c>
      <c r="GC263" s="34" t="s">
        <v>2</v>
      </c>
      <c r="GD263" s="34" t="s">
        <v>3</v>
      </c>
      <c r="GE263" s="34" t="s">
        <v>4</v>
      </c>
    </row>
    <row r="264" spans="1:187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GB264" s="34">
        <v>100</v>
      </c>
      <c r="GC264" s="34">
        <v>100</v>
      </c>
      <c r="GD264" s="34">
        <v>100</v>
      </c>
      <c r="GE264" s="34">
        <v>100</v>
      </c>
    </row>
    <row r="265" spans="1:187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  <c r="EK265" s="34" t="s">
        <v>258</v>
      </c>
      <c r="EL265" s="34">
        <f>SUM(EL7:EL13)</f>
        <v>0.39999999999999997</v>
      </c>
      <c r="EM265" s="34">
        <f t="shared" ref="EM265:EO265" si="20">SUM(EM7:EM13)</f>
        <v>1.1300000000000001</v>
      </c>
      <c r="EN265" s="34">
        <f t="shared" si="20"/>
        <v>0.28999999999999998</v>
      </c>
      <c r="EO265" s="34">
        <f t="shared" si="20"/>
        <v>0.09</v>
      </c>
      <c r="ER265" s="34" t="s">
        <v>258</v>
      </c>
      <c r="ES265" s="34">
        <f>SUM(ES7:ES13)</f>
        <v>0.16999999999999998</v>
      </c>
      <c r="ET265" s="34">
        <f t="shared" ref="ET265:EV265" si="21">SUM(ET7:ET13)</f>
        <v>0.05</v>
      </c>
      <c r="EU265" s="34">
        <f t="shared" si="21"/>
        <v>0.09</v>
      </c>
      <c r="EV265" s="34">
        <f t="shared" si="21"/>
        <v>0.52</v>
      </c>
      <c r="EZ265" s="34">
        <f>SUM(EZ7:EZ13)</f>
        <v>0.1</v>
      </c>
      <c r="FA265" s="34">
        <f t="shared" ref="FA265:FC265" si="22">SUM(FA7:FA13)</f>
        <v>0</v>
      </c>
      <c r="FB265" s="34">
        <f t="shared" si="22"/>
        <v>0.09</v>
      </c>
      <c r="FC265" s="34">
        <f t="shared" si="22"/>
        <v>7.0000000000000007E-2</v>
      </c>
      <c r="FG265" s="34">
        <f>SUM(FG7:FG13)</f>
        <v>0.37</v>
      </c>
      <c r="FH265" s="34">
        <f t="shared" ref="FH265:FJ265" si="23">SUM(FH7:FH13)</f>
        <v>0.8600000000000001</v>
      </c>
      <c r="FI265" s="34">
        <f t="shared" si="23"/>
        <v>0.35000000000000003</v>
      </c>
      <c r="FJ265" s="34">
        <f t="shared" si="23"/>
        <v>0.11</v>
      </c>
      <c r="FN265" s="34">
        <f>SUM(FN7:FN13)</f>
        <v>0.28999999999999998</v>
      </c>
      <c r="FO265" s="34">
        <f t="shared" ref="FO265:FQ265" si="24">SUM(FO7:FO13)</f>
        <v>0.11</v>
      </c>
      <c r="FP265" s="34">
        <f t="shared" si="24"/>
        <v>0.35000000000000003</v>
      </c>
      <c r="FQ265" s="34">
        <f t="shared" si="24"/>
        <v>0</v>
      </c>
      <c r="FU265" s="34">
        <f>SUM(FU7:FU13)</f>
        <v>0.05</v>
      </c>
      <c r="FV265" s="34">
        <f t="shared" ref="FV265:FX265" si="25">SUM(FV7:FV13)</f>
        <v>0.04</v>
      </c>
      <c r="FW265" s="34">
        <f t="shared" si="25"/>
        <v>0.08</v>
      </c>
      <c r="FX265" s="34">
        <f t="shared" si="25"/>
        <v>0</v>
      </c>
      <c r="GB265" s="34">
        <f>SUM(GB7:GB13)</f>
        <v>0.26</v>
      </c>
      <c r="GC265" s="34">
        <f t="shared" ref="GC265:GE265" si="26">SUM(GC7:GC13)</f>
        <v>0.84</v>
      </c>
      <c r="GD265" s="34">
        <f t="shared" si="26"/>
        <v>0.21</v>
      </c>
      <c r="GE265" s="34">
        <f t="shared" si="26"/>
        <v>0</v>
      </c>
    </row>
    <row r="266" spans="1:187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27">SUM(D14)</f>
        <v>0.06</v>
      </c>
      <c r="E266" s="34">
        <f t="shared" si="27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28">SUM(K14)</f>
        <v>0.04</v>
      </c>
      <c r="L266" s="34">
        <f t="shared" si="28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29">SUM(R14)</f>
        <v>0</v>
      </c>
      <c r="S266" s="34">
        <f t="shared" si="29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30">SUM(Y14)</f>
        <v>0</v>
      </c>
      <c r="Z266" s="34">
        <f t="shared" si="30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31">SUM(AF14)</f>
        <v>0</v>
      </c>
      <c r="AG266" s="34">
        <f t="shared" si="31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32">SUM(AM14)</f>
        <v>0.06</v>
      </c>
      <c r="AN266" s="34">
        <f t="shared" si="32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33">SUM(AT14)</f>
        <v>0.02</v>
      </c>
      <c r="AU266" s="34">
        <f t="shared" si="33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34">SUM(BA14)</f>
        <v>0</v>
      </c>
      <c r="BB266" s="34">
        <f t="shared" si="34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35">SUM(BH14)</f>
        <v>0</v>
      </c>
      <c r="BI266" s="34">
        <f t="shared" si="35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36">SUM(BO14)</f>
        <v>0</v>
      </c>
      <c r="BP266" s="34">
        <f t="shared" si="36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37">SUM(BV14)</f>
        <v>0</v>
      </c>
      <c r="BW266" s="34">
        <f t="shared" si="37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38">SUM(CC14)</f>
        <v>0</v>
      </c>
      <c r="CD266" s="34">
        <f t="shared" si="38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9">SUM(CJ14)</f>
        <v>0</v>
      </c>
      <c r="CK266" s="34">
        <f t="shared" si="39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40">SUM(CQ14)</f>
        <v>0</v>
      </c>
      <c r="CR266" s="34">
        <f t="shared" si="40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41">SUM(CX14)</f>
        <v>0.03</v>
      </c>
      <c r="CY266" s="34">
        <f t="shared" si="41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42">SUM(DE14)</f>
        <v>0</v>
      </c>
      <c r="DF266" s="34">
        <f t="shared" si="42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43">SUM(DL14)</f>
        <v>0.01</v>
      </c>
      <c r="DM266" s="34">
        <f t="shared" si="43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44">SUM(DS14)</f>
        <v>0</v>
      </c>
      <c r="DT266" s="34">
        <f t="shared" si="44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45">SUM(DZ14)</f>
        <v>0</v>
      </c>
      <c r="EA266" s="34">
        <f t="shared" si="45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46">SUM(EG14)</f>
        <v>0</v>
      </c>
      <c r="EH266" s="34">
        <f t="shared" si="46"/>
        <v>0</v>
      </c>
      <c r="EK266" s="34" t="s">
        <v>13</v>
      </c>
      <c r="EL266" s="34">
        <f>SUM(EL14)</f>
        <v>0.06</v>
      </c>
      <c r="EM266" s="34">
        <f>SUM(EM14)</f>
        <v>0.27</v>
      </c>
      <c r="EN266" s="34">
        <f t="shared" ref="EN266:EO266" si="47">SUM(EN14)</f>
        <v>0</v>
      </c>
      <c r="EO266" s="34">
        <f t="shared" si="47"/>
        <v>0.12</v>
      </c>
      <c r="ER266" s="34" t="s">
        <v>13</v>
      </c>
      <c r="ES266" s="34">
        <f>SUM(ES14)</f>
        <v>0</v>
      </c>
      <c r="ET266" s="34">
        <f>SUM(ET14)</f>
        <v>0</v>
      </c>
      <c r="EU266" s="34">
        <f t="shared" ref="EU266:EV266" si="48">SUM(EU14)</f>
        <v>0</v>
      </c>
      <c r="EV266" s="34">
        <f t="shared" si="48"/>
        <v>0</v>
      </c>
      <c r="EZ266" s="34">
        <f>SUM(EZ14)</f>
        <v>0</v>
      </c>
      <c r="FA266" s="34">
        <f>SUM(FA14)</f>
        <v>0</v>
      </c>
      <c r="FB266" s="34">
        <f t="shared" ref="FB266:FC266" si="49">SUM(FB14)</f>
        <v>0</v>
      </c>
      <c r="FC266" s="34">
        <f t="shared" si="49"/>
        <v>0</v>
      </c>
      <c r="FG266" s="34">
        <f>SUM(FG14)</f>
        <v>0.08</v>
      </c>
      <c r="FH266" s="34">
        <f>SUM(FH14)</f>
        <v>0</v>
      </c>
      <c r="FI266" s="34">
        <f t="shared" ref="FI266:FJ266" si="50">SUM(FI14)</f>
        <v>0.12</v>
      </c>
      <c r="FJ266" s="34">
        <f t="shared" si="50"/>
        <v>0</v>
      </c>
      <c r="FN266" s="34">
        <f>SUM(FN14)</f>
        <v>0.03</v>
      </c>
      <c r="FO266" s="34">
        <f>SUM(FO14)</f>
        <v>0</v>
      </c>
      <c r="FP266" s="34">
        <f t="shared" ref="FP266:FQ266" si="51">SUM(FP14)</f>
        <v>0.03</v>
      </c>
      <c r="FQ266" s="34">
        <f t="shared" si="51"/>
        <v>0</v>
      </c>
      <c r="FU266" s="34">
        <f>SUM(FU14)</f>
        <v>0.06</v>
      </c>
      <c r="FV266" s="34">
        <f>SUM(FV14)</f>
        <v>0.32</v>
      </c>
      <c r="FW266" s="34">
        <f t="shared" ref="FW266:FX266" si="52">SUM(FW14)</f>
        <v>0.02</v>
      </c>
      <c r="FX266" s="34">
        <f t="shared" si="52"/>
        <v>0</v>
      </c>
      <c r="GB266" s="34">
        <f>SUM(GB14)</f>
        <v>7.0000000000000007E-2</v>
      </c>
      <c r="GC266" s="34">
        <f>SUM(GC14)</f>
        <v>0</v>
      </c>
      <c r="GD266" s="34">
        <f t="shared" ref="GD266:GE266" si="53">SUM(GD14)</f>
        <v>7.0000000000000007E-2</v>
      </c>
      <c r="GE266" s="34">
        <f t="shared" si="53"/>
        <v>0.13</v>
      </c>
    </row>
    <row r="267" spans="1:187" x14ac:dyDescent="0.25">
      <c r="A267" s="34" t="s">
        <v>259</v>
      </c>
      <c r="B267" s="34">
        <f t="shared" ref="B267:E272" si="54">SUM(B15)</f>
        <v>0.35</v>
      </c>
      <c r="C267" s="34">
        <f t="shared" si="54"/>
        <v>1.03</v>
      </c>
      <c r="D267" s="34">
        <f t="shared" si="54"/>
        <v>0.25</v>
      </c>
      <c r="E267" s="34">
        <f t="shared" si="54"/>
        <v>0.16</v>
      </c>
      <c r="H267" s="34" t="s">
        <v>259</v>
      </c>
      <c r="I267" s="34">
        <f t="shared" ref="I267:L272" si="55">SUM(I15)</f>
        <v>0.34</v>
      </c>
      <c r="J267" s="34">
        <f t="shared" si="55"/>
        <v>0.49</v>
      </c>
      <c r="K267" s="34">
        <f t="shared" si="55"/>
        <v>0.1</v>
      </c>
      <c r="L267" s="34">
        <f t="shared" si="55"/>
        <v>0.76</v>
      </c>
      <c r="O267" s="34" t="s">
        <v>259</v>
      </c>
      <c r="P267" s="34">
        <f t="shared" ref="P267:S272" si="56">SUM(P15)</f>
        <v>0.49</v>
      </c>
      <c r="Q267" s="34">
        <f t="shared" si="56"/>
        <v>0.67</v>
      </c>
      <c r="R267" s="34">
        <f t="shared" si="56"/>
        <v>0.39</v>
      </c>
      <c r="S267" s="34">
        <f t="shared" si="56"/>
        <v>0</v>
      </c>
      <c r="V267" s="34" t="s">
        <v>259</v>
      </c>
      <c r="W267" s="34">
        <f t="shared" ref="W267:Z272" si="57">SUM(W15)</f>
        <v>0.47</v>
      </c>
      <c r="X267" s="34">
        <f t="shared" si="57"/>
        <v>0.64</v>
      </c>
      <c r="Y267" s="34">
        <f t="shared" si="57"/>
        <v>0.27</v>
      </c>
      <c r="Z267" s="34">
        <f t="shared" si="57"/>
        <v>0.39</v>
      </c>
      <c r="AC267" s="34" t="s">
        <v>259</v>
      </c>
      <c r="AD267" s="34">
        <f t="shared" ref="AD267:AG272" si="58">SUM(AD15)</f>
        <v>0.38</v>
      </c>
      <c r="AE267" s="34">
        <f t="shared" si="58"/>
        <v>0.44</v>
      </c>
      <c r="AF267" s="34">
        <f t="shared" si="58"/>
        <v>0.23</v>
      </c>
      <c r="AG267" s="34">
        <f t="shared" si="58"/>
        <v>0.37</v>
      </c>
      <c r="AJ267" s="34" t="s">
        <v>259</v>
      </c>
      <c r="AK267" s="34">
        <f t="shared" ref="AK267:AN272" si="59">SUM(AK15)</f>
        <v>0.83</v>
      </c>
      <c r="AL267" s="34">
        <f t="shared" si="59"/>
        <v>0.79</v>
      </c>
      <c r="AM267" s="34">
        <f t="shared" si="59"/>
        <v>0.21</v>
      </c>
      <c r="AN267" s="34">
        <f t="shared" si="59"/>
        <v>2.59</v>
      </c>
      <c r="AQ267" s="34" t="s">
        <v>259</v>
      </c>
      <c r="AR267" s="34">
        <f t="shared" ref="AR267:AU272" si="60">SUM(AR15)</f>
        <v>0.93</v>
      </c>
      <c r="AS267" s="34">
        <f t="shared" si="60"/>
        <v>0.62</v>
      </c>
      <c r="AT267" s="34">
        <f t="shared" si="60"/>
        <v>0.27</v>
      </c>
      <c r="AU267" s="34">
        <f t="shared" si="60"/>
        <v>2.62</v>
      </c>
      <c r="AX267" s="34" t="s">
        <v>259</v>
      </c>
      <c r="AY267" s="34">
        <f t="shared" ref="AY267:BB272" si="61">SUM(AY15)</f>
        <v>0.69</v>
      </c>
      <c r="AZ267" s="34">
        <f t="shared" si="61"/>
        <v>0.68</v>
      </c>
      <c r="BA267" s="34">
        <f t="shared" si="61"/>
        <v>0.43</v>
      </c>
      <c r="BB267" s="34">
        <f t="shared" si="61"/>
        <v>0.19</v>
      </c>
      <c r="BE267" s="34" t="s">
        <v>259</v>
      </c>
      <c r="BF267" s="34">
        <f t="shared" ref="BF267:BI272" si="62">SUM(BF15)</f>
        <v>0.65</v>
      </c>
      <c r="BG267" s="34">
        <f t="shared" si="62"/>
        <v>1.27</v>
      </c>
      <c r="BH267" s="34">
        <f t="shared" si="62"/>
        <v>0.28000000000000003</v>
      </c>
      <c r="BI267" s="34">
        <f t="shared" si="62"/>
        <v>0.79</v>
      </c>
      <c r="BL267" s="34" t="s">
        <v>259</v>
      </c>
      <c r="BM267" s="34">
        <f t="shared" ref="BM267:BP272" si="63">SUM(BM15)</f>
        <v>0.49</v>
      </c>
      <c r="BN267" s="34">
        <f t="shared" si="63"/>
        <v>0.44</v>
      </c>
      <c r="BO267" s="34">
        <f t="shared" si="63"/>
        <v>0.37</v>
      </c>
      <c r="BP267" s="34">
        <f t="shared" si="63"/>
        <v>0.38</v>
      </c>
      <c r="BS267" s="34" t="s">
        <v>259</v>
      </c>
      <c r="BT267" s="34">
        <f t="shared" ref="BT267:BW272" si="64">SUM(BT15)</f>
        <v>0.28999999999999998</v>
      </c>
      <c r="BU267" s="34">
        <f t="shared" si="64"/>
        <v>0.06</v>
      </c>
      <c r="BV267" s="34">
        <f t="shared" si="64"/>
        <v>7.0000000000000007E-2</v>
      </c>
      <c r="BW267" s="34">
        <f t="shared" si="64"/>
        <v>0.7</v>
      </c>
      <c r="BZ267" s="34" t="s">
        <v>259</v>
      </c>
      <c r="CA267" s="34">
        <f t="shared" ref="CA267:CD272" si="65">SUM(CA15)</f>
        <v>0.28999999999999998</v>
      </c>
      <c r="CB267" s="34">
        <f t="shared" si="65"/>
        <v>0.8</v>
      </c>
      <c r="CC267" s="34">
        <f t="shared" si="65"/>
        <v>0.05</v>
      </c>
      <c r="CD267" s="34">
        <f t="shared" si="65"/>
        <v>0.35</v>
      </c>
      <c r="CG267" s="34" t="s">
        <v>259</v>
      </c>
      <c r="CH267" s="34">
        <f t="shared" ref="CH267:CK267" si="66">SUM(CH15)</f>
        <v>0.25</v>
      </c>
      <c r="CI267" s="34">
        <f t="shared" si="66"/>
        <v>0.37</v>
      </c>
      <c r="CJ267" s="34">
        <f t="shared" si="66"/>
        <v>0.21</v>
      </c>
      <c r="CK267" s="34">
        <f t="shared" si="66"/>
        <v>0</v>
      </c>
      <c r="CN267" s="34" t="s">
        <v>259</v>
      </c>
      <c r="CO267" s="34">
        <f t="shared" ref="CO267:CR267" si="67">SUM(CO15)</f>
        <v>0.19</v>
      </c>
      <c r="CP267" s="34">
        <f t="shared" si="67"/>
        <v>0.33</v>
      </c>
      <c r="CQ267" s="34">
        <f t="shared" si="67"/>
        <v>0.05</v>
      </c>
      <c r="CR267" s="34">
        <f t="shared" si="67"/>
        <v>0.38</v>
      </c>
      <c r="CU267" s="34" t="s">
        <v>259</v>
      </c>
      <c r="CV267" s="34">
        <f t="shared" ref="CV267:CY267" si="68">SUM(CV15)</f>
        <v>0.27</v>
      </c>
      <c r="CW267" s="34">
        <f t="shared" si="68"/>
        <v>0.49</v>
      </c>
      <c r="CX267" s="34">
        <f t="shared" si="68"/>
        <v>0.14000000000000001</v>
      </c>
      <c r="CY267" s="34">
        <f t="shared" si="68"/>
        <v>0.19</v>
      </c>
      <c r="DB267" s="34" t="s">
        <v>259</v>
      </c>
      <c r="DC267" s="34">
        <f t="shared" ref="DC267:DF267" si="69">SUM(DC15)</f>
        <v>0.53</v>
      </c>
      <c r="DD267" s="34">
        <f t="shared" si="69"/>
        <v>0.99</v>
      </c>
      <c r="DE267" s="34">
        <f t="shared" si="69"/>
        <v>0.21</v>
      </c>
      <c r="DF267" s="34">
        <f t="shared" si="69"/>
        <v>0.74</v>
      </c>
      <c r="DI267" s="34" t="s">
        <v>259</v>
      </c>
      <c r="DJ267" s="34">
        <f t="shared" ref="DJ267:DM267" si="70">SUM(DJ15)</f>
        <v>0.5</v>
      </c>
      <c r="DK267" s="34">
        <f t="shared" si="70"/>
        <v>0.27</v>
      </c>
      <c r="DL267" s="34">
        <f t="shared" si="70"/>
        <v>0.19</v>
      </c>
      <c r="DM267" s="34">
        <f t="shared" si="70"/>
        <v>1.66</v>
      </c>
      <c r="DP267" s="34" t="s">
        <v>259</v>
      </c>
      <c r="DQ267" s="34">
        <f t="shared" ref="DQ267:DT267" si="71">SUM(DQ15)</f>
        <v>0.44</v>
      </c>
      <c r="DR267" s="34">
        <f t="shared" si="71"/>
        <v>1</v>
      </c>
      <c r="DS267" s="34">
        <f t="shared" si="71"/>
        <v>0.09</v>
      </c>
      <c r="DT267" s="34">
        <f t="shared" si="71"/>
        <v>0.7</v>
      </c>
      <c r="DW267" s="34" t="s">
        <v>259</v>
      </c>
      <c r="DX267" s="34">
        <f t="shared" ref="DX267:EA267" si="72">SUM(DX15)</f>
        <v>0.38</v>
      </c>
      <c r="DY267" s="34">
        <f t="shared" si="72"/>
        <v>0.72</v>
      </c>
      <c r="DZ267" s="34">
        <f t="shared" si="72"/>
        <v>0.2</v>
      </c>
      <c r="EA267" s="34">
        <f t="shared" si="72"/>
        <v>0</v>
      </c>
      <c r="ED267" s="34" t="s">
        <v>259</v>
      </c>
      <c r="EE267" s="34">
        <f t="shared" ref="EE267:EH267" si="73">SUM(EE15)</f>
        <v>0.22</v>
      </c>
      <c r="EF267" s="34">
        <f t="shared" si="73"/>
        <v>0.61</v>
      </c>
      <c r="EG267" s="34">
        <f t="shared" si="73"/>
        <v>0.03</v>
      </c>
      <c r="EH267" s="34">
        <f t="shared" si="73"/>
        <v>0.1</v>
      </c>
      <c r="EK267" s="34" t="s">
        <v>259</v>
      </c>
      <c r="EL267" s="34">
        <f t="shared" ref="EL267:EO267" si="74">SUM(EL15)</f>
        <v>0.25</v>
      </c>
      <c r="EM267" s="34">
        <f t="shared" si="74"/>
        <v>0.16</v>
      </c>
      <c r="EN267" s="34">
        <f t="shared" si="74"/>
        <v>0.11</v>
      </c>
      <c r="EO267" s="34">
        <f t="shared" si="74"/>
        <v>0.25</v>
      </c>
      <c r="ER267" s="34" t="s">
        <v>259</v>
      </c>
      <c r="ES267" s="34">
        <f t="shared" ref="ES267:EV267" si="75">SUM(ES15)</f>
        <v>0.37</v>
      </c>
      <c r="ET267" s="34">
        <f t="shared" si="75"/>
        <v>0.11</v>
      </c>
      <c r="EU267" s="34">
        <f t="shared" si="75"/>
        <v>0.28999999999999998</v>
      </c>
      <c r="EV267" s="34">
        <f t="shared" si="75"/>
        <v>7.0000000000000007E-2</v>
      </c>
      <c r="EZ267" s="34">
        <f t="shared" ref="EZ267:FC267" si="76">SUM(EZ15)</f>
        <v>0.61</v>
      </c>
      <c r="FA267" s="34">
        <f t="shared" si="76"/>
        <v>0.73</v>
      </c>
      <c r="FB267" s="34">
        <f t="shared" si="76"/>
        <v>0.44</v>
      </c>
      <c r="FC267" s="34">
        <f t="shared" si="76"/>
        <v>0.28000000000000003</v>
      </c>
      <c r="FG267" s="34">
        <f t="shared" ref="FG267:FJ267" si="77">SUM(FG15)</f>
        <v>0.42</v>
      </c>
      <c r="FH267" s="34">
        <f t="shared" si="77"/>
        <v>1.1599999999999999</v>
      </c>
      <c r="FI267" s="34">
        <f t="shared" si="77"/>
        <v>0.19</v>
      </c>
      <c r="FJ267" s="34">
        <f t="shared" si="77"/>
        <v>7.0000000000000007E-2</v>
      </c>
      <c r="FN267" s="34">
        <f t="shared" ref="FN267:FQ267" si="78">SUM(FN15)</f>
        <v>0.43</v>
      </c>
      <c r="FO267" s="34">
        <f t="shared" si="78"/>
        <v>0.68</v>
      </c>
      <c r="FP267" s="34">
        <f t="shared" si="78"/>
        <v>0.2</v>
      </c>
      <c r="FQ267" s="34">
        <f t="shared" si="78"/>
        <v>0.26</v>
      </c>
      <c r="FU267" s="34">
        <f t="shared" ref="FU267:FX267" si="79">SUM(FU15)</f>
        <v>0.62</v>
      </c>
      <c r="FV267" s="34">
        <f t="shared" si="79"/>
        <v>0.99</v>
      </c>
      <c r="FW267" s="34">
        <f t="shared" si="79"/>
        <v>0.1</v>
      </c>
      <c r="FX267" s="34">
        <f t="shared" si="79"/>
        <v>1.1200000000000001</v>
      </c>
      <c r="GB267" s="34">
        <f t="shared" ref="GB267:GE267" si="80">SUM(GB15)</f>
        <v>0.42</v>
      </c>
      <c r="GC267" s="34">
        <f t="shared" si="80"/>
        <v>0.74</v>
      </c>
      <c r="GD267" s="34">
        <f t="shared" si="80"/>
        <v>0.23</v>
      </c>
      <c r="GE267" s="34">
        <f t="shared" si="80"/>
        <v>0</v>
      </c>
    </row>
    <row r="268" spans="1:187" x14ac:dyDescent="0.25">
      <c r="A268" s="34" t="s">
        <v>260</v>
      </c>
      <c r="B268" s="34">
        <f t="shared" si="54"/>
        <v>1.92</v>
      </c>
      <c r="C268" s="34">
        <f t="shared" si="54"/>
        <v>1.72</v>
      </c>
      <c r="D268" s="34">
        <f t="shared" si="54"/>
        <v>1.93</v>
      </c>
      <c r="E268" s="34">
        <f t="shared" si="54"/>
        <v>1.86</v>
      </c>
      <c r="H268" s="34" t="s">
        <v>260</v>
      </c>
      <c r="I268" s="34">
        <f t="shared" si="55"/>
        <v>2.34</v>
      </c>
      <c r="J268" s="34">
        <f t="shared" si="55"/>
        <v>1.66</v>
      </c>
      <c r="K268" s="34">
        <f t="shared" si="55"/>
        <v>2.52</v>
      </c>
      <c r="L268" s="34">
        <f t="shared" si="55"/>
        <v>1.44</v>
      </c>
      <c r="O268" s="34" t="s">
        <v>260</v>
      </c>
      <c r="P268" s="34">
        <f t="shared" si="56"/>
        <v>2.69</v>
      </c>
      <c r="Q268" s="34">
        <f t="shared" si="56"/>
        <v>1.22</v>
      </c>
      <c r="R268" s="34">
        <f t="shared" si="56"/>
        <v>3.22</v>
      </c>
      <c r="S268" s="34">
        <f t="shared" si="56"/>
        <v>0.61</v>
      </c>
      <c r="V268" s="34" t="s">
        <v>260</v>
      </c>
      <c r="W268" s="34">
        <f t="shared" si="57"/>
        <v>2.25</v>
      </c>
      <c r="X268" s="34">
        <f t="shared" si="57"/>
        <v>0.28999999999999998</v>
      </c>
      <c r="Y268" s="34">
        <f t="shared" si="57"/>
        <v>3.05</v>
      </c>
      <c r="Z268" s="34">
        <f t="shared" si="57"/>
        <v>0.43</v>
      </c>
      <c r="AC268" s="34" t="s">
        <v>260</v>
      </c>
      <c r="AD268" s="34">
        <f t="shared" si="58"/>
        <v>2.37</v>
      </c>
      <c r="AE268" s="34">
        <f t="shared" si="58"/>
        <v>1.1399999999999999</v>
      </c>
      <c r="AF268" s="34">
        <f t="shared" si="58"/>
        <v>2.42</v>
      </c>
      <c r="AG268" s="34">
        <f t="shared" si="58"/>
        <v>2.71</v>
      </c>
      <c r="AJ268" s="34" t="s">
        <v>260</v>
      </c>
      <c r="AK268" s="34">
        <f t="shared" si="59"/>
        <v>2.1800000000000002</v>
      </c>
      <c r="AL268" s="34">
        <f t="shared" si="59"/>
        <v>1.0900000000000001</v>
      </c>
      <c r="AM268" s="34">
        <f t="shared" si="59"/>
        <v>2.2200000000000002</v>
      </c>
      <c r="AN268" s="34">
        <f t="shared" si="59"/>
        <v>1.53</v>
      </c>
      <c r="AQ268" s="34" t="s">
        <v>260</v>
      </c>
      <c r="AR268" s="34">
        <f t="shared" si="60"/>
        <v>2.0499999999999998</v>
      </c>
      <c r="AS268" s="34">
        <f t="shared" si="60"/>
        <v>0.92</v>
      </c>
      <c r="AT268" s="34">
        <f t="shared" si="60"/>
        <v>2.34</v>
      </c>
      <c r="AU268" s="34">
        <f t="shared" si="60"/>
        <v>0.67</v>
      </c>
      <c r="AX268" s="34" t="s">
        <v>260</v>
      </c>
      <c r="AY268" s="34">
        <f t="shared" si="61"/>
        <v>2.25</v>
      </c>
      <c r="AZ268" s="34">
        <f t="shared" si="61"/>
        <v>1.1499999999999999</v>
      </c>
      <c r="BA268" s="34">
        <f t="shared" si="61"/>
        <v>2.36</v>
      </c>
      <c r="BB268" s="34">
        <f t="shared" si="61"/>
        <v>2.02</v>
      </c>
      <c r="BE268" s="34" t="s">
        <v>260</v>
      </c>
      <c r="BF268" s="34">
        <f t="shared" si="62"/>
        <v>2.2999999999999998</v>
      </c>
      <c r="BG268" s="34">
        <f t="shared" si="62"/>
        <v>2.77</v>
      </c>
      <c r="BH268" s="34">
        <f t="shared" si="62"/>
        <v>2.2799999999999998</v>
      </c>
      <c r="BI268" s="34">
        <f t="shared" si="62"/>
        <v>1.41</v>
      </c>
      <c r="BL268" s="34" t="s">
        <v>260</v>
      </c>
      <c r="BM268" s="34">
        <f t="shared" si="63"/>
        <v>2.79</v>
      </c>
      <c r="BN268" s="34">
        <f t="shared" si="63"/>
        <v>3.3</v>
      </c>
      <c r="BO268" s="34">
        <f t="shared" si="63"/>
        <v>3.04</v>
      </c>
      <c r="BP268" s="34">
        <f t="shared" si="63"/>
        <v>0.64</v>
      </c>
      <c r="BS268" s="34" t="s">
        <v>260</v>
      </c>
      <c r="BT268" s="34">
        <f t="shared" si="64"/>
        <v>1.88</v>
      </c>
      <c r="BU268" s="34">
        <f t="shared" si="64"/>
        <v>1.74</v>
      </c>
      <c r="BV268" s="34">
        <f t="shared" si="64"/>
        <v>2.06</v>
      </c>
      <c r="BW268" s="34">
        <f t="shared" si="64"/>
        <v>0.84</v>
      </c>
      <c r="BZ268" s="34" t="s">
        <v>260</v>
      </c>
      <c r="CA268" s="34">
        <f t="shared" si="65"/>
        <v>2.75</v>
      </c>
      <c r="CB268" s="34">
        <f t="shared" si="65"/>
        <v>3.68</v>
      </c>
      <c r="CC268" s="34">
        <f t="shared" si="65"/>
        <v>2.89</v>
      </c>
      <c r="CD268" s="34">
        <f t="shared" si="65"/>
        <v>0.9</v>
      </c>
      <c r="CG268" s="34" t="s">
        <v>260</v>
      </c>
      <c r="CH268" s="34">
        <f t="shared" ref="CH268:CK268" si="81">SUM(CH16)</f>
        <v>2.59</v>
      </c>
      <c r="CI268" s="34">
        <f t="shared" si="81"/>
        <v>3.57</v>
      </c>
      <c r="CJ268" s="34">
        <f t="shared" si="81"/>
        <v>2.4900000000000002</v>
      </c>
      <c r="CK268" s="34">
        <f t="shared" si="81"/>
        <v>1.25</v>
      </c>
      <c r="CN268" s="34" t="s">
        <v>260</v>
      </c>
      <c r="CO268" s="34">
        <f t="shared" ref="CO268:CR268" si="82">SUM(CO16)</f>
        <v>3.19</v>
      </c>
      <c r="CP268" s="34">
        <f t="shared" si="82"/>
        <v>3.9</v>
      </c>
      <c r="CQ268" s="34">
        <f t="shared" si="82"/>
        <v>3.58</v>
      </c>
      <c r="CR268" s="34">
        <f t="shared" si="82"/>
        <v>0.65</v>
      </c>
      <c r="CU268" s="34" t="s">
        <v>260</v>
      </c>
      <c r="CV268" s="34">
        <f t="shared" ref="CV268:CY268" si="83">SUM(CV16)</f>
        <v>3.78</v>
      </c>
      <c r="CW268" s="34">
        <f t="shared" si="83"/>
        <v>5.68</v>
      </c>
      <c r="CX268" s="34">
        <f t="shared" si="83"/>
        <v>3.89</v>
      </c>
      <c r="CY268" s="34">
        <f t="shared" si="83"/>
        <v>1.28</v>
      </c>
      <c r="DB268" s="34" t="s">
        <v>260</v>
      </c>
      <c r="DC268" s="34">
        <f t="shared" ref="DC268:DF268" si="84">SUM(DC16)</f>
        <v>2.33</v>
      </c>
      <c r="DD268" s="34">
        <f t="shared" si="84"/>
        <v>3.45</v>
      </c>
      <c r="DE268" s="34">
        <f t="shared" si="84"/>
        <v>2.54</v>
      </c>
      <c r="DF268" s="34">
        <f t="shared" si="84"/>
        <v>0.3</v>
      </c>
      <c r="DI268" s="34" t="s">
        <v>260</v>
      </c>
      <c r="DJ268" s="34">
        <f t="shared" ref="DJ268:DM268" si="85">SUM(DJ16)</f>
        <v>2.94</v>
      </c>
      <c r="DK268" s="34">
        <f t="shared" si="85"/>
        <v>2.97</v>
      </c>
      <c r="DL268" s="34">
        <f t="shared" si="85"/>
        <v>3.44</v>
      </c>
      <c r="DM268" s="34">
        <f t="shared" si="85"/>
        <v>1</v>
      </c>
      <c r="DP268" s="34" t="s">
        <v>260</v>
      </c>
      <c r="DQ268" s="34">
        <f t="shared" ref="DQ268:DT268" si="86">SUM(DQ16)</f>
        <v>2.72</v>
      </c>
      <c r="DR268" s="34">
        <f t="shared" si="86"/>
        <v>1.28</v>
      </c>
      <c r="DS268" s="34">
        <f t="shared" si="86"/>
        <v>3.54</v>
      </c>
      <c r="DT268" s="34">
        <f t="shared" si="86"/>
        <v>0.82</v>
      </c>
      <c r="DW268" s="34" t="s">
        <v>260</v>
      </c>
      <c r="DX268" s="34">
        <f t="shared" ref="DX268:EA268" si="87">SUM(DX16)</f>
        <v>3.02</v>
      </c>
      <c r="DY268" s="34">
        <f t="shared" si="87"/>
        <v>3.07</v>
      </c>
      <c r="DZ268" s="34">
        <f t="shared" si="87"/>
        <v>3.58</v>
      </c>
      <c r="EA268" s="34">
        <f t="shared" si="87"/>
        <v>0.83</v>
      </c>
      <c r="ED268" s="34" t="s">
        <v>260</v>
      </c>
      <c r="EE268" s="34">
        <f t="shared" ref="EE268:EH268" si="88">SUM(EE16)</f>
        <v>2.74</v>
      </c>
      <c r="EF268" s="34">
        <f t="shared" si="88"/>
        <v>1.01</v>
      </c>
      <c r="EG268" s="34">
        <f t="shared" si="88"/>
        <v>3.27</v>
      </c>
      <c r="EH268" s="34">
        <f t="shared" si="88"/>
        <v>0.9</v>
      </c>
      <c r="EK268" s="34" t="s">
        <v>260</v>
      </c>
      <c r="EL268" s="34">
        <f t="shared" ref="EL268:EO268" si="89">SUM(EL16)</f>
        <v>2.96</v>
      </c>
      <c r="EM268" s="34">
        <f t="shared" si="89"/>
        <v>4.42</v>
      </c>
      <c r="EN268" s="34">
        <f t="shared" si="89"/>
        <v>3</v>
      </c>
      <c r="EO268" s="34">
        <f t="shared" si="89"/>
        <v>1.85</v>
      </c>
      <c r="ER268" s="34" t="s">
        <v>260</v>
      </c>
      <c r="ES268" s="34">
        <f t="shared" ref="ES268:EV268" si="90">SUM(ES16)</f>
        <v>2.66</v>
      </c>
      <c r="ET268" s="34">
        <f t="shared" si="90"/>
        <v>2.0499999999999998</v>
      </c>
      <c r="EU268" s="34">
        <f t="shared" si="90"/>
        <v>3.24</v>
      </c>
      <c r="EV268" s="34">
        <f t="shared" si="90"/>
        <v>1.26</v>
      </c>
      <c r="EZ268" s="34">
        <f t="shared" ref="EZ268:FC268" si="91">SUM(EZ16)</f>
        <v>3.53</v>
      </c>
      <c r="FA268" s="34">
        <f t="shared" si="91"/>
        <v>3.76</v>
      </c>
      <c r="FB268" s="34">
        <f t="shared" si="91"/>
        <v>4.18</v>
      </c>
      <c r="FC268" s="34">
        <f t="shared" si="91"/>
        <v>1.39</v>
      </c>
      <c r="FG268" s="34">
        <f t="shared" ref="FG268:FJ268" si="92">SUM(FG16)</f>
        <v>3.59</v>
      </c>
      <c r="FH268" s="34">
        <f t="shared" si="92"/>
        <v>5.42</v>
      </c>
      <c r="FI268" s="34">
        <f t="shared" si="92"/>
        <v>3.91</v>
      </c>
      <c r="FJ268" s="34">
        <f t="shared" si="92"/>
        <v>1.01</v>
      </c>
      <c r="FN268" s="34">
        <f t="shared" ref="FN268:FQ268" si="93">SUM(FN16)</f>
        <v>3.85</v>
      </c>
      <c r="FO268" s="34">
        <f t="shared" si="93"/>
        <v>5.8</v>
      </c>
      <c r="FP268" s="34">
        <f t="shared" si="93"/>
        <v>4.0199999999999996</v>
      </c>
      <c r="FQ268" s="34">
        <f t="shared" si="93"/>
        <v>1.66</v>
      </c>
      <c r="FU268" s="34">
        <f t="shared" ref="FU268:FX268" si="94">SUM(FU16)</f>
        <v>3.12</v>
      </c>
      <c r="FV268" s="34">
        <f t="shared" si="94"/>
        <v>3.71</v>
      </c>
      <c r="FW268" s="34">
        <f t="shared" si="94"/>
        <v>3.69</v>
      </c>
      <c r="FX268" s="34">
        <f t="shared" si="94"/>
        <v>0.63</v>
      </c>
      <c r="GB268" s="34">
        <f t="shared" ref="GB268:GE268" si="95">SUM(GB16)</f>
        <v>2.68</v>
      </c>
      <c r="GC268" s="34">
        <f t="shared" si="95"/>
        <v>4.91</v>
      </c>
      <c r="GD268" s="34">
        <f t="shared" si="95"/>
        <v>2.57</v>
      </c>
      <c r="GE268" s="34">
        <f t="shared" si="95"/>
        <v>1.59</v>
      </c>
    </row>
    <row r="269" spans="1:187" x14ac:dyDescent="0.25">
      <c r="A269" s="34" t="s">
        <v>261</v>
      </c>
      <c r="B269" s="34">
        <f t="shared" si="54"/>
        <v>35.28</v>
      </c>
      <c r="C269" s="34">
        <f t="shared" si="54"/>
        <v>16.100000000000001</v>
      </c>
      <c r="D269" s="34">
        <f t="shared" si="54"/>
        <v>36.51</v>
      </c>
      <c r="E269" s="34">
        <f t="shared" si="54"/>
        <v>50.27</v>
      </c>
      <c r="H269" s="34" t="s">
        <v>261</v>
      </c>
      <c r="I269" s="34">
        <f t="shared" si="55"/>
        <v>33.479999999999997</v>
      </c>
      <c r="J269" s="34">
        <f t="shared" si="55"/>
        <v>14.72</v>
      </c>
      <c r="K269" s="34">
        <f t="shared" si="55"/>
        <v>35.299999999999997</v>
      </c>
      <c r="L269" s="34">
        <f t="shared" si="55"/>
        <v>48.35</v>
      </c>
      <c r="O269" s="34" t="s">
        <v>261</v>
      </c>
      <c r="P269" s="34">
        <f t="shared" si="56"/>
        <v>34.619999999999997</v>
      </c>
      <c r="Q269" s="34">
        <f t="shared" si="56"/>
        <v>15.38</v>
      </c>
      <c r="R269" s="34">
        <f t="shared" si="56"/>
        <v>35.11</v>
      </c>
      <c r="S269" s="34">
        <f t="shared" si="56"/>
        <v>51.58</v>
      </c>
      <c r="V269" s="34" t="s">
        <v>261</v>
      </c>
      <c r="W269" s="34">
        <f t="shared" si="57"/>
        <v>34.619999999999997</v>
      </c>
      <c r="X269" s="34">
        <f t="shared" si="57"/>
        <v>14.48</v>
      </c>
      <c r="Y269" s="34">
        <f t="shared" si="57"/>
        <v>35.270000000000003</v>
      </c>
      <c r="Z269" s="34">
        <f t="shared" si="57"/>
        <v>49.84</v>
      </c>
      <c r="AC269" s="34" t="s">
        <v>261</v>
      </c>
      <c r="AD269" s="34">
        <f t="shared" si="58"/>
        <v>35.5</v>
      </c>
      <c r="AE269" s="34">
        <f t="shared" si="58"/>
        <v>16.75</v>
      </c>
      <c r="AF269" s="34">
        <f t="shared" si="58"/>
        <v>36.18</v>
      </c>
      <c r="AG269" s="34">
        <f t="shared" si="58"/>
        <v>51.72</v>
      </c>
      <c r="AJ269" s="34" t="s">
        <v>261</v>
      </c>
      <c r="AK269" s="34">
        <f t="shared" si="59"/>
        <v>35.07</v>
      </c>
      <c r="AL269" s="34">
        <f t="shared" si="59"/>
        <v>18.239999999999998</v>
      </c>
      <c r="AM269" s="34">
        <f t="shared" si="59"/>
        <v>35.299999999999997</v>
      </c>
      <c r="AN269" s="34">
        <f t="shared" si="59"/>
        <v>50.94</v>
      </c>
      <c r="AQ269" s="34" t="s">
        <v>261</v>
      </c>
      <c r="AR269" s="34">
        <f t="shared" si="60"/>
        <v>34.31</v>
      </c>
      <c r="AS269" s="34">
        <f t="shared" si="60"/>
        <v>18.16</v>
      </c>
      <c r="AT269" s="34">
        <f t="shared" si="60"/>
        <v>35.44</v>
      </c>
      <c r="AU269" s="34">
        <f t="shared" si="60"/>
        <v>49.09</v>
      </c>
      <c r="AX269" s="34" t="s">
        <v>261</v>
      </c>
      <c r="AY269" s="34">
        <f t="shared" si="61"/>
        <v>36.79</v>
      </c>
      <c r="AZ269" s="34">
        <f t="shared" si="61"/>
        <v>28.95</v>
      </c>
      <c r="BA269" s="34">
        <f t="shared" si="61"/>
        <v>35.950000000000003</v>
      </c>
      <c r="BB269" s="34">
        <f t="shared" si="61"/>
        <v>52.17</v>
      </c>
      <c r="BE269" s="34" t="s">
        <v>261</v>
      </c>
      <c r="BF269" s="34">
        <f t="shared" si="62"/>
        <v>36.869999999999997</v>
      </c>
      <c r="BG269" s="34">
        <f t="shared" si="62"/>
        <v>33.64</v>
      </c>
      <c r="BH269" s="34">
        <f t="shared" si="62"/>
        <v>35.97</v>
      </c>
      <c r="BI269" s="34">
        <f t="shared" si="62"/>
        <v>48.85</v>
      </c>
      <c r="BL269" s="34" t="s">
        <v>261</v>
      </c>
      <c r="BM269" s="34">
        <f t="shared" si="63"/>
        <v>37.83</v>
      </c>
      <c r="BN269" s="34">
        <f t="shared" si="63"/>
        <v>31.48</v>
      </c>
      <c r="BO269" s="34">
        <f t="shared" si="63"/>
        <v>36.630000000000003</v>
      </c>
      <c r="BP269" s="34">
        <f t="shared" si="63"/>
        <v>54.39</v>
      </c>
      <c r="BS269" s="34" t="s">
        <v>261</v>
      </c>
      <c r="BT269" s="34">
        <f t="shared" si="64"/>
        <v>37.81</v>
      </c>
      <c r="BU269" s="34">
        <f t="shared" si="64"/>
        <v>27.34</v>
      </c>
      <c r="BV269" s="34">
        <f t="shared" si="64"/>
        <v>38.1</v>
      </c>
      <c r="BW269" s="34">
        <f t="shared" si="64"/>
        <v>51.06</v>
      </c>
      <c r="BZ269" s="34" t="s">
        <v>261</v>
      </c>
      <c r="CA269" s="34">
        <f t="shared" si="65"/>
        <v>37.79</v>
      </c>
      <c r="CB269" s="34">
        <f t="shared" si="65"/>
        <v>27.2</v>
      </c>
      <c r="CC269" s="34">
        <f t="shared" si="65"/>
        <v>38.200000000000003</v>
      </c>
      <c r="CD269" s="34">
        <f t="shared" si="65"/>
        <v>49.16</v>
      </c>
      <c r="CG269" s="34" t="s">
        <v>261</v>
      </c>
      <c r="CH269" s="34">
        <f t="shared" ref="CH269:CK269" si="96">SUM(CH17)</f>
        <v>36.65</v>
      </c>
      <c r="CI269" s="34">
        <f t="shared" si="96"/>
        <v>25.53</v>
      </c>
      <c r="CJ269" s="34">
        <f t="shared" si="96"/>
        <v>35.96</v>
      </c>
      <c r="CK269" s="34">
        <f t="shared" si="96"/>
        <v>52.87</v>
      </c>
      <c r="CN269" s="34" t="s">
        <v>261</v>
      </c>
      <c r="CO269" s="34">
        <f t="shared" ref="CO269:CR269" si="97">SUM(CO17)</f>
        <v>37.46</v>
      </c>
      <c r="CP269" s="34">
        <f t="shared" si="97"/>
        <v>26.61</v>
      </c>
      <c r="CQ269" s="34">
        <f t="shared" si="97"/>
        <v>37.090000000000003</v>
      </c>
      <c r="CR269" s="34">
        <f t="shared" si="97"/>
        <v>52.19</v>
      </c>
      <c r="CU269" s="34" t="s">
        <v>261</v>
      </c>
      <c r="CV269" s="34">
        <f t="shared" ref="CV269:CY269" si="98">SUM(CV17)</f>
        <v>37.340000000000003</v>
      </c>
      <c r="CW269" s="34">
        <f t="shared" si="98"/>
        <v>23.66</v>
      </c>
      <c r="CX269" s="34">
        <f t="shared" si="98"/>
        <v>37.74</v>
      </c>
      <c r="CY269" s="34">
        <f t="shared" si="98"/>
        <v>51.58</v>
      </c>
      <c r="DB269" s="34" t="s">
        <v>261</v>
      </c>
      <c r="DC269" s="34">
        <f t="shared" ref="DC269:DF269" si="99">SUM(DC17)</f>
        <v>35.58</v>
      </c>
      <c r="DD269" s="34">
        <f t="shared" si="99"/>
        <v>25.64</v>
      </c>
      <c r="DE269" s="34">
        <f t="shared" si="99"/>
        <v>35.369999999999997</v>
      </c>
      <c r="DF269" s="34">
        <f t="shared" si="99"/>
        <v>49.11</v>
      </c>
      <c r="DI269" s="34" t="s">
        <v>261</v>
      </c>
      <c r="DJ269" s="34">
        <f t="shared" ref="DJ269:DM269" si="100">SUM(DJ17)</f>
        <v>36.5</v>
      </c>
      <c r="DK269" s="34">
        <f t="shared" si="100"/>
        <v>28.72</v>
      </c>
      <c r="DL269" s="34">
        <f t="shared" si="100"/>
        <v>35.74</v>
      </c>
      <c r="DM269" s="34">
        <f t="shared" si="100"/>
        <v>49.51</v>
      </c>
      <c r="DP269" s="34" t="s">
        <v>261</v>
      </c>
      <c r="DQ269" s="34">
        <f t="shared" ref="DQ269:DT269" si="101">SUM(DQ17)</f>
        <v>38.24</v>
      </c>
      <c r="DR269" s="34">
        <f t="shared" si="101"/>
        <v>31.93</v>
      </c>
      <c r="DS269" s="34">
        <f t="shared" si="101"/>
        <v>35.880000000000003</v>
      </c>
      <c r="DT269" s="34">
        <f t="shared" si="101"/>
        <v>54.93</v>
      </c>
      <c r="DW269" s="34" t="s">
        <v>261</v>
      </c>
      <c r="DX269" s="34">
        <f t="shared" ref="DX269:EA269" si="102">SUM(DX17)</f>
        <v>37.11</v>
      </c>
      <c r="DY269" s="34">
        <f t="shared" si="102"/>
        <v>29.14</v>
      </c>
      <c r="DZ269" s="34">
        <f t="shared" si="102"/>
        <v>36.979999999999997</v>
      </c>
      <c r="EA269" s="34">
        <f t="shared" si="102"/>
        <v>48.27</v>
      </c>
      <c r="ED269" s="34" t="s">
        <v>261</v>
      </c>
      <c r="EE269" s="34">
        <f t="shared" ref="EE269:EH269" si="103">SUM(EE17)</f>
        <v>35.700000000000003</v>
      </c>
      <c r="EF269" s="34">
        <f t="shared" si="103"/>
        <v>27.42</v>
      </c>
      <c r="EG269" s="34">
        <f t="shared" si="103"/>
        <v>36.32</v>
      </c>
      <c r="EH269" s="34">
        <f t="shared" si="103"/>
        <v>45.13</v>
      </c>
      <c r="EK269" s="34" t="s">
        <v>261</v>
      </c>
      <c r="EL269" s="34">
        <f t="shared" ref="EL269:EO269" si="104">SUM(EL17)</f>
        <v>36.35</v>
      </c>
      <c r="EM269" s="34">
        <f t="shared" si="104"/>
        <v>32.200000000000003</v>
      </c>
      <c r="EN269" s="34">
        <f t="shared" si="104"/>
        <v>35.950000000000003</v>
      </c>
      <c r="EO269" s="34">
        <f t="shared" si="104"/>
        <v>46.32</v>
      </c>
      <c r="ER269" s="34" t="s">
        <v>261</v>
      </c>
      <c r="ES269" s="34">
        <f t="shared" ref="ES269:EV269" si="105">SUM(ES17)</f>
        <v>38.32</v>
      </c>
      <c r="ET269" s="34">
        <f t="shared" si="105"/>
        <v>33.22</v>
      </c>
      <c r="EU269" s="34">
        <f t="shared" si="105"/>
        <v>37.64</v>
      </c>
      <c r="EV269" s="34">
        <f t="shared" si="105"/>
        <v>49.04</v>
      </c>
      <c r="EZ269" s="34">
        <f t="shared" ref="EZ269:FC269" si="106">SUM(EZ17)</f>
        <v>37.21</v>
      </c>
      <c r="FA269" s="34">
        <f t="shared" si="106"/>
        <v>26.05</v>
      </c>
      <c r="FB269" s="34">
        <f t="shared" si="106"/>
        <v>37.590000000000003</v>
      </c>
      <c r="FC269" s="34">
        <f t="shared" si="106"/>
        <v>48.78</v>
      </c>
      <c r="FG269" s="34">
        <f t="shared" ref="FG269:FJ269" si="107">SUM(FG17)</f>
        <v>35.53</v>
      </c>
      <c r="FH269" s="34">
        <f t="shared" si="107"/>
        <v>26.29</v>
      </c>
      <c r="FI269" s="34">
        <f t="shared" si="107"/>
        <v>35.380000000000003</v>
      </c>
      <c r="FJ269" s="34">
        <f t="shared" si="107"/>
        <v>46.55</v>
      </c>
      <c r="FN269" s="34">
        <f t="shared" ref="FN269:FQ269" si="108">SUM(FN17)</f>
        <v>37.47</v>
      </c>
      <c r="FO269" s="34">
        <f t="shared" si="108"/>
        <v>25.74</v>
      </c>
      <c r="FP269" s="34">
        <f t="shared" si="108"/>
        <v>37.32</v>
      </c>
      <c r="FQ269" s="34">
        <f t="shared" si="108"/>
        <v>51.43</v>
      </c>
      <c r="FU269" s="34">
        <f t="shared" ref="FU269:FX269" si="109">SUM(FU17)</f>
        <v>36.1</v>
      </c>
      <c r="FV269" s="34">
        <f t="shared" si="109"/>
        <v>24.63</v>
      </c>
      <c r="FW269" s="34">
        <f t="shared" si="109"/>
        <v>36.21</v>
      </c>
      <c r="FX269" s="34">
        <f t="shared" si="109"/>
        <v>51.08</v>
      </c>
      <c r="GB269" s="34">
        <f t="shared" ref="GB269:GE269" si="110">SUM(GB17)</f>
        <v>36.06</v>
      </c>
      <c r="GC269" s="34">
        <f t="shared" si="110"/>
        <v>24.2</v>
      </c>
      <c r="GD269" s="34">
        <f t="shared" si="110"/>
        <v>36.51</v>
      </c>
      <c r="GE269" s="34">
        <f t="shared" si="110"/>
        <v>47.85</v>
      </c>
    </row>
    <row r="270" spans="1:187" x14ac:dyDescent="0.25">
      <c r="A270" s="34" t="s">
        <v>262</v>
      </c>
      <c r="B270" s="34">
        <f t="shared" si="54"/>
        <v>4.25</v>
      </c>
      <c r="C270" s="34">
        <f t="shared" si="54"/>
        <v>16.260000000000002</v>
      </c>
      <c r="D270" s="34">
        <f t="shared" si="54"/>
        <v>2.7</v>
      </c>
      <c r="E270" s="34">
        <f t="shared" si="54"/>
        <v>1.56</v>
      </c>
      <c r="H270" s="34" t="s">
        <v>262</v>
      </c>
      <c r="I270" s="34">
        <f t="shared" si="55"/>
        <v>4.54</v>
      </c>
      <c r="J270" s="34">
        <f t="shared" si="55"/>
        <v>17.170000000000002</v>
      </c>
      <c r="K270" s="34">
        <f t="shared" si="55"/>
        <v>2.44</v>
      </c>
      <c r="L270" s="34">
        <f t="shared" si="55"/>
        <v>1.44</v>
      </c>
      <c r="O270" s="34" t="s">
        <v>262</v>
      </c>
      <c r="P270" s="34">
        <f t="shared" si="56"/>
        <v>4</v>
      </c>
      <c r="Q270" s="34">
        <f t="shared" si="56"/>
        <v>14.94</v>
      </c>
      <c r="R270" s="34">
        <f t="shared" si="56"/>
        <v>2.75</v>
      </c>
      <c r="S270" s="34">
        <f t="shared" si="56"/>
        <v>1.1100000000000001</v>
      </c>
      <c r="V270" s="34" t="s">
        <v>262</v>
      </c>
      <c r="W270" s="34">
        <f t="shared" si="57"/>
        <v>3.78</v>
      </c>
      <c r="X270" s="34">
        <f t="shared" si="57"/>
        <v>15.15</v>
      </c>
      <c r="Y270" s="34">
        <f t="shared" si="57"/>
        <v>2.39</v>
      </c>
      <c r="Z270" s="34">
        <f t="shared" si="57"/>
        <v>0.98</v>
      </c>
      <c r="AC270" s="34" t="s">
        <v>262</v>
      </c>
      <c r="AD270" s="34">
        <f t="shared" si="58"/>
        <v>4.0199999999999996</v>
      </c>
      <c r="AE270" s="34">
        <f t="shared" si="58"/>
        <v>16.88</v>
      </c>
      <c r="AF270" s="34">
        <f t="shared" si="58"/>
        <v>2.2799999999999998</v>
      </c>
      <c r="AG270" s="34">
        <f t="shared" si="58"/>
        <v>0.81</v>
      </c>
      <c r="AJ270" s="34" t="s">
        <v>262</v>
      </c>
      <c r="AK270" s="34">
        <f t="shared" si="59"/>
        <v>4.16</v>
      </c>
      <c r="AL270" s="34">
        <f t="shared" si="59"/>
        <v>15.51</v>
      </c>
      <c r="AM270" s="34">
        <f t="shared" si="59"/>
        <v>2.72</v>
      </c>
      <c r="AN270" s="34">
        <f t="shared" si="59"/>
        <v>1.0900000000000001</v>
      </c>
      <c r="AQ270" s="34" t="s">
        <v>262</v>
      </c>
      <c r="AR270" s="34">
        <f t="shared" si="60"/>
        <v>5.27</v>
      </c>
      <c r="AS270" s="34">
        <f t="shared" si="60"/>
        <v>15.42</v>
      </c>
      <c r="AT270" s="34">
        <f t="shared" si="60"/>
        <v>3.91</v>
      </c>
      <c r="AU270" s="34">
        <f t="shared" si="60"/>
        <v>0.83</v>
      </c>
      <c r="AX270" s="34" t="s">
        <v>262</v>
      </c>
      <c r="AY270" s="34">
        <f t="shared" si="61"/>
        <v>3.48</v>
      </c>
      <c r="AZ270" s="34">
        <f t="shared" si="61"/>
        <v>4.7300000000000004</v>
      </c>
      <c r="BA270" s="34">
        <f t="shared" si="61"/>
        <v>3.55</v>
      </c>
      <c r="BB270" s="34">
        <f t="shared" si="61"/>
        <v>1.17</v>
      </c>
      <c r="BE270" s="34" t="s">
        <v>262</v>
      </c>
      <c r="BF270" s="34">
        <f t="shared" si="62"/>
        <v>3.4</v>
      </c>
      <c r="BG270" s="34">
        <f t="shared" si="62"/>
        <v>4.25</v>
      </c>
      <c r="BH270" s="34">
        <f t="shared" si="62"/>
        <v>3.41</v>
      </c>
      <c r="BI270" s="34">
        <f t="shared" si="62"/>
        <v>1.02</v>
      </c>
      <c r="BL270" s="34" t="s">
        <v>262</v>
      </c>
      <c r="BM270" s="34">
        <f t="shared" si="63"/>
        <v>3.23</v>
      </c>
      <c r="BN270" s="34">
        <f t="shared" si="63"/>
        <v>2.83</v>
      </c>
      <c r="BO270" s="34">
        <f t="shared" si="63"/>
        <v>3.65</v>
      </c>
      <c r="BP270" s="34">
        <f t="shared" si="63"/>
        <v>2.08</v>
      </c>
      <c r="BS270" s="34" t="s">
        <v>262</v>
      </c>
      <c r="BT270" s="34">
        <f t="shared" si="64"/>
        <v>4.28</v>
      </c>
      <c r="BU270" s="34">
        <f t="shared" si="64"/>
        <v>4.1900000000000004</v>
      </c>
      <c r="BV270" s="34">
        <f t="shared" si="64"/>
        <v>4.2300000000000004</v>
      </c>
      <c r="BW270" s="34">
        <f t="shared" si="64"/>
        <v>3.05</v>
      </c>
      <c r="BZ270" s="34" t="s">
        <v>262</v>
      </c>
      <c r="CA270" s="34">
        <f t="shared" si="65"/>
        <v>2.82</v>
      </c>
      <c r="CB270" s="34">
        <f t="shared" si="65"/>
        <v>2.85</v>
      </c>
      <c r="CC270" s="34">
        <f t="shared" si="65"/>
        <v>3.1</v>
      </c>
      <c r="CD270" s="34">
        <f t="shared" si="65"/>
        <v>1.55</v>
      </c>
      <c r="CG270" s="34" t="s">
        <v>262</v>
      </c>
      <c r="CH270" s="34">
        <f t="shared" ref="CH270:CK270" si="111">SUM(CH18)</f>
        <v>2.46</v>
      </c>
      <c r="CI270" s="34">
        <f t="shared" si="111"/>
        <v>3.06</v>
      </c>
      <c r="CJ270" s="34">
        <f t="shared" si="111"/>
        <v>2.46</v>
      </c>
      <c r="CK270" s="34">
        <f t="shared" si="111"/>
        <v>1.38</v>
      </c>
      <c r="CN270" s="34" t="s">
        <v>262</v>
      </c>
      <c r="CO270" s="34">
        <f t="shared" ref="CO270:CR270" si="112">SUM(CO18)</f>
        <v>2.4500000000000002</v>
      </c>
      <c r="CP270" s="34">
        <f t="shared" si="112"/>
        <v>2.13</v>
      </c>
      <c r="CQ270" s="34">
        <f t="shared" si="112"/>
        <v>2.17</v>
      </c>
      <c r="CR270" s="34">
        <f t="shared" si="112"/>
        <v>2.62</v>
      </c>
      <c r="CU270" s="34" t="s">
        <v>262</v>
      </c>
      <c r="CV270" s="34">
        <f t="shared" ref="CV270:CY270" si="113">SUM(CV18)</f>
        <v>2.79</v>
      </c>
      <c r="CW270" s="34">
        <f t="shared" si="113"/>
        <v>2.2200000000000002</v>
      </c>
      <c r="CX270" s="34">
        <f t="shared" si="113"/>
        <v>3.34</v>
      </c>
      <c r="CY270" s="34">
        <f t="shared" si="113"/>
        <v>0.72</v>
      </c>
      <c r="DB270" s="34" t="s">
        <v>262</v>
      </c>
      <c r="DC270" s="34">
        <f t="shared" ref="DC270:DF270" si="114">SUM(DC18)</f>
        <v>2.2200000000000002</v>
      </c>
      <c r="DD270" s="34">
        <f t="shared" si="114"/>
        <v>1.52</v>
      </c>
      <c r="DE270" s="34">
        <f t="shared" si="114"/>
        <v>2.77</v>
      </c>
      <c r="DF270" s="34">
        <f t="shared" si="114"/>
        <v>0.4</v>
      </c>
      <c r="DI270" s="34" t="s">
        <v>262</v>
      </c>
      <c r="DJ270" s="34">
        <f t="shared" ref="DJ270:DM270" si="115">SUM(DJ18)</f>
        <v>2.66</v>
      </c>
      <c r="DK270" s="34">
        <f t="shared" si="115"/>
        <v>2.35</v>
      </c>
      <c r="DL270" s="34">
        <f t="shared" si="115"/>
        <v>3.29</v>
      </c>
      <c r="DM270" s="34">
        <f t="shared" si="115"/>
        <v>0.62</v>
      </c>
      <c r="DP270" s="34" t="s">
        <v>262</v>
      </c>
      <c r="DQ270" s="34">
        <f t="shared" ref="DQ270:DT270" si="116">SUM(DQ18)</f>
        <v>2.5299999999999998</v>
      </c>
      <c r="DR270" s="34">
        <f t="shared" si="116"/>
        <v>3.52</v>
      </c>
      <c r="DS270" s="34">
        <f t="shared" si="116"/>
        <v>2.58</v>
      </c>
      <c r="DT270" s="34">
        <f t="shared" si="116"/>
        <v>1.37</v>
      </c>
      <c r="DW270" s="34" t="s">
        <v>262</v>
      </c>
      <c r="DX270" s="34">
        <f t="shared" ref="DX270:EA270" si="117">SUM(DX18)</f>
        <v>3.14</v>
      </c>
      <c r="DY270" s="34">
        <f t="shared" si="117"/>
        <v>3.71</v>
      </c>
      <c r="DZ270" s="34">
        <f t="shared" si="117"/>
        <v>2.99</v>
      </c>
      <c r="EA270" s="34">
        <f t="shared" si="117"/>
        <v>1.91</v>
      </c>
      <c r="ED270" s="34" t="s">
        <v>262</v>
      </c>
      <c r="EE270" s="34">
        <f t="shared" ref="EE270:EH270" si="118">SUM(EE18)</f>
        <v>2.46</v>
      </c>
      <c r="EF270" s="34">
        <f t="shared" si="118"/>
        <v>2.59</v>
      </c>
      <c r="EG270" s="34">
        <f t="shared" si="118"/>
        <v>2.57</v>
      </c>
      <c r="EH270" s="34">
        <f t="shared" si="118"/>
        <v>1.08</v>
      </c>
      <c r="EK270" s="34" t="s">
        <v>262</v>
      </c>
      <c r="EL270" s="34">
        <f t="shared" ref="EL270:EO270" si="119">SUM(EL18)</f>
        <v>2.64</v>
      </c>
      <c r="EM270" s="34">
        <f t="shared" si="119"/>
        <v>1.25</v>
      </c>
      <c r="EN270" s="34">
        <f t="shared" si="119"/>
        <v>2.94</v>
      </c>
      <c r="EO270" s="34">
        <f t="shared" si="119"/>
        <v>1.84</v>
      </c>
      <c r="ER270" s="34" t="s">
        <v>262</v>
      </c>
      <c r="ES270" s="34">
        <f t="shared" ref="ES270:EV270" si="120">SUM(ES18)</f>
        <v>2.61</v>
      </c>
      <c r="ET270" s="34">
        <f t="shared" si="120"/>
        <v>3.69</v>
      </c>
      <c r="EU270" s="34">
        <f t="shared" si="120"/>
        <v>2.64</v>
      </c>
      <c r="EV270" s="34">
        <f t="shared" si="120"/>
        <v>1.72</v>
      </c>
      <c r="EZ270" s="34">
        <f t="shared" ref="EZ270:FC270" si="121">SUM(EZ18)</f>
        <v>2.73</v>
      </c>
      <c r="FA270" s="34">
        <f t="shared" si="121"/>
        <v>5.55</v>
      </c>
      <c r="FB270" s="34">
        <f t="shared" si="121"/>
        <v>2.0699999999999998</v>
      </c>
      <c r="FC270" s="34">
        <f t="shared" si="121"/>
        <v>1.97</v>
      </c>
      <c r="FG270" s="34">
        <f t="shared" ref="FG270:FJ270" si="122">SUM(FG18)</f>
        <v>1.52</v>
      </c>
      <c r="FH270" s="34">
        <f t="shared" si="122"/>
        <v>2.88</v>
      </c>
      <c r="FI270" s="34">
        <f t="shared" si="122"/>
        <v>1.44</v>
      </c>
      <c r="FJ270" s="34">
        <f t="shared" si="122"/>
        <v>0.68</v>
      </c>
      <c r="FN270" s="34">
        <f t="shared" ref="FN270:FQ270" si="123">SUM(FN18)</f>
        <v>2.11</v>
      </c>
      <c r="FO270" s="34">
        <f t="shared" si="123"/>
        <v>5.19</v>
      </c>
      <c r="FP270" s="34">
        <f t="shared" si="123"/>
        <v>1.52</v>
      </c>
      <c r="FQ270" s="34">
        <f t="shared" si="123"/>
        <v>1.65</v>
      </c>
      <c r="FU270" s="34">
        <f t="shared" ref="FU270:FX270" si="124">SUM(FU18)</f>
        <v>3.11</v>
      </c>
      <c r="FV270" s="34">
        <f t="shared" si="124"/>
        <v>6.93</v>
      </c>
      <c r="FW270" s="34">
        <f t="shared" si="124"/>
        <v>2.85</v>
      </c>
      <c r="FX270" s="34">
        <f t="shared" si="124"/>
        <v>0.79</v>
      </c>
      <c r="GB270" s="34">
        <f t="shared" ref="GB270:GE270" si="125">SUM(GB18)</f>
        <v>2.66</v>
      </c>
      <c r="GC270" s="34">
        <f t="shared" si="125"/>
        <v>4.37</v>
      </c>
      <c r="GD270" s="34">
        <f t="shared" si="125"/>
        <v>2.59</v>
      </c>
      <c r="GE270" s="34">
        <f t="shared" si="125"/>
        <v>0.79</v>
      </c>
    </row>
    <row r="271" spans="1:187" x14ac:dyDescent="0.25">
      <c r="A271" s="34" t="s">
        <v>263</v>
      </c>
      <c r="B271" s="34">
        <f t="shared" si="54"/>
        <v>5.67</v>
      </c>
      <c r="C271" s="34">
        <f t="shared" si="54"/>
        <v>4.9400000000000004</v>
      </c>
      <c r="D271" s="34">
        <f t="shared" si="54"/>
        <v>6.09</v>
      </c>
      <c r="E271" s="34">
        <f t="shared" si="54"/>
        <v>2.36</v>
      </c>
      <c r="H271" s="34" t="s">
        <v>263</v>
      </c>
      <c r="I271" s="34">
        <f t="shared" si="55"/>
        <v>6.22</v>
      </c>
      <c r="J271" s="34">
        <f t="shared" si="55"/>
        <v>7.85</v>
      </c>
      <c r="K271" s="34">
        <f t="shared" si="55"/>
        <v>6.83</v>
      </c>
      <c r="L271" s="34">
        <f t="shared" si="55"/>
        <v>1.3</v>
      </c>
      <c r="O271" s="34" t="s">
        <v>263</v>
      </c>
      <c r="P271" s="34">
        <f t="shared" si="56"/>
        <v>5.68</v>
      </c>
      <c r="Q271" s="34">
        <f t="shared" si="56"/>
        <v>7.79</v>
      </c>
      <c r="R271" s="34">
        <f t="shared" si="56"/>
        <v>6.08</v>
      </c>
      <c r="S271" s="34">
        <f t="shared" si="56"/>
        <v>2.0499999999999998</v>
      </c>
      <c r="V271" s="34" t="s">
        <v>263</v>
      </c>
      <c r="W271" s="34">
        <f t="shared" si="57"/>
        <v>6.99</v>
      </c>
      <c r="X271" s="34">
        <f t="shared" si="57"/>
        <v>10.6</v>
      </c>
      <c r="Y271" s="34">
        <f t="shared" si="57"/>
        <v>7.21</v>
      </c>
      <c r="Z271" s="34">
        <f t="shared" si="57"/>
        <v>2.11</v>
      </c>
      <c r="AC271" s="34" t="s">
        <v>263</v>
      </c>
      <c r="AD271" s="34">
        <f t="shared" si="58"/>
        <v>6.31</v>
      </c>
      <c r="AE271" s="34">
        <f t="shared" si="58"/>
        <v>7.64</v>
      </c>
      <c r="AF271" s="34">
        <f t="shared" si="58"/>
        <v>6.88</v>
      </c>
      <c r="AG271" s="34">
        <f t="shared" si="58"/>
        <v>2.12</v>
      </c>
      <c r="AJ271" s="34" t="s">
        <v>263</v>
      </c>
      <c r="AK271" s="34">
        <f t="shared" si="59"/>
        <v>5.98</v>
      </c>
      <c r="AL271" s="34">
        <f t="shared" si="59"/>
        <v>10.029999999999999</v>
      </c>
      <c r="AM271" s="34">
        <f t="shared" si="59"/>
        <v>6.03</v>
      </c>
      <c r="AN271" s="34">
        <f t="shared" si="59"/>
        <v>1.35</v>
      </c>
      <c r="AQ271" s="34" t="s">
        <v>263</v>
      </c>
      <c r="AR271" s="34">
        <f t="shared" si="60"/>
        <v>6.24</v>
      </c>
      <c r="AS271" s="34">
        <f t="shared" si="60"/>
        <v>7.79</v>
      </c>
      <c r="AT271" s="34">
        <f t="shared" si="60"/>
        <v>6.66</v>
      </c>
      <c r="AU271" s="34">
        <f t="shared" si="60"/>
        <v>1.38</v>
      </c>
      <c r="AX271" s="34" t="s">
        <v>263</v>
      </c>
      <c r="AY271" s="34">
        <f t="shared" si="61"/>
        <v>6.49</v>
      </c>
      <c r="AZ271" s="34">
        <f t="shared" si="61"/>
        <v>13.29</v>
      </c>
      <c r="BA271" s="34">
        <f t="shared" si="61"/>
        <v>5.92</v>
      </c>
      <c r="BB271" s="34">
        <f t="shared" si="61"/>
        <v>1.57</v>
      </c>
      <c r="BE271" s="34" t="s">
        <v>263</v>
      </c>
      <c r="BF271" s="34">
        <f t="shared" si="62"/>
        <v>6.2</v>
      </c>
      <c r="BG271" s="34">
        <f t="shared" si="62"/>
        <v>7.91</v>
      </c>
      <c r="BH271" s="34">
        <f t="shared" si="62"/>
        <v>6.3</v>
      </c>
      <c r="BI271" s="34">
        <f t="shared" si="62"/>
        <v>1.56</v>
      </c>
      <c r="BL271" s="34" t="s">
        <v>263</v>
      </c>
      <c r="BM271" s="34">
        <f t="shared" si="63"/>
        <v>5.0599999999999996</v>
      </c>
      <c r="BN271" s="34">
        <f t="shared" si="63"/>
        <v>4.82</v>
      </c>
      <c r="BO271" s="34">
        <f t="shared" si="63"/>
        <v>5.23</v>
      </c>
      <c r="BP271" s="34">
        <f t="shared" si="63"/>
        <v>0.96</v>
      </c>
      <c r="BS271" s="34" t="s">
        <v>263</v>
      </c>
      <c r="BT271" s="34">
        <f t="shared" si="64"/>
        <v>5.14</v>
      </c>
      <c r="BU271" s="34">
        <f t="shared" si="64"/>
        <v>7.94</v>
      </c>
      <c r="BV271" s="34">
        <f t="shared" si="64"/>
        <v>5.31</v>
      </c>
      <c r="BW271" s="34">
        <f t="shared" si="64"/>
        <v>1.45</v>
      </c>
      <c r="BZ271" s="34" t="s">
        <v>263</v>
      </c>
      <c r="CA271" s="34">
        <f t="shared" si="65"/>
        <v>5.9</v>
      </c>
      <c r="CB271" s="34">
        <f t="shared" si="65"/>
        <v>7.45</v>
      </c>
      <c r="CC271" s="34">
        <f t="shared" si="65"/>
        <v>6.12</v>
      </c>
      <c r="CD271" s="34">
        <f t="shared" si="65"/>
        <v>1.99</v>
      </c>
      <c r="CG271" s="34" t="s">
        <v>263</v>
      </c>
      <c r="CH271" s="34">
        <f t="shared" ref="CH271:CK271" si="126">SUM(CH19)</f>
        <v>6.73</v>
      </c>
      <c r="CI271" s="34">
        <f t="shared" si="126"/>
        <v>9.64</v>
      </c>
      <c r="CJ271" s="34">
        <f t="shared" si="126"/>
        <v>6.6</v>
      </c>
      <c r="CK271" s="34">
        <f t="shared" si="126"/>
        <v>2.63</v>
      </c>
      <c r="CN271" s="34" t="s">
        <v>263</v>
      </c>
      <c r="CO271" s="34">
        <f t="shared" ref="CO271:CR271" si="127">SUM(CO19)</f>
        <v>6.66</v>
      </c>
      <c r="CP271" s="34">
        <f t="shared" si="127"/>
        <v>10.75</v>
      </c>
      <c r="CQ271" s="34">
        <f t="shared" si="127"/>
        <v>6.45</v>
      </c>
      <c r="CR271" s="34">
        <f t="shared" si="127"/>
        <v>2.2200000000000002</v>
      </c>
      <c r="CU271" s="34" t="s">
        <v>263</v>
      </c>
      <c r="CV271" s="34">
        <f t="shared" ref="CV271:CY271" si="128">SUM(CV19)</f>
        <v>5.93</v>
      </c>
      <c r="CW271" s="34">
        <f t="shared" si="128"/>
        <v>12.19</v>
      </c>
      <c r="CX271" s="34">
        <f t="shared" si="128"/>
        <v>5.41</v>
      </c>
      <c r="CY271" s="34">
        <f t="shared" si="128"/>
        <v>2.65</v>
      </c>
      <c r="DB271" s="34" t="s">
        <v>263</v>
      </c>
      <c r="DC271" s="34">
        <f t="shared" ref="DC271:DF271" si="129">SUM(DC19)</f>
        <v>5.59</v>
      </c>
      <c r="DD271" s="34">
        <f t="shared" si="129"/>
        <v>7.71</v>
      </c>
      <c r="DE271" s="34">
        <f t="shared" si="129"/>
        <v>6.08</v>
      </c>
      <c r="DF271" s="34">
        <f t="shared" si="129"/>
        <v>1.28</v>
      </c>
      <c r="DI271" s="34" t="s">
        <v>263</v>
      </c>
      <c r="DJ271" s="34">
        <f t="shared" ref="DJ271:DM271" si="130">SUM(DJ19)</f>
        <v>5.98</v>
      </c>
      <c r="DK271" s="34">
        <f t="shared" si="130"/>
        <v>10.8</v>
      </c>
      <c r="DL271" s="34">
        <f t="shared" si="130"/>
        <v>5.72</v>
      </c>
      <c r="DM271" s="34">
        <f t="shared" si="130"/>
        <v>0.98</v>
      </c>
      <c r="DP271" s="34" t="s">
        <v>263</v>
      </c>
      <c r="DQ271" s="34">
        <f t="shared" ref="DQ271:DT271" si="131">SUM(DQ19)</f>
        <v>4.75</v>
      </c>
      <c r="DR271" s="34">
        <f t="shared" si="131"/>
        <v>5.96</v>
      </c>
      <c r="DS271" s="34">
        <f t="shared" si="131"/>
        <v>5.03</v>
      </c>
      <c r="DT271" s="34">
        <f t="shared" si="131"/>
        <v>1.21</v>
      </c>
      <c r="DW271" s="34" t="s">
        <v>263</v>
      </c>
      <c r="DX271" s="34">
        <f t="shared" ref="DX271:EA271" si="132">SUM(DX19)</f>
        <v>4.8600000000000003</v>
      </c>
      <c r="DY271" s="34">
        <f t="shared" si="132"/>
        <v>6.32</v>
      </c>
      <c r="DZ271" s="34">
        <f t="shared" si="132"/>
        <v>5.42</v>
      </c>
      <c r="EA271" s="34">
        <f t="shared" si="132"/>
        <v>1.1499999999999999</v>
      </c>
      <c r="ED271" s="34" t="s">
        <v>263</v>
      </c>
      <c r="EE271" s="34">
        <f t="shared" ref="EE271:EH271" si="133">SUM(EE19)</f>
        <v>6.02</v>
      </c>
      <c r="EF271" s="34">
        <f t="shared" si="133"/>
        <v>9.36</v>
      </c>
      <c r="EG271" s="34">
        <f t="shared" si="133"/>
        <v>5.82</v>
      </c>
      <c r="EH271" s="34">
        <f t="shared" si="133"/>
        <v>2.4300000000000002</v>
      </c>
      <c r="EK271" s="34" t="s">
        <v>263</v>
      </c>
      <c r="EL271" s="34">
        <f t="shared" ref="EL271:EO271" si="134">SUM(EL19)</f>
        <v>6.38</v>
      </c>
      <c r="EM271" s="34">
        <f t="shared" si="134"/>
        <v>10.4</v>
      </c>
      <c r="EN271" s="34">
        <f t="shared" si="134"/>
        <v>6.09</v>
      </c>
      <c r="EO271" s="34">
        <f t="shared" si="134"/>
        <v>2.42</v>
      </c>
      <c r="ER271" s="34" t="s">
        <v>263</v>
      </c>
      <c r="ES271" s="34">
        <f t="shared" ref="ES271:EV271" si="135">SUM(ES19)</f>
        <v>5.65</v>
      </c>
      <c r="ET271" s="34">
        <f t="shared" si="135"/>
        <v>6.98</v>
      </c>
      <c r="EU271" s="34">
        <f t="shared" si="135"/>
        <v>5.62</v>
      </c>
      <c r="EV271" s="34">
        <f t="shared" si="135"/>
        <v>1.8</v>
      </c>
      <c r="EZ271" s="34">
        <f t="shared" ref="EZ271:FC271" si="136">SUM(EZ19)</f>
        <v>6.25</v>
      </c>
      <c r="FA271" s="34">
        <f t="shared" si="136"/>
        <v>10.130000000000001</v>
      </c>
      <c r="FB271" s="34">
        <f t="shared" si="136"/>
        <v>6.01</v>
      </c>
      <c r="FC271" s="34">
        <f t="shared" si="136"/>
        <v>2.3199999999999998</v>
      </c>
      <c r="FG271" s="34">
        <f t="shared" ref="FG271:FJ271" si="137">SUM(FG19)</f>
        <v>6.28</v>
      </c>
      <c r="FH271" s="34">
        <f t="shared" si="137"/>
        <v>12.87</v>
      </c>
      <c r="FI271" s="34">
        <f t="shared" si="137"/>
        <v>6.12</v>
      </c>
      <c r="FJ271" s="34">
        <f t="shared" si="137"/>
        <v>1.33</v>
      </c>
      <c r="FN271" s="34">
        <f t="shared" ref="FN271:FQ271" si="138">SUM(FN19)</f>
        <v>6.69</v>
      </c>
      <c r="FO271" s="34">
        <f t="shared" si="138"/>
        <v>9.2100000000000009</v>
      </c>
      <c r="FP271" s="34">
        <f t="shared" si="138"/>
        <v>7.01</v>
      </c>
      <c r="FQ271" s="34">
        <f t="shared" si="138"/>
        <v>2.9</v>
      </c>
      <c r="FU271" s="34">
        <f t="shared" ref="FU271:FX271" si="139">SUM(FU19)</f>
        <v>6.58</v>
      </c>
      <c r="FV271" s="34">
        <f t="shared" si="139"/>
        <v>12.15</v>
      </c>
      <c r="FW271" s="34">
        <f t="shared" si="139"/>
        <v>6.44</v>
      </c>
      <c r="FX271" s="34">
        <f t="shared" si="139"/>
        <v>1.23</v>
      </c>
      <c r="GB271" s="34">
        <f t="shared" ref="GB271:GE271" si="140">SUM(GB19)</f>
        <v>6.74</v>
      </c>
      <c r="GC271" s="34">
        <f t="shared" si="140"/>
        <v>8.58</v>
      </c>
      <c r="GD271" s="34">
        <f t="shared" si="140"/>
        <v>7.56</v>
      </c>
      <c r="GE271" s="34">
        <f t="shared" si="140"/>
        <v>1.67</v>
      </c>
    </row>
    <row r="272" spans="1:187" x14ac:dyDescent="0.25">
      <c r="A272" s="34" t="s">
        <v>264</v>
      </c>
      <c r="B272" s="34">
        <f>SUM(B20)</f>
        <v>19.850000000000001</v>
      </c>
      <c r="C272" s="34">
        <f t="shared" si="54"/>
        <v>9.83</v>
      </c>
      <c r="D272" s="34">
        <f t="shared" si="54"/>
        <v>22.62</v>
      </c>
      <c r="E272" s="34">
        <f t="shared" si="54"/>
        <v>20.92</v>
      </c>
      <c r="H272" s="34" t="s">
        <v>264</v>
      </c>
      <c r="I272" s="34">
        <f>SUM(I20)</f>
        <v>20.79</v>
      </c>
      <c r="J272" s="34">
        <f t="shared" si="55"/>
        <v>8.81</v>
      </c>
      <c r="K272" s="34">
        <f t="shared" si="55"/>
        <v>24.34</v>
      </c>
      <c r="L272" s="34">
        <f t="shared" si="55"/>
        <v>21.46</v>
      </c>
      <c r="O272" s="34" t="s">
        <v>264</v>
      </c>
      <c r="P272" s="34">
        <f>SUM(P20)</f>
        <v>21.07</v>
      </c>
      <c r="Q272" s="34">
        <f t="shared" si="56"/>
        <v>9.3000000000000007</v>
      </c>
      <c r="R272" s="34">
        <f t="shared" si="56"/>
        <v>24.21</v>
      </c>
      <c r="S272" s="34">
        <f t="shared" si="56"/>
        <v>20.52</v>
      </c>
      <c r="V272" s="34" t="s">
        <v>264</v>
      </c>
      <c r="W272" s="34">
        <f>SUM(W20)</f>
        <v>21.21</v>
      </c>
      <c r="X272" s="34">
        <f t="shared" si="57"/>
        <v>6.45</v>
      </c>
      <c r="Y272" s="34">
        <f t="shared" si="57"/>
        <v>23.96</v>
      </c>
      <c r="Z272" s="34">
        <f t="shared" si="57"/>
        <v>24.93</v>
      </c>
      <c r="AC272" s="34" t="s">
        <v>264</v>
      </c>
      <c r="AD272" s="34">
        <f>SUM(AD20)</f>
        <v>20.73</v>
      </c>
      <c r="AE272" s="34">
        <f t="shared" si="58"/>
        <v>10.07</v>
      </c>
      <c r="AF272" s="34">
        <f t="shared" si="58"/>
        <v>23.18</v>
      </c>
      <c r="AG272" s="34">
        <f t="shared" si="58"/>
        <v>23.3</v>
      </c>
      <c r="AJ272" s="34" t="s">
        <v>264</v>
      </c>
      <c r="AK272" s="34">
        <f>SUM(AK20)</f>
        <v>20.85</v>
      </c>
      <c r="AL272" s="34">
        <f t="shared" si="59"/>
        <v>8.9</v>
      </c>
      <c r="AM272" s="34">
        <f t="shared" si="59"/>
        <v>24.23</v>
      </c>
      <c r="AN272" s="34">
        <f t="shared" si="59"/>
        <v>20.23</v>
      </c>
      <c r="AQ272" s="34" t="s">
        <v>264</v>
      </c>
      <c r="AR272" s="34">
        <f>SUM(AR20)</f>
        <v>22.28</v>
      </c>
      <c r="AS272" s="34">
        <f t="shared" si="60"/>
        <v>10.76</v>
      </c>
      <c r="AT272" s="34">
        <f t="shared" si="60"/>
        <v>25.86</v>
      </c>
      <c r="AU272" s="34">
        <f t="shared" si="60"/>
        <v>21.95</v>
      </c>
      <c r="AX272" s="34" t="s">
        <v>264</v>
      </c>
      <c r="AY272" s="34">
        <f>SUM(AY20)</f>
        <v>21.47</v>
      </c>
      <c r="AZ272" s="34">
        <f t="shared" si="61"/>
        <v>9.19</v>
      </c>
      <c r="BA272" s="34">
        <f t="shared" si="61"/>
        <v>24.83</v>
      </c>
      <c r="BB272" s="34">
        <f t="shared" si="61"/>
        <v>21.61</v>
      </c>
      <c r="BE272" s="34" t="s">
        <v>264</v>
      </c>
      <c r="BF272" s="34">
        <f>SUM(BF20)</f>
        <v>21.12</v>
      </c>
      <c r="BG272" s="34">
        <f t="shared" si="62"/>
        <v>9.23</v>
      </c>
      <c r="BH272" s="34">
        <f t="shared" si="62"/>
        <v>23.55</v>
      </c>
      <c r="BI272" s="34">
        <f t="shared" si="62"/>
        <v>25.26</v>
      </c>
      <c r="BL272" s="34" t="s">
        <v>264</v>
      </c>
      <c r="BM272" s="34">
        <f>SUM(BM20)</f>
        <v>21.19</v>
      </c>
      <c r="BN272" s="34">
        <f t="shared" si="63"/>
        <v>8.4</v>
      </c>
      <c r="BO272" s="34">
        <f t="shared" si="63"/>
        <v>24.5</v>
      </c>
      <c r="BP272" s="34">
        <f t="shared" si="63"/>
        <v>22.1</v>
      </c>
      <c r="BS272" s="34" t="s">
        <v>264</v>
      </c>
      <c r="BT272" s="34">
        <f>SUM(BT20)</f>
        <v>23.56</v>
      </c>
      <c r="BU272" s="34">
        <f t="shared" si="64"/>
        <v>10.64</v>
      </c>
      <c r="BV272" s="34">
        <f t="shared" si="64"/>
        <v>26.1</v>
      </c>
      <c r="BW272" s="34">
        <f t="shared" si="64"/>
        <v>28.01</v>
      </c>
      <c r="BZ272" s="34" t="s">
        <v>264</v>
      </c>
      <c r="CA272" s="34">
        <f>SUM(CA20)</f>
        <v>23.3</v>
      </c>
      <c r="CB272" s="34">
        <f t="shared" si="65"/>
        <v>12.43</v>
      </c>
      <c r="CC272" s="34">
        <f t="shared" si="65"/>
        <v>25.75</v>
      </c>
      <c r="CD272" s="34">
        <f t="shared" si="65"/>
        <v>25.84</v>
      </c>
      <c r="CG272" s="34" t="s">
        <v>264</v>
      </c>
      <c r="CH272" s="34">
        <f>SUM(CH20)</f>
        <v>21.54</v>
      </c>
      <c r="CI272" s="34">
        <f t="shared" ref="CI272:CK272" si="141">SUM(CI20)</f>
        <v>8.18</v>
      </c>
      <c r="CJ272" s="34">
        <f t="shared" si="141"/>
        <v>25.61</v>
      </c>
      <c r="CK272" s="34">
        <f t="shared" si="141"/>
        <v>20.02</v>
      </c>
      <c r="CN272" s="34" t="s">
        <v>264</v>
      </c>
      <c r="CO272" s="34">
        <f>SUM(CO20)</f>
        <v>21.57</v>
      </c>
      <c r="CP272" s="34">
        <f t="shared" ref="CP272:CR272" si="142">SUM(CP20)</f>
        <v>10.27</v>
      </c>
      <c r="CQ272" s="34">
        <f t="shared" si="142"/>
        <v>25.33</v>
      </c>
      <c r="CR272" s="34">
        <f t="shared" si="142"/>
        <v>19.54</v>
      </c>
      <c r="CU272" s="34" t="s">
        <v>264</v>
      </c>
      <c r="CV272" s="34">
        <f>SUM(CV20)</f>
        <v>22.33</v>
      </c>
      <c r="CW272" s="34">
        <f t="shared" ref="CW272:CY272" si="143">SUM(CW20)</f>
        <v>14.32</v>
      </c>
      <c r="CX272" s="34">
        <f t="shared" si="143"/>
        <v>24.12</v>
      </c>
      <c r="CY272" s="34">
        <f t="shared" si="143"/>
        <v>25.31</v>
      </c>
      <c r="DB272" s="34" t="s">
        <v>264</v>
      </c>
      <c r="DC272" s="34">
        <f>SUM(DC20)</f>
        <v>22.22</v>
      </c>
      <c r="DD272" s="34">
        <f t="shared" ref="DD272:DF272" si="144">SUM(DD20)</f>
        <v>10.15</v>
      </c>
      <c r="DE272" s="34">
        <f t="shared" si="144"/>
        <v>25.47</v>
      </c>
      <c r="DF272" s="34">
        <f t="shared" si="144"/>
        <v>23.2</v>
      </c>
      <c r="DI272" s="34" t="s">
        <v>264</v>
      </c>
      <c r="DJ272" s="34">
        <f>SUM(DJ20)</f>
        <v>21.62</v>
      </c>
      <c r="DK272" s="34">
        <f t="shared" ref="DK272:DM272" si="145">SUM(DK20)</f>
        <v>7.82</v>
      </c>
      <c r="DL272" s="34">
        <f t="shared" si="145"/>
        <v>25.54</v>
      </c>
      <c r="DM272" s="34">
        <f t="shared" si="145"/>
        <v>20.99</v>
      </c>
      <c r="DP272" s="34" t="s">
        <v>264</v>
      </c>
      <c r="DQ272" s="34">
        <f>SUM(DQ20)</f>
        <v>21.54</v>
      </c>
      <c r="DR272" s="34">
        <f t="shared" ref="DR272:DT272" si="146">SUM(DR20)</f>
        <v>10.86</v>
      </c>
      <c r="DS272" s="34">
        <f t="shared" si="146"/>
        <v>25.93</v>
      </c>
      <c r="DT272" s="34">
        <f t="shared" si="146"/>
        <v>17.87</v>
      </c>
      <c r="DW272" s="34" t="s">
        <v>264</v>
      </c>
      <c r="DX272" s="34">
        <f>SUM(DX20)</f>
        <v>21.95</v>
      </c>
      <c r="DY272" s="34">
        <f t="shared" ref="DY272:EA272" si="147">SUM(DY20)</f>
        <v>11.25</v>
      </c>
      <c r="DZ272" s="34">
        <f t="shared" si="147"/>
        <v>24.67</v>
      </c>
      <c r="EA272" s="34">
        <f t="shared" si="147"/>
        <v>23.87</v>
      </c>
      <c r="ED272" s="34" t="s">
        <v>264</v>
      </c>
      <c r="EE272" s="34">
        <f>SUM(EE20)</f>
        <v>22.14</v>
      </c>
      <c r="EF272" s="34">
        <f t="shared" ref="EF272:EH272" si="148">SUM(EF20)</f>
        <v>10.3</v>
      </c>
      <c r="EG272" s="34">
        <f t="shared" si="148"/>
        <v>26</v>
      </c>
      <c r="EH272" s="34">
        <f t="shared" si="148"/>
        <v>20.54</v>
      </c>
      <c r="EK272" s="34" t="s">
        <v>264</v>
      </c>
      <c r="EL272" s="34">
        <f>SUM(EL20)</f>
        <v>21.5</v>
      </c>
      <c r="EM272" s="34">
        <f t="shared" ref="EM272:EO272" si="149">SUM(EM20)</f>
        <v>9.24</v>
      </c>
      <c r="EN272" s="34">
        <f t="shared" si="149"/>
        <v>24.44</v>
      </c>
      <c r="EO272" s="34">
        <f t="shared" si="149"/>
        <v>22.99</v>
      </c>
      <c r="ER272" s="34" t="s">
        <v>264</v>
      </c>
      <c r="ES272" s="34">
        <f>SUM(ES20)</f>
        <v>21.57</v>
      </c>
      <c r="ET272" s="34">
        <f t="shared" ref="ET272:EV272" si="150">SUM(ET20)</f>
        <v>9.4700000000000006</v>
      </c>
      <c r="EU272" s="34">
        <f t="shared" si="150"/>
        <v>25.64</v>
      </c>
      <c r="EV272" s="34">
        <f t="shared" si="150"/>
        <v>20.36</v>
      </c>
      <c r="EZ272" s="34">
        <f>SUM(EZ20)</f>
        <v>22.16</v>
      </c>
      <c r="FA272" s="34">
        <f t="shared" ref="FA272:FC272" si="151">SUM(FA20)</f>
        <v>9.83</v>
      </c>
      <c r="FB272" s="34">
        <f t="shared" si="151"/>
        <v>25.95</v>
      </c>
      <c r="FC272" s="34">
        <f t="shared" si="151"/>
        <v>20.73</v>
      </c>
      <c r="FG272" s="34">
        <f>SUM(FG20)</f>
        <v>22.01</v>
      </c>
      <c r="FH272" s="34">
        <f t="shared" ref="FH272:FJ272" si="152">SUM(FH20)</f>
        <v>4.3899999999999997</v>
      </c>
      <c r="FI272" s="34">
        <f t="shared" si="152"/>
        <v>25.83</v>
      </c>
      <c r="FJ272" s="34">
        <f t="shared" si="152"/>
        <v>24.8</v>
      </c>
      <c r="FN272" s="34">
        <f>SUM(FN20)</f>
        <v>21.35</v>
      </c>
      <c r="FO272" s="34">
        <f t="shared" ref="FO272:FQ272" si="153">SUM(FO20)</f>
        <v>7.37</v>
      </c>
      <c r="FP272" s="34">
        <f t="shared" si="153"/>
        <v>24.76</v>
      </c>
      <c r="FQ272" s="34">
        <f t="shared" si="153"/>
        <v>22.57</v>
      </c>
      <c r="FU272" s="34">
        <f>SUM(FU20)</f>
        <v>20.72</v>
      </c>
      <c r="FV272" s="34">
        <f t="shared" ref="FV272:FX272" si="154">SUM(FV20)</f>
        <v>5.68</v>
      </c>
      <c r="FW272" s="34">
        <f t="shared" si="154"/>
        <v>24.76</v>
      </c>
      <c r="FX272" s="34">
        <f t="shared" si="154"/>
        <v>20.92</v>
      </c>
      <c r="GB272" s="34">
        <f>SUM(GB20)</f>
        <v>22.34</v>
      </c>
      <c r="GC272" s="34">
        <f t="shared" ref="GC272:GE272" si="155">SUM(GC20)</f>
        <v>7.35</v>
      </c>
      <c r="GD272" s="34">
        <f t="shared" si="155"/>
        <v>25.06</v>
      </c>
      <c r="GE272" s="34">
        <f t="shared" si="155"/>
        <v>28.07</v>
      </c>
    </row>
    <row r="273" spans="1:187" x14ac:dyDescent="0.25">
      <c r="A273" s="34" t="s">
        <v>265</v>
      </c>
      <c r="B273" s="34">
        <f t="shared" ref="B273:E286" si="156">SUM(B21)</f>
        <v>10.66</v>
      </c>
      <c r="C273" s="34">
        <f t="shared" si="156"/>
        <v>14.87</v>
      </c>
      <c r="D273" s="34">
        <f t="shared" si="156"/>
        <v>9</v>
      </c>
      <c r="E273" s="34">
        <f t="shared" si="156"/>
        <v>11.92</v>
      </c>
      <c r="H273" s="34" t="s">
        <v>265</v>
      </c>
      <c r="I273" s="34">
        <f t="shared" ref="I273:L286" si="157">SUM(I21)</f>
        <v>9.1300000000000008</v>
      </c>
      <c r="J273" s="34">
        <f t="shared" si="157"/>
        <v>12.2</v>
      </c>
      <c r="K273" s="34">
        <f t="shared" si="157"/>
        <v>7.29</v>
      </c>
      <c r="L273" s="34">
        <f t="shared" si="157"/>
        <v>12.79</v>
      </c>
      <c r="O273" s="34" t="s">
        <v>265</v>
      </c>
      <c r="P273" s="34">
        <f t="shared" ref="P273:S286" si="158">SUM(P21)</f>
        <v>9.18</v>
      </c>
      <c r="Q273" s="34">
        <f t="shared" si="158"/>
        <v>13.03</v>
      </c>
      <c r="R273" s="34">
        <f t="shared" si="158"/>
        <v>7.98</v>
      </c>
      <c r="S273" s="34">
        <f t="shared" si="158"/>
        <v>10.59</v>
      </c>
      <c r="V273" s="34" t="s">
        <v>265</v>
      </c>
      <c r="W273" s="34">
        <f t="shared" ref="W273:Z286" si="159">SUM(W21)</f>
        <v>9.59</v>
      </c>
      <c r="X273" s="34">
        <f t="shared" si="159"/>
        <v>14.36</v>
      </c>
      <c r="Y273" s="34">
        <f t="shared" si="159"/>
        <v>8.34</v>
      </c>
      <c r="Z273" s="34">
        <f t="shared" si="159"/>
        <v>10.48</v>
      </c>
      <c r="AC273" s="34" t="s">
        <v>265</v>
      </c>
      <c r="AD273" s="34">
        <f t="shared" ref="AD273:AG286" si="160">SUM(AD21)</f>
        <v>9.1300000000000008</v>
      </c>
      <c r="AE273" s="34">
        <f t="shared" si="160"/>
        <v>16.46</v>
      </c>
      <c r="AF273" s="34">
        <f t="shared" si="160"/>
        <v>7.98</v>
      </c>
      <c r="AG273" s="34">
        <f t="shared" si="160"/>
        <v>8.2100000000000009</v>
      </c>
      <c r="AJ273" s="34" t="s">
        <v>265</v>
      </c>
      <c r="AK273" s="34">
        <f t="shared" ref="AK273:AN286" si="161">SUM(AK21)</f>
        <v>9.57</v>
      </c>
      <c r="AL273" s="34">
        <f t="shared" si="161"/>
        <v>12.37</v>
      </c>
      <c r="AM273" s="34">
        <f t="shared" si="161"/>
        <v>8.17</v>
      </c>
      <c r="AN273" s="34">
        <f t="shared" si="161"/>
        <v>12.48</v>
      </c>
      <c r="AQ273" s="34" t="s">
        <v>265</v>
      </c>
      <c r="AR273" s="34">
        <f t="shared" ref="AR273:AU286" si="162">SUM(AR21)</f>
        <v>9.5299999999999994</v>
      </c>
      <c r="AS273" s="34">
        <f t="shared" si="162"/>
        <v>10.51</v>
      </c>
      <c r="AT273" s="34">
        <f t="shared" si="162"/>
        <v>8.4600000000000009</v>
      </c>
      <c r="AU273" s="34">
        <f t="shared" si="162"/>
        <v>13.45</v>
      </c>
      <c r="AX273" s="34" t="s">
        <v>265</v>
      </c>
      <c r="AY273" s="34">
        <f t="shared" ref="AY273:BB286" si="163">SUM(AY21)</f>
        <v>9.26</v>
      </c>
      <c r="AZ273" s="34">
        <f t="shared" si="163"/>
        <v>9.09</v>
      </c>
      <c r="BA273" s="34">
        <f t="shared" si="163"/>
        <v>8.58</v>
      </c>
      <c r="BB273" s="34">
        <f t="shared" si="163"/>
        <v>12.28</v>
      </c>
      <c r="BE273" s="34" t="s">
        <v>265</v>
      </c>
      <c r="BF273" s="34">
        <f t="shared" ref="BF273:BI286" si="164">SUM(BF21)</f>
        <v>9.84</v>
      </c>
      <c r="BG273" s="34">
        <f t="shared" si="164"/>
        <v>9.1300000000000008</v>
      </c>
      <c r="BH273" s="34">
        <f t="shared" si="164"/>
        <v>8.75</v>
      </c>
      <c r="BI273" s="34">
        <f t="shared" si="164"/>
        <v>14.67</v>
      </c>
      <c r="BL273" s="34" t="s">
        <v>265</v>
      </c>
      <c r="BM273" s="34">
        <f t="shared" ref="BM273:BP286" si="165">SUM(BM21)</f>
        <v>10.07</v>
      </c>
      <c r="BN273" s="34">
        <f t="shared" si="165"/>
        <v>16.07</v>
      </c>
      <c r="BO273" s="34">
        <f t="shared" si="165"/>
        <v>8.89</v>
      </c>
      <c r="BP273" s="34">
        <f t="shared" si="165"/>
        <v>9.67</v>
      </c>
      <c r="BS273" s="34" t="s">
        <v>265</v>
      </c>
      <c r="BT273" s="34">
        <f t="shared" ref="BT273:BW286" si="166">SUM(BT21)</f>
        <v>9.3000000000000007</v>
      </c>
      <c r="BU273" s="34">
        <f t="shared" si="166"/>
        <v>12.73</v>
      </c>
      <c r="BV273" s="34">
        <f t="shared" si="166"/>
        <v>8.16</v>
      </c>
      <c r="BW273" s="34">
        <f t="shared" si="166"/>
        <v>9.4700000000000006</v>
      </c>
      <c r="BZ273" s="34" t="s">
        <v>265</v>
      </c>
      <c r="CA273" s="34">
        <f t="shared" ref="CA273:CD286" si="167">SUM(CA21)</f>
        <v>8.73</v>
      </c>
      <c r="CB273" s="34">
        <f t="shared" si="167"/>
        <v>11.77</v>
      </c>
      <c r="CC273" s="34">
        <f t="shared" si="167"/>
        <v>7.4</v>
      </c>
      <c r="CD273" s="34">
        <f t="shared" si="167"/>
        <v>11.53</v>
      </c>
      <c r="CG273" s="34" t="s">
        <v>265</v>
      </c>
      <c r="CH273" s="34">
        <f t="shared" ref="CH273:CK273" si="168">SUM(CH21)</f>
        <v>10.08</v>
      </c>
      <c r="CI273" s="34">
        <f t="shared" si="168"/>
        <v>13.43</v>
      </c>
      <c r="CJ273" s="34">
        <f t="shared" si="168"/>
        <v>8.06</v>
      </c>
      <c r="CK273" s="34">
        <f t="shared" si="168"/>
        <v>14.21</v>
      </c>
      <c r="CN273" s="34" t="s">
        <v>265</v>
      </c>
      <c r="CO273" s="34">
        <f t="shared" ref="CO273:CR273" si="169">SUM(CO21)</f>
        <v>9.34</v>
      </c>
      <c r="CP273" s="34">
        <f t="shared" si="169"/>
        <v>15.37</v>
      </c>
      <c r="CQ273" s="34">
        <f t="shared" si="169"/>
        <v>7.31</v>
      </c>
      <c r="CR273" s="34">
        <f t="shared" si="169"/>
        <v>12.56</v>
      </c>
      <c r="CU273" s="34" t="s">
        <v>265</v>
      </c>
      <c r="CV273" s="34">
        <f t="shared" ref="CV273:CY273" si="170">SUM(CV21)</f>
        <v>8.26</v>
      </c>
      <c r="CW273" s="34">
        <f t="shared" si="170"/>
        <v>9.4600000000000009</v>
      </c>
      <c r="CX273" s="34">
        <f t="shared" si="170"/>
        <v>8</v>
      </c>
      <c r="CY273" s="34">
        <f t="shared" si="170"/>
        <v>8.43</v>
      </c>
      <c r="DB273" s="34" t="s">
        <v>265</v>
      </c>
      <c r="DC273" s="34">
        <f t="shared" ref="DC273:DF273" si="171">SUM(DC21)</f>
        <v>10.85</v>
      </c>
      <c r="DD273" s="34">
        <f t="shared" si="171"/>
        <v>13.67</v>
      </c>
      <c r="DE273" s="34">
        <f t="shared" si="171"/>
        <v>9.02</v>
      </c>
      <c r="DF273" s="34">
        <f t="shared" si="171"/>
        <v>16.239999999999998</v>
      </c>
      <c r="DI273" s="34" t="s">
        <v>265</v>
      </c>
      <c r="DJ273" s="34">
        <f t="shared" ref="DJ273:DM273" si="172">SUM(DJ21)</f>
        <v>9.8000000000000007</v>
      </c>
      <c r="DK273" s="34">
        <f t="shared" si="172"/>
        <v>11.76</v>
      </c>
      <c r="DL273" s="34">
        <f t="shared" si="172"/>
        <v>8.2799999999999994</v>
      </c>
      <c r="DM273" s="34">
        <f t="shared" si="172"/>
        <v>14.58</v>
      </c>
      <c r="DP273" s="34" t="s">
        <v>265</v>
      </c>
      <c r="DQ273" s="34">
        <f t="shared" ref="DQ273:DT273" si="173">SUM(DQ21)</f>
        <v>10.64</v>
      </c>
      <c r="DR273" s="34">
        <f t="shared" si="173"/>
        <v>10.62</v>
      </c>
      <c r="DS273" s="34">
        <f t="shared" si="173"/>
        <v>9.27</v>
      </c>
      <c r="DT273" s="34">
        <f t="shared" si="173"/>
        <v>15.48</v>
      </c>
      <c r="DW273" s="34" t="s">
        <v>265</v>
      </c>
      <c r="DX273" s="34">
        <f t="shared" ref="DX273:EA273" si="174">SUM(DX21)</f>
        <v>10.06</v>
      </c>
      <c r="DY273" s="34">
        <f t="shared" si="174"/>
        <v>12.56</v>
      </c>
      <c r="DZ273" s="34">
        <f t="shared" si="174"/>
        <v>8.26</v>
      </c>
      <c r="EA273" s="34">
        <f t="shared" si="174"/>
        <v>15.7</v>
      </c>
      <c r="ED273" s="34" t="s">
        <v>265</v>
      </c>
      <c r="EE273" s="34">
        <f t="shared" ref="EE273:EH273" si="175">SUM(EE21)</f>
        <v>9.27</v>
      </c>
      <c r="EF273" s="34">
        <f t="shared" si="175"/>
        <v>13.61</v>
      </c>
      <c r="EG273" s="34">
        <f t="shared" si="175"/>
        <v>6.89</v>
      </c>
      <c r="EH273" s="34">
        <f t="shared" si="175"/>
        <v>16.05</v>
      </c>
      <c r="EK273" s="34" t="s">
        <v>265</v>
      </c>
      <c r="EL273" s="34">
        <f t="shared" ref="EL273:EO273" si="176">SUM(EL21)</f>
        <v>10.34</v>
      </c>
      <c r="EM273" s="34">
        <f t="shared" si="176"/>
        <v>10.42</v>
      </c>
      <c r="EN273" s="34">
        <f t="shared" si="176"/>
        <v>8.9</v>
      </c>
      <c r="EO273" s="34">
        <f t="shared" si="176"/>
        <v>16.86</v>
      </c>
      <c r="ER273" s="34" t="s">
        <v>265</v>
      </c>
      <c r="ES273" s="34">
        <f t="shared" ref="ES273:EV273" si="177">SUM(ES21)</f>
        <v>9.35</v>
      </c>
      <c r="ET273" s="34">
        <f t="shared" si="177"/>
        <v>8.64</v>
      </c>
      <c r="EU273" s="34">
        <f t="shared" si="177"/>
        <v>8.0399999999999991</v>
      </c>
      <c r="EV273" s="34">
        <f t="shared" si="177"/>
        <v>15.99</v>
      </c>
      <c r="EZ273" s="34">
        <f t="shared" ref="EZ273:FC273" si="178">SUM(EZ21)</f>
        <v>9.81</v>
      </c>
      <c r="FA273" s="34">
        <f t="shared" si="178"/>
        <v>9.36</v>
      </c>
      <c r="FB273" s="34">
        <f t="shared" si="178"/>
        <v>8.5</v>
      </c>
      <c r="FC273" s="34">
        <f t="shared" si="178"/>
        <v>15.35</v>
      </c>
      <c r="FG273" s="34">
        <f t="shared" ref="FG273:FJ273" si="179">SUM(FG21)</f>
        <v>12.23</v>
      </c>
      <c r="FH273" s="34">
        <f t="shared" si="179"/>
        <v>14.08</v>
      </c>
      <c r="FI273" s="34">
        <f t="shared" si="179"/>
        <v>10.19</v>
      </c>
      <c r="FJ273" s="34">
        <f t="shared" si="179"/>
        <v>16.78</v>
      </c>
      <c r="FN273" s="34">
        <f t="shared" ref="FN273:FQ273" si="180">SUM(FN21)</f>
        <v>9.57</v>
      </c>
      <c r="FO273" s="34">
        <f t="shared" si="180"/>
        <v>9.4700000000000006</v>
      </c>
      <c r="FP273" s="34">
        <f t="shared" si="180"/>
        <v>8.6999999999999993</v>
      </c>
      <c r="FQ273" s="34">
        <f t="shared" si="180"/>
        <v>12.69</v>
      </c>
      <c r="FU273" s="34">
        <f t="shared" ref="FU273:FX273" si="181">SUM(FU21)</f>
        <v>10.87</v>
      </c>
      <c r="FV273" s="34">
        <f t="shared" si="181"/>
        <v>13.14</v>
      </c>
      <c r="FW273" s="34">
        <f t="shared" si="181"/>
        <v>9.43</v>
      </c>
      <c r="FX273" s="34">
        <f t="shared" si="181"/>
        <v>14.79</v>
      </c>
      <c r="GB273" s="34">
        <f t="shared" ref="GB273:GE273" si="182">SUM(GB21)</f>
        <v>9.74</v>
      </c>
      <c r="GC273" s="34">
        <f t="shared" si="182"/>
        <v>12.21</v>
      </c>
      <c r="GD273" s="34">
        <f t="shared" si="182"/>
        <v>8.08</v>
      </c>
      <c r="GE273" s="34">
        <f t="shared" si="182"/>
        <v>12.3</v>
      </c>
    </row>
    <row r="274" spans="1:187" x14ac:dyDescent="0.25">
      <c r="A274" s="34" t="s">
        <v>266</v>
      </c>
      <c r="B274" s="34">
        <f t="shared" si="156"/>
        <v>4.09</v>
      </c>
      <c r="C274" s="34">
        <f t="shared" si="156"/>
        <v>5.04</v>
      </c>
      <c r="D274" s="34">
        <f t="shared" si="156"/>
        <v>3.99</v>
      </c>
      <c r="E274" s="34">
        <f t="shared" si="156"/>
        <v>2.58</v>
      </c>
      <c r="H274" s="34" t="s">
        <v>266</v>
      </c>
      <c r="I274" s="34">
        <f t="shared" si="157"/>
        <v>5.25</v>
      </c>
      <c r="J274" s="34">
        <f t="shared" si="157"/>
        <v>6.13</v>
      </c>
      <c r="K274" s="34">
        <f t="shared" si="157"/>
        <v>4.78</v>
      </c>
      <c r="L274" s="34">
        <f t="shared" si="157"/>
        <v>4.6500000000000004</v>
      </c>
      <c r="O274" s="34" t="s">
        <v>266</v>
      </c>
      <c r="P274" s="34">
        <f t="shared" si="158"/>
        <v>5.84</v>
      </c>
      <c r="Q274" s="34">
        <f t="shared" si="158"/>
        <v>9.06</v>
      </c>
      <c r="R274" s="34">
        <f t="shared" si="158"/>
        <v>5.05</v>
      </c>
      <c r="S274" s="34">
        <f t="shared" si="158"/>
        <v>4.7</v>
      </c>
      <c r="V274" s="34" t="s">
        <v>266</v>
      </c>
      <c r="W274" s="34">
        <f t="shared" si="159"/>
        <v>5.54</v>
      </c>
      <c r="X274" s="34">
        <f t="shared" si="159"/>
        <v>7.02</v>
      </c>
      <c r="Y274" s="34">
        <f t="shared" si="159"/>
        <v>5.91</v>
      </c>
      <c r="Z274" s="34">
        <f t="shared" si="159"/>
        <v>2.95</v>
      </c>
      <c r="AC274" s="34" t="s">
        <v>266</v>
      </c>
      <c r="AD274" s="34">
        <f t="shared" si="160"/>
        <v>5.87</v>
      </c>
      <c r="AE274" s="34">
        <f t="shared" si="160"/>
        <v>4.74</v>
      </c>
      <c r="AF274" s="34">
        <f t="shared" si="160"/>
        <v>6.93</v>
      </c>
      <c r="AG274" s="34">
        <f t="shared" si="160"/>
        <v>3.24</v>
      </c>
      <c r="AJ274" s="34" t="s">
        <v>266</v>
      </c>
      <c r="AK274" s="34">
        <f t="shared" si="161"/>
        <v>5.2</v>
      </c>
      <c r="AL274" s="34">
        <f t="shared" si="161"/>
        <v>3.84</v>
      </c>
      <c r="AM274" s="34">
        <f t="shared" si="161"/>
        <v>6.23</v>
      </c>
      <c r="AN274" s="34">
        <f t="shared" si="161"/>
        <v>2.7</v>
      </c>
      <c r="AQ274" s="34" t="s">
        <v>266</v>
      </c>
      <c r="AR274" s="34">
        <f t="shared" si="162"/>
        <v>3.68</v>
      </c>
      <c r="AS274" s="34">
        <f t="shared" si="162"/>
        <v>5.05</v>
      </c>
      <c r="AT274" s="34">
        <f t="shared" si="162"/>
        <v>3.96</v>
      </c>
      <c r="AU274" s="34">
        <f t="shared" si="162"/>
        <v>1.51</v>
      </c>
      <c r="AX274" s="34" t="s">
        <v>266</v>
      </c>
      <c r="AY274" s="34">
        <f t="shared" si="163"/>
        <v>4.0199999999999996</v>
      </c>
      <c r="AZ274" s="34">
        <f t="shared" si="163"/>
        <v>5.33</v>
      </c>
      <c r="BA274" s="34">
        <f t="shared" si="163"/>
        <v>4.09</v>
      </c>
      <c r="BB274" s="34">
        <f t="shared" si="163"/>
        <v>2.4900000000000002</v>
      </c>
      <c r="BE274" s="34" t="s">
        <v>266</v>
      </c>
      <c r="BF274" s="34">
        <f t="shared" si="164"/>
        <v>4.05</v>
      </c>
      <c r="BG274" s="34">
        <f t="shared" si="164"/>
        <v>5.16</v>
      </c>
      <c r="BH274" s="34">
        <f t="shared" si="164"/>
        <v>4.4800000000000004</v>
      </c>
      <c r="BI274" s="34">
        <f t="shared" si="164"/>
        <v>1.62</v>
      </c>
      <c r="BL274" s="34" t="s">
        <v>266</v>
      </c>
      <c r="BM274" s="34">
        <f t="shared" si="165"/>
        <v>3.77</v>
      </c>
      <c r="BN274" s="34">
        <f t="shared" si="165"/>
        <v>4.5</v>
      </c>
      <c r="BO274" s="34">
        <f t="shared" si="165"/>
        <v>3.95</v>
      </c>
      <c r="BP274" s="34">
        <f t="shared" si="165"/>
        <v>2.23</v>
      </c>
      <c r="BS274" s="34" t="s">
        <v>266</v>
      </c>
      <c r="BT274" s="34">
        <f t="shared" si="166"/>
        <v>2.96</v>
      </c>
      <c r="BU274" s="34">
        <f t="shared" si="166"/>
        <v>4.38</v>
      </c>
      <c r="BV274" s="34">
        <f t="shared" si="166"/>
        <v>3.03</v>
      </c>
      <c r="BW274" s="34">
        <f t="shared" si="166"/>
        <v>1.23</v>
      </c>
      <c r="BZ274" s="34" t="s">
        <v>266</v>
      </c>
      <c r="CA274" s="34">
        <f t="shared" si="167"/>
        <v>4.07</v>
      </c>
      <c r="CB274" s="34">
        <f t="shared" si="167"/>
        <v>4.8600000000000003</v>
      </c>
      <c r="CC274" s="34">
        <f t="shared" si="167"/>
        <v>4.43</v>
      </c>
      <c r="CD274" s="34">
        <f t="shared" si="167"/>
        <v>1.63</v>
      </c>
      <c r="CG274" s="34" t="s">
        <v>266</v>
      </c>
      <c r="CH274" s="34">
        <f t="shared" ref="CH274:CK274" si="183">SUM(CH22)</f>
        <v>4.09</v>
      </c>
      <c r="CI274" s="34">
        <f t="shared" si="183"/>
        <v>4.33</v>
      </c>
      <c r="CJ274" s="34">
        <f t="shared" si="183"/>
        <v>4.63</v>
      </c>
      <c r="CK274" s="34">
        <f t="shared" si="183"/>
        <v>1.98</v>
      </c>
      <c r="CN274" s="34" t="s">
        <v>266</v>
      </c>
      <c r="CO274" s="34">
        <f t="shared" ref="CO274:CR274" si="184">SUM(CO22)</f>
        <v>4.0999999999999996</v>
      </c>
      <c r="CP274" s="34">
        <f t="shared" si="184"/>
        <v>6.05</v>
      </c>
      <c r="CQ274" s="34">
        <f t="shared" si="184"/>
        <v>4.34</v>
      </c>
      <c r="CR274" s="34">
        <f t="shared" si="184"/>
        <v>1.2</v>
      </c>
      <c r="CU274" s="34" t="s">
        <v>266</v>
      </c>
      <c r="CV274" s="34">
        <f t="shared" ref="CV274:CY274" si="185">SUM(CV22)</f>
        <v>3.96</v>
      </c>
      <c r="CW274" s="34">
        <f t="shared" si="185"/>
        <v>8.57</v>
      </c>
      <c r="CX274" s="34">
        <f t="shared" si="185"/>
        <v>3.45</v>
      </c>
      <c r="CY274" s="34">
        <f t="shared" si="185"/>
        <v>1.73</v>
      </c>
      <c r="DB274" s="34" t="s">
        <v>266</v>
      </c>
      <c r="DC274" s="34">
        <f t="shared" ref="DC274:DF274" si="186">SUM(DC22)</f>
        <v>5.47</v>
      </c>
      <c r="DD274" s="34">
        <f t="shared" si="186"/>
        <v>7.75</v>
      </c>
      <c r="DE274" s="34">
        <f t="shared" si="186"/>
        <v>5.83</v>
      </c>
      <c r="DF274" s="34">
        <f t="shared" si="186"/>
        <v>1.83</v>
      </c>
      <c r="DI274" s="34" t="s">
        <v>266</v>
      </c>
      <c r="DJ274" s="34">
        <f t="shared" ref="DJ274:DM274" si="187">SUM(DJ22)</f>
        <v>4.4400000000000004</v>
      </c>
      <c r="DK274" s="34">
        <f t="shared" si="187"/>
        <v>7.21</v>
      </c>
      <c r="DL274" s="34">
        <f t="shared" si="187"/>
        <v>4.41</v>
      </c>
      <c r="DM274" s="34">
        <f t="shared" si="187"/>
        <v>1.87</v>
      </c>
      <c r="DP274" s="34" t="s">
        <v>266</v>
      </c>
      <c r="DQ274" s="34">
        <f t="shared" ref="DQ274:DT274" si="188">SUM(DQ22)</f>
        <v>3.99</v>
      </c>
      <c r="DR274" s="34">
        <f t="shared" si="188"/>
        <v>7.07</v>
      </c>
      <c r="DS274" s="34">
        <f t="shared" si="188"/>
        <v>3.96</v>
      </c>
      <c r="DT274" s="34">
        <f t="shared" si="188"/>
        <v>1.39</v>
      </c>
      <c r="DW274" s="34" t="s">
        <v>266</v>
      </c>
      <c r="DX274" s="34">
        <f t="shared" ref="DX274:EA274" si="189">SUM(DX22)</f>
        <v>4.25</v>
      </c>
      <c r="DY274" s="34">
        <f t="shared" si="189"/>
        <v>4.55</v>
      </c>
      <c r="DZ274" s="34">
        <f t="shared" si="189"/>
        <v>4.6399999999999997</v>
      </c>
      <c r="EA274" s="34">
        <f t="shared" si="189"/>
        <v>2</v>
      </c>
      <c r="ED274" s="34" t="s">
        <v>266</v>
      </c>
      <c r="EE274" s="34">
        <f t="shared" ref="EE274:EH274" si="190">SUM(EE22)</f>
        <v>3.35</v>
      </c>
      <c r="EF274" s="34">
        <f t="shared" si="190"/>
        <v>3.5</v>
      </c>
      <c r="EG274" s="34">
        <f t="shared" si="190"/>
        <v>3.39</v>
      </c>
      <c r="EH274" s="34">
        <f t="shared" si="190"/>
        <v>2.83</v>
      </c>
      <c r="EK274" s="34" t="s">
        <v>266</v>
      </c>
      <c r="EL274" s="34">
        <f t="shared" ref="EL274:EO274" si="191">SUM(EL22)</f>
        <v>2.5</v>
      </c>
      <c r="EM274" s="34">
        <f t="shared" si="191"/>
        <v>4.9400000000000004</v>
      </c>
      <c r="EN274" s="34">
        <f t="shared" si="191"/>
        <v>2.06</v>
      </c>
      <c r="EO274" s="34">
        <f t="shared" si="191"/>
        <v>1.01</v>
      </c>
      <c r="ER274" s="34" t="s">
        <v>266</v>
      </c>
      <c r="ES274" s="34">
        <f t="shared" ref="ES274:EV274" si="192">SUM(ES22)</f>
        <v>2.96</v>
      </c>
      <c r="ET274" s="34">
        <f t="shared" si="192"/>
        <v>5.03</v>
      </c>
      <c r="EU274" s="34">
        <f t="shared" si="192"/>
        <v>2.5</v>
      </c>
      <c r="EV274" s="34">
        <f t="shared" si="192"/>
        <v>1.77</v>
      </c>
      <c r="EZ274" s="34">
        <f t="shared" ref="EZ274:FC274" si="193">SUM(EZ22)</f>
        <v>2.5099999999999998</v>
      </c>
      <c r="FA274" s="34">
        <f t="shared" si="193"/>
        <v>7.69</v>
      </c>
      <c r="FB274" s="34">
        <f t="shared" si="193"/>
        <v>1.62</v>
      </c>
      <c r="FC274" s="34">
        <f t="shared" si="193"/>
        <v>1.7</v>
      </c>
      <c r="FG274" s="34">
        <f t="shared" ref="FG274:FJ274" si="194">SUM(FG22)</f>
        <v>2.8</v>
      </c>
      <c r="FH274" s="34">
        <f t="shared" si="194"/>
        <v>4.97</v>
      </c>
      <c r="FI274" s="34">
        <f t="shared" si="194"/>
        <v>2.81</v>
      </c>
      <c r="FJ274" s="34">
        <f t="shared" si="194"/>
        <v>0.91</v>
      </c>
      <c r="FN274" s="34">
        <f t="shared" ref="FN274:FQ274" si="195">SUM(FN22)</f>
        <v>2.69</v>
      </c>
      <c r="FO274" s="34">
        <f t="shared" si="195"/>
        <v>4.28</v>
      </c>
      <c r="FP274" s="34">
        <f t="shared" si="195"/>
        <v>2.4500000000000002</v>
      </c>
      <c r="FQ274" s="34">
        <f t="shared" si="195"/>
        <v>0.77</v>
      </c>
      <c r="FU274" s="34">
        <f t="shared" ref="FU274:FX274" si="196">SUM(FU22)</f>
        <v>3.42</v>
      </c>
      <c r="FV274" s="34">
        <f t="shared" si="196"/>
        <v>3.65</v>
      </c>
      <c r="FW274" s="34">
        <f t="shared" si="196"/>
        <v>3.22</v>
      </c>
      <c r="FX274" s="34">
        <f t="shared" si="196"/>
        <v>2.65</v>
      </c>
      <c r="GB274" s="34">
        <f t="shared" ref="GB274:GE274" si="197">SUM(GB22)</f>
        <v>2.35</v>
      </c>
      <c r="GC274" s="34">
        <f t="shared" si="197"/>
        <v>1.92</v>
      </c>
      <c r="GD274" s="34">
        <f t="shared" si="197"/>
        <v>2.79</v>
      </c>
      <c r="GE274" s="34">
        <f t="shared" si="197"/>
        <v>0.67</v>
      </c>
    </row>
    <row r="275" spans="1:187" x14ac:dyDescent="0.25">
      <c r="A275" s="34" t="s">
        <v>267</v>
      </c>
      <c r="B275" s="34">
        <f t="shared" si="156"/>
        <v>7.13</v>
      </c>
      <c r="C275" s="34">
        <f t="shared" si="156"/>
        <v>15.46</v>
      </c>
      <c r="D275" s="34">
        <f t="shared" si="156"/>
        <v>6.9</v>
      </c>
      <c r="E275" s="34">
        <f t="shared" si="156"/>
        <v>1.84</v>
      </c>
      <c r="H275" s="34" t="s">
        <v>267</v>
      </c>
      <c r="I275" s="34">
        <f t="shared" si="157"/>
        <v>6.94</v>
      </c>
      <c r="J275" s="34">
        <f t="shared" si="157"/>
        <v>14.15</v>
      </c>
      <c r="K275" s="34">
        <f t="shared" si="157"/>
        <v>6.26</v>
      </c>
      <c r="L275" s="34">
        <f t="shared" si="157"/>
        <v>2.8</v>
      </c>
      <c r="O275" s="34" t="s">
        <v>267</v>
      </c>
      <c r="P275" s="34">
        <f t="shared" si="158"/>
        <v>6.82</v>
      </c>
      <c r="Q275" s="34">
        <f t="shared" si="158"/>
        <v>12.91</v>
      </c>
      <c r="R275" s="34">
        <f t="shared" si="158"/>
        <v>6.51</v>
      </c>
      <c r="S275" s="34">
        <f t="shared" si="158"/>
        <v>3.21</v>
      </c>
      <c r="V275" s="34" t="s">
        <v>267</v>
      </c>
      <c r="W275" s="34">
        <f t="shared" si="159"/>
        <v>5.85</v>
      </c>
      <c r="X275" s="34">
        <f t="shared" si="159"/>
        <v>16.239999999999998</v>
      </c>
      <c r="Y275" s="34">
        <f t="shared" si="159"/>
        <v>4.6100000000000003</v>
      </c>
      <c r="Z275" s="34">
        <f t="shared" si="159"/>
        <v>3.01</v>
      </c>
      <c r="AC275" s="34" t="s">
        <v>267</v>
      </c>
      <c r="AD275" s="34">
        <f t="shared" si="160"/>
        <v>6.43</v>
      </c>
      <c r="AE275" s="34">
        <f t="shared" si="160"/>
        <v>12.45</v>
      </c>
      <c r="AF275" s="34">
        <f t="shared" si="160"/>
        <v>5.98</v>
      </c>
      <c r="AG275" s="34">
        <f t="shared" si="160"/>
        <v>2.59</v>
      </c>
      <c r="AJ275" s="34" t="s">
        <v>267</v>
      </c>
      <c r="AK275" s="34">
        <f t="shared" si="161"/>
        <v>7.09</v>
      </c>
      <c r="AL275" s="34">
        <f t="shared" si="161"/>
        <v>14.54</v>
      </c>
      <c r="AM275" s="34">
        <f t="shared" si="161"/>
        <v>6.53</v>
      </c>
      <c r="AN275" s="34">
        <f t="shared" si="161"/>
        <v>3.31</v>
      </c>
      <c r="AQ275" s="34" t="s">
        <v>267</v>
      </c>
      <c r="AR275" s="34">
        <f t="shared" si="162"/>
        <v>7.17</v>
      </c>
      <c r="AS275" s="34">
        <f t="shared" si="162"/>
        <v>14.52</v>
      </c>
      <c r="AT275" s="34">
        <f t="shared" si="162"/>
        <v>6.34</v>
      </c>
      <c r="AU275" s="34">
        <f t="shared" si="162"/>
        <v>3.85</v>
      </c>
      <c r="AX275" s="34" t="s">
        <v>267</v>
      </c>
      <c r="AY275" s="34">
        <f t="shared" si="163"/>
        <v>5.83</v>
      </c>
      <c r="AZ275" s="34">
        <f t="shared" si="163"/>
        <v>10.26</v>
      </c>
      <c r="BA275" s="34">
        <f t="shared" si="163"/>
        <v>5.88</v>
      </c>
      <c r="BB275" s="34">
        <f t="shared" si="163"/>
        <v>1.66</v>
      </c>
      <c r="BE275" s="34" t="s">
        <v>267</v>
      </c>
      <c r="BF275" s="34">
        <f t="shared" si="164"/>
        <v>6.68</v>
      </c>
      <c r="BG275" s="34">
        <f t="shared" si="164"/>
        <v>11.46</v>
      </c>
      <c r="BH275" s="34">
        <f t="shared" si="164"/>
        <v>6.78</v>
      </c>
      <c r="BI275" s="34">
        <f t="shared" si="164"/>
        <v>2.13</v>
      </c>
      <c r="BL275" s="34" t="s">
        <v>267</v>
      </c>
      <c r="BM275" s="34">
        <f t="shared" si="165"/>
        <v>6.91</v>
      </c>
      <c r="BN275" s="34">
        <f t="shared" si="165"/>
        <v>10.89</v>
      </c>
      <c r="BO275" s="34">
        <f t="shared" si="165"/>
        <v>7.01</v>
      </c>
      <c r="BP275" s="34">
        <f t="shared" si="165"/>
        <v>2.12</v>
      </c>
      <c r="BS275" s="34" t="s">
        <v>267</v>
      </c>
      <c r="BT275" s="34">
        <f t="shared" si="166"/>
        <v>6.73</v>
      </c>
      <c r="BU275" s="34">
        <f t="shared" si="166"/>
        <v>12.35</v>
      </c>
      <c r="BV275" s="34">
        <f t="shared" si="166"/>
        <v>6.81</v>
      </c>
      <c r="BW275" s="34">
        <f t="shared" si="166"/>
        <v>1.5</v>
      </c>
      <c r="BZ275" s="34" t="s">
        <v>267</v>
      </c>
      <c r="CA275" s="34">
        <f t="shared" si="167"/>
        <v>6.27</v>
      </c>
      <c r="CB275" s="34">
        <f t="shared" si="167"/>
        <v>10.95</v>
      </c>
      <c r="CC275" s="34">
        <f t="shared" si="167"/>
        <v>6.66</v>
      </c>
      <c r="CD275" s="34">
        <f t="shared" si="167"/>
        <v>1.66</v>
      </c>
      <c r="CG275" s="34" t="s">
        <v>267</v>
      </c>
      <c r="CH275" s="34">
        <f t="shared" ref="CH275:CK275" si="198">SUM(CH23)</f>
        <v>6.13</v>
      </c>
      <c r="CI275" s="34">
        <f t="shared" si="198"/>
        <v>11.94</v>
      </c>
      <c r="CJ275" s="34">
        <f t="shared" si="198"/>
        <v>6.19</v>
      </c>
      <c r="CK275" s="34">
        <f t="shared" si="198"/>
        <v>1.77</v>
      </c>
      <c r="CN275" s="34" t="s">
        <v>267</v>
      </c>
      <c r="CO275" s="34">
        <f t="shared" ref="CO275:CR275" si="199">SUM(CO23)</f>
        <v>6.28</v>
      </c>
      <c r="CP275" s="34">
        <f t="shared" si="199"/>
        <v>10.92</v>
      </c>
      <c r="CQ275" s="34">
        <f t="shared" si="199"/>
        <v>5.91</v>
      </c>
      <c r="CR275" s="34">
        <f t="shared" si="199"/>
        <v>3.9</v>
      </c>
      <c r="CU275" s="34" t="s">
        <v>267</v>
      </c>
      <c r="CV275" s="34">
        <f t="shared" ref="CV275:CY275" si="200">SUM(CV23)</f>
        <v>5.7</v>
      </c>
      <c r="CW275" s="34">
        <f t="shared" si="200"/>
        <v>7.15</v>
      </c>
      <c r="CX275" s="34">
        <f t="shared" si="200"/>
        <v>6.11</v>
      </c>
      <c r="CY275" s="34">
        <f t="shared" si="200"/>
        <v>3.56</v>
      </c>
      <c r="DB275" s="34" t="s">
        <v>267</v>
      </c>
      <c r="DC275" s="34">
        <f t="shared" ref="DC275:DF275" si="201">SUM(DC23)</f>
        <v>5.14</v>
      </c>
      <c r="DD275" s="34">
        <f t="shared" si="201"/>
        <v>10.84</v>
      </c>
      <c r="DE275" s="34">
        <f t="shared" si="201"/>
        <v>4.91</v>
      </c>
      <c r="DF275" s="34">
        <f t="shared" si="201"/>
        <v>1.4</v>
      </c>
      <c r="DI275" s="34" t="s">
        <v>267</v>
      </c>
      <c r="DJ275" s="34">
        <f t="shared" ref="DJ275:DM275" si="202">SUM(DJ23)</f>
        <v>5.81</v>
      </c>
      <c r="DK275" s="34">
        <f t="shared" si="202"/>
        <v>10.18</v>
      </c>
      <c r="DL275" s="34">
        <f t="shared" si="202"/>
        <v>5.85</v>
      </c>
      <c r="DM275" s="34">
        <f t="shared" si="202"/>
        <v>2.34</v>
      </c>
      <c r="DP275" s="34" t="s">
        <v>267</v>
      </c>
      <c r="DQ275" s="34">
        <f t="shared" ref="DQ275:DT275" si="203">SUM(DQ23)</f>
        <v>7.39</v>
      </c>
      <c r="DR275" s="34">
        <f t="shared" si="203"/>
        <v>13.49</v>
      </c>
      <c r="DS275" s="34">
        <f t="shared" si="203"/>
        <v>7.38</v>
      </c>
      <c r="DT275" s="34">
        <f t="shared" si="203"/>
        <v>2.1</v>
      </c>
      <c r="DW275" s="34" t="s">
        <v>267</v>
      </c>
      <c r="DX275" s="34">
        <f t="shared" ref="DX275:EA275" si="204">SUM(DX23)</f>
        <v>6.44</v>
      </c>
      <c r="DY275" s="34">
        <f t="shared" si="204"/>
        <v>11.56</v>
      </c>
      <c r="DZ275" s="34">
        <f t="shared" si="204"/>
        <v>6.69</v>
      </c>
      <c r="EA275" s="34">
        <f t="shared" si="204"/>
        <v>1.06</v>
      </c>
      <c r="ED275" s="34" t="s">
        <v>267</v>
      </c>
      <c r="EE275" s="34">
        <f t="shared" ref="EE275:EH275" si="205">SUM(EE23)</f>
        <v>8.67</v>
      </c>
      <c r="EF275" s="34">
        <f t="shared" si="205"/>
        <v>15.43</v>
      </c>
      <c r="EG275" s="34">
        <f t="shared" si="205"/>
        <v>8.94</v>
      </c>
      <c r="EH275" s="34">
        <f t="shared" si="205"/>
        <v>2.76</v>
      </c>
      <c r="EK275" s="34" t="s">
        <v>267</v>
      </c>
      <c r="EL275" s="34">
        <f t="shared" ref="EL275:EO275" si="206">SUM(EL23)</f>
        <v>7.68</v>
      </c>
      <c r="EM275" s="34">
        <f t="shared" si="206"/>
        <v>9.33</v>
      </c>
      <c r="EN275" s="34">
        <f t="shared" si="206"/>
        <v>8.85</v>
      </c>
      <c r="EO275" s="34">
        <f t="shared" si="206"/>
        <v>1.57</v>
      </c>
      <c r="ER275" s="34" t="s">
        <v>267</v>
      </c>
      <c r="ES275" s="34">
        <f t="shared" ref="ES275:EV275" si="207">SUM(ES23)</f>
        <v>7.47</v>
      </c>
      <c r="ET275" s="34">
        <f t="shared" si="207"/>
        <v>13.53</v>
      </c>
      <c r="EU275" s="34">
        <f t="shared" si="207"/>
        <v>7.6</v>
      </c>
      <c r="EV275" s="34">
        <f t="shared" si="207"/>
        <v>2.33</v>
      </c>
      <c r="EZ275" s="34">
        <f t="shared" ref="EZ275:FC275" si="208">SUM(EZ23)</f>
        <v>6.11</v>
      </c>
      <c r="FA275" s="34">
        <f t="shared" si="208"/>
        <v>9.4600000000000009</v>
      </c>
      <c r="FB275" s="34">
        <f t="shared" si="208"/>
        <v>6.33</v>
      </c>
      <c r="FC275" s="34">
        <f t="shared" si="208"/>
        <v>2.27</v>
      </c>
      <c r="FG275" s="34">
        <f t="shared" ref="FG275:FJ275" si="209">SUM(FG23)</f>
        <v>5.37</v>
      </c>
      <c r="FH275" s="34">
        <f t="shared" si="209"/>
        <v>6.86</v>
      </c>
      <c r="FI275" s="34">
        <f t="shared" si="209"/>
        <v>6.18</v>
      </c>
      <c r="FJ275" s="34">
        <f t="shared" si="209"/>
        <v>1.45</v>
      </c>
      <c r="FN275" s="34">
        <f t="shared" ref="FN275:FQ275" si="210">SUM(FN23)</f>
        <v>6.87</v>
      </c>
      <c r="FO275" s="34">
        <f t="shared" si="210"/>
        <v>13.66</v>
      </c>
      <c r="FP275" s="34">
        <f t="shared" si="210"/>
        <v>6.62</v>
      </c>
      <c r="FQ275" s="34">
        <f t="shared" si="210"/>
        <v>2.06</v>
      </c>
      <c r="FU275" s="34">
        <f t="shared" ref="FU275:FX275" si="211">SUM(FU23)</f>
        <v>5.47</v>
      </c>
      <c r="FV275" s="34">
        <f t="shared" si="211"/>
        <v>9.65</v>
      </c>
      <c r="FW275" s="34">
        <f t="shared" si="211"/>
        <v>5.08</v>
      </c>
      <c r="FX275" s="34">
        <f t="shared" si="211"/>
        <v>2.4</v>
      </c>
      <c r="GB275" s="34">
        <f t="shared" ref="GB275:GE275" si="212">SUM(GB23)</f>
        <v>6.34</v>
      </c>
      <c r="GC275" s="34">
        <f t="shared" si="212"/>
        <v>12.56</v>
      </c>
      <c r="GD275" s="34">
        <f t="shared" si="212"/>
        <v>5.89</v>
      </c>
      <c r="GE275" s="34">
        <f t="shared" si="212"/>
        <v>1.61</v>
      </c>
    </row>
    <row r="276" spans="1:187" x14ac:dyDescent="0.25">
      <c r="A276" s="34" t="s">
        <v>268</v>
      </c>
      <c r="B276" s="34">
        <f t="shared" si="156"/>
        <v>0.98</v>
      </c>
      <c r="C276" s="34">
        <f t="shared" si="156"/>
        <v>1.87</v>
      </c>
      <c r="D276" s="34">
        <f t="shared" si="156"/>
        <v>0.96</v>
      </c>
      <c r="E276" s="34">
        <f t="shared" si="156"/>
        <v>0.3</v>
      </c>
      <c r="H276" s="34" t="s">
        <v>268</v>
      </c>
      <c r="I276" s="34">
        <f t="shared" si="157"/>
        <v>0.85</v>
      </c>
      <c r="J276" s="34">
        <f t="shared" si="157"/>
        <v>1.54</v>
      </c>
      <c r="K276" s="34">
        <f t="shared" si="157"/>
        <v>0.95</v>
      </c>
      <c r="L276" s="34">
        <f t="shared" si="157"/>
        <v>0.1</v>
      </c>
      <c r="O276" s="34" t="s">
        <v>268</v>
      </c>
      <c r="P276" s="34">
        <f t="shared" si="158"/>
        <v>1</v>
      </c>
      <c r="Q276" s="34">
        <f t="shared" si="158"/>
        <v>2.1800000000000002</v>
      </c>
      <c r="R276" s="34">
        <f t="shared" si="158"/>
        <v>0.97</v>
      </c>
      <c r="S276" s="34">
        <f t="shared" si="158"/>
        <v>0.25</v>
      </c>
      <c r="V276" s="34" t="s">
        <v>268</v>
      </c>
      <c r="W276" s="34">
        <f t="shared" si="159"/>
        <v>1.03</v>
      </c>
      <c r="X276" s="34">
        <f t="shared" si="159"/>
        <v>1.35</v>
      </c>
      <c r="Y276" s="34">
        <f t="shared" si="159"/>
        <v>1.24</v>
      </c>
      <c r="Z276" s="34">
        <f t="shared" si="159"/>
        <v>0</v>
      </c>
      <c r="AC276" s="34" t="s">
        <v>268</v>
      </c>
      <c r="AD276" s="34">
        <f t="shared" si="160"/>
        <v>0.67</v>
      </c>
      <c r="AE276" s="34">
        <f t="shared" si="160"/>
        <v>1.1100000000000001</v>
      </c>
      <c r="AF276" s="34">
        <f t="shared" si="160"/>
        <v>0.8</v>
      </c>
      <c r="AG276" s="34">
        <f t="shared" si="160"/>
        <v>0</v>
      </c>
      <c r="AJ276" s="34" t="s">
        <v>268</v>
      </c>
      <c r="AK276" s="34">
        <f t="shared" si="161"/>
        <v>0.69</v>
      </c>
      <c r="AL276" s="34">
        <f t="shared" si="161"/>
        <v>2.36</v>
      </c>
      <c r="AM276" s="34">
        <f t="shared" si="161"/>
        <v>0.55000000000000004</v>
      </c>
      <c r="AN276" s="34">
        <f t="shared" si="161"/>
        <v>0</v>
      </c>
      <c r="AQ276" s="34" t="s">
        <v>268</v>
      </c>
      <c r="AR276" s="34">
        <f t="shared" si="162"/>
        <v>0.38</v>
      </c>
      <c r="AS276" s="34">
        <f t="shared" si="162"/>
        <v>0.79</v>
      </c>
      <c r="AT276" s="34">
        <f t="shared" si="162"/>
        <v>0.33</v>
      </c>
      <c r="AU276" s="34">
        <f t="shared" si="162"/>
        <v>0.04</v>
      </c>
      <c r="AX276" s="34" t="s">
        <v>268</v>
      </c>
      <c r="AY276" s="34">
        <f t="shared" si="163"/>
        <v>1.23</v>
      </c>
      <c r="AZ276" s="34">
        <f t="shared" si="163"/>
        <v>4.2</v>
      </c>
      <c r="BA276" s="34">
        <f t="shared" si="163"/>
        <v>0.78</v>
      </c>
      <c r="BB276" s="34">
        <f t="shared" si="163"/>
        <v>0.32</v>
      </c>
      <c r="BE276" s="34" t="s">
        <v>268</v>
      </c>
      <c r="BF276" s="34">
        <f t="shared" si="164"/>
        <v>1.62</v>
      </c>
      <c r="BG276" s="34">
        <f t="shared" si="164"/>
        <v>5.09</v>
      </c>
      <c r="BH276" s="34">
        <f t="shared" si="164"/>
        <v>1.1299999999999999</v>
      </c>
      <c r="BI276" s="34">
        <f t="shared" si="164"/>
        <v>0.72</v>
      </c>
      <c r="BL276" s="34" t="s">
        <v>268</v>
      </c>
      <c r="BM276" s="34">
        <f t="shared" si="165"/>
        <v>1.55</v>
      </c>
      <c r="BN276" s="34">
        <f t="shared" si="165"/>
        <v>5.13</v>
      </c>
      <c r="BO276" s="34">
        <f t="shared" si="165"/>
        <v>1.0900000000000001</v>
      </c>
      <c r="BP276" s="34">
        <f t="shared" si="165"/>
        <v>0.96</v>
      </c>
      <c r="BS276" s="34" t="s">
        <v>268</v>
      </c>
      <c r="BT276" s="34">
        <f t="shared" si="166"/>
        <v>1.67</v>
      </c>
      <c r="BU276" s="34">
        <f t="shared" si="166"/>
        <v>6.28</v>
      </c>
      <c r="BV276" s="34">
        <f t="shared" si="166"/>
        <v>1.06</v>
      </c>
      <c r="BW276" s="34">
        <f t="shared" si="166"/>
        <v>0.54</v>
      </c>
      <c r="BZ276" s="34" t="s">
        <v>268</v>
      </c>
      <c r="CA276" s="34">
        <f t="shared" si="167"/>
        <v>1.3</v>
      </c>
      <c r="CB276" s="34">
        <f t="shared" si="167"/>
        <v>3.86</v>
      </c>
      <c r="CC276" s="34">
        <f t="shared" si="167"/>
        <v>0.96</v>
      </c>
      <c r="CD276" s="34">
        <f t="shared" si="167"/>
        <v>0.66</v>
      </c>
      <c r="CG276" s="34" t="s">
        <v>268</v>
      </c>
      <c r="CH276" s="34">
        <f t="shared" ref="CH276:CK276" si="213">SUM(CH24)</f>
        <v>2.11</v>
      </c>
      <c r="CI276" s="34">
        <f t="shared" si="213"/>
        <v>3.54</v>
      </c>
      <c r="CJ276" s="34">
        <f t="shared" si="213"/>
        <v>2.1</v>
      </c>
      <c r="CK276" s="34">
        <f t="shared" si="213"/>
        <v>0.7</v>
      </c>
      <c r="CN276" s="34" t="s">
        <v>268</v>
      </c>
      <c r="CO276" s="34">
        <f t="shared" ref="CO276:CR276" si="214">SUM(CO24)</f>
        <v>1.52</v>
      </c>
      <c r="CP276" s="34">
        <f t="shared" si="214"/>
        <v>2.64</v>
      </c>
      <c r="CQ276" s="34">
        <f t="shared" si="214"/>
        <v>1.37</v>
      </c>
      <c r="CR276" s="34">
        <f t="shared" si="214"/>
        <v>0.5</v>
      </c>
      <c r="CU276" s="34" t="s">
        <v>268</v>
      </c>
      <c r="CV276" s="34">
        <f t="shared" ref="CV276:CY276" si="215">SUM(CV24)</f>
        <v>2.16</v>
      </c>
      <c r="CW276" s="34">
        <f t="shared" si="215"/>
        <v>3.89</v>
      </c>
      <c r="CX276" s="34">
        <f t="shared" si="215"/>
        <v>1.86</v>
      </c>
      <c r="CY276" s="34">
        <f t="shared" si="215"/>
        <v>1.32</v>
      </c>
      <c r="DB276" s="34" t="s">
        <v>268</v>
      </c>
      <c r="DC276" s="34">
        <f t="shared" ref="DC276:DF276" si="216">SUM(DC24)</f>
        <v>2.16</v>
      </c>
      <c r="DD276" s="34">
        <f t="shared" si="216"/>
        <v>3.13</v>
      </c>
      <c r="DE276" s="34">
        <f t="shared" si="216"/>
        <v>1.74</v>
      </c>
      <c r="DF276" s="34">
        <f t="shared" si="216"/>
        <v>1.53</v>
      </c>
      <c r="DI276" s="34" t="s">
        <v>268</v>
      </c>
      <c r="DJ276" s="34">
        <f t="shared" ref="DJ276:DM276" si="217">SUM(DJ24)</f>
        <v>1.9</v>
      </c>
      <c r="DK276" s="34">
        <f t="shared" si="217"/>
        <v>2.92</v>
      </c>
      <c r="DL276" s="34">
        <f t="shared" si="217"/>
        <v>1.78</v>
      </c>
      <c r="DM276" s="34">
        <f t="shared" si="217"/>
        <v>1.26</v>
      </c>
      <c r="DP276" s="34" t="s">
        <v>268</v>
      </c>
      <c r="DQ276" s="34">
        <f t="shared" ref="DQ276:DT276" si="218">SUM(DQ24)</f>
        <v>1.2</v>
      </c>
      <c r="DR276" s="34">
        <f t="shared" si="218"/>
        <v>1.87</v>
      </c>
      <c r="DS276" s="34">
        <f t="shared" si="218"/>
        <v>1.25</v>
      </c>
      <c r="DT276" s="34">
        <f t="shared" si="218"/>
        <v>0.57999999999999996</v>
      </c>
      <c r="DW276" s="34" t="s">
        <v>268</v>
      </c>
      <c r="DX276" s="34">
        <f t="shared" ref="DX276:EA276" si="219">SUM(DX24)</f>
        <v>2.09</v>
      </c>
      <c r="DY276" s="34">
        <f t="shared" si="219"/>
        <v>4.0599999999999996</v>
      </c>
      <c r="DZ276" s="34">
        <f t="shared" si="219"/>
        <v>1.51</v>
      </c>
      <c r="EA276" s="34">
        <f t="shared" si="219"/>
        <v>1.91</v>
      </c>
      <c r="ED276" s="34" t="s">
        <v>268</v>
      </c>
      <c r="EE276" s="34">
        <f t="shared" ref="EE276:EH276" si="220">SUM(EE24)</f>
        <v>2.0299999999999998</v>
      </c>
      <c r="EF276" s="34">
        <f t="shared" si="220"/>
        <v>2.97</v>
      </c>
      <c r="EG276" s="34">
        <f t="shared" si="220"/>
        <v>1.7</v>
      </c>
      <c r="EH276" s="34">
        <f t="shared" si="220"/>
        <v>1.96</v>
      </c>
      <c r="EK276" s="34" t="s">
        <v>268</v>
      </c>
      <c r="EL276" s="34">
        <f t="shared" ref="EL276:EO276" si="221">SUM(EL24)</f>
        <v>1.36</v>
      </c>
      <c r="EM276" s="34">
        <f t="shared" si="221"/>
        <v>3.09</v>
      </c>
      <c r="EN276" s="34">
        <f t="shared" si="221"/>
        <v>0.92</v>
      </c>
      <c r="EO276" s="34">
        <f t="shared" si="221"/>
        <v>1.58</v>
      </c>
      <c r="ER276" s="34" t="s">
        <v>268</v>
      </c>
      <c r="ES276" s="34">
        <f t="shared" ref="ES276:EV276" si="222">SUM(ES24)</f>
        <v>1.73</v>
      </c>
      <c r="ET276" s="34">
        <f t="shared" si="222"/>
        <v>4.26</v>
      </c>
      <c r="EU276" s="34">
        <f t="shared" si="222"/>
        <v>1.03</v>
      </c>
      <c r="EV276" s="34">
        <f t="shared" si="222"/>
        <v>1.5</v>
      </c>
      <c r="EZ276" s="34">
        <f t="shared" ref="EZ276:FC276" si="223">SUM(EZ24)</f>
        <v>2.46</v>
      </c>
      <c r="FA276" s="34">
        <f t="shared" si="223"/>
        <v>6.03</v>
      </c>
      <c r="FB276" s="34">
        <f t="shared" si="223"/>
        <v>2.02</v>
      </c>
      <c r="FC276" s="34">
        <f t="shared" si="223"/>
        <v>1.53</v>
      </c>
      <c r="FG276" s="34">
        <f t="shared" ref="FG276:FJ276" si="224">SUM(FG24)</f>
        <v>2.1800000000000002</v>
      </c>
      <c r="FH276" s="34">
        <f t="shared" si="224"/>
        <v>5.47</v>
      </c>
      <c r="FI276" s="34">
        <f t="shared" si="224"/>
        <v>1.54</v>
      </c>
      <c r="FJ276" s="34">
        <f t="shared" si="224"/>
        <v>1.89</v>
      </c>
      <c r="FN276" s="34">
        <f t="shared" ref="FN276:FQ276" si="225">SUM(FN24)</f>
        <v>1.58</v>
      </c>
      <c r="FO276" s="34">
        <f t="shared" si="225"/>
        <v>4.26</v>
      </c>
      <c r="FP276" s="34">
        <f t="shared" si="225"/>
        <v>1.1299999999999999</v>
      </c>
      <c r="FQ276" s="34">
        <f t="shared" si="225"/>
        <v>0.83</v>
      </c>
      <c r="FU276" s="34">
        <f t="shared" ref="FU276:FX276" si="226">SUM(FU24)</f>
        <v>1.86</v>
      </c>
      <c r="FV276" s="34">
        <f t="shared" si="226"/>
        <v>5.24</v>
      </c>
      <c r="FW276" s="34">
        <f t="shared" si="226"/>
        <v>1.46</v>
      </c>
      <c r="FX276" s="34">
        <f t="shared" si="226"/>
        <v>0.94</v>
      </c>
      <c r="GB276" s="34">
        <f t="shared" ref="GB276:GE276" si="227">SUM(GB24)</f>
        <v>2.52</v>
      </c>
      <c r="GC276" s="34">
        <f t="shared" si="227"/>
        <v>6.33</v>
      </c>
      <c r="GD276" s="34">
        <f t="shared" si="227"/>
        <v>2.11</v>
      </c>
      <c r="GE276" s="34">
        <f t="shared" si="227"/>
        <v>0.77</v>
      </c>
    </row>
    <row r="277" spans="1:187" x14ac:dyDescent="0.25">
      <c r="A277" s="34" t="s">
        <v>269</v>
      </c>
      <c r="B277" s="34">
        <f t="shared" si="156"/>
        <v>0.87</v>
      </c>
      <c r="C277" s="34">
        <f t="shared" si="156"/>
        <v>0.6</v>
      </c>
      <c r="D277" s="34">
        <f t="shared" si="156"/>
        <v>0.71</v>
      </c>
      <c r="E277" s="34">
        <f t="shared" si="156"/>
        <v>0.49</v>
      </c>
      <c r="H277" s="34" t="s">
        <v>269</v>
      </c>
      <c r="I277" s="34">
        <f t="shared" si="157"/>
        <v>1.1000000000000001</v>
      </c>
      <c r="J277" s="34">
        <f t="shared" si="157"/>
        <v>2.86</v>
      </c>
      <c r="K277" s="34">
        <f t="shared" si="157"/>
        <v>0.71</v>
      </c>
      <c r="L277" s="34">
        <f t="shared" si="157"/>
        <v>0.17</v>
      </c>
      <c r="O277" s="34" t="s">
        <v>269</v>
      </c>
      <c r="P277" s="34">
        <f t="shared" si="158"/>
        <v>1.07</v>
      </c>
      <c r="Q277" s="34">
        <f t="shared" si="158"/>
        <v>2.52</v>
      </c>
      <c r="R277" s="34">
        <f t="shared" si="158"/>
        <v>0.78</v>
      </c>
      <c r="S277" s="34">
        <f t="shared" si="158"/>
        <v>0.38</v>
      </c>
      <c r="V277" s="34" t="s">
        <v>269</v>
      </c>
      <c r="W277" s="34">
        <f t="shared" si="159"/>
        <v>0.75</v>
      </c>
      <c r="X277" s="34">
        <f t="shared" si="159"/>
        <v>1.1599999999999999</v>
      </c>
      <c r="Y277" s="34">
        <f t="shared" si="159"/>
        <v>0.56000000000000005</v>
      </c>
      <c r="Z277" s="34">
        <f t="shared" si="159"/>
        <v>0.26</v>
      </c>
      <c r="AC277" s="34" t="s">
        <v>269</v>
      </c>
      <c r="AD277" s="34">
        <f t="shared" si="160"/>
        <v>1.1200000000000001</v>
      </c>
      <c r="AE277" s="34">
        <f t="shared" si="160"/>
        <v>1.66</v>
      </c>
      <c r="AF277" s="34">
        <f t="shared" si="160"/>
        <v>0.55000000000000004</v>
      </c>
      <c r="AG277" s="34">
        <f t="shared" si="160"/>
        <v>0.49</v>
      </c>
      <c r="AJ277" s="34" t="s">
        <v>269</v>
      </c>
      <c r="AK277" s="34">
        <f t="shared" si="161"/>
        <v>0.79</v>
      </c>
      <c r="AL277" s="34">
        <f t="shared" si="161"/>
        <v>1.35</v>
      </c>
      <c r="AM277" s="34">
        <f t="shared" si="161"/>
        <v>0.54</v>
      </c>
      <c r="AN277" s="34">
        <f t="shared" si="161"/>
        <v>0.19</v>
      </c>
      <c r="AQ277" s="34" t="s">
        <v>269</v>
      </c>
      <c r="AR277" s="34">
        <f t="shared" si="162"/>
        <v>0.94</v>
      </c>
      <c r="AS277" s="34">
        <f t="shared" si="162"/>
        <v>1.85</v>
      </c>
      <c r="AT277" s="34">
        <f t="shared" si="162"/>
        <v>0.53</v>
      </c>
      <c r="AU277" s="34">
        <f t="shared" si="162"/>
        <v>0.98</v>
      </c>
      <c r="AX277" s="34" t="s">
        <v>269</v>
      </c>
      <c r="AY277" s="34">
        <f t="shared" si="163"/>
        <v>0.65</v>
      </c>
      <c r="AZ277" s="34">
        <f t="shared" si="163"/>
        <v>1.05</v>
      </c>
      <c r="BA277" s="34">
        <f t="shared" si="163"/>
        <v>0.72</v>
      </c>
      <c r="BB277" s="34">
        <f t="shared" si="163"/>
        <v>0</v>
      </c>
      <c r="BE277" s="34" t="s">
        <v>269</v>
      </c>
      <c r="BF277" s="34">
        <f t="shared" si="164"/>
        <v>0.76</v>
      </c>
      <c r="BG277" s="34">
        <f t="shared" si="164"/>
        <v>0.86</v>
      </c>
      <c r="BH277" s="34">
        <f t="shared" si="164"/>
        <v>0.7</v>
      </c>
      <c r="BI277" s="34">
        <f t="shared" si="164"/>
        <v>0</v>
      </c>
      <c r="BL277" s="34" t="s">
        <v>269</v>
      </c>
      <c r="BM277" s="34">
        <f t="shared" si="165"/>
        <v>0.9</v>
      </c>
      <c r="BN277" s="34">
        <f t="shared" si="165"/>
        <v>3.77</v>
      </c>
      <c r="BO277" s="34">
        <f t="shared" si="165"/>
        <v>0.17</v>
      </c>
      <c r="BP277" s="34">
        <f t="shared" si="165"/>
        <v>0.3</v>
      </c>
      <c r="BS277" s="34" t="s">
        <v>269</v>
      </c>
      <c r="BT277" s="34">
        <f t="shared" si="166"/>
        <v>0.79</v>
      </c>
      <c r="BU277" s="34">
        <f t="shared" si="166"/>
        <v>2.04</v>
      </c>
      <c r="BV277" s="34">
        <f t="shared" si="166"/>
        <v>0.23</v>
      </c>
      <c r="BW277" s="34">
        <f t="shared" si="166"/>
        <v>0.05</v>
      </c>
      <c r="BZ277" s="34" t="s">
        <v>269</v>
      </c>
      <c r="CA277" s="34">
        <f t="shared" si="167"/>
        <v>0.94</v>
      </c>
      <c r="CB277" s="34">
        <f t="shared" si="167"/>
        <v>2.6</v>
      </c>
      <c r="CC277" s="34">
        <f t="shared" si="167"/>
        <v>0.56000000000000005</v>
      </c>
      <c r="CD277" s="34">
        <f t="shared" si="167"/>
        <v>0.23</v>
      </c>
      <c r="CG277" s="34" t="s">
        <v>269</v>
      </c>
      <c r="CH277" s="34">
        <f t="shared" ref="CH277:CK277" si="228">SUM(CH25)</f>
        <v>1.56</v>
      </c>
      <c r="CI277" s="34">
        <f t="shared" si="228"/>
        <v>5.44</v>
      </c>
      <c r="CJ277" s="34">
        <f t="shared" si="228"/>
        <v>0.83</v>
      </c>
      <c r="CK277" s="34">
        <f t="shared" si="228"/>
        <v>0.06</v>
      </c>
      <c r="CN277" s="34" t="s">
        <v>269</v>
      </c>
      <c r="CO277" s="34">
        <f t="shared" ref="CO277:CR277" si="229">SUM(CO25)</f>
        <v>1.07</v>
      </c>
      <c r="CP277" s="34">
        <f t="shared" si="229"/>
        <v>2.14</v>
      </c>
      <c r="CQ277" s="34">
        <f t="shared" si="229"/>
        <v>0.76</v>
      </c>
      <c r="CR277" s="34">
        <f t="shared" si="229"/>
        <v>0.39</v>
      </c>
      <c r="CU277" s="34" t="s">
        <v>269</v>
      </c>
      <c r="CV277" s="34">
        <f t="shared" ref="CV277:CY277" si="230">SUM(CV25)</f>
        <v>1.37</v>
      </c>
      <c r="CW277" s="34">
        <f t="shared" si="230"/>
        <v>3.47</v>
      </c>
      <c r="CX277" s="34">
        <f t="shared" si="230"/>
        <v>0.7</v>
      </c>
      <c r="CY277" s="34">
        <f t="shared" si="230"/>
        <v>0.71</v>
      </c>
      <c r="DB277" s="34" t="s">
        <v>269</v>
      </c>
      <c r="DC277" s="34">
        <f t="shared" ref="DC277:DF277" si="231">SUM(DC25)</f>
        <v>1.44</v>
      </c>
      <c r="DD277" s="34">
        <f t="shared" si="231"/>
        <v>3.87</v>
      </c>
      <c r="DE277" s="34">
        <f t="shared" si="231"/>
        <v>0.79</v>
      </c>
      <c r="DF277" s="34">
        <f t="shared" si="231"/>
        <v>0.23</v>
      </c>
      <c r="DI277" s="34" t="s">
        <v>269</v>
      </c>
      <c r="DJ277" s="34">
        <f t="shared" ref="DJ277:DM277" si="232">SUM(DJ25)</f>
        <v>1.73</v>
      </c>
      <c r="DK277" s="34">
        <f t="shared" si="232"/>
        <v>3.56</v>
      </c>
      <c r="DL277" s="34">
        <f t="shared" si="232"/>
        <v>1.1299999999999999</v>
      </c>
      <c r="DM277" s="34">
        <f t="shared" si="232"/>
        <v>1.64</v>
      </c>
      <c r="DP277" s="34" t="s">
        <v>269</v>
      </c>
      <c r="DQ277" s="34">
        <f t="shared" ref="DQ277:DT277" si="233">SUM(DQ25)</f>
        <v>1.27</v>
      </c>
      <c r="DR277" s="34">
        <f t="shared" si="233"/>
        <v>1.71</v>
      </c>
      <c r="DS277" s="34">
        <f t="shared" si="233"/>
        <v>0.94</v>
      </c>
      <c r="DT277" s="34">
        <f t="shared" si="233"/>
        <v>0.92</v>
      </c>
      <c r="DW277" s="34" t="s">
        <v>269</v>
      </c>
      <c r="DX277" s="34">
        <f t="shared" ref="DX277:EA277" si="234">SUM(DX25)</f>
        <v>1.24</v>
      </c>
      <c r="DY277" s="34">
        <f t="shared" si="234"/>
        <v>2.56</v>
      </c>
      <c r="DZ277" s="34">
        <f t="shared" si="234"/>
        <v>0.91</v>
      </c>
      <c r="EA277" s="34">
        <f t="shared" si="234"/>
        <v>0.71</v>
      </c>
      <c r="ED277" s="34" t="s">
        <v>269</v>
      </c>
      <c r="EE277" s="34">
        <f t="shared" ref="EE277:EH277" si="235">SUM(EE25)</f>
        <v>1.25</v>
      </c>
      <c r="EF277" s="34">
        <f t="shared" si="235"/>
        <v>2.4700000000000002</v>
      </c>
      <c r="EG277" s="34">
        <f t="shared" si="235"/>
        <v>0.78</v>
      </c>
      <c r="EH277" s="34">
        <f t="shared" si="235"/>
        <v>0.93</v>
      </c>
      <c r="EK277" s="34" t="s">
        <v>269</v>
      </c>
      <c r="EL277" s="34">
        <f t="shared" ref="EL277:EO277" si="236">SUM(EL25)</f>
        <v>1.58</v>
      </c>
      <c r="EM277" s="34">
        <f t="shared" si="236"/>
        <v>1.95</v>
      </c>
      <c r="EN277" s="34">
        <f t="shared" si="236"/>
        <v>1.35</v>
      </c>
      <c r="EO277" s="34">
        <f t="shared" si="236"/>
        <v>0.7</v>
      </c>
      <c r="ER277" s="34" t="s">
        <v>269</v>
      </c>
      <c r="ES277" s="34">
        <f t="shared" ref="ES277:EV277" si="237">SUM(ES25)</f>
        <v>1.63</v>
      </c>
      <c r="ET277" s="34">
        <f t="shared" si="237"/>
        <v>3.46</v>
      </c>
      <c r="EU277" s="34">
        <f t="shared" si="237"/>
        <v>0.99</v>
      </c>
      <c r="EV277" s="34">
        <f t="shared" si="237"/>
        <v>1.56</v>
      </c>
      <c r="EZ277" s="34">
        <f t="shared" ref="EZ277:FC277" si="238">SUM(EZ25)</f>
        <v>1.65</v>
      </c>
      <c r="FA277" s="34">
        <f t="shared" si="238"/>
        <v>3.41</v>
      </c>
      <c r="FB277" s="34">
        <f t="shared" si="238"/>
        <v>1.36</v>
      </c>
      <c r="FC277" s="34">
        <f t="shared" si="238"/>
        <v>0.52</v>
      </c>
      <c r="FG277" s="34">
        <f t="shared" ref="FG277:FJ277" si="239">SUM(FG25)</f>
        <v>1.51</v>
      </c>
      <c r="FH277" s="34">
        <f t="shared" si="239"/>
        <v>3.62</v>
      </c>
      <c r="FI277" s="34">
        <f t="shared" si="239"/>
        <v>0.79</v>
      </c>
      <c r="FJ277" s="34">
        <f t="shared" si="239"/>
        <v>0.64</v>
      </c>
      <c r="FN277" s="34">
        <f t="shared" ref="FN277:FQ277" si="240">SUM(FN25)</f>
        <v>1.64</v>
      </c>
      <c r="FO277" s="34">
        <f t="shared" si="240"/>
        <v>5.13</v>
      </c>
      <c r="FP277" s="34">
        <f t="shared" si="240"/>
        <v>1.1299999999999999</v>
      </c>
      <c r="FQ277" s="34">
        <f t="shared" si="240"/>
        <v>0.21</v>
      </c>
      <c r="FU277" s="34">
        <f t="shared" ref="FU277:FX277" si="241">SUM(FU25)</f>
        <v>1.85</v>
      </c>
      <c r="FV277" s="34">
        <f t="shared" si="241"/>
        <v>4.58</v>
      </c>
      <c r="FW277" s="34">
        <f t="shared" si="241"/>
        <v>1.01</v>
      </c>
      <c r="FX277" s="34">
        <f t="shared" si="241"/>
        <v>1.1399999999999999</v>
      </c>
      <c r="GB277" s="34">
        <f t="shared" ref="GB277:GE277" si="242">SUM(GB25)</f>
        <v>2.0499999999999998</v>
      </c>
      <c r="GC277" s="34">
        <f t="shared" si="242"/>
        <v>7.49</v>
      </c>
      <c r="GD277" s="34">
        <f t="shared" si="242"/>
        <v>0.68</v>
      </c>
      <c r="GE277" s="34">
        <f t="shared" si="242"/>
        <v>1.17</v>
      </c>
    </row>
    <row r="278" spans="1:187" x14ac:dyDescent="0.25">
      <c r="A278" s="34" t="s">
        <v>270</v>
      </c>
      <c r="B278" s="34">
        <f t="shared" si="156"/>
        <v>0.42</v>
      </c>
      <c r="C278" s="34">
        <f t="shared" si="156"/>
        <v>1.08</v>
      </c>
      <c r="D278" s="34">
        <f t="shared" si="156"/>
        <v>0.06</v>
      </c>
      <c r="E278" s="34">
        <f t="shared" si="156"/>
        <v>0.15</v>
      </c>
      <c r="H278" s="34" t="s">
        <v>270</v>
      </c>
      <c r="I278" s="34">
        <f t="shared" si="157"/>
        <v>0.99</v>
      </c>
      <c r="J278" s="34">
        <f t="shared" si="157"/>
        <v>1.7</v>
      </c>
      <c r="K278" s="34">
        <f t="shared" si="157"/>
        <v>0.93</v>
      </c>
      <c r="L278" s="34">
        <f t="shared" si="157"/>
        <v>0.12</v>
      </c>
      <c r="O278" s="34" t="s">
        <v>270</v>
      </c>
      <c r="P278" s="34">
        <f t="shared" si="158"/>
        <v>1.18</v>
      </c>
      <c r="Q278" s="34">
        <f t="shared" si="158"/>
        <v>1.41</v>
      </c>
      <c r="R278" s="34">
        <f t="shared" si="158"/>
        <v>1.1599999999999999</v>
      </c>
      <c r="S278" s="34">
        <f t="shared" si="158"/>
        <v>7.0000000000000007E-2</v>
      </c>
      <c r="V278" s="34" t="s">
        <v>270</v>
      </c>
      <c r="W278" s="34">
        <f t="shared" si="159"/>
        <v>0.96</v>
      </c>
      <c r="X278" s="34">
        <f t="shared" si="159"/>
        <v>3.21</v>
      </c>
      <c r="Y278" s="34">
        <f t="shared" si="159"/>
        <v>0.49</v>
      </c>
      <c r="Z278" s="34">
        <f t="shared" si="159"/>
        <v>0.14000000000000001</v>
      </c>
      <c r="AC278" s="34" t="s">
        <v>270</v>
      </c>
      <c r="AD278" s="34">
        <f t="shared" si="160"/>
        <v>1.33</v>
      </c>
      <c r="AE278" s="34">
        <f t="shared" si="160"/>
        <v>3.21</v>
      </c>
      <c r="AF278" s="34">
        <f t="shared" si="160"/>
        <v>0.82</v>
      </c>
      <c r="AG278" s="34">
        <f t="shared" si="160"/>
        <v>0.39</v>
      </c>
      <c r="AJ278" s="34" t="s">
        <v>270</v>
      </c>
      <c r="AK278" s="34">
        <f t="shared" si="161"/>
        <v>1.55</v>
      </c>
      <c r="AL278" s="34">
        <f t="shared" si="161"/>
        <v>2.6</v>
      </c>
      <c r="AM278" s="34">
        <f t="shared" si="161"/>
        <v>1.43</v>
      </c>
      <c r="AN278" s="34">
        <f t="shared" si="161"/>
        <v>0.35</v>
      </c>
      <c r="AQ278" s="34" t="s">
        <v>270</v>
      </c>
      <c r="AR278" s="34">
        <f t="shared" si="162"/>
        <v>1.01</v>
      </c>
      <c r="AS278" s="34">
        <f t="shared" si="162"/>
        <v>2.41</v>
      </c>
      <c r="AT278" s="34">
        <f t="shared" si="162"/>
        <v>0.67</v>
      </c>
      <c r="AU278" s="34">
        <f t="shared" si="162"/>
        <v>0.72</v>
      </c>
      <c r="AX278" s="34" t="s">
        <v>270</v>
      </c>
      <c r="AY278" s="34">
        <f t="shared" si="163"/>
        <v>1.3</v>
      </c>
      <c r="AZ278" s="34">
        <f t="shared" si="163"/>
        <v>2.75</v>
      </c>
      <c r="BA278" s="34">
        <f t="shared" si="163"/>
        <v>0.84</v>
      </c>
      <c r="BB278" s="34">
        <f t="shared" si="163"/>
        <v>0.49</v>
      </c>
      <c r="BE278" s="34" t="s">
        <v>270</v>
      </c>
      <c r="BF278" s="34">
        <f t="shared" si="164"/>
        <v>1.31</v>
      </c>
      <c r="BG278" s="34">
        <f t="shared" si="164"/>
        <v>2.61</v>
      </c>
      <c r="BH278" s="34">
        <f t="shared" si="164"/>
        <v>1.1299999999999999</v>
      </c>
      <c r="BI278" s="34">
        <f t="shared" si="164"/>
        <v>0.34</v>
      </c>
      <c r="BL278" s="34" t="s">
        <v>270</v>
      </c>
      <c r="BM278" s="34">
        <f t="shared" si="165"/>
        <v>1.44</v>
      </c>
      <c r="BN278" s="34">
        <f t="shared" si="165"/>
        <v>0.7</v>
      </c>
      <c r="BO278" s="34">
        <f t="shared" si="165"/>
        <v>1.26</v>
      </c>
      <c r="BP278" s="34">
        <f t="shared" si="165"/>
        <v>1.28</v>
      </c>
      <c r="BS278" s="34" t="s">
        <v>270</v>
      </c>
      <c r="BT278" s="34">
        <f t="shared" si="166"/>
        <v>0.81</v>
      </c>
      <c r="BU278" s="34">
        <f t="shared" si="166"/>
        <v>1.47</v>
      </c>
      <c r="BV278" s="34">
        <f t="shared" si="166"/>
        <v>0.86</v>
      </c>
      <c r="BW278" s="34">
        <f t="shared" si="166"/>
        <v>0.19</v>
      </c>
      <c r="BZ278" s="34" t="s">
        <v>270</v>
      </c>
      <c r="CA278" s="34">
        <f t="shared" si="167"/>
        <v>0.61</v>
      </c>
      <c r="CB278" s="34">
        <f t="shared" si="167"/>
        <v>1.01</v>
      </c>
      <c r="CC278" s="34">
        <f t="shared" si="167"/>
        <v>0.43</v>
      </c>
      <c r="CD278" s="34">
        <f t="shared" si="167"/>
        <v>0</v>
      </c>
      <c r="CG278" s="34" t="s">
        <v>270</v>
      </c>
      <c r="CH278" s="34">
        <f t="shared" ref="CH278:CK278" si="243">SUM(CH26)</f>
        <v>0.65</v>
      </c>
      <c r="CI278" s="34">
        <f t="shared" si="243"/>
        <v>0.95</v>
      </c>
      <c r="CJ278" s="34">
        <f t="shared" si="243"/>
        <v>0.42</v>
      </c>
      <c r="CK278" s="34">
        <f t="shared" si="243"/>
        <v>0.56999999999999995</v>
      </c>
      <c r="CN278" s="34" t="s">
        <v>270</v>
      </c>
      <c r="CO278" s="34">
        <f t="shared" ref="CO278:CR278" si="244">SUM(CO26)</f>
        <v>1.3</v>
      </c>
      <c r="CP278" s="34">
        <f t="shared" si="244"/>
        <v>2.66</v>
      </c>
      <c r="CQ278" s="34">
        <f t="shared" si="244"/>
        <v>1.1200000000000001</v>
      </c>
      <c r="CR278" s="34">
        <f t="shared" si="244"/>
        <v>0.11</v>
      </c>
      <c r="CU278" s="34" t="s">
        <v>270</v>
      </c>
      <c r="CV278" s="34">
        <f t="shared" ref="CV278:CY278" si="245">SUM(CV26)</f>
        <v>1.63</v>
      </c>
      <c r="CW278" s="34">
        <f t="shared" si="245"/>
        <v>1.65</v>
      </c>
      <c r="CX278" s="34">
        <f t="shared" si="245"/>
        <v>1.35</v>
      </c>
      <c r="CY278" s="34">
        <f t="shared" si="245"/>
        <v>0</v>
      </c>
      <c r="DB278" s="34" t="s">
        <v>270</v>
      </c>
      <c r="DC278" s="34">
        <f t="shared" ref="DC278:DF278" si="246">SUM(DC26)</f>
        <v>2</v>
      </c>
      <c r="DD278" s="34">
        <f t="shared" si="246"/>
        <v>3.39</v>
      </c>
      <c r="DE278" s="34">
        <f t="shared" si="246"/>
        <v>1.5</v>
      </c>
      <c r="DF278" s="34">
        <f t="shared" si="246"/>
        <v>0.94</v>
      </c>
      <c r="DI278" s="34" t="s">
        <v>270</v>
      </c>
      <c r="DJ278" s="34">
        <f t="shared" ref="DJ278:DM278" si="247">SUM(DJ26)</f>
        <v>1.91</v>
      </c>
      <c r="DK278" s="34">
        <f t="shared" si="247"/>
        <v>3.51</v>
      </c>
      <c r="DL278" s="34">
        <f t="shared" si="247"/>
        <v>1.32</v>
      </c>
      <c r="DM278" s="34">
        <f t="shared" si="247"/>
        <v>1.02</v>
      </c>
      <c r="DP278" s="34" t="s">
        <v>270</v>
      </c>
      <c r="DQ278" s="34">
        <f t="shared" ref="DQ278:DT278" si="248">SUM(DQ26)</f>
        <v>0.79</v>
      </c>
      <c r="DR278" s="34">
        <f t="shared" si="248"/>
        <v>1.77</v>
      </c>
      <c r="DS278" s="34">
        <f t="shared" si="248"/>
        <v>0.62</v>
      </c>
      <c r="DT278" s="34">
        <f t="shared" si="248"/>
        <v>0</v>
      </c>
      <c r="DW278" s="34" t="s">
        <v>270</v>
      </c>
      <c r="DX278" s="34">
        <f t="shared" ref="DX278:EA278" si="249">SUM(DX26)</f>
        <v>1.0900000000000001</v>
      </c>
      <c r="DY278" s="34">
        <f t="shared" si="249"/>
        <v>1.22</v>
      </c>
      <c r="DZ278" s="34">
        <f t="shared" si="249"/>
        <v>0.98</v>
      </c>
      <c r="EA278" s="34">
        <f t="shared" si="249"/>
        <v>0.38</v>
      </c>
      <c r="ED278" s="34" t="s">
        <v>270</v>
      </c>
      <c r="EE278" s="34">
        <f t="shared" ref="EE278:EH278" si="250">SUM(EE26)</f>
        <v>1.37</v>
      </c>
      <c r="EF278" s="34">
        <f t="shared" si="250"/>
        <v>1.75</v>
      </c>
      <c r="EG278" s="34">
        <f t="shared" si="250"/>
        <v>1.25</v>
      </c>
      <c r="EH278" s="34">
        <f t="shared" si="250"/>
        <v>0.24</v>
      </c>
      <c r="EK278" s="34" t="s">
        <v>270</v>
      </c>
      <c r="EL278" s="34">
        <f t="shared" ref="EL278:EO278" si="251">SUM(EL26)</f>
        <v>1.54</v>
      </c>
      <c r="EM278" s="34">
        <f t="shared" si="251"/>
        <v>1.66</v>
      </c>
      <c r="EN278" s="34">
        <f t="shared" si="251"/>
        <v>1.6</v>
      </c>
      <c r="EO278" s="34">
        <f t="shared" si="251"/>
        <v>0.49</v>
      </c>
      <c r="ER278" s="34" t="s">
        <v>270</v>
      </c>
      <c r="ES278" s="34">
        <f t="shared" ref="ES278:EV278" si="252">SUM(ES26)</f>
        <v>0.95</v>
      </c>
      <c r="ET278" s="34">
        <f t="shared" si="252"/>
        <v>1.29</v>
      </c>
      <c r="EU278" s="34">
        <f t="shared" si="252"/>
        <v>0.6</v>
      </c>
      <c r="EV278" s="34">
        <f t="shared" si="252"/>
        <v>0.13</v>
      </c>
      <c r="EZ278" s="34">
        <f t="shared" ref="EZ278:FC278" si="253">SUM(EZ26)</f>
        <v>0.92</v>
      </c>
      <c r="FA278" s="34">
        <f t="shared" si="253"/>
        <v>1.53</v>
      </c>
      <c r="FB278" s="34">
        <f t="shared" si="253"/>
        <v>0.37</v>
      </c>
      <c r="FC278" s="34">
        <f t="shared" si="253"/>
        <v>0.68</v>
      </c>
      <c r="FG278" s="34">
        <f t="shared" ref="FG278:FJ278" si="254">SUM(FG26)</f>
        <v>1.05</v>
      </c>
      <c r="FH278" s="34">
        <f t="shared" si="254"/>
        <v>1.81</v>
      </c>
      <c r="FI278" s="34">
        <f t="shared" si="254"/>
        <v>0.73</v>
      </c>
      <c r="FJ278" s="34">
        <f t="shared" si="254"/>
        <v>0.92</v>
      </c>
      <c r="FN278" s="34">
        <f t="shared" ref="FN278:FQ278" si="255">SUM(FN26)</f>
        <v>0.98</v>
      </c>
      <c r="FO278" s="34">
        <f t="shared" si="255"/>
        <v>1.61</v>
      </c>
      <c r="FP278" s="34">
        <f t="shared" si="255"/>
        <v>0.78</v>
      </c>
      <c r="FQ278" s="34">
        <f t="shared" si="255"/>
        <v>0.12</v>
      </c>
      <c r="FU278" s="34">
        <f t="shared" ref="FU278:FX278" si="256">SUM(FU26)</f>
        <v>1.1499999999999999</v>
      </c>
      <c r="FV278" s="34">
        <f t="shared" si="256"/>
        <v>2.52</v>
      </c>
      <c r="FW278" s="34">
        <f t="shared" si="256"/>
        <v>0.62</v>
      </c>
      <c r="FX278" s="34">
        <f t="shared" si="256"/>
        <v>0.41</v>
      </c>
      <c r="GB278" s="34">
        <f t="shared" ref="GB278:GE278" si="257">SUM(GB26)</f>
        <v>0.84</v>
      </c>
      <c r="GC278" s="34">
        <f t="shared" si="257"/>
        <v>1.91</v>
      </c>
      <c r="GD278" s="34">
        <f t="shared" si="257"/>
        <v>0.57999999999999996</v>
      </c>
      <c r="GE278" s="34">
        <f t="shared" si="257"/>
        <v>0</v>
      </c>
    </row>
    <row r="279" spans="1:187" x14ac:dyDescent="0.25">
      <c r="A279" s="34" t="s">
        <v>271</v>
      </c>
      <c r="B279" s="34">
        <f t="shared" si="156"/>
        <v>1.29</v>
      </c>
      <c r="C279" s="34">
        <f t="shared" si="156"/>
        <v>1.47</v>
      </c>
      <c r="D279" s="34">
        <f t="shared" si="156"/>
        <v>1.67</v>
      </c>
      <c r="E279" s="34">
        <f t="shared" si="156"/>
        <v>0</v>
      </c>
      <c r="H279" s="34" t="s">
        <v>271</v>
      </c>
      <c r="I279" s="34">
        <f t="shared" si="157"/>
        <v>0.75</v>
      </c>
      <c r="J279" s="34">
        <f t="shared" si="157"/>
        <v>0.91</v>
      </c>
      <c r="K279" s="34">
        <f t="shared" si="157"/>
        <v>0.6</v>
      </c>
      <c r="L279" s="34">
        <f t="shared" si="157"/>
        <v>1.05</v>
      </c>
      <c r="O279" s="34" t="s">
        <v>271</v>
      </c>
      <c r="P279" s="34">
        <f t="shared" si="158"/>
        <v>0.44</v>
      </c>
      <c r="Q279" s="34">
        <f t="shared" si="158"/>
        <v>0.09</v>
      </c>
      <c r="R279" s="34">
        <f t="shared" si="158"/>
        <v>0.51</v>
      </c>
      <c r="S279" s="34">
        <f t="shared" si="158"/>
        <v>0.16</v>
      </c>
      <c r="V279" s="34" t="s">
        <v>271</v>
      </c>
      <c r="W279" s="34">
        <f t="shared" si="159"/>
        <v>0.5</v>
      </c>
      <c r="X279" s="34">
        <f t="shared" si="159"/>
        <v>7.0000000000000007E-2</v>
      </c>
      <c r="Y279" s="34">
        <f t="shared" si="159"/>
        <v>0.68</v>
      </c>
      <c r="Z279" s="34">
        <f t="shared" si="159"/>
        <v>0.28000000000000003</v>
      </c>
      <c r="AC279" s="34" t="s">
        <v>271</v>
      </c>
      <c r="AD279" s="34">
        <f t="shared" si="160"/>
        <v>0.53</v>
      </c>
      <c r="AE279" s="34">
        <f t="shared" si="160"/>
        <v>1.65</v>
      </c>
      <c r="AF279" s="34">
        <f t="shared" si="160"/>
        <v>0.45</v>
      </c>
      <c r="AG279" s="34">
        <f t="shared" si="160"/>
        <v>0</v>
      </c>
      <c r="AJ279" s="34" t="s">
        <v>271</v>
      </c>
      <c r="AK279" s="34">
        <f t="shared" si="161"/>
        <v>0.56999999999999995</v>
      </c>
      <c r="AL279" s="34">
        <f t="shared" si="161"/>
        <v>0.76</v>
      </c>
      <c r="AM279" s="34">
        <f t="shared" si="161"/>
        <v>0.59</v>
      </c>
      <c r="AN279" s="34">
        <f t="shared" si="161"/>
        <v>0.27</v>
      </c>
      <c r="AQ279" s="34" t="s">
        <v>271</v>
      </c>
      <c r="AR279" s="34">
        <f t="shared" si="162"/>
        <v>0.61</v>
      </c>
      <c r="AS279" s="34">
        <f t="shared" si="162"/>
        <v>0.94</v>
      </c>
      <c r="AT279" s="34">
        <f t="shared" si="162"/>
        <v>0.55000000000000004</v>
      </c>
      <c r="AU279" s="34">
        <f t="shared" si="162"/>
        <v>0.5</v>
      </c>
      <c r="AX279" s="34" t="s">
        <v>271</v>
      </c>
      <c r="AY279" s="34">
        <f t="shared" si="163"/>
        <v>0.86</v>
      </c>
      <c r="AZ279" s="34">
        <f t="shared" si="163"/>
        <v>1.2</v>
      </c>
      <c r="BA279" s="34">
        <f t="shared" si="163"/>
        <v>0.95</v>
      </c>
      <c r="BB279" s="34">
        <f t="shared" si="163"/>
        <v>7.0000000000000007E-2</v>
      </c>
      <c r="BE279" s="34" t="s">
        <v>271</v>
      </c>
      <c r="BF279" s="34">
        <f t="shared" si="164"/>
        <v>0.56999999999999995</v>
      </c>
      <c r="BG279" s="34">
        <f t="shared" si="164"/>
        <v>1.0900000000000001</v>
      </c>
      <c r="BH279" s="34">
        <f t="shared" si="164"/>
        <v>0.49</v>
      </c>
      <c r="BI279" s="34">
        <f t="shared" si="164"/>
        <v>0.1</v>
      </c>
      <c r="BL279" s="34" t="s">
        <v>271</v>
      </c>
      <c r="BM279" s="34">
        <f t="shared" si="165"/>
        <v>0.5</v>
      </c>
      <c r="BN279" s="34">
        <f t="shared" si="165"/>
        <v>0.83</v>
      </c>
      <c r="BO279" s="34">
        <f t="shared" si="165"/>
        <v>0.56000000000000005</v>
      </c>
      <c r="BP279" s="34">
        <f t="shared" si="165"/>
        <v>0</v>
      </c>
      <c r="BS279" s="34" t="s">
        <v>271</v>
      </c>
      <c r="BT279" s="34">
        <f t="shared" si="166"/>
        <v>0.61</v>
      </c>
      <c r="BU279" s="34">
        <f t="shared" si="166"/>
        <v>1.25</v>
      </c>
      <c r="BV279" s="34">
        <f t="shared" si="166"/>
        <v>0.42</v>
      </c>
      <c r="BW279" s="34">
        <f t="shared" si="166"/>
        <v>0</v>
      </c>
      <c r="BZ279" s="34" t="s">
        <v>271</v>
      </c>
      <c r="CA279" s="34">
        <f t="shared" si="167"/>
        <v>0.38</v>
      </c>
      <c r="CB279" s="34">
        <f t="shared" si="167"/>
        <v>0.7</v>
      </c>
      <c r="CC279" s="34">
        <f t="shared" si="167"/>
        <v>0.33</v>
      </c>
      <c r="CD279" s="34">
        <f t="shared" si="167"/>
        <v>0</v>
      </c>
      <c r="CG279" s="34" t="s">
        <v>271</v>
      </c>
      <c r="CH279" s="34">
        <f t="shared" ref="CH279:CK279" si="258">SUM(CH27)</f>
        <v>0.46</v>
      </c>
      <c r="CI279" s="34">
        <f t="shared" si="258"/>
        <v>0.51</v>
      </c>
      <c r="CJ279" s="34">
        <f t="shared" si="258"/>
        <v>0.54</v>
      </c>
      <c r="CK279" s="34">
        <f t="shared" si="258"/>
        <v>7.0000000000000007E-2</v>
      </c>
      <c r="CN279" s="34" t="s">
        <v>271</v>
      </c>
      <c r="CO279" s="34">
        <f t="shared" ref="CO279:CR279" si="259">SUM(CO27)</f>
        <v>0.8</v>
      </c>
      <c r="CP279" s="34">
        <f t="shared" si="259"/>
        <v>0.4</v>
      </c>
      <c r="CQ279" s="34">
        <f t="shared" si="259"/>
        <v>0.85</v>
      </c>
      <c r="CR279" s="34">
        <f t="shared" si="259"/>
        <v>0.05</v>
      </c>
      <c r="CU279" s="34" t="s">
        <v>271</v>
      </c>
      <c r="CV279" s="34">
        <f t="shared" ref="CV279:CY279" si="260">SUM(CV27)</f>
        <v>0.56999999999999995</v>
      </c>
      <c r="CW279" s="34">
        <f t="shared" si="260"/>
        <v>0.8</v>
      </c>
      <c r="CX279" s="34">
        <f t="shared" si="260"/>
        <v>0.57999999999999996</v>
      </c>
      <c r="CY279" s="34">
        <f t="shared" si="260"/>
        <v>0</v>
      </c>
      <c r="DB279" s="34" t="s">
        <v>271</v>
      </c>
      <c r="DC279" s="34">
        <f t="shared" ref="DC279:DF279" si="261">SUM(DC27)</f>
        <v>0.55000000000000004</v>
      </c>
      <c r="DD279" s="34">
        <f t="shared" si="261"/>
        <v>1.35</v>
      </c>
      <c r="DE279" s="34">
        <f t="shared" si="261"/>
        <v>0.28999999999999998</v>
      </c>
      <c r="DF279" s="34">
        <f t="shared" si="261"/>
        <v>0.12</v>
      </c>
      <c r="DI279" s="34" t="s">
        <v>271</v>
      </c>
      <c r="DJ279" s="34">
        <f t="shared" ref="DJ279:DM279" si="262">SUM(DJ27)</f>
        <v>0.71</v>
      </c>
      <c r="DK279" s="34">
        <f t="shared" si="262"/>
        <v>1.69</v>
      </c>
      <c r="DL279" s="34">
        <f t="shared" si="262"/>
        <v>0.53</v>
      </c>
      <c r="DM279" s="34">
        <f t="shared" si="262"/>
        <v>0.06</v>
      </c>
      <c r="DP279" s="34" t="s">
        <v>271</v>
      </c>
      <c r="DQ279" s="34">
        <f t="shared" ref="DQ279:DT279" si="263">SUM(DQ27)</f>
        <v>0.81</v>
      </c>
      <c r="DR279" s="34">
        <f t="shared" si="263"/>
        <v>2.11</v>
      </c>
      <c r="DS279" s="34">
        <f t="shared" si="263"/>
        <v>0.61</v>
      </c>
      <c r="DT279" s="34">
        <f t="shared" si="263"/>
        <v>0.05</v>
      </c>
      <c r="DW279" s="34" t="s">
        <v>271</v>
      </c>
      <c r="DX279" s="34">
        <f t="shared" ref="DX279:EA279" si="264">SUM(DX27)</f>
        <v>1.5</v>
      </c>
      <c r="DY279" s="34">
        <f t="shared" si="264"/>
        <v>3.85</v>
      </c>
      <c r="DZ279" s="34">
        <f t="shared" si="264"/>
        <v>1</v>
      </c>
      <c r="EA279" s="34">
        <f t="shared" si="264"/>
        <v>0.25</v>
      </c>
      <c r="ED279" s="34" t="s">
        <v>271</v>
      </c>
      <c r="EE279" s="34">
        <f t="shared" ref="EE279:EH279" si="265">SUM(EE27)</f>
        <v>1.47</v>
      </c>
      <c r="EF279" s="34">
        <f t="shared" si="265"/>
        <v>3.57</v>
      </c>
      <c r="EG279" s="34">
        <f t="shared" si="265"/>
        <v>0.72</v>
      </c>
      <c r="EH279" s="34">
        <f t="shared" si="265"/>
        <v>1.73</v>
      </c>
      <c r="EK279" s="34" t="s">
        <v>271</v>
      </c>
      <c r="EL279" s="34">
        <f t="shared" ref="EL279:EO279" si="266">SUM(EL27)</f>
        <v>1.52</v>
      </c>
      <c r="EM279" s="34">
        <f t="shared" si="266"/>
        <v>4.74</v>
      </c>
      <c r="EN279" s="34">
        <f t="shared" si="266"/>
        <v>0.9</v>
      </c>
      <c r="EO279" s="34">
        <f t="shared" si="266"/>
        <v>0.33</v>
      </c>
      <c r="ER279" s="34" t="s">
        <v>271</v>
      </c>
      <c r="ES279" s="34">
        <f t="shared" ref="ES279:EV279" si="267">SUM(ES27)</f>
        <v>1.34</v>
      </c>
      <c r="ET279" s="34">
        <f t="shared" si="267"/>
        <v>3.24</v>
      </c>
      <c r="EU279" s="34">
        <f t="shared" si="267"/>
        <v>1.1100000000000001</v>
      </c>
      <c r="EV279" s="34">
        <f t="shared" si="267"/>
        <v>0.17</v>
      </c>
      <c r="EZ279" s="34">
        <f t="shared" ref="EZ279:FC279" si="268">SUM(EZ27)</f>
        <v>1.57</v>
      </c>
      <c r="FA279" s="34">
        <f t="shared" si="268"/>
        <v>2.0499999999999998</v>
      </c>
      <c r="FB279" s="34">
        <f t="shared" si="268"/>
        <v>1.61</v>
      </c>
      <c r="FC279" s="34">
        <f t="shared" si="268"/>
        <v>0.54</v>
      </c>
      <c r="FG279" s="34">
        <f t="shared" ref="FG279:FJ279" si="269">SUM(FG27)</f>
        <v>1.04</v>
      </c>
      <c r="FH279" s="34">
        <f t="shared" si="269"/>
        <v>2.59</v>
      </c>
      <c r="FI279" s="34">
        <f t="shared" si="269"/>
        <v>0.59</v>
      </c>
      <c r="FJ279" s="34">
        <f t="shared" si="269"/>
        <v>0.66</v>
      </c>
      <c r="FN279" s="34">
        <f t="shared" ref="FN279:FQ279" si="270">SUM(FN27)</f>
        <v>0.84</v>
      </c>
      <c r="FO279" s="34">
        <f t="shared" si="270"/>
        <v>2.75</v>
      </c>
      <c r="FP279" s="34">
        <f t="shared" si="270"/>
        <v>0.43</v>
      </c>
      <c r="FQ279" s="34">
        <f t="shared" si="270"/>
        <v>0.31</v>
      </c>
      <c r="FU279" s="34">
        <f t="shared" ref="FU279:FX279" si="271">SUM(FU27)</f>
        <v>1.48</v>
      </c>
      <c r="FV279" s="34">
        <f t="shared" si="271"/>
        <v>2.04</v>
      </c>
      <c r="FW279" s="34">
        <f t="shared" si="271"/>
        <v>1.66</v>
      </c>
      <c r="FX279" s="34">
        <f t="shared" si="271"/>
        <v>0.46</v>
      </c>
      <c r="GB279" s="34">
        <f t="shared" ref="GB279:GE279" si="272">SUM(GB27)</f>
        <v>1.07</v>
      </c>
      <c r="GC279" s="34">
        <f t="shared" si="272"/>
        <v>1.22</v>
      </c>
      <c r="GD279" s="34">
        <f t="shared" si="272"/>
        <v>1.26</v>
      </c>
      <c r="GE279" s="34">
        <f t="shared" si="272"/>
        <v>0.46</v>
      </c>
    </row>
    <row r="280" spans="1:187" x14ac:dyDescent="0.25">
      <c r="A280" s="34" t="s">
        <v>272</v>
      </c>
      <c r="B280" s="34">
        <f t="shared" si="156"/>
        <v>0.41</v>
      </c>
      <c r="C280" s="34">
        <f t="shared" si="156"/>
        <v>0.75</v>
      </c>
      <c r="D280" s="34">
        <f t="shared" si="156"/>
        <v>0.22</v>
      </c>
      <c r="E280" s="34">
        <f t="shared" si="156"/>
        <v>0.1</v>
      </c>
      <c r="H280" s="34" t="s">
        <v>272</v>
      </c>
      <c r="I280" s="34">
        <f t="shared" si="157"/>
        <v>0.6</v>
      </c>
      <c r="J280" s="34">
        <f t="shared" si="157"/>
        <v>1.51</v>
      </c>
      <c r="K280" s="34">
        <f t="shared" si="157"/>
        <v>0.34</v>
      </c>
      <c r="L280" s="34">
        <f t="shared" si="157"/>
        <v>0.46</v>
      </c>
      <c r="O280" s="34" t="s">
        <v>272</v>
      </c>
      <c r="P280" s="34">
        <f t="shared" si="158"/>
        <v>0.36</v>
      </c>
      <c r="Q280" s="34">
        <f t="shared" si="158"/>
        <v>1.21</v>
      </c>
      <c r="R280" s="34">
        <f t="shared" si="158"/>
        <v>0.13</v>
      </c>
      <c r="S280" s="34">
        <f t="shared" si="158"/>
        <v>0.21</v>
      </c>
      <c r="V280" s="34" t="s">
        <v>272</v>
      </c>
      <c r="W280" s="34">
        <f t="shared" si="159"/>
        <v>0.56999999999999995</v>
      </c>
      <c r="X280" s="34">
        <f t="shared" si="159"/>
        <v>1.1499999999999999</v>
      </c>
      <c r="Y280" s="34">
        <f t="shared" si="159"/>
        <v>0.11</v>
      </c>
      <c r="Z280" s="34">
        <f t="shared" si="159"/>
        <v>0.69</v>
      </c>
      <c r="AC280" s="34" t="s">
        <v>272</v>
      </c>
      <c r="AD280" s="34">
        <f t="shared" si="160"/>
        <v>0.61</v>
      </c>
      <c r="AE280" s="34">
        <f t="shared" si="160"/>
        <v>0.7</v>
      </c>
      <c r="AF280" s="34">
        <f t="shared" si="160"/>
        <v>7.0000000000000007E-2</v>
      </c>
      <c r="AG280" s="34">
        <f t="shared" si="160"/>
        <v>1.43</v>
      </c>
      <c r="AJ280" s="34" t="s">
        <v>272</v>
      </c>
      <c r="AK280" s="34">
        <f t="shared" si="161"/>
        <v>0.46</v>
      </c>
      <c r="AL280" s="34">
        <f t="shared" si="161"/>
        <v>0.38</v>
      </c>
      <c r="AM280" s="34">
        <f t="shared" si="161"/>
        <v>0.2</v>
      </c>
      <c r="AN280" s="34">
        <f t="shared" si="161"/>
        <v>0.77</v>
      </c>
      <c r="AQ280" s="34" t="s">
        <v>272</v>
      </c>
      <c r="AR280" s="34">
        <f t="shared" si="162"/>
        <v>0.28000000000000003</v>
      </c>
      <c r="AS280" s="34">
        <f t="shared" si="162"/>
        <v>0.85</v>
      </c>
      <c r="AT280" s="34">
        <f t="shared" si="162"/>
        <v>0.04</v>
      </c>
      <c r="AU280" s="34">
        <f t="shared" si="162"/>
        <v>0</v>
      </c>
      <c r="AX280" s="34" t="s">
        <v>272</v>
      </c>
      <c r="AY280" s="34">
        <f t="shared" si="163"/>
        <v>0.64</v>
      </c>
      <c r="AZ280" s="34">
        <f t="shared" si="163"/>
        <v>1.74</v>
      </c>
      <c r="BA280" s="34">
        <f t="shared" si="163"/>
        <v>0.38</v>
      </c>
      <c r="BB280" s="34">
        <f t="shared" si="163"/>
        <v>0.67</v>
      </c>
      <c r="BE280" s="34" t="s">
        <v>272</v>
      </c>
      <c r="BF280" s="34">
        <f t="shared" si="164"/>
        <v>0.78</v>
      </c>
      <c r="BG280" s="34">
        <f t="shared" si="164"/>
        <v>0.32</v>
      </c>
      <c r="BH280" s="34">
        <f t="shared" si="164"/>
        <v>1.02</v>
      </c>
      <c r="BI280" s="34">
        <f t="shared" si="164"/>
        <v>0</v>
      </c>
      <c r="BL280" s="34" t="s">
        <v>272</v>
      </c>
      <c r="BM280" s="34">
        <f t="shared" si="165"/>
        <v>0.53</v>
      </c>
      <c r="BN280" s="34">
        <f t="shared" si="165"/>
        <v>0.4</v>
      </c>
      <c r="BO280" s="34">
        <f t="shared" si="165"/>
        <v>0.52</v>
      </c>
      <c r="BP280" s="34">
        <f t="shared" si="165"/>
        <v>0.1</v>
      </c>
      <c r="BS280" s="34" t="s">
        <v>272</v>
      </c>
      <c r="BT280" s="34">
        <f t="shared" si="166"/>
        <v>0.22</v>
      </c>
      <c r="BU280" s="34">
        <f t="shared" si="166"/>
        <v>0.64</v>
      </c>
      <c r="BV280" s="34">
        <f t="shared" si="166"/>
        <v>7.0000000000000007E-2</v>
      </c>
      <c r="BW280" s="34">
        <f t="shared" si="166"/>
        <v>0.06</v>
      </c>
      <c r="BZ280" s="34" t="s">
        <v>272</v>
      </c>
      <c r="CA280" s="34">
        <f t="shared" si="167"/>
        <v>0.25</v>
      </c>
      <c r="CB280" s="34">
        <f t="shared" si="167"/>
        <v>1.04</v>
      </c>
      <c r="CC280" s="34">
        <f t="shared" si="167"/>
        <v>0.1</v>
      </c>
      <c r="CD280" s="34">
        <f t="shared" si="167"/>
        <v>0</v>
      </c>
      <c r="CG280" s="34" t="s">
        <v>272</v>
      </c>
      <c r="CH280" s="34">
        <f t="shared" ref="CH280:CK280" si="273">SUM(CH28)</f>
        <v>0.34</v>
      </c>
      <c r="CI280" s="34">
        <f t="shared" si="273"/>
        <v>0.51</v>
      </c>
      <c r="CJ280" s="34">
        <f t="shared" si="273"/>
        <v>0.11</v>
      </c>
      <c r="CK280" s="34">
        <f t="shared" si="273"/>
        <v>0.03</v>
      </c>
      <c r="CN280" s="34" t="s">
        <v>272</v>
      </c>
      <c r="CO280" s="34">
        <f t="shared" ref="CO280:CR280" si="274">SUM(CO28)</f>
        <v>0.36</v>
      </c>
      <c r="CP280" s="34">
        <f t="shared" si="274"/>
        <v>0.94</v>
      </c>
      <c r="CQ280" s="34">
        <f t="shared" si="274"/>
        <v>0.24</v>
      </c>
      <c r="CR280" s="34">
        <f t="shared" si="274"/>
        <v>0.27</v>
      </c>
      <c r="CU280" s="34" t="s">
        <v>272</v>
      </c>
      <c r="CV280" s="34">
        <f t="shared" ref="CV280:CY280" si="275">SUM(CV28)</f>
        <v>0.43</v>
      </c>
      <c r="CW280" s="34">
        <f t="shared" si="275"/>
        <v>0.78</v>
      </c>
      <c r="CX280" s="34">
        <f t="shared" si="275"/>
        <v>0.23</v>
      </c>
      <c r="CY280" s="34">
        <f t="shared" si="275"/>
        <v>0.2</v>
      </c>
      <c r="DB280" s="34" t="s">
        <v>272</v>
      </c>
      <c r="DC280" s="34">
        <f t="shared" ref="DC280:DF280" si="276">SUM(DC28)</f>
        <v>0.7</v>
      </c>
      <c r="DD280" s="34">
        <f t="shared" si="276"/>
        <v>1</v>
      </c>
      <c r="DE280" s="34">
        <f t="shared" si="276"/>
        <v>0.65</v>
      </c>
      <c r="DF280" s="34">
        <f t="shared" si="276"/>
        <v>0.1</v>
      </c>
      <c r="DI280" s="34" t="s">
        <v>272</v>
      </c>
      <c r="DJ280" s="34">
        <f t="shared" ref="DJ280:DM280" si="277">SUM(DJ28)</f>
        <v>0.23</v>
      </c>
      <c r="DK280" s="34">
        <f t="shared" si="277"/>
        <v>1.31</v>
      </c>
      <c r="DL280" s="34">
        <f t="shared" si="277"/>
        <v>0.03</v>
      </c>
      <c r="DM280" s="34">
        <f t="shared" si="277"/>
        <v>0</v>
      </c>
      <c r="DP280" s="34" t="s">
        <v>272</v>
      </c>
      <c r="DQ280" s="34">
        <f t="shared" ref="DQ280:DT280" si="278">SUM(DQ28)</f>
        <v>0.19</v>
      </c>
      <c r="DR280" s="34">
        <f t="shared" si="278"/>
        <v>0.71</v>
      </c>
      <c r="DS280" s="34">
        <f t="shared" si="278"/>
        <v>0.13</v>
      </c>
      <c r="DT280" s="34">
        <f t="shared" si="278"/>
        <v>0</v>
      </c>
      <c r="DW280" s="34" t="s">
        <v>272</v>
      </c>
      <c r="DX280" s="34">
        <f t="shared" ref="DX280:EA280" si="279">SUM(DX28)</f>
        <v>0.1</v>
      </c>
      <c r="DY280" s="34">
        <f t="shared" si="279"/>
        <v>0.31</v>
      </c>
      <c r="DZ280" s="34">
        <f t="shared" si="279"/>
        <v>0.02</v>
      </c>
      <c r="EA280" s="34">
        <f t="shared" si="279"/>
        <v>0.05</v>
      </c>
      <c r="ED280" s="34" t="s">
        <v>272</v>
      </c>
      <c r="EE280" s="34">
        <f t="shared" ref="EE280:EH280" si="280">SUM(EE28)</f>
        <v>7.0000000000000007E-2</v>
      </c>
      <c r="EF280" s="34">
        <f t="shared" si="280"/>
        <v>0.17</v>
      </c>
      <c r="EG280" s="34">
        <f t="shared" si="280"/>
        <v>0</v>
      </c>
      <c r="EH280" s="34">
        <f t="shared" si="280"/>
        <v>0.12</v>
      </c>
      <c r="EK280" s="34" t="s">
        <v>272</v>
      </c>
      <c r="EL280" s="34">
        <f t="shared" ref="EL280:EO280" si="281">SUM(EL28)</f>
        <v>0.44</v>
      </c>
      <c r="EM280" s="34">
        <f t="shared" si="281"/>
        <v>1.01</v>
      </c>
      <c r="EN280" s="34">
        <f t="shared" si="281"/>
        <v>0.4</v>
      </c>
      <c r="EO280" s="34">
        <f t="shared" si="281"/>
        <v>0</v>
      </c>
      <c r="ER280" s="34" t="s">
        <v>272</v>
      </c>
      <c r="ES280" s="34">
        <f t="shared" ref="ES280:EV280" si="282">SUM(ES28)</f>
        <v>0.44</v>
      </c>
      <c r="ET280" s="34">
        <f t="shared" si="282"/>
        <v>0.37</v>
      </c>
      <c r="EU280" s="34">
        <f t="shared" si="282"/>
        <v>0.49</v>
      </c>
      <c r="EV280" s="34">
        <f t="shared" si="282"/>
        <v>0</v>
      </c>
      <c r="EZ280" s="34">
        <f t="shared" ref="EZ280:FC280" si="283">SUM(EZ28)</f>
        <v>0.09</v>
      </c>
      <c r="FA280" s="34">
        <f t="shared" si="283"/>
        <v>0.36</v>
      </c>
      <c r="FB280" s="34">
        <f t="shared" si="283"/>
        <v>0.02</v>
      </c>
      <c r="FC280" s="34">
        <f t="shared" si="283"/>
        <v>0</v>
      </c>
      <c r="FG280" s="34">
        <f t="shared" ref="FG280:FJ280" si="284">SUM(FG28)</f>
        <v>0.34</v>
      </c>
      <c r="FH280" s="34">
        <f t="shared" si="284"/>
        <v>0.62</v>
      </c>
      <c r="FI280" s="34">
        <f t="shared" si="284"/>
        <v>0.28999999999999998</v>
      </c>
      <c r="FJ280" s="34">
        <f t="shared" si="284"/>
        <v>0</v>
      </c>
      <c r="FN280" s="34">
        <f t="shared" ref="FN280:FQ280" si="285">SUM(FN28)</f>
        <v>0.26</v>
      </c>
      <c r="FO280" s="34">
        <f t="shared" si="285"/>
        <v>0.94</v>
      </c>
      <c r="FP280" s="34">
        <f t="shared" si="285"/>
        <v>0.09</v>
      </c>
      <c r="FQ280" s="34">
        <f t="shared" si="285"/>
        <v>0.24</v>
      </c>
      <c r="FU280" s="34">
        <f t="shared" ref="FU280:FX280" si="286">SUM(FU28)</f>
        <v>0.28999999999999998</v>
      </c>
      <c r="FV280" s="34">
        <f t="shared" si="286"/>
        <v>0.28999999999999998</v>
      </c>
      <c r="FW280" s="34">
        <f t="shared" si="286"/>
        <v>0.24</v>
      </c>
      <c r="FX280" s="34">
        <f t="shared" si="286"/>
        <v>0.32</v>
      </c>
      <c r="GB280" s="34">
        <f t="shared" ref="GB280:GE280" si="287">SUM(GB28)</f>
        <v>0.47</v>
      </c>
      <c r="GC280" s="34">
        <f t="shared" si="287"/>
        <v>0.37</v>
      </c>
      <c r="GD280" s="34">
        <f t="shared" si="287"/>
        <v>0.16</v>
      </c>
      <c r="GE280" s="34">
        <f t="shared" si="287"/>
        <v>1.43</v>
      </c>
    </row>
    <row r="281" spans="1:187" x14ac:dyDescent="0.25">
      <c r="A281" s="34" t="s">
        <v>273</v>
      </c>
      <c r="B281" s="34">
        <f t="shared" si="156"/>
        <v>1.1200000000000001</v>
      </c>
      <c r="C281" s="34">
        <f t="shared" si="156"/>
        <v>1.48</v>
      </c>
      <c r="D281" s="34">
        <f t="shared" si="156"/>
        <v>0.85</v>
      </c>
      <c r="E281" s="34">
        <f t="shared" si="156"/>
        <v>1.02</v>
      </c>
      <c r="H281" s="34" t="s">
        <v>273</v>
      </c>
      <c r="I281" s="34">
        <f t="shared" si="157"/>
        <v>0.89</v>
      </c>
      <c r="J281" s="34">
        <f t="shared" si="157"/>
        <v>0.36</v>
      </c>
      <c r="K281" s="34">
        <f t="shared" si="157"/>
        <v>1.05</v>
      </c>
      <c r="L281" s="34">
        <f t="shared" si="157"/>
        <v>0.32</v>
      </c>
      <c r="O281" s="34" t="s">
        <v>273</v>
      </c>
      <c r="P281" s="34">
        <f t="shared" si="158"/>
        <v>0.73</v>
      </c>
      <c r="Q281" s="34">
        <f t="shared" si="158"/>
        <v>0.19</v>
      </c>
      <c r="R281" s="34">
        <f t="shared" si="158"/>
        <v>0.86</v>
      </c>
      <c r="S281" s="34">
        <f t="shared" si="158"/>
        <v>0.39</v>
      </c>
      <c r="V281" s="34" t="s">
        <v>273</v>
      </c>
      <c r="W281" s="34">
        <f t="shared" si="159"/>
        <v>0.99</v>
      </c>
      <c r="X281" s="34">
        <f t="shared" si="159"/>
        <v>1.32</v>
      </c>
      <c r="Y281" s="34">
        <f t="shared" si="159"/>
        <v>0.88</v>
      </c>
      <c r="Z281" s="34">
        <f t="shared" si="159"/>
        <v>0.93</v>
      </c>
      <c r="AC281" s="34" t="s">
        <v>273</v>
      </c>
      <c r="AD281" s="34">
        <f t="shared" si="160"/>
        <v>0.99</v>
      </c>
      <c r="AE281" s="34">
        <f t="shared" si="160"/>
        <v>1.1000000000000001</v>
      </c>
      <c r="AF281" s="34">
        <f t="shared" si="160"/>
        <v>0.96</v>
      </c>
      <c r="AG281" s="34">
        <f t="shared" si="160"/>
        <v>0.9</v>
      </c>
      <c r="AJ281" s="34" t="s">
        <v>273</v>
      </c>
      <c r="AK281" s="34">
        <f t="shared" si="161"/>
        <v>1.57</v>
      </c>
      <c r="AL281" s="34">
        <f t="shared" si="161"/>
        <v>4.18</v>
      </c>
      <c r="AM281" s="34">
        <f t="shared" si="161"/>
        <v>1.23</v>
      </c>
      <c r="AN281" s="34">
        <f t="shared" si="161"/>
        <v>0.43</v>
      </c>
      <c r="AQ281" s="34" t="s">
        <v>273</v>
      </c>
      <c r="AR281" s="34">
        <f t="shared" si="162"/>
        <v>1.89</v>
      </c>
      <c r="AS281" s="34">
        <f t="shared" si="162"/>
        <v>3.75</v>
      </c>
      <c r="AT281" s="34">
        <f t="shared" si="162"/>
        <v>1.55</v>
      </c>
      <c r="AU281" s="34">
        <f t="shared" si="162"/>
        <v>0.67</v>
      </c>
      <c r="AX281" s="34" t="s">
        <v>273</v>
      </c>
      <c r="AY281" s="34">
        <f t="shared" si="163"/>
        <v>1.36</v>
      </c>
      <c r="AZ281" s="34">
        <f t="shared" si="163"/>
        <v>1.89</v>
      </c>
      <c r="BA281" s="34">
        <f t="shared" si="163"/>
        <v>1.08</v>
      </c>
      <c r="BB281" s="34">
        <f t="shared" si="163"/>
        <v>0.84</v>
      </c>
      <c r="BE281" s="34" t="s">
        <v>273</v>
      </c>
      <c r="BF281" s="34">
        <f t="shared" si="164"/>
        <v>1.05</v>
      </c>
      <c r="BG281" s="34">
        <f t="shared" si="164"/>
        <v>1.62</v>
      </c>
      <c r="BH281" s="34">
        <f t="shared" si="164"/>
        <v>0.94</v>
      </c>
      <c r="BI281" s="34">
        <f t="shared" si="164"/>
        <v>0.35</v>
      </c>
      <c r="BL281" s="34" t="s">
        <v>273</v>
      </c>
      <c r="BM281" s="34">
        <f t="shared" si="165"/>
        <v>0.59</v>
      </c>
      <c r="BN281" s="34">
        <f t="shared" si="165"/>
        <v>1.24</v>
      </c>
      <c r="BO281" s="34">
        <f t="shared" si="165"/>
        <v>0.26</v>
      </c>
      <c r="BP281" s="34">
        <f t="shared" si="165"/>
        <v>0.48</v>
      </c>
      <c r="BS281" s="34" t="s">
        <v>273</v>
      </c>
      <c r="BT281" s="34">
        <f t="shared" si="166"/>
        <v>0.92</v>
      </c>
      <c r="BU281" s="34">
        <f t="shared" si="166"/>
        <v>1.44</v>
      </c>
      <c r="BV281" s="34">
        <f t="shared" si="166"/>
        <v>0.75</v>
      </c>
      <c r="BW281" s="34">
        <f t="shared" si="166"/>
        <v>0.46</v>
      </c>
      <c r="BZ281" s="34" t="s">
        <v>273</v>
      </c>
      <c r="CA281" s="34">
        <f t="shared" si="167"/>
        <v>1.19</v>
      </c>
      <c r="CB281" s="34">
        <f t="shared" si="167"/>
        <v>2.61</v>
      </c>
      <c r="CC281" s="34">
        <f t="shared" si="167"/>
        <v>0.77</v>
      </c>
      <c r="CD281" s="34">
        <f t="shared" si="167"/>
        <v>0.72</v>
      </c>
      <c r="CG281" s="34" t="s">
        <v>273</v>
      </c>
      <c r="CH281" s="34">
        <f t="shared" ref="CH281:CK281" si="288">SUM(CH29)</f>
        <v>1.38</v>
      </c>
      <c r="CI281" s="34">
        <f t="shared" si="288"/>
        <v>3.61</v>
      </c>
      <c r="CJ281" s="34">
        <f t="shared" si="288"/>
        <v>1.01</v>
      </c>
      <c r="CK281" s="34">
        <f t="shared" si="288"/>
        <v>0.44</v>
      </c>
      <c r="CN281" s="34" t="s">
        <v>273</v>
      </c>
      <c r="CO281" s="34">
        <f t="shared" ref="CO281:CR281" si="289">SUM(CO29)</f>
        <v>1.1399999999999999</v>
      </c>
      <c r="CP281" s="34">
        <f t="shared" si="289"/>
        <v>1.37</v>
      </c>
      <c r="CQ281" s="34">
        <f t="shared" si="289"/>
        <v>0.95</v>
      </c>
      <c r="CR281" s="34">
        <f t="shared" si="289"/>
        <v>1.17</v>
      </c>
      <c r="CU281" s="34" t="s">
        <v>273</v>
      </c>
      <c r="CV281" s="34">
        <f t="shared" ref="CV281:CY281" si="290">SUM(CV29)</f>
        <v>1.17</v>
      </c>
      <c r="CW281" s="34">
        <f t="shared" si="290"/>
        <v>1</v>
      </c>
      <c r="CX281" s="34">
        <f t="shared" si="290"/>
        <v>1.07</v>
      </c>
      <c r="CY281" s="34">
        <f t="shared" si="290"/>
        <v>1.35</v>
      </c>
      <c r="DB281" s="34" t="s">
        <v>273</v>
      </c>
      <c r="DC281" s="34">
        <f t="shared" ref="DC281:DF281" si="291">SUM(DC29)</f>
        <v>0.69</v>
      </c>
      <c r="DD281" s="34">
        <f t="shared" si="291"/>
        <v>0.57999999999999996</v>
      </c>
      <c r="DE281" s="34">
        <f t="shared" si="291"/>
        <v>0.74</v>
      </c>
      <c r="DF281" s="34">
        <f t="shared" si="291"/>
        <v>0.53</v>
      </c>
      <c r="DI281" s="34" t="s">
        <v>273</v>
      </c>
      <c r="DJ281" s="34">
        <f t="shared" ref="DJ281:DM281" si="292">SUM(DJ29)</f>
        <v>0.83</v>
      </c>
      <c r="DK281" s="34">
        <f t="shared" si="292"/>
        <v>1.1000000000000001</v>
      </c>
      <c r="DL281" s="34">
        <f t="shared" si="292"/>
        <v>0.72</v>
      </c>
      <c r="DM281" s="34">
        <f t="shared" si="292"/>
        <v>0.21</v>
      </c>
      <c r="DP281" s="34" t="s">
        <v>273</v>
      </c>
      <c r="DQ281" s="34">
        <f t="shared" ref="DQ281:DT281" si="293">SUM(DQ29)</f>
        <v>1.25</v>
      </c>
      <c r="DR281" s="34">
        <f t="shared" si="293"/>
        <v>2.14</v>
      </c>
      <c r="DS281" s="34">
        <f t="shared" si="293"/>
        <v>1.0900000000000001</v>
      </c>
      <c r="DT281" s="34">
        <f t="shared" si="293"/>
        <v>0.56999999999999995</v>
      </c>
      <c r="DW281" s="34" t="s">
        <v>273</v>
      </c>
      <c r="DX281" s="34">
        <f t="shared" ref="DX281:EA281" si="294">SUM(DX29)</f>
        <v>1.1299999999999999</v>
      </c>
      <c r="DY281" s="34">
        <f t="shared" si="294"/>
        <v>1.95</v>
      </c>
      <c r="DZ281" s="34">
        <f t="shared" si="294"/>
        <v>0.92</v>
      </c>
      <c r="EA281" s="34">
        <f t="shared" si="294"/>
        <v>0.23</v>
      </c>
      <c r="ED281" s="34" t="s">
        <v>273</v>
      </c>
      <c r="EE281" s="34">
        <f t="shared" ref="EE281:EH281" si="295">SUM(EE29)</f>
        <v>0.95</v>
      </c>
      <c r="EF281" s="34">
        <f t="shared" si="295"/>
        <v>2.08</v>
      </c>
      <c r="EG281" s="34">
        <f t="shared" si="295"/>
        <v>0.55000000000000004</v>
      </c>
      <c r="EH281" s="34">
        <f t="shared" si="295"/>
        <v>0.23</v>
      </c>
      <c r="EK281" s="34" t="s">
        <v>273</v>
      </c>
      <c r="EL281" s="34">
        <f t="shared" ref="EL281:EO281" si="296">SUM(EL29)</f>
        <v>1.08</v>
      </c>
      <c r="EM281" s="34">
        <f t="shared" si="296"/>
        <v>1</v>
      </c>
      <c r="EN281" s="34">
        <f t="shared" si="296"/>
        <v>1.0900000000000001</v>
      </c>
      <c r="EO281" s="34">
        <f t="shared" si="296"/>
        <v>0.4</v>
      </c>
      <c r="ER281" s="34" t="s">
        <v>273</v>
      </c>
      <c r="ES281" s="34">
        <f t="shared" ref="ES281:EV281" si="297">SUM(ES29)</f>
        <v>0.96</v>
      </c>
      <c r="ET281" s="34">
        <f t="shared" si="297"/>
        <v>0.93</v>
      </c>
      <c r="EU281" s="34">
        <f t="shared" si="297"/>
        <v>1.19</v>
      </c>
      <c r="EV281" s="34">
        <f t="shared" si="297"/>
        <v>0</v>
      </c>
      <c r="EZ281" s="34">
        <f t="shared" ref="EZ281:FC281" si="298">SUM(EZ29)</f>
        <v>0.92</v>
      </c>
      <c r="FA281" s="34">
        <f t="shared" si="298"/>
        <v>0.66</v>
      </c>
      <c r="FB281" s="34">
        <f t="shared" si="298"/>
        <v>0.9</v>
      </c>
      <c r="FC281" s="34">
        <f t="shared" si="298"/>
        <v>0.27</v>
      </c>
      <c r="FG281" s="34">
        <f t="shared" ref="FG281:FJ281" si="299">SUM(FG29)</f>
        <v>1.75</v>
      </c>
      <c r="FH281" s="34">
        <f t="shared" si="299"/>
        <v>1.36</v>
      </c>
      <c r="FI281" s="34">
        <f t="shared" si="299"/>
        <v>2.1800000000000002</v>
      </c>
      <c r="FJ281" s="34">
        <f t="shared" si="299"/>
        <v>0.34</v>
      </c>
      <c r="FN281" s="34">
        <f t="shared" ref="FN281:FQ281" si="300">SUM(FN29)</f>
        <v>1.49</v>
      </c>
      <c r="FO281" s="34">
        <f t="shared" si="300"/>
        <v>2.36</v>
      </c>
      <c r="FP281" s="34">
        <f t="shared" si="300"/>
        <v>1.57</v>
      </c>
      <c r="FQ281" s="34">
        <f t="shared" si="300"/>
        <v>0.12</v>
      </c>
      <c r="FU281" s="34">
        <f t="shared" ref="FU281:FX281" si="301">SUM(FU29)</f>
        <v>1.05</v>
      </c>
      <c r="FV281" s="34">
        <f t="shared" si="301"/>
        <v>1.68</v>
      </c>
      <c r="FW281" s="34">
        <f t="shared" si="301"/>
        <v>0.9</v>
      </c>
      <c r="FX281" s="34">
        <f t="shared" si="301"/>
        <v>0.35</v>
      </c>
      <c r="GB281" s="34">
        <f t="shared" ref="GB281:GE281" si="302">SUM(GB29)</f>
        <v>1.06</v>
      </c>
      <c r="GC281" s="34">
        <f t="shared" si="302"/>
        <v>1.68</v>
      </c>
      <c r="GD281" s="34">
        <f t="shared" si="302"/>
        <v>1.18</v>
      </c>
      <c r="GE281" s="34">
        <f t="shared" si="302"/>
        <v>0.18</v>
      </c>
    </row>
    <row r="282" spans="1:187" x14ac:dyDescent="0.25">
      <c r="A282" s="34" t="s">
        <v>274</v>
      </c>
      <c r="B282" s="34">
        <f t="shared" si="156"/>
        <v>1.49</v>
      </c>
      <c r="C282" s="34">
        <f t="shared" si="156"/>
        <v>1.27</v>
      </c>
      <c r="D282" s="34">
        <f t="shared" si="156"/>
        <v>1.65</v>
      </c>
      <c r="E282" s="34">
        <f t="shared" si="156"/>
        <v>1.43</v>
      </c>
      <c r="H282" s="34" t="s">
        <v>274</v>
      </c>
      <c r="I282" s="34">
        <f t="shared" si="157"/>
        <v>1.69</v>
      </c>
      <c r="J282" s="34">
        <f t="shared" si="157"/>
        <v>3.26</v>
      </c>
      <c r="K282" s="34">
        <f t="shared" si="157"/>
        <v>1.48</v>
      </c>
      <c r="L282" s="34">
        <f t="shared" si="157"/>
        <v>0.97</v>
      </c>
      <c r="O282" s="34" t="s">
        <v>274</v>
      </c>
      <c r="P282" s="34">
        <f t="shared" si="158"/>
        <v>1.75</v>
      </c>
      <c r="Q282" s="34">
        <f t="shared" si="158"/>
        <v>3.2</v>
      </c>
      <c r="R282" s="34">
        <f t="shared" si="158"/>
        <v>1.47</v>
      </c>
      <c r="S282" s="34">
        <f t="shared" si="158"/>
        <v>1.63</v>
      </c>
      <c r="V282" s="34" t="s">
        <v>274</v>
      </c>
      <c r="W282" s="34">
        <f t="shared" si="159"/>
        <v>1.86</v>
      </c>
      <c r="X282" s="34">
        <f t="shared" si="159"/>
        <v>1.1000000000000001</v>
      </c>
      <c r="Y282" s="34">
        <f t="shared" si="159"/>
        <v>2.02</v>
      </c>
      <c r="Z282" s="34">
        <f t="shared" si="159"/>
        <v>1.64</v>
      </c>
      <c r="AC282" s="34" t="s">
        <v>274</v>
      </c>
      <c r="AD282" s="34">
        <f t="shared" si="160"/>
        <v>1.68</v>
      </c>
      <c r="AE282" s="34">
        <f t="shared" si="160"/>
        <v>1.31</v>
      </c>
      <c r="AF282" s="34">
        <f t="shared" si="160"/>
        <v>1.84</v>
      </c>
      <c r="AG282" s="34">
        <f t="shared" si="160"/>
        <v>1.2</v>
      </c>
      <c r="AJ282" s="34" t="s">
        <v>274</v>
      </c>
      <c r="AK282" s="34">
        <f t="shared" si="161"/>
        <v>1.05</v>
      </c>
      <c r="AL282" s="34">
        <f t="shared" si="161"/>
        <v>0.26</v>
      </c>
      <c r="AM282" s="34">
        <f t="shared" si="161"/>
        <v>1.28</v>
      </c>
      <c r="AN282" s="34">
        <f t="shared" si="161"/>
        <v>0.84</v>
      </c>
      <c r="AQ282" s="34" t="s">
        <v>274</v>
      </c>
      <c r="AR282" s="34">
        <f t="shared" si="162"/>
        <v>0.84</v>
      </c>
      <c r="AS282" s="34">
        <f t="shared" si="162"/>
        <v>0.23</v>
      </c>
      <c r="AT282" s="34">
        <f t="shared" si="162"/>
        <v>0.99</v>
      </c>
      <c r="AU282" s="34">
        <f t="shared" si="162"/>
        <v>0.88</v>
      </c>
      <c r="AX282" s="34" t="s">
        <v>274</v>
      </c>
      <c r="AY282" s="34">
        <f t="shared" si="163"/>
        <v>0.87</v>
      </c>
      <c r="AZ282" s="34">
        <f t="shared" si="163"/>
        <v>1.07</v>
      </c>
      <c r="BA282" s="34">
        <f t="shared" si="163"/>
        <v>0.69</v>
      </c>
      <c r="BB282" s="34">
        <f t="shared" si="163"/>
        <v>1.07</v>
      </c>
      <c r="BE282" s="34" t="s">
        <v>274</v>
      </c>
      <c r="BF282" s="34">
        <f t="shared" si="164"/>
        <v>0.74</v>
      </c>
      <c r="BG282" s="34">
        <f t="shared" si="164"/>
        <v>0.85</v>
      </c>
      <c r="BH282" s="34">
        <f t="shared" si="164"/>
        <v>0.65</v>
      </c>
      <c r="BI282" s="34">
        <f t="shared" si="164"/>
        <v>0.76</v>
      </c>
      <c r="BL282" s="34" t="s">
        <v>274</v>
      </c>
      <c r="BM282" s="34">
        <f t="shared" si="165"/>
        <v>0.67</v>
      </c>
      <c r="BN282" s="34">
        <f t="shared" si="165"/>
        <v>1.1499999999999999</v>
      </c>
      <c r="BO282" s="34">
        <f t="shared" si="165"/>
        <v>0.5</v>
      </c>
      <c r="BP282" s="34">
        <f t="shared" si="165"/>
        <v>1.1000000000000001</v>
      </c>
      <c r="BS282" s="34" t="s">
        <v>274</v>
      </c>
      <c r="BT282" s="34">
        <f t="shared" si="166"/>
        <v>0.6</v>
      </c>
      <c r="BU282" s="34">
        <f t="shared" si="166"/>
        <v>0.38</v>
      </c>
      <c r="BV282" s="34">
        <f t="shared" si="166"/>
        <v>0.63</v>
      </c>
      <c r="BW282" s="34">
        <f t="shared" si="166"/>
        <v>0.52</v>
      </c>
      <c r="BZ282" s="34" t="s">
        <v>274</v>
      </c>
      <c r="CA282" s="34">
        <f t="shared" si="167"/>
        <v>0.9</v>
      </c>
      <c r="CB282" s="34">
        <f t="shared" si="167"/>
        <v>1.88</v>
      </c>
      <c r="CC282" s="34">
        <f t="shared" si="167"/>
        <v>0.4</v>
      </c>
      <c r="CD282" s="34">
        <f t="shared" si="167"/>
        <v>1.68</v>
      </c>
      <c r="CG282" s="34" t="s">
        <v>274</v>
      </c>
      <c r="CH282" s="34">
        <f t="shared" ref="CH282:CK282" si="303">SUM(CH30)</f>
        <v>1.02</v>
      </c>
      <c r="CI282" s="34">
        <f t="shared" si="303"/>
        <v>1.1599999999999999</v>
      </c>
      <c r="CJ282" s="34">
        <f t="shared" si="303"/>
        <v>1.2</v>
      </c>
      <c r="CK282" s="34">
        <f t="shared" si="303"/>
        <v>0.31</v>
      </c>
      <c r="CN282" s="34" t="s">
        <v>274</v>
      </c>
      <c r="CO282" s="34">
        <f t="shared" ref="CO282:CR282" si="304">SUM(CO30)</f>
        <v>0.89</v>
      </c>
      <c r="CP282" s="34">
        <f t="shared" si="304"/>
        <v>0.93</v>
      </c>
      <c r="CQ282" s="34">
        <f t="shared" si="304"/>
        <v>1.08</v>
      </c>
      <c r="CR282" s="34">
        <f t="shared" si="304"/>
        <v>0.28999999999999998</v>
      </c>
      <c r="CU282" s="34" t="s">
        <v>274</v>
      </c>
      <c r="CV282" s="34">
        <f t="shared" ref="CV282:CY282" si="305">SUM(CV30)</f>
        <v>0.3</v>
      </c>
      <c r="CW282" s="34">
        <f t="shared" si="305"/>
        <v>0.44</v>
      </c>
      <c r="CX282" s="34">
        <f t="shared" si="305"/>
        <v>0.26</v>
      </c>
      <c r="CY282" s="34">
        <f t="shared" si="305"/>
        <v>0.3</v>
      </c>
      <c r="DB282" s="34" t="s">
        <v>274</v>
      </c>
      <c r="DC282" s="34">
        <f t="shared" ref="DC282:DF282" si="306">SUM(DC30)</f>
        <v>0.31</v>
      </c>
      <c r="DD282" s="34">
        <f t="shared" si="306"/>
        <v>0.91</v>
      </c>
      <c r="DE282" s="34">
        <f t="shared" si="306"/>
        <v>0.2</v>
      </c>
      <c r="DF282" s="34">
        <f t="shared" si="306"/>
        <v>0.3</v>
      </c>
      <c r="DI282" s="34" t="s">
        <v>274</v>
      </c>
      <c r="DJ282" s="34">
        <f t="shared" ref="DJ282:DM282" si="307">SUM(DJ30)</f>
        <v>0.2</v>
      </c>
      <c r="DK282" s="34">
        <f t="shared" si="307"/>
        <v>0.39</v>
      </c>
      <c r="DL282" s="34">
        <f t="shared" si="307"/>
        <v>0.18</v>
      </c>
      <c r="DM282" s="34">
        <f t="shared" si="307"/>
        <v>7.0000000000000007E-2</v>
      </c>
      <c r="DP282" s="34" t="s">
        <v>274</v>
      </c>
      <c r="DQ282" s="34">
        <f t="shared" ref="DQ282:DT282" si="308">SUM(DQ30)</f>
        <v>0.18</v>
      </c>
      <c r="DR282" s="34">
        <f t="shared" si="308"/>
        <v>0.45</v>
      </c>
      <c r="DS282" s="34">
        <f t="shared" si="308"/>
        <v>0.1</v>
      </c>
      <c r="DT282" s="34">
        <f t="shared" si="308"/>
        <v>0.34</v>
      </c>
      <c r="DW282" s="34" t="s">
        <v>274</v>
      </c>
      <c r="DX282" s="34">
        <f t="shared" ref="DX282:EA282" si="309">SUM(DX30)</f>
        <v>0.17</v>
      </c>
      <c r="DY282" s="34">
        <f t="shared" si="309"/>
        <v>0.81</v>
      </c>
      <c r="DZ282" s="34">
        <f t="shared" si="309"/>
        <v>0.02</v>
      </c>
      <c r="EA282" s="34">
        <f t="shared" si="309"/>
        <v>0.18</v>
      </c>
      <c r="ED282" s="34" t="s">
        <v>274</v>
      </c>
      <c r="EE282" s="34">
        <f t="shared" ref="EE282:EH282" si="310">SUM(EE30)</f>
        <v>0.48</v>
      </c>
      <c r="EF282" s="34">
        <f t="shared" si="310"/>
        <v>0.45</v>
      </c>
      <c r="EG282" s="34">
        <f t="shared" si="310"/>
        <v>0.13</v>
      </c>
      <c r="EH282" s="34">
        <f t="shared" si="310"/>
        <v>1.95</v>
      </c>
      <c r="EK282" s="34" t="s">
        <v>274</v>
      </c>
      <c r="EL282" s="34">
        <f t="shared" ref="EL282:EO282" si="311">SUM(EL30)</f>
        <v>0.1</v>
      </c>
      <c r="EM282" s="34">
        <f t="shared" si="311"/>
        <v>0.14000000000000001</v>
      </c>
      <c r="EN282" s="34">
        <f t="shared" si="311"/>
        <v>0.02</v>
      </c>
      <c r="EO282" s="34">
        <f t="shared" si="311"/>
        <v>0.35</v>
      </c>
      <c r="ER282" s="34" t="s">
        <v>274</v>
      </c>
      <c r="ES282" s="34">
        <f t="shared" ref="ES282:EV282" si="312">SUM(ES30)</f>
        <v>0.33</v>
      </c>
      <c r="ET282" s="34">
        <f t="shared" si="312"/>
        <v>0.64</v>
      </c>
      <c r="EU282" s="34">
        <f t="shared" si="312"/>
        <v>0.05</v>
      </c>
      <c r="EV282" s="34">
        <f t="shared" si="312"/>
        <v>1.1499999999999999</v>
      </c>
      <c r="EZ282" s="34">
        <f t="shared" ref="EZ282:FC282" si="313">SUM(EZ30)</f>
        <v>0.18</v>
      </c>
      <c r="FA282" s="34">
        <f t="shared" si="313"/>
        <v>0.56000000000000005</v>
      </c>
      <c r="FB282" s="34">
        <f t="shared" si="313"/>
        <v>0.03</v>
      </c>
      <c r="FC282" s="34">
        <f t="shared" si="313"/>
        <v>0.56000000000000005</v>
      </c>
      <c r="FG282" s="34">
        <f t="shared" ref="FG282:FJ282" si="314">SUM(FG30)</f>
        <v>0.35</v>
      </c>
      <c r="FH282" s="34">
        <f t="shared" si="314"/>
        <v>0.61</v>
      </c>
      <c r="FI282" s="34">
        <f t="shared" si="314"/>
        <v>0.04</v>
      </c>
      <c r="FJ282" s="34">
        <f t="shared" si="314"/>
        <v>1.35</v>
      </c>
      <c r="FN282" s="34">
        <f t="shared" ref="FN282:FQ282" si="315">SUM(FN30)</f>
        <v>0.24</v>
      </c>
      <c r="FO282" s="34">
        <f t="shared" si="315"/>
        <v>0.15</v>
      </c>
      <c r="FP282" s="34">
        <f t="shared" si="315"/>
        <v>0.11</v>
      </c>
      <c r="FQ282" s="34">
        <f t="shared" si="315"/>
        <v>0.91</v>
      </c>
      <c r="FU282" s="34">
        <f t="shared" ref="FU282:FX282" si="316">SUM(FU30)</f>
        <v>0.3</v>
      </c>
      <c r="FV282" s="34">
        <f t="shared" si="316"/>
        <v>0.92</v>
      </c>
      <c r="FW282" s="34">
        <f t="shared" si="316"/>
        <v>0.08</v>
      </c>
      <c r="FX282" s="34">
        <f t="shared" si="316"/>
        <v>0</v>
      </c>
      <c r="GB282" s="34">
        <f t="shared" ref="GB282:GE282" si="317">SUM(GB30)</f>
        <v>0.32</v>
      </c>
      <c r="GC282" s="34">
        <f t="shared" si="317"/>
        <v>1.35</v>
      </c>
      <c r="GD282" s="34">
        <f t="shared" si="317"/>
        <v>0</v>
      </c>
      <c r="GE282" s="34">
        <f t="shared" si="317"/>
        <v>0.48</v>
      </c>
    </row>
    <row r="283" spans="1:187" x14ac:dyDescent="0.25">
      <c r="A283" s="34" t="s">
        <v>275</v>
      </c>
      <c r="B283" s="34">
        <f t="shared" si="156"/>
        <v>1.63</v>
      </c>
      <c r="C283" s="34">
        <f t="shared" si="156"/>
        <v>3.34</v>
      </c>
      <c r="D283" s="34">
        <f t="shared" si="156"/>
        <v>1.71</v>
      </c>
      <c r="E283" s="34">
        <f t="shared" si="156"/>
        <v>0.3</v>
      </c>
      <c r="H283" s="34" t="s">
        <v>275</v>
      </c>
      <c r="I283" s="34">
        <f t="shared" si="157"/>
        <v>1.74</v>
      </c>
      <c r="J283" s="34">
        <f t="shared" si="157"/>
        <v>2.5099999999999998</v>
      </c>
      <c r="K283" s="34">
        <f t="shared" si="157"/>
        <v>1.95</v>
      </c>
      <c r="L283" s="34">
        <f t="shared" si="157"/>
        <v>0.11</v>
      </c>
      <c r="O283" s="34" t="s">
        <v>275</v>
      </c>
      <c r="P283" s="34">
        <f t="shared" si="158"/>
        <v>1.52</v>
      </c>
      <c r="Q283" s="34">
        <f t="shared" si="158"/>
        <v>3.11</v>
      </c>
      <c r="R283" s="34">
        <f t="shared" si="158"/>
        <v>1.49</v>
      </c>
      <c r="S283" s="34">
        <f t="shared" si="158"/>
        <v>0.65</v>
      </c>
      <c r="V283" s="34" t="s">
        <v>275</v>
      </c>
      <c r="W283" s="34">
        <f t="shared" si="159"/>
        <v>1.23</v>
      </c>
      <c r="X283" s="34">
        <f t="shared" si="159"/>
        <v>3.54</v>
      </c>
      <c r="Y283" s="34">
        <f t="shared" si="159"/>
        <v>1.06</v>
      </c>
      <c r="Z283" s="34">
        <f t="shared" si="159"/>
        <v>0.19</v>
      </c>
      <c r="AC283" s="34" t="s">
        <v>275</v>
      </c>
      <c r="AD283" s="34">
        <f t="shared" si="160"/>
        <v>1.27</v>
      </c>
      <c r="AE283" s="34">
        <f t="shared" si="160"/>
        <v>0.93</v>
      </c>
      <c r="AF283" s="34">
        <f t="shared" si="160"/>
        <v>1.6</v>
      </c>
      <c r="AG283" s="34">
        <f t="shared" si="160"/>
        <v>0.03</v>
      </c>
      <c r="AJ283" s="34" t="s">
        <v>275</v>
      </c>
      <c r="AK283" s="34">
        <f t="shared" si="161"/>
        <v>0.84</v>
      </c>
      <c r="AL283" s="34">
        <f t="shared" si="161"/>
        <v>0.72</v>
      </c>
      <c r="AM283" s="34">
        <f t="shared" si="161"/>
        <v>1</v>
      </c>
      <c r="AN283" s="34">
        <f t="shared" si="161"/>
        <v>0.3</v>
      </c>
      <c r="AQ283" s="34" t="s">
        <v>275</v>
      </c>
      <c r="AR283" s="34">
        <f t="shared" si="162"/>
        <v>0.8</v>
      </c>
      <c r="AS283" s="34">
        <f t="shared" si="162"/>
        <v>1.32</v>
      </c>
      <c r="AT283" s="34">
        <f t="shared" si="162"/>
        <v>0.8</v>
      </c>
      <c r="AU283" s="34">
        <f t="shared" si="162"/>
        <v>0.34</v>
      </c>
      <c r="AX283" s="34" t="s">
        <v>275</v>
      </c>
      <c r="AY283" s="34">
        <f t="shared" si="163"/>
        <v>0.69</v>
      </c>
      <c r="AZ283" s="34">
        <f t="shared" si="163"/>
        <v>0.41</v>
      </c>
      <c r="BA283" s="34">
        <f t="shared" si="163"/>
        <v>0.93</v>
      </c>
      <c r="BB283" s="34">
        <f t="shared" si="163"/>
        <v>0</v>
      </c>
      <c r="BE283" s="34" t="s">
        <v>275</v>
      </c>
      <c r="BF283" s="34">
        <f t="shared" si="164"/>
        <v>0.41</v>
      </c>
      <c r="BG283" s="34">
        <f t="shared" si="164"/>
        <v>0.23</v>
      </c>
      <c r="BH283" s="34">
        <f t="shared" si="164"/>
        <v>0.52</v>
      </c>
      <c r="BI283" s="34">
        <f t="shared" si="164"/>
        <v>0</v>
      </c>
      <c r="BL283" s="34" t="s">
        <v>275</v>
      </c>
      <c r="BM283" s="34">
        <f t="shared" si="165"/>
        <v>0.62</v>
      </c>
      <c r="BN283" s="34">
        <f t="shared" si="165"/>
        <v>0.82</v>
      </c>
      <c r="BO283" s="34">
        <f t="shared" si="165"/>
        <v>0.77</v>
      </c>
      <c r="BP283" s="34">
        <f t="shared" si="165"/>
        <v>0</v>
      </c>
      <c r="BS283" s="34" t="s">
        <v>275</v>
      </c>
      <c r="BT283" s="34">
        <f t="shared" si="166"/>
        <v>0.61</v>
      </c>
      <c r="BU283" s="34">
        <f t="shared" si="166"/>
        <v>1.1299999999999999</v>
      </c>
      <c r="BV283" s="34">
        <f t="shared" si="166"/>
        <v>0.6</v>
      </c>
      <c r="BW283" s="34">
        <f t="shared" si="166"/>
        <v>0.28999999999999998</v>
      </c>
      <c r="BZ283" s="34" t="s">
        <v>275</v>
      </c>
      <c r="CA283" s="34">
        <f t="shared" si="167"/>
        <v>1.08</v>
      </c>
      <c r="CB283" s="34">
        <f t="shared" si="167"/>
        <v>2.58</v>
      </c>
      <c r="CC283" s="34">
        <f t="shared" si="167"/>
        <v>0.69</v>
      </c>
      <c r="CD283" s="34">
        <f t="shared" si="167"/>
        <v>1.1399999999999999</v>
      </c>
      <c r="CG283" s="34" t="s">
        <v>275</v>
      </c>
      <c r="CH283" s="34">
        <f t="shared" ref="CH283:CK283" si="318">SUM(CH31)</f>
        <v>0.49</v>
      </c>
      <c r="CI283" s="34">
        <f t="shared" si="318"/>
        <v>1.99</v>
      </c>
      <c r="CJ283" s="34">
        <f t="shared" si="318"/>
        <v>0.28000000000000003</v>
      </c>
      <c r="CK283" s="34">
        <f t="shared" si="318"/>
        <v>0.13</v>
      </c>
      <c r="CN283" s="34" t="s">
        <v>275</v>
      </c>
      <c r="CO283" s="34">
        <f t="shared" ref="CO283:CR283" si="319">SUM(CO31)</f>
        <v>0.5</v>
      </c>
      <c r="CP283" s="34">
        <f t="shared" si="319"/>
        <v>1.56</v>
      </c>
      <c r="CQ283" s="34">
        <f t="shared" si="319"/>
        <v>0.34</v>
      </c>
      <c r="CR283" s="34">
        <f t="shared" si="319"/>
        <v>0.28000000000000003</v>
      </c>
      <c r="CU283" s="34" t="s">
        <v>275</v>
      </c>
      <c r="CV283" s="34">
        <f t="shared" ref="CV283:CY283" si="320">SUM(CV31)</f>
        <v>1.19</v>
      </c>
      <c r="CW283" s="34">
        <f t="shared" si="320"/>
        <v>2.17</v>
      </c>
      <c r="CX283" s="34">
        <f t="shared" si="320"/>
        <v>1.28</v>
      </c>
      <c r="CY283" s="34">
        <f t="shared" si="320"/>
        <v>0.16</v>
      </c>
      <c r="DB283" s="34" t="s">
        <v>275</v>
      </c>
      <c r="DC283" s="34">
        <f t="shared" ref="DC283:DF283" si="321">SUM(DC31)</f>
        <v>1.1200000000000001</v>
      </c>
      <c r="DD283" s="34">
        <f t="shared" si="321"/>
        <v>0.78</v>
      </c>
      <c r="DE283" s="34">
        <f t="shared" si="321"/>
        <v>1.1399999999999999</v>
      </c>
      <c r="DF283" s="34">
        <f t="shared" si="321"/>
        <v>1.04</v>
      </c>
      <c r="DI283" s="34" t="s">
        <v>275</v>
      </c>
      <c r="DJ283" s="34">
        <f t="shared" ref="DJ283:DM283" si="322">SUM(DJ31)</f>
        <v>1.17</v>
      </c>
      <c r="DK283" s="34">
        <f t="shared" si="322"/>
        <v>0.43</v>
      </c>
      <c r="DL283" s="34">
        <f t="shared" si="322"/>
        <v>1.17</v>
      </c>
      <c r="DM283" s="34">
        <f t="shared" si="322"/>
        <v>0.98</v>
      </c>
      <c r="DP283" s="34" t="s">
        <v>275</v>
      </c>
      <c r="DQ283" s="34">
        <f t="shared" ref="DQ283:DT283" si="323">SUM(DQ31)</f>
        <v>0.94</v>
      </c>
      <c r="DR283" s="34">
        <f t="shared" si="323"/>
        <v>0.87</v>
      </c>
      <c r="DS283" s="34">
        <f t="shared" si="323"/>
        <v>0.87</v>
      </c>
      <c r="DT283" s="34">
        <f t="shared" si="323"/>
        <v>0.81</v>
      </c>
      <c r="DW283" s="34" t="s">
        <v>275</v>
      </c>
      <c r="DX283" s="34">
        <f t="shared" ref="DX283:EA283" si="324">SUM(DX31)</f>
        <v>0.83</v>
      </c>
      <c r="DY283" s="34">
        <f t="shared" si="324"/>
        <v>0.84</v>
      </c>
      <c r="DZ283" s="34">
        <f t="shared" si="324"/>
        <v>0.78</v>
      </c>
      <c r="EA283" s="34">
        <f t="shared" si="324"/>
        <v>0.94</v>
      </c>
      <c r="ED283" s="34" t="s">
        <v>275</v>
      </c>
      <c r="EE283" s="34">
        <f t="shared" ref="EE283:EH283" si="325">SUM(EE31)</f>
        <v>1.1100000000000001</v>
      </c>
      <c r="EF283" s="34">
        <f t="shared" si="325"/>
        <v>1.61</v>
      </c>
      <c r="EG283" s="34">
        <f t="shared" si="325"/>
        <v>1.17</v>
      </c>
      <c r="EH283" s="34">
        <f t="shared" si="325"/>
        <v>0.06</v>
      </c>
      <c r="EK283" s="34" t="s">
        <v>275</v>
      </c>
      <c r="EL283" s="34">
        <f t="shared" ref="EL283:EO283" si="326">SUM(EL31)</f>
        <v>0.85</v>
      </c>
      <c r="EM283" s="34">
        <f t="shared" si="326"/>
        <v>1.6</v>
      </c>
      <c r="EN283" s="34">
        <f t="shared" si="326"/>
        <v>0.8</v>
      </c>
      <c r="EO283" s="34">
        <f t="shared" si="326"/>
        <v>0.37</v>
      </c>
      <c r="ER283" s="34" t="s">
        <v>275</v>
      </c>
      <c r="ES283" s="34">
        <f t="shared" ref="ES283:EV283" si="327">SUM(ES31)</f>
        <v>1.0900000000000001</v>
      </c>
      <c r="ET283" s="34">
        <f t="shared" si="327"/>
        <v>2.68</v>
      </c>
      <c r="EU283" s="34">
        <f t="shared" si="327"/>
        <v>0.9</v>
      </c>
      <c r="EV283" s="34">
        <f t="shared" si="327"/>
        <v>0.23</v>
      </c>
      <c r="EZ283" s="34">
        <f t="shared" ref="EZ283:FC283" si="328">SUM(EZ31)</f>
        <v>0.84</v>
      </c>
      <c r="FA283" s="34">
        <f t="shared" si="328"/>
        <v>1.78</v>
      </c>
      <c r="FB283" s="34">
        <f t="shared" si="328"/>
        <v>0.63</v>
      </c>
      <c r="FC283" s="34">
        <f t="shared" si="328"/>
        <v>0.95</v>
      </c>
      <c r="FG283" s="34">
        <f t="shared" ref="FG283:FJ283" si="329">SUM(FG31)</f>
        <v>1.22</v>
      </c>
      <c r="FH283" s="34">
        <f t="shared" si="329"/>
        <v>3.13</v>
      </c>
      <c r="FI283" s="34">
        <f t="shared" si="329"/>
        <v>1.07</v>
      </c>
      <c r="FJ283" s="34">
        <f t="shared" si="329"/>
        <v>0.33</v>
      </c>
      <c r="FN283" s="34">
        <f t="shared" ref="FN283:FQ283" si="330">SUM(FN31)</f>
        <v>0.89</v>
      </c>
      <c r="FO283" s="34">
        <f t="shared" si="330"/>
        <v>0.45</v>
      </c>
      <c r="FP283" s="34">
        <f t="shared" si="330"/>
        <v>1.18</v>
      </c>
      <c r="FQ283" s="34">
        <f t="shared" si="330"/>
        <v>0</v>
      </c>
      <c r="FU283" s="34">
        <f t="shared" ref="FU283:FX283" si="331">SUM(FU31)</f>
        <v>1.37</v>
      </c>
      <c r="FV283" s="34">
        <f t="shared" si="331"/>
        <v>1.22</v>
      </c>
      <c r="FW283" s="34">
        <f t="shared" si="331"/>
        <v>1.82</v>
      </c>
      <c r="FX283" s="34">
        <f t="shared" si="331"/>
        <v>0</v>
      </c>
      <c r="GB283" s="34">
        <f t="shared" ref="GB283:GE283" si="332">SUM(GB31)</f>
        <v>1.57</v>
      </c>
      <c r="GC283" s="34">
        <f t="shared" si="332"/>
        <v>0.95</v>
      </c>
      <c r="GD283" s="34">
        <f t="shared" si="332"/>
        <v>2.06</v>
      </c>
      <c r="GE283" s="34">
        <f t="shared" si="332"/>
        <v>0.68</v>
      </c>
    </row>
    <row r="284" spans="1:187" x14ac:dyDescent="0.25">
      <c r="A284" s="34" t="s">
        <v>276</v>
      </c>
      <c r="B284" s="34">
        <f t="shared" si="156"/>
        <v>0.2</v>
      </c>
      <c r="C284" s="34">
        <f t="shared" si="156"/>
        <v>0</v>
      </c>
      <c r="D284" s="34">
        <f t="shared" si="156"/>
        <v>0.09</v>
      </c>
      <c r="E284" s="34">
        <f t="shared" si="156"/>
        <v>7.0000000000000007E-2</v>
      </c>
      <c r="H284" s="34" t="s">
        <v>276</v>
      </c>
      <c r="I284" s="34">
        <f t="shared" si="157"/>
        <v>0.37</v>
      </c>
      <c r="J284" s="34">
        <f t="shared" si="157"/>
        <v>0.31</v>
      </c>
      <c r="K284" s="34">
        <f t="shared" si="157"/>
        <v>0.02</v>
      </c>
      <c r="L284" s="34">
        <f t="shared" si="157"/>
        <v>0</v>
      </c>
      <c r="O284" s="34" t="s">
        <v>276</v>
      </c>
      <c r="P284" s="34">
        <f t="shared" si="158"/>
        <v>0.28000000000000003</v>
      </c>
      <c r="Q284" s="34">
        <f t="shared" si="158"/>
        <v>0.1</v>
      </c>
      <c r="R284" s="34">
        <f t="shared" si="158"/>
        <v>0.12</v>
      </c>
      <c r="S284" s="34">
        <f t="shared" si="158"/>
        <v>0.2</v>
      </c>
      <c r="V284" s="34" t="s">
        <v>276</v>
      </c>
      <c r="W284" s="34">
        <f t="shared" si="159"/>
        <v>0.25</v>
      </c>
      <c r="X284" s="34">
        <f t="shared" si="159"/>
        <v>0.19</v>
      </c>
      <c r="Y284" s="34">
        <f t="shared" si="159"/>
        <v>0.19</v>
      </c>
      <c r="Z284" s="34">
        <f t="shared" si="159"/>
        <v>7.0000000000000007E-2</v>
      </c>
      <c r="AC284" s="34" t="s">
        <v>276</v>
      </c>
      <c r="AD284" s="34">
        <f t="shared" si="160"/>
        <v>0.24</v>
      </c>
      <c r="AE284" s="34">
        <f t="shared" si="160"/>
        <v>0.57999999999999996</v>
      </c>
      <c r="AF284" s="34">
        <f t="shared" si="160"/>
        <v>0.03</v>
      </c>
      <c r="AG284" s="34">
        <f t="shared" si="160"/>
        <v>0</v>
      </c>
      <c r="AJ284" s="34" t="s">
        <v>276</v>
      </c>
      <c r="AK284" s="34">
        <f t="shared" si="161"/>
        <v>0.24</v>
      </c>
      <c r="AL284" s="34">
        <f t="shared" si="161"/>
        <v>0.78</v>
      </c>
      <c r="AM284" s="34">
        <f t="shared" si="161"/>
        <v>0.09</v>
      </c>
      <c r="AN284" s="34">
        <f t="shared" si="161"/>
        <v>0</v>
      </c>
      <c r="AQ284" s="34" t="s">
        <v>276</v>
      </c>
      <c r="AR284" s="34">
        <f t="shared" si="162"/>
        <v>0.42</v>
      </c>
      <c r="AS284" s="34">
        <f t="shared" si="162"/>
        <v>1.03</v>
      </c>
      <c r="AT284" s="34">
        <f t="shared" si="162"/>
        <v>0.24</v>
      </c>
      <c r="AU284" s="34">
        <f t="shared" si="162"/>
        <v>0</v>
      </c>
      <c r="AX284" s="34" t="s">
        <v>276</v>
      </c>
      <c r="AY284" s="34">
        <f t="shared" si="163"/>
        <v>0.36</v>
      </c>
      <c r="AZ284" s="34">
        <f t="shared" si="163"/>
        <v>1.37</v>
      </c>
      <c r="BA284" s="34">
        <f t="shared" si="163"/>
        <v>0.15</v>
      </c>
      <c r="BB284" s="34">
        <f t="shared" si="163"/>
        <v>0.3</v>
      </c>
      <c r="BE284" s="34" t="s">
        <v>276</v>
      </c>
      <c r="BF284" s="34">
        <f t="shared" si="164"/>
        <v>0.34</v>
      </c>
      <c r="BG284" s="34">
        <f t="shared" si="164"/>
        <v>1.03</v>
      </c>
      <c r="BH284" s="34">
        <f t="shared" si="164"/>
        <v>0.12</v>
      </c>
      <c r="BI284" s="34">
        <f t="shared" si="164"/>
        <v>0</v>
      </c>
      <c r="BL284" s="34" t="s">
        <v>276</v>
      </c>
      <c r="BM284" s="34">
        <f t="shared" si="165"/>
        <v>0.11</v>
      </c>
      <c r="BN284" s="34">
        <f t="shared" si="165"/>
        <v>0.46</v>
      </c>
      <c r="BO284" s="34">
        <f t="shared" si="165"/>
        <v>0.08</v>
      </c>
      <c r="BP284" s="34">
        <f t="shared" si="165"/>
        <v>0</v>
      </c>
      <c r="BS284" s="34" t="s">
        <v>276</v>
      </c>
      <c r="BT284" s="34">
        <f t="shared" si="166"/>
        <v>0.25</v>
      </c>
      <c r="BU284" s="34">
        <f t="shared" si="166"/>
        <v>0.48</v>
      </c>
      <c r="BV284" s="34">
        <f t="shared" si="166"/>
        <v>0.1</v>
      </c>
      <c r="BW284" s="34">
        <f t="shared" si="166"/>
        <v>0</v>
      </c>
      <c r="BZ284" s="34" t="s">
        <v>276</v>
      </c>
      <c r="CA284" s="34">
        <f t="shared" si="167"/>
        <v>0.19</v>
      </c>
      <c r="CB284" s="34">
        <f t="shared" si="167"/>
        <v>0.06</v>
      </c>
      <c r="CC284" s="34">
        <f t="shared" si="167"/>
        <v>7.0000000000000007E-2</v>
      </c>
      <c r="CD284" s="34">
        <f t="shared" si="167"/>
        <v>0.08</v>
      </c>
      <c r="CG284" s="34" t="s">
        <v>276</v>
      </c>
      <c r="CH284" s="34">
        <f t="shared" ref="CH284:CK284" si="333">SUM(CH32)</f>
        <v>0.17</v>
      </c>
      <c r="CI284" s="34">
        <f t="shared" si="333"/>
        <v>0.25</v>
      </c>
      <c r="CJ284" s="34">
        <f t="shared" si="333"/>
        <v>0.16</v>
      </c>
      <c r="CK284" s="34">
        <f t="shared" si="333"/>
        <v>0.19</v>
      </c>
      <c r="CN284" s="34" t="s">
        <v>276</v>
      </c>
      <c r="CO284" s="34">
        <f t="shared" ref="CO284:CR284" si="334">SUM(CO32)</f>
        <v>0.12</v>
      </c>
      <c r="CP284" s="34">
        <f t="shared" si="334"/>
        <v>0</v>
      </c>
      <c r="CQ284" s="34">
        <f t="shared" si="334"/>
        <v>0.15</v>
      </c>
      <c r="CR284" s="34">
        <f t="shared" si="334"/>
        <v>0.13</v>
      </c>
      <c r="CU284" s="34" t="s">
        <v>276</v>
      </c>
      <c r="CV284" s="34">
        <f t="shared" ref="CV284:CY284" si="335">SUM(CV32)</f>
        <v>7.0000000000000007E-2</v>
      </c>
      <c r="CW284" s="34">
        <f t="shared" si="335"/>
        <v>0</v>
      </c>
      <c r="CX284" s="34">
        <f t="shared" si="335"/>
        <v>0.09</v>
      </c>
      <c r="CY284" s="34">
        <f t="shared" si="335"/>
        <v>0.09</v>
      </c>
      <c r="DB284" s="34" t="s">
        <v>276</v>
      </c>
      <c r="DC284" s="34">
        <f t="shared" ref="DC284:DF284" si="336">SUM(DC32)</f>
        <v>0.04</v>
      </c>
      <c r="DD284" s="34">
        <f t="shared" si="336"/>
        <v>7.0000000000000007E-2</v>
      </c>
      <c r="DE284" s="34">
        <f t="shared" si="336"/>
        <v>0.04</v>
      </c>
      <c r="DF284" s="34">
        <f t="shared" si="336"/>
        <v>0</v>
      </c>
      <c r="DI284" s="34" t="s">
        <v>276</v>
      </c>
      <c r="DJ284" s="34">
        <f t="shared" ref="DJ284:DM284" si="337">SUM(DJ32)</f>
        <v>7.0000000000000007E-2</v>
      </c>
      <c r="DK284" s="34">
        <f t="shared" si="337"/>
        <v>0.21</v>
      </c>
      <c r="DL284" s="34">
        <f t="shared" si="337"/>
        <v>0.01</v>
      </c>
      <c r="DM284" s="34">
        <f t="shared" si="337"/>
        <v>0.15</v>
      </c>
      <c r="DP284" s="34" t="s">
        <v>276</v>
      </c>
      <c r="DQ284" s="34">
        <f t="shared" ref="DQ284:DT284" si="338">SUM(DQ32)</f>
        <v>0.16</v>
      </c>
      <c r="DR284" s="34">
        <f t="shared" si="338"/>
        <v>0.35</v>
      </c>
      <c r="DS284" s="34">
        <f t="shared" si="338"/>
        <v>0.01</v>
      </c>
      <c r="DT284" s="34">
        <f t="shared" si="338"/>
        <v>0.57999999999999996</v>
      </c>
      <c r="DW284" s="34" t="s">
        <v>276</v>
      </c>
      <c r="DX284" s="34">
        <f t="shared" ref="DX284:EA284" si="339">SUM(DX32)</f>
        <v>0.22</v>
      </c>
      <c r="DY284" s="34">
        <f t="shared" si="339"/>
        <v>0.96</v>
      </c>
      <c r="DZ284" s="34">
        <f t="shared" si="339"/>
        <v>0</v>
      </c>
      <c r="EA284" s="34">
        <f t="shared" si="339"/>
        <v>0.43</v>
      </c>
      <c r="ED284" s="34" t="s">
        <v>276</v>
      </c>
      <c r="EE284" s="34">
        <f t="shared" ref="EE284:EH284" si="340">SUM(EE32)</f>
        <v>0.17</v>
      </c>
      <c r="EF284" s="34">
        <f t="shared" si="340"/>
        <v>0.18</v>
      </c>
      <c r="EG284" s="34">
        <f t="shared" si="340"/>
        <v>0</v>
      </c>
      <c r="EH284" s="34">
        <f t="shared" si="340"/>
        <v>0.85</v>
      </c>
      <c r="EK284" s="34" t="s">
        <v>276</v>
      </c>
      <c r="EL284" s="34">
        <f t="shared" ref="EL284:EO284" si="341">SUM(EL32)</f>
        <v>0.13</v>
      </c>
      <c r="EM284" s="34">
        <f t="shared" si="341"/>
        <v>0.37</v>
      </c>
      <c r="EN284" s="34">
        <f t="shared" si="341"/>
        <v>0</v>
      </c>
      <c r="EO284" s="34">
        <f t="shared" si="341"/>
        <v>0.47</v>
      </c>
      <c r="ER284" s="34" t="s">
        <v>276</v>
      </c>
      <c r="ES284" s="34">
        <f t="shared" ref="ES284:EV284" si="342">SUM(ES32)</f>
        <v>0.09</v>
      </c>
      <c r="ET284" s="34">
        <f t="shared" si="342"/>
        <v>0.11</v>
      </c>
      <c r="EU284" s="34">
        <f t="shared" si="342"/>
        <v>0</v>
      </c>
      <c r="EV284" s="34">
        <f t="shared" si="342"/>
        <v>0.42</v>
      </c>
      <c r="EZ284" s="34">
        <f t="shared" ref="EZ284:FC284" si="343">SUM(EZ32)</f>
        <v>7.0000000000000007E-2</v>
      </c>
      <c r="FA284" s="34">
        <f t="shared" si="343"/>
        <v>0</v>
      </c>
      <c r="FB284" s="34">
        <f t="shared" si="343"/>
        <v>0.1</v>
      </c>
      <c r="FC284" s="34">
        <f t="shared" si="343"/>
        <v>0</v>
      </c>
      <c r="FG284" s="34">
        <f t="shared" ref="FG284:FJ284" si="344">SUM(FG32)</f>
        <v>0.04</v>
      </c>
      <c r="FH284" s="34">
        <f t="shared" si="344"/>
        <v>0</v>
      </c>
      <c r="FI284" s="34">
        <f t="shared" si="344"/>
        <v>0.04</v>
      </c>
      <c r="FJ284" s="34">
        <f t="shared" si="344"/>
        <v>0.09</v>
      </c>
      <c r="FN284" s="34">
        <f t="shared" ref="FN284:FQ284" si="345">SUM(FN32)</f>
        <v>0.06</v>
      </c>
      <c r="FO284" s="34">
        <f t="shared" si="345"/>
        <v>0</v>
      </c>
      <c r="FP284" s="34">
        <f t="shared" si="345"/>
        <v>0</v>
      </c>
      <c r="FQ284" s="34">
        <f t="shared" si="345"/>
        <v>0.37</v>
      </c>
      <c r="FU284" s="34">
        <f t="shared" ref="FU284:FX284" si="346">SUM(FU32)</f>
        <v>0.02</v>
      </c>
      <c r="FV284" s="34">
        <f t="shared" si="346"/>
        <v>0.05</v>
      </c>
      <c r="FW284" s="34">
        <f t="shared" si="346"/>
        <v>0</v>
      </c>
      <c r="FX284" s="34">
        <f t="shared" si="346"/>
        <v>0.06</v>
      </c>
      <c r="GB284" s="34">
        <f t="shared" ref="GB284:GE284" si="347">SUM(GB32)</f>
        <v>0.11</v>
      </c>
      <c r="GC284" s="34">
        <f t="shared" si="347"/>
        <v>0.6</v>
      </c>
      <c r="GD284" s="34">
        <f t="shared" si="347"/>
        <v>0.04</v>
      </c>
      <c r="GE284" s="34">
        <f t="shared" si="347"/>
        <v>0</v>
      </c>
    </row>
    <row r="285" spans="1:187" x14ac:dyDescent="0.25">
      <c r="A285" s="34" t="s">
        <v>277</v>
      </c>
      <c r="B285" s="34">
        <f t="shared" si="156"/>
        <v>0.87</v>
      </c>
      <c r="C285" s="34">
        <f t="shared" si="156"/>
        <v>2.1</v>
      </c>
      <c r="D285" s="34">
        <f t="shared" si="156"/>
        <v>0.7</v>
      </c>
      <c r="E285" s="34">
        <f t="shared" si="156"/>
        <v>0.56999999999999995</v>
      </c>
      <c r="H285" s="34" t="s">
        <v>277</v>
      </c>
      <c r="I285" s="34">
        <f t="shared" si="157"/>
        <v>0.63</v>
      </c>
      <c r="J285" s="34">
        <f t="shared" si="157"/>
        <v>0.97</v>
      </c>
      <c r="K285" s="34">
        <f t="shared" si="157"/>
        <v>0.66</v>
      </c>
      <c r="L285" s="34">
        <f t="shared" si="157"/>
        <v>0.18</v>
      </c>
      <c r="O285" s="34" t="s">
        <v>277</v>
      </c>
      <c r="P285" s="34">
        <f t="shared" si="158"/>
        <v>0.4</v>
      </c>
      <c r="Q285" s="34">
        <f t="shared" si="158"/>
        <v>1.03</v>
      </c>
      <c r="R285" s="34">
        <f t="shared" si="158"/>
        <v>0.32</v>
      </c>
      <c r="S285" s="34">
        <f t="shared" si="158"/>
        <v>0.34</v>
      </c>
      <c r="V285" s="34" t="s">
        <v>277</v>
      </c>
      <c r="W285" s="34">
        <f t="shared" si="159"/>
        <v>0.57999999999999996</v>
      </c>
      <c r="X285" s="34">
        <f t="shared" si="159"/>
        <v>0.6</v>
      </c>
      <c r="Y285" s="34">
        <f t="shared" si="159"/>
        <v>0.66</v>
      </c>
      <c r="Z285" s="34">
        <f t="shared" si="159"/>
        <v>0.22</v>
      </c>
      <c r="AC285" s="34" t="s">
        <v>277</v>
      </c>
      <c r="AD285" s="34">
        <f t="shared" si="160"/>
        <v>0.28000000000000003</v>
      </c>
      <c r="AE285" s="34">
        <f t="shared" si="160"/>
        <v>0.36</v>
      </c>
      <c r="AF285" s="34">
        <f t="shared" si="160"/>
        <v>0.26</v>
      </c>
      <c r="AG285" s="34">
        <f t="shared" si="160"/>
        <v>0.22</v>
      </c>
      <c r="AJ285" s="34" t="s">
        <v>277</v>
      </c>
      <c r="AK285" s="34">
        <f t="shared" si="161"/>
        <v>0.41</v>
      </c>
      <c r="AL285" s="34">
        <f t="shared" si="161"/>
        <v>0.23</v>
      </c>
      <c r="AM285" s="34">
        <f t="shared" si="161"/>
        <v>0.57999999999999996</v>
      </c>
      <c r="AN285" s="34">
        <f t="shared" si="161"/>
        <v>0.05</v>
      </c>
      <c r="AQ285" s="34" t="s">
        <v>277</v>
      </c>
      <c r="AR285" s="34">
        <f t="shared" si="162"/>
        <v>0.85</v>
      </c>
      <c r="AS285" s="34">
        <f t="shared" si="162"/>
        <v>1.91</v>
      </c>
      <c r="AT285" s="34">
        <f t="shared" si="162"/>
        <v>0.75</v>
      </c>
      <c r="AU285" s="34">
        <f t="shared" si="162"/>
        <v>0.05</v>
      </c>
      <c r="AX285" s="34" t="s">
        <v>277</v>
      </c>
      <c r="AY285" s="34">
        <f t="shared" si="163"/>
        <v>0.63</v>
      </c>
      <c r="AZ285" s="34">
        <f t="shared" si="163"/>
        <v>0.38</v>
      </c>
      <c r="BA285" s="34">
        <f t="shared" si="163"/>
        <v>0.79</v>
      </c>
      <c r="BB285" s="34">
        <f t="shared" si="163"/>
        <v>0.39</v>
      </c>
      <c r="BE285" s="34" t="s">
        <v>277</v>
      </c>
      <c r="BF285" s="34">
        <f t="shared" si="164"/>
        <v>0.57999999999999996</v>
      </c>
      <c r="BG285" s="34">
        <f t="shared" si="164"/>
        <v>0.8</v>
      </c>
      <c r="BH285" s="34">
        <f t="shared" si="164"/>
        <v>0.61</v>
      </c>
      <c r="BI285" s="34">
        <f t="shared" si="164"/>
        <v>0.3</v>
      </c>
      <c r="BL285" s="34" t="s">
        <v>277</v>
      </c>
      <c r="BM285" s="34">
        <f t="shared" si="165"/>
        <v>0.61</v>
      </c>
      <c r="BN285" s="34">
        <f t="shared" si="165"/>
        <v>0.6</v>
      </c>
      <c r="BO285" s="34">
        <f t="shared" si="165"/>
        <v>0.62</v>
      </c>
      <c r="BP285" s="34">
        <f t="shared" si="165"/>
        <v>0.17</v>
      </c>
      <c r="BS285" s="34" t="s">
        <v>277</v>
      </c>
      <c r="BT285" s="34">
        <f t="shared" si="166"/>
        <v>0.74</v>
      </c>
      <c r="BU285" s="34">
        <f t="shared" si="166"/>
        <v>1.79</v>
      </c>
      <c r="BV285" s="34">
        <f t="shared" si="166"/>
        <v>0.61</v>
      </c>
      <c r="BW285" s="34">
        <f t="shared" si="166"/>
        <v>0.32</v>
      </c>
      <c r="BZ285" s="34" t="s">
        <v>277</v>
      </c>
      <c r="CA285" s="34">
        <f t="shared" si="167"/>
        <v>0.4</v>
      </c>
      <c r="CB285" s="34">
        <f t="shared" si="167"/>
        <v>0.38</v>
      </c>
      <c r="CC285" s="34">
        <f t="shared" si="167"/>
        <v>0.31</v>
      </c>
      <c r="CD285" s="34">
        <f t="shared" si="167"/>
        <v>0.57999999999999996</v>
      </c>
      <c r="CG285" s="34" t="s">
        <v>277</v>
      </c>
      <c r="CH285" s="34">
        <f t="shared" ref="CH285:CK285" si="348">SUM(CH33)</f>
        <v>0.34</v>
      </c>
      <c r="CI285" s="34">
        <f t="shared" si="348"/>
        <v>0.62</v>
      </c>
      <c r="CJ285" s="34">
        <f t="shared" si="348"/>
        <v>0.25</v>
      </c>
      <c r="CK285" s="34">
        <f t="shared" si="348"/>
        <v>0.53</v>
      </c>
      <c r="CN285" s="34" t="s">
        <v>277</v>
      </c>
      <c r="CO285" s="34">
        <f t="shared" ref="CO285:CR285" si="349">SUM(CO33)</f>
        <v>0.25</v>
      </c>
      <c r="CP285" s="34">
        <f t="shared" si="349"/>
        <v>0.7</v>
      </c>
      <c r="CQ285" s="34">
        <f t="shared" si="349"/>
        <v>0.13</v>
      </c>
      <c r="CR285" s="34">
        <f t="shared" si="349"/>
        <v>0.37</v>
      </c>
      <c r="CU285" s="34" t="s">
        <v>277</v>
      </c>
      <c r="CV285" s="34">
        <f t="shared" ref="CV285:CY285" si="350">SUM(CV33)</f>
        <v>0.31</v>
      </c>
      <c r="CW285" s="34">
        <f t="shared" si="350"/>
        <v>0.98</v>
      </c>
      <c r="CX285" s="34">
        <f t="shared" si="350"/>
        <v>0.08</v>
      </c>
      <c r="CY285" s="34">
        <f t="shared" si="350"/>
        <v>0</v>
      </c>
      <c r="DB285" s="34" t="s">
        <v>277</v>
      </c>
      <c r="DC285" s="34">
        <f t="shared" ref="DC285:DF285" si="351">SUM(DC33)</f>
        <v>0.46</v>
      </c>
      <c r="DD285" s="34">
        <f t="shared" si="351"/>
        <v>1.18</v>
      </c>
      <c r="DE285" s="34">
        <f t="shared" si="351"/>
        <v>0.3</v>
      </c>
      <c r="DF285" s="34">
        <f t="shared" si="351"/>
        <v>0.34</v>
      </c>
      <c r="DI285" s="34" t="s">
        <v>277</v>
      </c>
      <c r="DJ285" s="34">
        <f t="shared" ref="DJ285:DM285" si="352">SUM(DJ33)</f>
        <v>0.53</v>
      </c>
      <c r="DK285" s="34">
        <f t="shared" si="352"/>
        <v>2.12</v>
      </c>
      <c r="DL285" s="34">
        <f t="shared" si="352"/>
        <v>0.27</v>
      </c>
      <c r="DM285" s="34">
        <f t="shared" si="352"/>
        <v>0.27</v>
      </c>
      <c r="DP285" s="34" t="s">
        <v>277</v>
      </c>
      <c r="DQ285" s="34">
        <f t="shared" ref="DQ285:DT285" si="353">SUM(DQ33)</f>
        <v>0.49</v>
      </c>
      <c r="DR285" s="34">
        <f t="shared" si="353"/>
        <v>1.47</v>
      </c>
      <c r="DS285" s="34">
        <f t="shared" si="353"/>
        <v>0.27</v>
      </c>
      <c r="DT285" s="34">
        <f t="shared" si="353"/>
        <v>0</v>
      </c>
      <c r="DW285" s="34" t="s">
        <v>277</v>
      </c>
      <c r="DX285" s="34">
        <f t="shared" ref="DX285:EA285" si="354">SUM(DX33)</f>
        <v>0.23</v>
      </c>
      <c r="DY285" s="34">
        <f t="shared" si="354"/>
        <v>0</v>
      </c>
      <c r="DZ285" s="34">
        <f t="shared" si="354"/>
        <v>0.34</v>
      </c>
      <c r="EA285" s="34">
        <f t="shared" si="354"/>
        <v>0</v>
      </c>
      <c r="ED285" s="34" t="s">
        <v>277</v>
      </c>
      <c r="EE285" s="34">
        <f t="shared" ref="EE285:EH285" si="355">SUM(EE33)</f>
        <v>0.24</v>
      </c>
      <c r="EF285" s="34">
        <f t="shared" si="355"/>
        <v>0.83</v>
      </c>
      <c r="EG285" s="34">
        <f t="shared" si="355"/>
        <v>0.13</v>
      </c>
      <c r="EH285" s="34">
        <f t="shared" si="355"/>
        <v>0</v>
      </c>
      <c r="EK285" s="34" t="s">
        <v>277</v>
      </c>
      <c r="EL285" s="34">
        <f t="shared" ref="EL285:EO285" si="356">SUM(EL33)</f>
        <v>0.23</v>
      </c>
      <c r="EM285" s="34">
        <f t="shared" si="356"/>
        <v>0.65</v>
      </c>
      <c r="EN285" s="34">
        <f t="shared" si="356"/>
        <v>0.21</v>
      </c>
      <c r="EO285" s="34">
        <f t="shared" si="356"/>
        <v>0</v>
      </c>
      <c r="ER285" s="34" t="s">
        <v>277</v>
      </c>
      <c r="ES285" s="34">
        <f t="shared" ref="ES285:EV285" si="357">SUM(ES33)</f>
        <v>0.18</v>
      </c>
      <c r="ET285" s="34">
        <f t="shared" si="357"/>
        <v>0.25</v>
      </c>
      <c r="EU285" s="34">
        <f t="shared" si="357"/>
        <v>0.22</v>
      </c>
      <c r="EV285" s="34">
        <f t="shared" si="357"/>
        <v>0</v>
      </c>
      <c r="EZ285" s="34">
        <f t="shared" ref="EZ285:FC285" si="358">SUM(EZ33)</f>
        <v>0.19</v>
      </c>
      <c r="FA285" s="34">
        <f t="shared" si="358"/>
        <v>0.55000000000000004</v>
      </c>
      <c r="FB285" s="34">
        <f t="shared" si="358"/>
        <v>0.18</v>
      </c>
      <c r="FC285" s="34">
        <f t="shared" si="358"/>
        <v>0</v>
      </c>
      <c r="FG285" s="34">
        <f t="shared" ref="FG285:FJ285" si="359">SUM(FG33)</f>
        <v>0.13</v>
      </c>
      <c r="FH285" s="34">
        <f t="shared" si="359"/>
        <v>0.18</v>
      </c>
      <c r="FI285" s="34">
        <f t="shared" si="359"/>
        <v>0.17</v>
      </c>
      <c r="FJ285" s="34">
        <f t="shared" si="359"/>
        <v>0</v>
      </c>
      <c r="FN285" s="34">
        <f t="shared" ref="FN285:FQ285" si="360">SUM(FN33)</f>
        <v>0.52</v>
      </c>
      <c r="FO285" s="34">
        <f t="shared" si="360"/>
        <v>0.34</v>
      </c>
      <c r="FP285" s="34">
        <f t="shared" si="360"/>
        <v>0.56000000000000005</v>
      </c>
      <c r="FQ285" s="34">
        <f t="shared" si="360"/>
        <v>0.64</v>
      </c>
      <c r="FU285" s="34">
        <f t="shared" ref="FU285:FX285" si="361">SUM(FU33)</f>
        <v>0.26</v>
      </c>
      <c r="FV285" s="34">
        <f t="shared" si="361"/>
        <v>0.42</v>
      </c>
      <c r="FW285" s="34">
        <f t="shared" si="361"/>
        <v>0.28000000000000003</v>
      </c>
      <c r="FX285" s="34">
        <f t="shared" si="361"/>
        <v>0</v>
      </c>
      <c r="GB285" s="34">
        <f t="shared" ref="GB285:GE285" si="362">SUM(GB33)</f>
        <v>0.18</v>
      </c>
      <c r="GC285" s="34">
        <f t="shared" si="362"/>
        <v>0.28999999999999998</v>
      </c>
      <c r="GD285" s="34">
        <f t="shared" si="362"/>
        <v>0.15</v>
      </c>
      <c r="GE285" s="34">
        <f t="shared" si="362"/>
        <v>0.08</v>
      </c>
    </row>
    <row r="286" spans="1:187" x14ac:dyDescent="0.25">
      <c r="A286" s="34" t="s">
        <v>278</v>
      </c>
      <c r="B286" s="34">
        <f t="shared" si="156"/>
        <v>0.77</v>
      </c>
      <c r="C286" s="34">
        <f t="shared" si="156"/>
        <v>0.76</v>
      </c>
      <c r="D286" s="34">
        <f t="shared" si="156"/>
        <v>0.94</v>
      </c>
      <c r="E286" s="34">
        <f t="shared" si="156"/>
        <v>0.12</v>
      </c>
      <c r="H286" s="34" t="s">
        <v>278</v>
      </c>
      <c r="I286" s="34">
        <f t="shared" si="157"/>
        <v>0.69</v>
      </c>
      <c r="J286" s="34">
        <f t="shared" si="157"/>
        <v>0.7</v>
      </c>
      <c r="K286" s="34">
        <f t="shared" si="157"/>
        <v>0.74</v>
      </c>
      <c r="L286" s="34">
        <f t="shared" si="157"/>
        <v>0.67</v>
      </c>
      <c r="O286" s="34" t="s">
        <v>278</v>
      </c>
      <c r="P286" s="34">
        <f t="shared" si="158"/>
        <v>0.42</v>
      </c>
      <c r="Q286" s="34">
        <f t="shared" si="158"/>
        <v>0.42</v>
      </c>
      <c r="R286" s="34">
        <f t="shared" si="158"/>
        <v>0.39</v>
      </c>
      <c r="S286" s="34">
        <f t="shared" si="158"/>
        <v>0.64</v>
      </c>
      <c r="V286" s="34" t="s">
        <v>278</v>
      </c>
      <c r="W286" s="34">
        <f t="shared" si="159"/>
        <v>0.45</v>
      </c>
      <c r="X286" s="34">
        <f t="shared" si="159"/>
        <v>0.49</v>
      </c>
      <c r="Y286" s="34">
        <f t="shared" si="159"/>
        <v>0.46</v>
      </c>
      <c r="Z286" s="34">
        <f t="shared" si="159"/>
        <v>0.33</v>
      </c>
      <c r="AC286" s="34" t="s">
        <v>278</v>
      </c>
      <c r="AD286" s="34">
        <f t="shared" si="160"/>
        <v>0.22</v>
      </c>
      <c r="AE286" s="34">
        <f t="shared" si="160"/>
        <v>0.09</v>
      </c>
      <c r="AF286" s="34">
        <f t="shared" si="160"/>
        <v>0.28999999999999998</v>
      </c>
      <c r="AG286" s="34">
        <f t="shared" si="160"/>
        <v>0.08</v>
      </c>
      <c r="AJ286" s="34" t="s">
        <v>278</v>
      </c>
      <c r="AK286" s="34">
        <f t="shared" si="161"/>
        <v>0.45</v>
      </c>
      <c r="AL286" s="34">
        <f t="shared" si="161"/>
        <v>0.4</v>
      </c>
      <c r="AM286" s="34">
        <f t="shared" si="161"/>
        <v>0.48</v>
      </c>
      <c r="AN286" s="34">
        <f t="shared" si="161"/>
        <v>0.08</v>
      </c>
      <c r="AQ286" s="34" t="s">
        <v>278</v>
      </c>
      <c r="AR286" s="34">
        <f t="shared" si="162"/>
        <v>0.14000000000000001</v>
      </c>
      <c r="AS286" s="34">
        <f t="shared" si="162"/>
        <v>0.1</v>
      </c>
      <c r="AT286" s="34">
        <f t="shared" si="162"/>
        <v>0.09</v>
      </c>
      <c r="AU286" s="34">
        <f t="shared" si="162"/>
        <v>0.4</v>
      </c>
      <c r="AX286" s="34" t="s">
        <v>278</v>
      </c>
      <c r="AY286" s="34">
        <f t="shared" si="163"/>
        <v>0.56000000000000005</v>
      </c>
      <c r="AZ286" s="34">
        <f t="shared" si="163"/>
        <v>0.39</v>
      </c>
      <c r="BA286" s="34">
        <f t="shared" si="163"/>
        <v>0.6</v>
      </c>
      <c r="BB286" s="34">
        <f t="shared" si="163"/>
        <v>0.33</v>
      </c>
      <c r="BE286" s="34" t="s">
        <v>278</v>
      </c>
      <c r="BF286" s="34">
        <f t="shared" si="164"/>
        <v>0.47</v>
      </c>
      <c r="BG286" s="34">
        <f t="shared" si="164"/>
        <v>0.33</v>
      </c>
      <c r="BH286" s="34">
        <f t="shared" si="164"/>
        <v>0.62</v>
      </c>
      <c r="BI286" s="34">
        <f t="shared" si="164"/>
        <v>0</v>
      </c>
      <c r="BL286" s="34" t="s">
        <v>278</v>
      </c>
      <c r="BM286" s="34">
        <f t="shared" si="165"/>
        <v>0.78</v>
      </c>
      <c r="BN286" s="34">
        <f t="shared" si="165"/>
        <v>1.32</v>
      </c>
      <c r="BO286" s="34">
        <f t="shared" si="165"/>
        <v>0.6</v>
      </c>
      <c r="BP286" s="34">
        <f t="shared" si="165"/>
        <v>0.82</v>
      </c>
      <c r="BS286" s="34" t="s">
        <v>278</v>
      </c>
      <c r="BT286" s="34">
        <f t="shared" si="166"/>
        <v>0.51</v>
      </c>
      <c r="BU286" s="34">
        <f t="shared" si="166"/>
        <v>1.1100000000000001</v>
      </c>
      <c r="BV286" s="34">
        <f t="shared" si="166"/>
        <v>0.42</v>
      </c>
      <c r="BW286" s="34">
        <f t="shared" si="166"/>
        <v>0.25</v>
      </c>
      <c r="BZ286" s="34" t="s">
        <v>278</v>
      </c>
      <c r="CA286" s="34">
        <f t="shared" si="167"/>
        <v>0.34</v>
      </c>
      <c r="CB286" s="34">
        <f t="shared" si="167"/>
        <v>0.79</v>
      </c>
      <c r="CC286" s="34">
        <f t="shared" si="167"/>
        <v>0.33</v>
      </c>
      <c r="CD286" s="34">
        <f t="shared" si="167"/>
        <v>0</v>
      </c>
      <c r="CG286" s="34" t="s">
        <v>278</v>
      </c>
      <c r="CH286" s="34">
        <f t="shared" ref="CH286:CK286" si="363">SUM(CH34)</f>
        <v>0.6</v>
      </c>
      <c r="CI286" s="34">
        <f t="shared" si="363"/>
        <v>0.87</v>
      </c>
      <c r="CJ286" s="34">
        <f t="shared" si="363"/>
        <v>0.48</v>
      </c>
      <c r="CK286" s="34">
        <f t="shared" si="363"/>
        <v>0.71</v>
      </c>
      <c r="CN286" s="34" t="s">
        <v>278</v>
      </c>
      <c r="CO286" s="34">
        <f t="shared" ref="CO286:CR286" si="364">SUM(CO34)</f>
        <v>0.4</v>
      </c>
      <c r="CP286" s="34">
        <f t="shared" si="364"/>
        <v>0.19</v>
      </c>
      <c r="CQ286" s="34">
        <f t="shared" si="364"/>
        <v>0.36</v>
      </c>
      <c r="CR286" s="34">
        <f t="shared" si="364"/>
        <v>0.65</v>
      </c>
      <c r="CU286" s="34" t="s">
        <v>278</v>
      </c>
      <c r="CV286" s="34">
        <f t="shared" ref="CV286:CY286" si="365">SUM(CV34)</f>
        <v>0.12</v>
      </c>
      <c r="CW286" s="34">
        <f t="shared" si="365"/>
        <v>0</v>
      </c>
      <c r="CX286" s="34">
        <f t="shared" si="365"/>
        <v>0.16</v>
      </c>
      <c r="CY286" s="34">
        <f t="shared" si="365"/>
        <v>0.08</v>
      </c>
      <c r="DB286" s="34" t="s">
        <v>278</v>
      </c>
      <c r="DC286" s="34">
        <f t="shared" ref="DC286:DF286" si="366">SUM(DC34)</f>
        <v>0.18</v>
      </c>
      <c r="DD286" s="34">
        <f t="shared" si="366"/>
        <v>0.93</v>
      </c>
      <c r="DE286" s="34">
        <f t="shared" si="366"/>
        <v>7.0000000000000007E-2</v>
      </c>
      <c r="DF286" s="34">
        <f t="shared" si="366"/>
        <v>0</v>
      </c>
      <c r="DI286" s="34" t="s">
        <v>278</v>
      </c>
      <c r="DJ286" s="34">
        <f t="shared" ref="DJ286:DM286" si="367">SUM(DJ34)</f>
        <v>0.06</v>
      </c>
      <c r="DK286" s="34">
        <f t="shared" si="367"/>
        <v>0.15</v>
      </c>
      <c r="DL286" s="34">
        <f t="shared" si="367"/>
        <v>0.06</v>
      </c>
      <c r="DM286" s="34">
        <f t="shared" si="367"/>
        <v>0</v>
      </c>
      <c r="DP286" s="34" t="s">
        <v>278</v>
      </c>
      <c r="DQ286" s="34">
        <f t="shared" ref="DQ286:DT286" si="368">SUM(DQ34)</f>
        <v>0.08</v>
      </c>
      <c r="DR286" s="34">
        <f t="shared" si="368"/>
        <v>0</v>
      </c>
      <c r="DS286" s="34">
        <f t="shared" si="368"/>
        <v>0.13</v>
      </c>
      <c r="DT286" s="34">
        <f t="shared" si="368"/>
        <v>0</v>
      </c>
      <c r="DW286" s="34" t="s">
        <v>278</v>
      </c>
      <c r="DX286" s="34">
        <f t="shared" ref="DX286:EA286" si="369">SUM(DX34)</f>
        <v>0.03</v>
      </c>
      <c r="DY286" s="34">
        <f t="shared" si="369"/>
        <v>0</v>
      </c>
      <c r="DZ286" s="34">
        <f t="shared" si="369"/>
        <v>0.05</v>
      </c>
      <c r="EA286" s="34">
        <f t="shared" si="369"/>
        <v>0</v>
      </c>
      <c r="ED286" s="34" t="s">
        <v>278</v>
      </c>
      <c r="EE286" s="34">
        <f t="shared" ref="EE286:EH286" si="370">SUM(EE34)</f>
        <v>0.1</v>
      </c>
      <c r="EF286" s="34">
        <f t="shared" si="370"/>
        <v>0</v>
      </c>
      <c r="EG286" s="34">
        <f t="shared" si="370"/>
        <v>0.16</v>
      </c>
      <c r="EH286" s="34">
        <f t="shared" si="370"/>
        <v>0</v>
      </c>
      <c r="EK286" s="34" t="s">
        <v>278</v>
      </c>
      <c r="EL286" s="34">
        <f t="shared" ref="EL286:EO286" si="371">SUM(EL34)</f>
        <v>0.02</v>
      </c>
      <c r="EM286" s="34">
        <f t="shared" si="371"/>
        <v>0</v>
      </c>
      <c r="EN286" s="34">
        <f t="shared" si="371"/>
        <v>0.04</v>
      </c>
      <c r="EO286" s="34">
        <f t="shared" si="371"/>
        <v>0</v>
      </c>
      <c r="ER286" s="34" t="s">
        <v>278</v>
      </c>
      <c r="ES286" s="34">
        <f t="shared" ref="ES286:EV286" si="372">SUM(ES34)</f>
        <v>0.03</v>
      </c>
      <c r="ET286" s="34">
        <f t="shared" si="372"/>
        <v>0</v>
      </c>
      <c r="EU286" s="34">
        <f t="shared" si="372"/>
        <v>0.05</v>
      </c>
      <c r="EV286" s="34">
        <f t="shared" si="372"/>
        <v>0</v>
      </c>
      <c r="EZ286" s="34">
        <f t="shared" ref="EZ286:FC286" si="373">SUM(EZ34)</f>
        <v>0</v>
      </c>
      <c r="FA286" s="34">
        <f t="shared" si="373"/>
        <v>0</v>
      </c>
      <c r="FB286" s="34">
        <f t="shared" si="373"/>
        <v>0</v>
      </c>
      <c r="FC286" s="34">
        <f t="shared" si="373"/>
        <v>0</v>
      </c>
      <c r="FG286" s="34">
        <f t="shared" ref="FG286:FJ286" si="374">SUM(FG34)</f>
        <v>0</v>
      </c>
      <c r="FH286" s="34">
        <f t="shared" si="374"/>
        <v>0</v>
      </c>
      <c r="FI286" s="34">
        <f t="shared" si="374"/>
        <v>0</v>
      </c>
      <c r="FJ286" s="34">
        <f t="shared" si="374"/>
        <v>0</v>
      </c>
      <c r="FN286" s="34">
        <f t="shared" ref="FN286:FQ286" si="375">SUM(FN34)</f>
        <v>0</v>
      </c>
      <c r="FO286" s="34">
        <f t="shared" si="375"/>
        <v>0</v>
      </c>
      <c r="FP286" s="34">
        <f t="shared" si="375"/>
        <v>0</v>
      </c>
      <c r="FQ286" s="34">
        <f t="shared" si="375"/>
        <v>0</v>
      </c>
      <c r="FU286" s="34">
        <f t="shared" ref="FU286:FX286" si="376">SUM(FU34)</f>
        <v>0.03</v>
      </c>
      <c r="FV286" s="34">
        <f t="shared" si="376"/>
        <v>0</v>
      </c>
      <c r="FW286" s="34">
        <f t="shared" si="376"/>
        <v>0</v>
      </c>
      <c r="FX286" s="34">
        <f t="shared" si="376"/>
        <v>0.18</v>
      </c>
      <c r="GB286" s="34">
        <f t="shared" ref="GB286:GE286" si="377">SUM(GB34)</f>
        <v>0.04</v>
      </c>
      <c r="GC286" s="34">
        <f t="shared" si="377"/>
        <v>0</v>
      </c>
      <c r="GD286" s="34">
        <f t="shared" si="377"/>
        <v>0.06</v>
      </c>
      <c r="GE286" s="34">
        <f t="shared" si="377"/>
        <v>0</v>
      </c>
    </row>
    <row r="287" spans="1:187" x14ac:dyDescent="0.25">
      <c r="A287" s="34" t="s">
        <v>279</v>
      </c>
      <c r="B287" s="34">
        <f>SUM(B35:B258)</f>
        <v>0.59</v>
      </c>
      <c r="C287" s="34">
        <f t="shared" ref="C287:E287" si="378">SUM(C35:C258)</f>
        <v>0</v>
      </c>
      <c r="D287" s="34">
        <f t="shared" si="378"/>
        <v>0.22999999999999998</v>
      </c>
      <c r="E287" s="34">
        <f t="shared" si="378"/>
        <v>1.8800000000000001</v>
      </c>
      <c r="H287" s="34" t="s">
        <v>279</v>
      </c>
      <c r="I287" s="34">
        <f>SUM(I35:I258)</f>
        <v>0.23</v>
      </c>
      <c r="J287" s="34">
        <f t="shared" ref="J287:L287" si="379">SUM(J35:J258)</f>
        <v>0.09</v>
      </c>
      <c r="K287" s="34">
        <f t="shared" si="379"/>
        <v>0.24</v>
      </c>
      <c r="L287" s="34">
        <f t="shared" si="379"/>
        <v>0.44</v>
      </c>
      <c r="O287" s="34" t="s">
        <v>279</v>
      </c>
      <c r="P287" s="34">
        <f>SUM(P35:P258)</f>
        <v>0.33000000000000007</v>
      </c>
      <c r="Q287" s="34">
        <f t="shared" ref="Q287:S287" si="380">SUM(Q35:Q258)</f>
        <v>0</v>
      </c>
      <c r="R287" s="34">
        <f t="shared" si="380"/>
        <v>0.35000000000000003</v>
      </c>
      <c r="S287" s="34">
        <f t="shared" si="380"/>
        <v>0.59</v>
      </c>
      <c r="V287" s="34" t="s">
        <v>279</v>
      </c>
      <c r="W287" s="34">
        <f>SUM(W35:W258)</f>
        <v>0.33000000000000007</v>
      </c>
      <c r="X287" s="34">
        <f t="shared" ref="X287:Z287" si="381">SUM(X35:X258)</f>
        <v>0.22</v>
      </c>
      <c r="Y287" s="34">
        <f t="shared" si="381"/>
        <v>0.45</v>
      </c>
      <c r="Z287" s="34">
        <f t="shared" si="381"/>
        <v>0.13</v>
      </c>
      <c r="AC287" s="34" t="s">
        <v>279</v>
      </c>
      <c r="AD287" s="34">
        <f>SUM(AD35:AD258)</f>
        <v>0.18000000000000002</v>
      </c>
      <c r="AE287" s="34">
        <f t="shared" ref="AE287:AG287" si="382">SUM(AE35:AE258)</f>
        <v>0.55000000000000004</v>
      </c>
      <c r="AF287" s="34">
        <f t="shared" si="382"/>
        <v>0.14000000000000001</v>
      </c>
      <c r="AG287" s="34">
        <f t="shared" si="382"/>
        <v>0</v>
      </c>
      <c r="AJ287" s="34" t="s">
        <v>279</v>
      </c>
      <c r="AK287" s="34">
        <f>SUM(AK35:AK258)</f>
        <v>0.08</v>
      </c>
      <c r="AL287" s="34">
        <f t="shared" ref="AL287:AN287" si="383">SUM(AL35:AL258)</f>
        <v>0.11</v>
      </c>
      <c r="AM287" s="34">
        <f t="shared" si="383"/>
        <v>0.12</v>
      </c>
      <c r="AN287" s="34">
        <f t="shared" si="383"/>
        <v>0</v>
      </c>
      <c r="AQ287" s="34" t="s">
        <v>279</v>
      </c>
      <c r="AR287" s="34">
        <f>SUM(AR35:AR258)</f>
        <v>0.23000000000000004</v>
      </c>
      <c r="AS287" s="34">
        <f t="shared" ref="AS287:AU287" si="384">SUM(AS35:AS258)</f>
        <v>0.36</v>
      </c>
      <c r="AT287" s="34">
        <f t="shared" si="384"/>
        <v>0.17</v>
      </c>
      <c r="AU287" s="34">
        <f t="shared" si="384"/>
        <v>0</v>
      </c>
      <c r="AX287" s="34" t="s">
        <v>279</v>
      </c>
      <c r="AY287" s="34">
        <f>SUM(AY35:AY258)</f>
        <v>0.34</v>
      </c>
      <c r="AZ287" s="34">
        <f t="shared" ref="AZ287:BB287" si="385">SUM(AZ35:AZ258)</f>
        <v>0.69</v>
      </c>
      <c r="BA287" s="34">
        <f t="shared" si="385"/>
        <v>0.37</v>
      </c>
      <c r="BB287" s="34">
        <f t="shared" si="385"/>
        <v>0.06</v>
      </c>
      <c r="BE287" s="34" t="s">
        <v>279</v>
      </c>
      <c r="BF287" s="34">
        <f>SUM(BF35:BF258)</f>
        <v>0.13999999999999999</v>
      </c>
      <c r="BG287" s="34">
        <f t="shared" ref="BG287:BI287" si="386">SUM(BG35:BG258)</f>
        <v>0.13</v>
      </c>
      <c r="BH287" s="34">
        <f t="shared" si="386"/>
        <v>0.16999999999999998</v>
      </c>
      <c r="BI287" s="34">
        <f t="shared" si="386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387">SUM(BN35:BN258)</f>
        <v>0.34</v>
      </c>
      <c r="BO287" s="34">
        <f t="shared" si="387"/>
        <v>0.17</v>
      </c>
      <c r="BP287" s="34">
        <f t="shared" si="387"/>
        <v>0.05</v>
      </c>
      <c r="BS287" s="34" t="s">
        <v>279</v>
      </c>
      <c r="BT287" s="34">
        <f>SUM(BT35:BT258)</f>
        <v>0.28000000000000003</v>
      </c>
      <c r="BU287" s="34">
        <f t="shared" ref="BU287:BW287" si="388">SUM(BU35:BU258)</f>
        <v>0.61</v>
      </c>
      <c r="BV287" s="34">
        <f t="shared" si="388"/>
        <v>0.32000000000000006</v>
      </c>
      <c r="BW287" s="34">
        <f t="shared" si="388"/>
        <v>0</v>
      </c>
      <c r="BZ287" s="34" t="s">
        <v>279</v>
      </c>
      <c r="CA287" s="34">
        <f>SUM(CA35:CA258)</f>
        <v>0.26</v>
      </c>
      <c r="CB287" s="34">
        <f t="shared" ref="CB287:CD287" si="389">SUM(CB35:CB258)</f>
        <v>0.1</v>
      </c>
      <c r="CC287" s="34">
        <f t="shared" si="389"/>
        <v>0.28000000000000003</v>
      </c>
      <c r="CD287" s="34">
        <f t="shared" si="389"/>
        <v>0.3</v>
      </c>
      <c r="CG287" s="34" t="s">
        <v>279</v>
      </c>
      <c r="CH287" s="34">
        <f>SUM(CH35:CH258)</f>
        <v>0.13</v>
      </c>
      <c r="CI287" s="34">
        <f t="shared" ref="CI287:CK287" si="390">SUM(CI35:CI258)</f>
        <v>0.18</v>
      </c>
      <c r="CJ287" s="34">
        <f t="shared" si="390"/>
        <v>0.13</v>
      </c>
      <c r="CK287" s="34">
        <f t="shared" si="390"/>
        <v>0.16</v>
      </c>
      <c r="CN287" s="34" t="s">
        <v>279</v>
      </c>
      <c r="CO287" s="34">
        <f>SUM(CO35:CO258)</f>
        <v>0.31000000000000005</v>
      </c>
      <c r="CP287" s="34">
        <f t="shared" ref="CP287:CR287" si="391">SUM(CP35:CP258)</f>
        <v>0</v>
      </c>
      <c r="CQ287" s="34">
        <f t="shared" si="391"/>
        <v>0.36</v>
      </c>
      <c r="CR287" s="34">
        <f t="shared" si="391"/>
        <v>0.33</v>
      </c>
      <c r="CU287" s="34" t="s">
        <v>279</v>
      </c>
      <c r="CV287" s="34">
        <f>SUM(CV35:CV258)</f>
        <v>0.18000000000000002</v>
      </c>
      <c r="CW287" s="34">
        <f t="shared" ref="CW287:CY287" si="392">SUM(CW35:CW258)</f>
        <v>0.42000000000000004</v>
      </c>
      <c r="CX287" s="34">
        <f t="shared" si="392"/>
        <v>0.12000000000000001</v>
      </c>
      <c r="CY287" s="34">
        <f t="shared" si="392"/>
        <v>0.12</v>
      </c>
      <c r="DB287" s="34" t="s">
        <v>279</v>
      </c>
      <c r="DC287" s="34">
        <f>SUM(DC35:DC258)</f>
        <v>0.17</v>
      </c>
      <c r="DD287" s="34">
        <f t="shared" ref="DD287:DF287" si="393">SUM(DD35:DD258)</f>
        <v>0.69000000000000006</v>
      </c>
      <c r="DE287" s="34">
        <f t="shared" si="393"/>
        <v>0.09</v>
      </c>
      <c r="DF287" s="34">
        <f t="shared" si="393"/>
        <v>0</v>
      </c>
      <c r="DI287" s="34" t="s">
        <v>279</v>
      </c>
      <c r="DJ287" s="34">
        <f>SUM(DJ35:DJ258)</f>
        <v>0.18000000000000002</v>
      </c>
      <c r="DK287" s="34">
        <f t="shared" ref="DK287:DM287" si="394">SUM(DK35:DK258)</f>
        <v>0.13</v>
      </c>
      <c r="DL287" s="34">
        <f t="shared" si="394"/>
        <v>0.23</v>
      </c>
      <c r="DM287" s="34">
        <f t="shared" si="394"/>
        <v>0.12</v>
      </c>
      <c r="DP287" s="34" t="s">
        <v>279</v>
      </c>
      <c r="DQ287" s="34">
        <f>SUM(DQ35:DQ258)</f>
        <v>0.20000000000000004</v>
      </c>
      <c r="DR287" s="34">
        <f t="shared" ref="DR287:DT287" si="395">SUM(DR35:DR258)</f>
        <v>0.06</v>
      </c>
      <c r="DS287" s="34">
        <f t="shared" si="395"/>
        <v>0.27</v>
      </c>
      <c r="DT287" s="34">
        <f t="shared" si="395"/>
        <v>0</v>
      </c>
      <c r="DW287" s="34" t="s">
        <v>279</v>
      </c>
      <c r="DX287" s="34">
        <f>SUM(DX35:DX258)</f>
        <v>9.9999999999999992E-2</v>
      </c>
      <c r="DY287" s="34">
        <f t="shared" ref="DY287:EA287" si="396">SUM(DY35:DY258)</f>
        <v>0.28999999999999998</v>
      </c>
      <c r="DZ287" s="34">
        <f t="shared" si="396"/>
        <v>0.04</v>
      </c>
      <c r="EA287" s="34">
        <f t="shared" si="396"/>
        <v>0</v>
      </c>
      <c r="ED287" s="34" t="s">
        <v>279</v>
      </c>
      <c r="EE287" s="34">
        <f>SUM(EE35:EE258)</f>
        <v>0.05</v>
      </c>
      <c r="EF287" s="34">
        <f t="shared" ref="EF287:EH287" si="397">SUM(EF35:EF258)</f>
        <v>0</v>
      </c>
      <c r="EG287" s="34">
        <f t="shared" si="397"/>
        <v>7.0000000000000007E-2</v>
      </c>
      <c r="EH287" s="34">
        <f t="shared" si="397"/>
        <v>0</v>
      </c>
      <c r="EK287" s="34" t="s">
        <v>279</v>
      </c>
      <c r="EL287" s="34">
        <f>SUM(EL35:EL258)</f>
        <v>0.08</v>
      </c>
      <c r="EM287" s="34">
        <f t="shared" ref="EM287:EO287" si="398">SUM(EM35:EM258)</f>
        <v>0</v>
      </c>
      <c r="EN287" s="34">
        <f t="shared" si="398"/>
        <v>0.05</v>
      </c>
      <c r="EO287" s="34">
        <f t="shared" si="398"/>
        <v>0</v>
      </c>
      <c r="ER287" s="34" t="s">
        <v>279</v>
      </c>
      <c r="ES287" s="34">
        <f>SUM(ES35:ES258)</f>
        <v>0.1</v>
      </c>
      <c r="ET287" s="34">
        <f t="shared" ref="ET287:EV287" si="399">SUM(ET35:ET258)</f>
        <v>0</v>
      </c>
      <c r="EU287" s="34">
        <f t="shared" si="399"/>
        <v>0.04</v>
      </c>
      <c r="EV287" s="34">
        <f t="shared" si="399"/>
        <v>0</v>
      </c>
      <c r="EZ287" s="34">
        <f>SUM(EZ35:EZ258)</f>
        <v>0.1</v>
      </c>
      <c r="FA287" s="34">
        <f t="shared" ref="FA287:FC287" si="400">SUM(FA35:FA258)</f>
        <v>0.49</v>
      </c>
      <c r="FB287" s="34">
        <f t="shared" si="400"/>
        <v>0.03</v>
      </c>
      <c r="FC287" s="34">
        <f t="shared" si="400"/>
        <v>0.09</v>
      </c>
      <c r="FG287" s="34">
        <f>SUM(FG35:FG258)</f>
        <v>0.16999999999999998</v>
      </c>
      <c r="FH287" s="34">
        <f t="shared" ref="FH287:FJ287" si="401">SUM(FH35:FH258)</f>
        <v>0.83000000000000007</v>
      </c>
      <c r="FI287" s="34">
        <f t="shared" si="401"/>
        <v>7.0000000000000007E-2</v>
      </c>
      <c r="FJ287" s="34">
        <f t="shared" si="401"/>
        <v>0.1</v>
      </c>
      <c r="FN287" s="34">
        <f>SUM(FN35:FN258)</f>
        <v>0.14000000000000001</v>
      </c>
      <c r="FO287" s="34">
        <f t="shared" ref="FO287:FQ287" si="402">SUM(FO35:FO258)</f>
        <v>0.51</v>
      </c>
      <c r="FP287" s="34">
        <f t="shared" si="402"/>
        <v>0.05</v>
      </c>
      <c r="FQ287" s="34">
        <f t="shared" si="402"/>
        <v>0.27</v>
      </c>
      <c r="FU287" s="34">
        <f>SUM(FU35:FU258)</f>
        <v>0.22999999999999998</v>
      </c>
      <c r="FV287" s="34">
        <f t="shared" ref="FV287:FX287" si="403">SUM(FV35:FV258)</f>
        <v>0.16</v>
      </c>
      <c r="FW287" s="34">
        <f t="shared" si="403"/>
        <v>0.04</v>
      </c>
      <c r="FX287" s="34">
        <f t="shared" si="403"/>
        <v>0.54</v>
      </c>
      <c r="GB287" s="34">
        <f>SUM(GB35:GB258)</f>
        <v>0.12</v>
      </c>
      <c r="GC287" s="34">
        <f t="shared" ref="GC287:GE287" si="404">SUM(GC35:GC258)</f>
        <v>0.16</v>
      </c>
      <c r="GD287" s="34">
        <f t="shared" si="404"/>
        <v>0.14000000000000001</v>
      </c>
      <c r="GE287" s="34">
        <f t="shared" si="404"/>
        <v>0.08</v>
      </c>
    </row>
    <row r="289" spans="2:187" x14ac:dyDescent="0.25">
      <c r="B289" s="1">
        <f>+SUM(B265:B287)</f>
        <v>100.01000000000002</v>
      </c>
      <c r="C289" s="1">
        <f t="shared" ref="C289:E289" si="405">+SUM(C265:C287)</f>
        <v>99.97</v>
      </c>
      <c r="D289" s="1">
        <f t="shared" si="405"/>
        <v>100.01</v>
      </c>
      <c r="E289" s="1">
        <f t="shared" si="405"/>
        <v>100.00999999999999</v>
      </c>
      <c r="I289" s="1">
        <f>+SUM(I265:I287)</f>
        <v>99.989999999999952</v>
      </c>
      <c r="J289" s="1">
        <f t="shared" ref="J289:L289" si="406">+SUM(J265:J287)</f>
        <v>99.980000000000032</v>
      </c>
      <c r="K289" s="1">
        <f t="shared" si="406"/>
        <v>100.02</v>
      </c>
      <c r="L289" s="1">
        <f t="shared" si="406"/>
        <v>99.97999999999999</v>
      </c>
      <c r="P289" s="1">
        <f>+SUM(P265:P287)</f>
        <v>100.02</v>
      </c>
      <c r="Q289" s="1">
        <f t="shared" ref="Q289:S289" si="407">+SUM(Q265:Q287)</f>
        <v>100.00999999999999</v>
      </c>
      <c r="R289" s="1">
        <f t="shared" si="407"/>
        <v>99.99</v>
      </c>
      <c r="S289" s="1">
        <f t="shared" si="407"/>
        <v>100.00999999999999</v>
      </c>
      <c r="W289" s="1">
        <f>+SUM(W265:W287)</f>
        <v>99.97</v>
      </c>
      <c r="X289" s="1">
        <f t="shared" ref="X289:Z289" si="408">+SUM(X265:X287)</f>
        <v>99.999999999999957</v>
      </c>
      <c r="Y289" s="1">
        <f t="shared" si="408"/>
        <v>99.99</v>
      </c>
      <c r="Z289" s="1">
        <f t="shared" si="408"/>
        <v>100.00000000000001</v>
      </c>
      <c r="AD289" s="1">
        <f>+SUM(AD265:AD287)</f>
        <v>100.02000000000001</v>
      </c>
      <c r="AE289" s="1">
        <f t="shared" ref="AE289:AG289" si="409">+SUM(AE265:AE287)</f>
        <v>100.00999999999999</v>
      </c>
      <c r="AF289" s="1">
        <f t="shared" si="409"/>
        <v>100</v>
      </c>
      <c r="AG289" s="1">
        <f t="shared" si="409"/>
        <v>100.00000000000001</v>
      </c>
      <c r="AK289" s="1">
        <f>+SUM(AK265:AK287)</f>
        <v>100.00999999999999</v>
      </c>
      <c r="AL289" s="1">
        <f t="shared" ref="AL289:AN289" si="410">+SUM(AL265:AL287)</f>
        <v>99.990000000000023</v>
      </c>
      <c r="AM289" s="1">
        <f t="shared" si="410"/>
        <v>100.00000000000004</v>
      </c>
      <c r="AN289" s="1">
        <f t="shared" si="410"/>
        <v>99.98</v>
      </c>
      <c r="AR289" s="1">
        <f>+SUM(AR265:AR287)</f>
        <v>100.01000000000002</v>
      </c>
      <c r="AS289" s="1">
        <f t="shared" ref="AS289:AU289" si="411">+SUM(AS265:AS287)</f>
        <v>99.989999999999966</v>
      </c>
      <c r="AT289" s="1">
        <f t="shared" si="411"/>
        <v>99.999999999999972</v>
      </c>
      <c r="AU289" s="1">
        <f t="shared" si="411"/>
        <v>100.00000000000001</v>
      </c>
      <c r="AY289" s="1">
        <f>+SUM(AY265:AY287)</f>
        <v>99.98</v>
      </c>
      <c r="AZ289" s="1">
        <f t="shared" ref="AZ289:BB289" si="412">+SUM(AZ265:AZ287)</f>
        <v>100.00999999999999</v>
      </c>
      <c r="BA289" s="1">
        <f t="shared" si="412"/>
        <v>100.01000000000002</v>
      </c>
      <c r="BB289" s="1">
        <f t="shared" si="412"/>
        <v>100.00999999999998</v>
      </c>
      <c r="BF289" s="1">
        <f>+SUM(BF265:BF287)</f>
        <v>99.99</v>
      </c>
      <c r="BG289" s="1">
        <f t="shared" ref="BG289:BI289" si="413">+SUM(BG265:BG287)</f>
        <v>99.999999999999986</v>
      </c>
      <c r="BH289" s="1">
        <f t="shared" si="413"/>
        <v>100.02</v>
      </c>
      <c r="BI289" s="1">
        <f t="shared" si="413"/>
        <v>100.00999999999999</v>
      </c>
      <c r="BM289" s="1">
        <f>+SUM(BM265:BM287)</f>
        <v>99.990000000000023</v>
      </c>
      <c r="BN289" s="1">
        <f t="shared" ref="BN289:BP289" si="414">+SUM(BN265:BN287)</f>
        <v>99.989999999999981</v>
      </c>
      <c r="BO289" s="1">
        <f t="shared" si="414"/>
        <v>100.01000000000002</v>
      </c>
      <c r="BP289" s="1">
        <f t="shared" si="414"/>
        <v>99.99</v>
      </c>
      <c r="BT289" s="1">
        <f>+SUM(BT265:BT287)</f>
        <v>99.990000000000009</v>
      </c>
      <c r="BU289" s="1">
        <f t="shared" ref="BU289:BW289" si="415">+SUM(BU265:BU287)</f>
        <v>99.99</v>
      </c>
      <c r="BV289" s="1">
        <f t="shared" si="415"/>
        <v>99.979999999999976</v>
      </c>
      <c r="BW289" s="1">
        <f t="shared" si="415"/>
        <v>99.99</v>
      </c>
      <c r="CA289" s="1">
        <f>+SUM(CA265:CA287)</f>
        <v>99.98</v>
      </c>
      <c r="CB289" s="1">
        <f t="shared" ref="CB289:CD289" si="416">+SUM(CB265:CB287)</f>
        <v>100</v>
      </c>
      <c r="CC289" s="1">
        <f t="shared" si="416"/>
        <v>100.00999999999999</v>
      </c>
      <c r="CD289" s="1">
        <f t="shared" si="416"/>
        <v>99.999999999999986</v>
      </c>
      <c r="CH289" s="1">
        <f>+SUM(CH265:CH287)</f>
        <v>99.999999999999972</v>
      </c>
      <c r="CI289" s="1">
        <f t="shared" ref="CI289:CK289" si="417">+SUM(CI265:CI287)</f>
        <v>99.970000000000013</v>
      </c>
      <c r="CJ289" s="1">
        <f t="shared" si="417"/>
        <v>100.01</v>
      </c>
      <c r="CK289" s="1">
        <f t="shared" si="417"/>
        <v>100.00999999999999</v>
      </c>
      <c r="CO289" s="1">
        <f>+SUM(CO265:CO287)</f>
        <v>100</v>
      </c>
      <c r="CP289" s="1">
        <f t="shared" ref="CP289:CR289" si="418">+SUM(CP265:CP287)</f>
        <v>99.980000000000018</v>
      </c>
      <c r="CQ289" s="1">
        <f t="shared" si="418"/>
        <v>100.01000000000002</v>
      </c>
      <c r="CR289" s="1">
        <f t="shared" si="418"/>
        <v>100.03</v>
      </c>
      <c r="CV289" s="1">
        <f>+SUM(CV265:CV287)</f>
        <v>100.02</v>
      </c>
      <c r="CW289" s="1">
        <f t="shared" ref="CW289:CY289" si="419">+SUM(CW265:CW287)</f>
        <v>99.98</v>
      </c>
      <c r="CX289" s="1">
        <f t="shared" si="419"/>
        <v>100.01</v>
      </c>
      <c r="CY289" s="1">
        <f t="shared" si="419"/>
        <v>100.00999999999998</v>
      </c>
      <c r="DC289" s="1">
        <f>+SUM(DC265:DC287)</f>
        <v>100.03</v>
      </c>
      <c r="DD289" s="1">
        <f t="shared" ref="DD289:DF289" si="420">+SUM(DD265:DD287)</f>
        <v>99.99</v>
      </c>
      <c r="DE289" s="1">
        <f t="shared" si="420"/>
        <v>100</v>
      </c>
      <c r="DF289" s="1">
        <f t="shared" si="420"/>
        <v>100</v>
      </c>
      <c r="DJ289" s="1">
        <f>+SUM(DJ265:DJ287)</f>
        <v>100.03000000000002</v>
      </c>
      <c r="DK289" s="1">
        <f t="shared" ref="DK289:DM289" si="421">+SUM(DK265:DK287)</f>
        <v>99.990000000000009</v>
      </c>
      <c r="DL289" s="1">
        <f t="shared" si="421"/>
        <v>100</v>
      </c>
      <c r="DM289" s="1">
        <f t="shared" si="421"/>
        <v>99.97</v>
      </c>
      <c r="DQ289" s="1">
        <f>+SUM(DQ265:DQ287)</f>
        <v>100</v>
      </c>
      <c r="DR289" s="1">
        <f t="shared" ref="DR289:DT289" si="422">+SUM(DR265:DR287)</f>
        <v>100.02</v>
      </c>
      <c r="DS289" s="1">
        <f t="shared" si="422"/>
        <v>99.999999999999972</v>
      </c>
      <c r="DT289" s="1">
        <f t="shared" si="422"/>
        <v>99.99</v>
      </c>
      <c r="DX289" s="1">
        <f>+SUM(DX265:DX287)</f>
        <v>100.00999999999999</v>
      </c>
      <c r="DY289" s="1">
        <f t="shared" ref="DY289:EA289" si="423">+SUM(DY265:DY287)</f>
        <v>99.990000000000009</v>
      </c>
      <c r="DZ289" s="1">
        <f t="shared" si="423"/>
        <v>100.01</v>
      </c>
      <c r="EA289" s="1">
        <f t="shared" si="423"/>
        <v>100.01</v>
      </c>
      <c r="EE289" s="1">
        <f>+SUM(EE265:EE287)</f>
        <v>100.00999999999999</v>
      </c>
      <c r="EF289" s="1">
        <f t="shared" ref="EF289:EH289" si="424">+SUM(EF265:EF287)</f>
        <v>100.02</v>
      </c>
      <c r="EG289" s="1">
        <f t="shared" si="424"/>
        <v>99.989999999999981</v>
      </c>
      <c r="EH289" s="1">
        <f t="shared" si="424"/>
        <v>100</v>
      </c>
      <c r="EL289" s="1">
        <f>+SUM(EL265:EL287)</f>
        <v>99.989999999999981</v>
      </c>
      <c r="EM289" s="1">
        <f t="shared" ref="EM289:EO289" si="425">+SUM(EM265:EM287)</f>
        <v>99.970000000000013</v>
      </c>
      <c r="EN289" s="1">
        <f t="shared" si="425"/>
        <v>100.00999999999999</v>
      </c>
      <c r="EO289" s="1">
        <f t="shared" si="425"/>
        <v>100.01</v>
      </c>
      <c r="ES289" s="1">
        <f>+SUM(ES265:ES287)</f>
        <v>99.999999999999986</v>
      </c>
      <c r="ET289" s="1">
        <f t="shared" ref="ET289:EV289" si="426">+SUM(ET265:ET287)</f>
        <v>100.00000000000001</v>
      </c>
      <c r="EU289" s="1">
        <f t="shared" si="426"/>
        <v>99.96999999999997</v>
      </c>
      <c r="EV289" s="1">
        <f t="shared" si="426"/>
        <v>100.02</v>
      </c>
      <c r="EZ289" s="1">
        <f>+SUM(EZ265:EZ287)</f>
        <v>100.01</v>
      </c>
      <c r="FA289" s="1">
        <f t="shared" ref="FA289:FC289" si="427">+SUM(FA265:FA287)</f>
        <v>99.97999999999999</v>
      </c>
      <c r="FB289" s="1">
        <f t="shared" si="427"/>
        <v>100.03</v>
      </c>
      <c r="FC289" s="1">
        <f t="shared" si="427"/>
        <v>100.00000000000001</v>
      </c>
      <c r="FG289" s="1">
        <f>+SUM(FG265:FG287)</f>
        <v>99.980000000000032</v>
      </c>
      <c r="FH289" s="1">
        <f t="shared" ref="FH289:FJ289" si="428">+SUM(FH265:FH287)</f>
        <v>100.00000000000001</v>
      </c>
      <c r="FI289" s="1">
        <f t="shared" si="428"/>
        <v>100.03000000000004</v>
      </c>
      <c r="FJ289" s="1">
        <f t="shared" si="428"/>
        <v>100.00999999999999</v>
      </c>
      <c r="FN289" s="1">
        <f>+SUM(FN265:FN287)</f>
        <v>99.99</v>
      </c>
      <c r="FO289" s="1">
        <f t="shared" ref="FO289:FQ289" si="429">+SUM(FO265:FO287)</f>
        <v>100.01</v>
      </c>
      <c r="FP289" s="1">
        <f t="shared" si="429"/>
        <v>100.01000000000002</v>
      </c>
      <c r="FQ289" s="1">
        <f t="shared" si="429"/>
        <v>100.00999999999999</v>
      </c>
      <c r="FU289" s="1">
        <f>+SUM(FU265:FU287)</f>
        <v>100.01000000000002</v>
      </c>
      <c r="FV289" s="1">
        <f t="shared" ref="FV289:FX289" si="430">+SUM(FV265:FV287)</f>
        <v>100.01000000000002</v>
      </c>
      <c r="FW289" s="1">
        <f t="shared" si="430"/>
        <v>99.990000000000009</v>
      </c>
      <c r="FX289" s="1">
        <f t="shared" si="430"/>
        <v>100.01</v>
      </c>
      <c r="GB289" s="1">
        <f>+SUM(GB265:GB287)</f>
        <v>100.00999999999999</v>
      </c>
      <c r="GC289" s="1">
        <f t="shared" ref="GC289:GE289" si="431">+SUM(GC265:GC287)</f>
        <v>100.02999999999999</v>
      </c>
      <c r="GD289" s="1">
        <f t="shared" si="431"/>
        <v>99.980000000000032</v>
      </c>
      <c r="GE289" s="1">
        <f t="shared" si="431"/>
        <v>100.01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GH290"/>
  <sheetViews>
    <sheetView showGridLines="0" topLeftCell="FF1" zoomScale="70" zoomScaleNormal="70" workbookViewId="0">
      <selection activeCell="FP40" sqref="FP40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43" width="11.42578125" style="2"/>
    <col min="144" max="144" width="24.42578125" style="34" customWidth="1"/>
    <col min="145" max="145" width="16.28515625" style="34" bestFit="1" customWidth="1"/>
    <col min="146" max="146" width="13.5703125" style="34" bestFit="1" customWidth="1"/>
    <col min="147" max="147" width="11.140625" style="34" bestFit="1" customWidth="1"/>
    <col min="148" max="148" width="11.42578125" style="34"/>
    <col min="149" max="150" width="11.42578125" style="2"/>
    <col min="151" max="151" width="24.42578125" style="34" customWidth="1"/>
    <col min="152" max="152" width="16.28515625" style="34" bestFit="1" customWidth="1"/>
    <col min="153" max="153" width="13.5703125" style="34" bestFit="1" customWidth="1"/>
    <col min="154" max="154" width="11.140625" style="34" bestFit="1" customWidth="1"/>
    <col min="155" max="155" width="11.42578125" style="34"/>
    <col min="156" max="185" width="11.42578125" style="2"/>
    <col min="186" max="186" width="13" style="34" customWidth="1"/>
    <col min="187" max="187" width="9.7109375" style="34" bestFit="1" customWidth="1"/>
    <col min="188" max="188" width="16.28515625" style="34" bestFit="1" customWidth="1"/>
    <col min="189" max="189" width="13.5703125" style="34" bestFit="1" customWidth="1"/>
    <col min="190" max="190" width="11.140625" style="34" bestFit="1" customWidth="1"/>
    <col min="191" max="16384" width="11.42578125" style="2"/>
  </cols>
  <sheetData>
    <row r="1" spans="1:190" s="4" customFormat="1" x14ac:dyDescent="0.25">
      <c r="GD1" s="34"/>
      <c r="GE1" s="34"/>
      <c r="GF1" s="34"/>
      <c r="GG1" s="34"/>
      <c r="GH1" s="34"/>
    </row>
    <row r="2" spans="1:190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  <c r="EN2" s="34" t="s">
        <v>290</v>
      </c>
      <c r="EU2" s="34" t="s">
        <v>290</v>
      </c>
      <c r="FB2" s="34" t="s">
        <v>290</v>
      </c>
      <c r="FC2" s="34"/>
      <c r="FD2" s="34"/>
      <c r="FE2" s="34"/>
      <c r="FF2" s="34"/>
      <c r="FI2" s="34" t="s">
        <v>290</v>
      </c>
      <c r="FJ2" s="34"/>
      <c r="FK2" s="34"/>
      <c r="FL2" s="34"/>
      <c r="FM2" s="34"/>
      <c r="FP2" s="34" t="s">
        <v>290</v>
      </c>
      <c r="FQ2" s="34"/>
      <c r="FR2" s="34"/>
      <c r="FS2" s="34"/>
      <c r="FT2" s="34"/>
      <c r="FW2" s="34" t="s">
        <v>290</v>
      </c>
      <c r="FX2" s="34"/>
      <c r="FY2" s="34"/>
      <c r="FZ2" s="34"/>
      <c r="GA2" s="34"/>
      <c r="GD2" s="34" t="s">
        <v>290</v>
      </c>
    </row>
    <row r="3" spans="1:190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  <c r="EN3" s="34" t="s">
        <v>0</v>
      </c>
      <c r="EU3" s="34" t="s">
        <v>0</v>
      </c>
      <c r="FB3" s="34" t="s">
        <v>0</v>
      </c>
      <c r="FC3" s="34"/>
      <c r="FD3" s="34"/>
      <c r="FE3" s="34"/>
      <c r="FF3" s="34"/>
      <c r="FI3" s="34" t="s">
        <v>0</v>
      </c>
      <c r="FJ3" s="34"/>
      <c r="FK3" s="34"/>
      <c r="FL3" s="34"/>
      <c r="FM3" s="34"/>
      <c r="FP3" s="34" t="s">
        <v>0</v>
      </c>
      <c r="FQ3" s="34"/>
      <c r="FR3" s="34"/>
      <c r="FS3" s="34"/>
      <c r="FT3" s="34"/>
      <c r="FW3" s="34" t="s">
        <v>0</v>
      </c>
      <c r="FX3" s="34"/>
      <c r="FY3" s="34"/>
      <c r="FZ3" s="34"/>
      <c r="GA3" s="34"/>
      <c r="GD3" s="34" t="s">
        <v>0</v>
      </c>
    </row>
    <row r="4" spans="1:190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  <c r="EN4" s="35" t="s">
        <v>369</v>
      </c>
      <c r="EU4" s="35" t="s">
        <v>371</v>
      </c>
      <c r="FB4" s="35" t="s">
        <v>373</v>
      </c>
      <c r="FC4" s="34"/>
      <c r="FD4" s="34"/>
      <c r="FE4" s="34"/>
      <c r="FF4" s="34"/>
      <c r="FI4" s="35" t="s">
        <v>375</v>
      </c>
      <c r="FJ4" s="34"/>
      <c r="FK4" s="34"/>
      <c r="FL4" s="34"/>
      <c r="FM4" s="34"/>
      <c r="FP4" s="35" t="s">
        <v>377</v>
      </c>
      <c r="FQ4" s="34"/>
      <c r="FR4" s="34"/>
      <c r="FS4" s="34"/>
      <c r="FT4" s="34"/>
      <c r="FW4" s="35" t="s">
        <v>379</v>
      </c>
      <c r="FX4" s="34"/>
      <c r="FY4" s="34"/>
      <c r="FZ4" s="34"/>
      <c r="GA4" s="34"/>
      <c r="GD4" s="35" t="s">
        <v>381</v>
      </c>
    </row>
    <row r="5" spans="1:190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  <c r="EN5" s="34" t="s">
        <v>370</v>
      </c>
      <c r="EO5" s="34" t="s">
        <v>1</v>
      </c>
      <c r="EP5" s="34" t="s">
        <v>2</v>
      </c>
      <c r="EQ5" s="34" t="s">
        <v>3</v>
      </c>
      <c r="ER5" s="34" t="s">
        <v>4</v>
      </c>
      <c r="EU5" s="34" t="s">
        <v>372</v>
      </c>
      <c r="EV5" s="34" t="s">
        <v>1</v>
      </c>
      <c r="EW5" s="34" t="s">
        <v>2</v>
      </c>
      <c r="EX5" s="34" t="s">
        <v>3</v>
      </c>
      <c r="EY5" s="34" t="s">
        <v>4</v>
      </c>
      <c r="FB5" s="34" t="s">
        <v>374</v>
      </c>
      <c r="FC5" s="34" t="s">
        <v>1</v>
      </c>
      <c r="FD5" s="34" t="s">
        <v>2</v>
      </c>
      <c r="FE5" s="34" t="s">
        <v>3</v>
      </c>
      <c r="FF5" s="34" t="s">
        <v>4</v>
      </c>
      <c r="FI5" s="34" t="s">
        <v>376</v>
      </c>
      <c r="FJ5" s="34" t="s">
        <v>1</v>
      </c>
      <c r="FK5" s="34" t="s">
        <v>2</v>
      </c>
      <c r="FL5" s="34" t="s">
        <v>3</v>
      </c>
      <c r="FM5" s="34" t="s">
        <v>4</v>
      </c>
      <c r="FP5" s="34" t="s">
        <v>378</v>
      </c>
      <c r="FQ5" s="34" t="s">
        <v>1</v>
      </c>
      <c r="FR5" s="34" t="s">
        <v>2</v>
      </c>
      <c r="FS5" s="34" t="s">
        <v>3</v>
      </c>
      <c r="FT5" s="34" t="s">
        <v>4</v>
      </c>
      <c r="FW5" s="34" t="s">
        <v>380</v>
      </c>
      <c r="FX5" s="34" t="s">
        <v>1</v>
      </c>
      <c r="FY5" s="34" t="s">
        <v>2</v>
      </c>
      <c r="FZ5" s="34" t="s">
        <v>3</v>
      </c>
      <c r="GA5" s="34" t="s">
        <v>4</v>
      </c>
      <c r="GD5" s="34" t="s">
        <v>382</v>
      </c>
      <c r="GE5" s="34" t="s">
        <v>1</v>
      </c>
      <c r="GF5" s="34" t="s">
        <v>2</v>
      </c>
      <c r="GG5" s="34" t="s">
        <v>3</v>
      </c>
      <c r="GH5" s="34" t="s">
        <v>4</v>
      </c>
    </row>
    <row r="6" spans="1:190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  <c r="EN6" s="34" t="s">
        <v>5</v>
      </c>
      <c r="EO6" s="34">
        <v>100</v>
      </c>
      <c r="EP6" s="34">
        <v>100</v>
      </c>
      <c r="EQ6" s="34">
        <v>100</v>
      </c>
      <c r="ER6" s="34">
        <v>100</v>
      </c>
      <c r="EU6" s="34" t="s">
        <v>5</v>
      </c>
      <c r="EV6" s="34">
        <v>100</v>
      </c>
      <c r="EW6" s="34">
        <v>100</v>
      </c>
      <c r="EX6" s="34">
        <v>100</v>
      </c>
      <c r="EY6" s="34">
        <v>100</v>
      </c>
      <c r="FB6" s="34" t="s">
        <v>5</v>
      </c>
      <c r="FC6" s="34">
        <v>100</v>
      </c>
      <c r="FD6" s="34">
        <v>100</v>
      </c>
      <c r="FE6" s="34">
        <v>100</v>
      </c>
      <c r="FF6" s="34">
        <v>100</v>
      </c>
      <c r="FI6" s="34" t="s">
        <v>5</v>
      </c>
      <c r="FJ6" s="34">
        <v>100</v>
      </c>
      <c r="FK6" s="34">
        <v>100</v>
      </c>
      <c r="FL6" s="34">
        <v>100</v>
      </c>
      <c r="FM6" s="34">
        <v>100</v>
      </c>
      <c r="FP6" s="34" t="s">
        <v>5</v>
      </c>
      <c r="FQ6" s="34">
        <v>100</v>
      </c>
      <c r="FR6" s="34">
        <v>100</v>
      </c>
      <c r="FS6" s="34">
        <v>100</v>
      </c>
      <c r="FT6" s="34">
        <v>100</v>
      </c>
      <c r="FW6" s="34" t="s">
        <v>5</v>
      </c>
      <c r="FX6" s="34">
        <v>100</v>
      </c>
      <c r="FY6" s="34">
        <v>100</v>
      </c>
      <c r="FZ6" s="34">
        <v>100</v>
      </c>
      <c r="GA6" s="34">
        <v>100</v>
      </c>
      <c r="GD6" s="34" t="s">
        <v>5</v>
      </c>
      <c r="GE6" s="34">
        <v>100</v>
      </c>
      <c r="GF6" s="34">
        <v>100</v>
      </c>
      <c r="GG6" s="34">
        <v>100</v>
      </c>
      <c r="GH6" s="34">
        <v>100</v>
      </c>
    </row>
    <row r="7" spans="1:190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  <c r="EN7" s="34" t="s">
        <v>6</v>
      </c>
      <c r="EO7" s="34">
        <v>0.21</v>
      </c>
      <c r="EP7" s="34">
        <v>0.34</v>
      </c>
      <c r="EQ7" s="34">
        <v>0.22</v>
      </c>
      <c r="ER7" s="34">
        <v>0.09</v>
      </c>
      <c r="EU7" s="34" t="s">
        <v>6</v>
      </c>
      <c r="EV7" s="34">
        <v>0.08</v>
      </c>
      <c r="EW7" s="34">
        <v>0.06</v>
      </c>
      <c r="EX7" s="34">
        <v>0.09</v>
      </c>
      <c r="EY7" s="34">
        <v>0.11</v>
      </c>
      <c r="FB7" s="34" t="s">
        <v>6</v>
      </c>
      <c r="FC7" s="34">
        <v>0.12</v>
      </c>
      <c r="FD7" s="34">
        <v>0.26</v>
      </c>
      <c r="FE7" s="34">
        <v>0.09</v>
      </c>
      <c r="FF7" s="34">
        <v>0.1</v>
      </c>
      <c r="FI7" s="34" t="s">
        <v>6</v>
      </c>
      <c r="FJ7" s="34">
        <v>0.27</v>
      </c>
      <c r="FK7" s="34">
        <v>0.35</v>
      </c>
      <c r="FL7" s="34">
        <v>0.25</v>
      </c>
      <c r="FM7" s="34">
        <v>0.35</v>
      </c>
      <c r="FP7" s="34" t="s">
        <v>6</v>
      </c>
      <c r="FQ7" s="34">
        <v>0.25</v>
      </c>
      <c r="FR7" s="34">
        <v>0.05</v>
      </c>
      <c r="FS7" s="34">
        <v>0.33</v>
      </c>
      <c r="FT7" s="34">
        <v>0.1</v>
      </c>
      <c r="FW7" s="34" t="s">
        <v>6</v>
      </c>
      <c r="FX7" s="34">
        <v>7.0000000000000007E-2</v>
      </c>
      <c r="FY7" s="34">
        <v>0.35</v>
      </c>
      <c r="FZ7" s="34">
        <v>0</v>
      </c>
      <c r="GA7" s="34">
        <v>0.12</v>
      </c>
      <c r="GD7" s="34" t="s">
        <v>6</v>
      </c>
      <c r="GE7" s="34">
        <v>0.01</v>
      </c>
      <c r="GF7" s="34">
        <v>0</v>
      </c>
      <c r="GG7" s="34">
        <v>0.02</v>
      </c>
      <c r="GH7" s="34">
        <v>0</v>
      </c>
    </row>
    <row r="8" spans="1:190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  <c r="EN8" s="34" t="s">
        <v>7</v>
      </c>
      <c r="EO8" s="34">
        <v>0.24</v>
      </c>
      <c r="EP8" s="34">
        <v>0.2</v>
      </c>
      <c r="EQ8" s="34">
        <v>0.21</v>
      </c>
      <c r="ER8" s="34">
        <v>0.45</v>
      </c>
      <c r="EU8" s="34" t="s">
        <v>7</v>
      </c>
      <c r="EV8" s="34">
        <v>0.03</v>
      </c>
      <c r="EW8" s="34">
        <v>0.06</v>
      </c>
      <c r="EX8" s="34">
        <v>0</v>
      </c>
      <c r="EY8" s="34">
        <v>0.11</v>
      </c>
      <c r="FB8" s="34" t="s">
        <v>7</v>
      </c>
      <c r="FC8" s="34">
        <v>0.02</v>
      </c>
      <c r="FD8" s="34">
        <v>0</v>
      </c>
      <c r="FE8" s="34">
        <v>0.03</v>
      </c>
      <c r="FF8" s="34">
        <v>0</v>
      </c>
      <c r="FI8" s="34" t="s">
        <v>7</v>
      </c>
      <c r="FJ8" s="34">
        <v>0.03</v>
      </c>
      <c r="FK8" s="34">
        <v>0</v>
      </c>
      <c r="FL8" s="34">
        <v>0.04</v>
      </c>
      <c r="FM8" s="34">
        <v>0</v>
      </c>
      <c r="FP8" s="34" t="s">
        <v>7</v>
      </c>
      <c r="FQ8" s="34">
        <v>0.1</v>
      </c>
      <c r="FR8" s="34">
        <v>0.2</v>
      </c>
      <c r="FS8" s="34">
        <v>0.11</v>
      </c>
      <c r="FT8" s="34">
        <v>0</v>
      </c>
      <c r="FW8" s="34" t="s">
        <v>7</v>
      </c>
      <c r="FX8" s="34">
        <v>0.06</v>
      </c>
      <c r="FY8" s="34">
        <v>0.06</v>
      </c>
      <c r="FZ8" s="34">
        <v>0.08</v>
      </c>
      <c r="GA8" s="34">
        <v>0</v>
      </c>
      <c r="GD8" s="34" t="s">
        <v>7</v>
      </c>
      <c r="GE8" s="34">
        <v>0</v>
      </c>
      <c r="GF8" s="34">
        <v>0</v>
      </c>
      <c r="GG8" s="34">
        <v>0</v>
      </c>
      <c r="GH8" s="34">
        <v>0</v>
      </c>
    </row>
    <row r="9" spans="1:190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  <c r="EN9" s="34" t="s">
        <v>8</v>
      </c>
      <c r="EO9" s="34">
        <v>0.04</v>
      </c>
      <c r="EP9" s="34">
        <v>0.04</v>
      </c>
      <c r="EQ9" s="34">
        <v>0</v>
      </c>
      <c r="ER9" s="34">
        <v>0.19</v>
      </c>
      <c r="EU9" s="34" t="s">
        <v>8</v>
      </c>
      <c r="EV9" s="34">
        <v>0.01</v>
      </c>
      <c r="EW9" s="34">
        <v>0.04</v>
      </c>
      <c r="EX9" s="34">
        <v>0</v>
      </c>
      <c r="EY9" s="34">
        <v>0</v>
      </c>
      <c r="FB9" s="34" t="s">
        <v>8</v>
      </c>
      <c r="FC9" s="34">
        <v>0.02</v>
      </c>
      <c r="FD9" s="34">
        <v>0.05</v>
      </c>
      <c r="FE9" s="34">
        <v>0.01</v>
      </c>
      <c r="FF9" s="34">
        <v>0</v>
      </c>
      <c r="FI9" s="34" t="s">
        <v>8</v>
      </c>
      <c r="FJ9" s="34">
        <v>0.04</v>
      </c>
      <c r="FK9" s="34">
        <v>0</v>
      </c>
      <c r="FL9" s="34">
        <v>0</v>
      </c>
      <c r="FM9" s="34">
        <v>0.21</v>
      </c>
      <c r="FP9" s="34" t="s">
        <v>8</v>
      </c>
      <c r="FQ9" s="34">
        <v>0.02</v>
      </c>
      <c r="FR9" s="34">
        <v>0</v>
      </c>
      <c r="FS9" s="34">
        <v>0.03</v>
      </c>
      <c r="FT9" s="34">
        <v>0</v>
      </c>
      <c r="FW9" s="34" t="s">
        <v>8</v>
      </c>
      <c r="FX9" s="34">
        <v>0</v>
      </c>
      <c r="FY9" s="34">
        <v>0</v>
      </c>
      <c r="FZ9" s="34">
        <v>0</v>
      </c>
      <c r="GA9" s="34">
        <v>0</v>
      </c>
      <c r="GD9" s="34" t="s">
        <v>8</v>
      </c>
      <c r="GE9" s="34">
        <v>0</v>
      </c>
      <c r="GF9" s="34">
        <v>0</v>
      </c>
      <c r="GG9" s="34">
        <v>0</v>
      </c>
      <c r="GH9" s="34">
        <v>0</v>
      </c>
    </row>
    <row r="10" spans="1:190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  <c r="EN10" s="34" t="s">
        <v>9</v>
      </c>
      <c r="EO10" s="34">
        <v>0</v>
      </c>
      <c r="EP10" s="34">
        <v>0</v>
      </c>
      <c r="EQ10" s="34">
        <v>0</v>
      </c>
      <c r="ER10" s="34">
        <v>0</v>
      </c>
      <c r="EU10" s="34" t="s">
        <v>9</v>
      </c>
      <c r="EV10" s="34">
        <v>0</v>
      </c>
      <c r="EW10" s="34">
        <v>0</v>
      </c>
      <c r="EX10" s="34">
        <v>0</v>
      </c>
      <c r="EY10" s="34">
        <v>0</v>
      </c>
      <c r="FB10" s="34" t="s">
        <v>9</v>
      </c>
      <c r="FC10" s="34">
        <v>0</v>
      </c>
      <c r="FD10" s="34">
        <v>0</v>
      </c>
      <c r="FE10" s="34">
        <v>0</v>
      </c>
      <c r="FF10" s="34">
        <v>0</v>
      </c>
      <c r="FI10" s="34" t="s">
        <v>9</v>
      </c>
      <c r="FJ10" s="34">
        <v>0</v>
      </c>
      <c r="FK10" s="34">
        <v>0</v>
      </c>
      <c r="FL10" s="34">
        <v>0</v>
      </c>
      <c r="FM10" s="34">
        <v>0</v>
      </c>
      <c r="FP10" s="34" t="s">
        <v>9</v>
      </c>
      <c r="FQ10" s="34">
        <v>0</v>
      </c>
      <c r="FR10" s="34">
        <v>0</v>
      </c>
      <c r="FS10" s="34">
        <v>0</v>
      </c>
      <c r="FT10" s="34">
        <v>0</v>
      </c>
      <c r="FW10" s="34" t="s">
        <v>9</v>
      </c>
      <c r="FX10" s="34">
        <v>0</v>
      </c>
      <c r="FY10" s="34">
        <v>0</v>
      </c>
      <c r="FZ10" s="34">
        <v>0</v>
      </c>
      <c r="GA10" s="34">
        <v>0</v>
      </c>
      <c r="GD10" s="34" t="s">
        <v>9</v>
      </c>
      <c r="GE10" s="34">
        <v>0</v>
      </c>
      <c r="GF10" s="34">
        <v>0</v>
      </c>
      <c r="GG10" s="34">
        <v>0</v>
      </c>
      <c r="GH10" s="34">
        <v>0</v>
      </c>
    </row>
    <row r="11" spans="1:190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  <c r="EN11" s="34" t="s">
        <v>10</v>
      </c>
      <c r="EO11" s="34">
        <v>0</v>
      </c>
      <c r="EP11" s="34">
        <v>0</v>
      </c>
      <c r="EQ11" s="34">
        <v>0</v>
      </c>
      <c r="ER11" s="34">
        <v>0</v>
      </c>
      <c r="EU11" s="34" t="s">
        <v>10</v>
      </c>
      <c r="EV11" s="34">
        <v>0</v>
      </c>
      <c r="EW11" s="34">
        <v>0</v>
      </c>
      <c r="EX11" s="34">
        <v>0</v>
      </c>
      <c r="EY11" s="34">
        <v>0</v>
      </c>
      <c r="FB11" s="34" t="s">
        <v>10</v>
      </c>
      <c r="FC11" s="34">
        <v>0</v>
      </c>
      <c r="FD11" s="34">
        <v>0</v>
      </c>
      <c r="FE11" s="34">
        <v>0</v>
      </c>
      <c r="FF11" s="34">
        <v>0</v>
      </c>
      <c r="FI11" s="34" t="s">
        <v>10</v>
      </c>
      <c r="FJ11" s="34">
        <v>0.02</v>
      </c>
      <c r="FK11" s="34">
        <v>0</v>
      </c>
      <c r="FL11" s="34">
        <v>0</v>
      </c>
      <c r="FM11" s="34">
        <v>0.1</v>
      </c>
      <c r="FP11" s="34" t="s">
        <v>10</v>
      </c>
      <c r="FQ11" s="34">
        <v>0</v>
      </c>
      <c r="FR11" s="34">
        <v>0</v>
      </c>
      <c r="FS11" s="34">
        <v>0</v>
      </c>
      <c r="FT11" s="34">
        <v>0</v>
      </c>
      <c r="FW11" s="34" t="s">
        <v>10</v>
      </c>
      <c r="FX11" s="34">
        <v>0</v>
      </c>
      <c r="FY11" s="34">
        <v>0</v>
      </c>
      <c r="FZ11" s="34">
        <v>0</v>
      </c>
      <c r="GA11" s="34">
        <v>0</v>
      </c>
      <c r="GD11" s="34" t="s">
        <v>10</v>
      </c>
      <c r="GE11" s="34">
        <v>0</v>
      </c>
      <c r="GF11" s="34">
        <v>0</v>
      </c>
      <c r="GG11" s="34">
        <v>0</v>
      </c>
      <c r="GH11" s="34">
        <v>0</v>
      </c>
    </row>
    <row r="12" spans="1:190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  <c r="EN12" s="34" t="s">
        <v>11</v>
      </c>
      <c r="EO12" s="34">
        <v>0.1</v>
      </c>
      <c r="EP12" s="34">
        <v>0</v>
      </c>
      <c r="EQ12" s="34">
        <v>0.16</v>
      </c>
      <c r="ER12" s="34">
        <v>0</v>
      </c>
      <c r="EU12" s="34" t="s">
        <v>11</v>
      </c>
      <c r="EV12" s="34">
        <v>0</v>
      </c>
      <c r="EW12" s="34">
        <v>0</v>
      </c>
      <c r="EX12" s="34">
        <v>0</v>
      </c>
      <c r="EY12" s="34">
        <v>0</v>
      </c>
      <c r="FB12" s="34" t="s">
        <v>11</v>
      </c>
      <c r="FC12" s="34">
        <v>0</v>
      </c>
      <c r="FD12" s="34">
        <v>0</v>
      </c>
      <c r="FE12" s="34">
        <v>0</v>
      </c>
      <c r="FF12" s="34">
        <v>0</v>
      </c>
      <c r="FI12" s="34" t="s">
        <v>11</v>
      </c>
      <c r="FJ12" s="34">
        <v>0.01</v>
      </c>
      <c r="FK12" s="34">
        <v>0</v>
      </c>
      <c r="FL12" s="34">
        <v>0</v>
      </c>
      <c r="FM12" s="34">
        <v>0</v>
      </c>
      <c r="FP12" s="34" t="s">
        <v>11</v>
      </c>
      <c r="FQ12" s="34">
        <v>0.04</v>
      </c>
      <c r="FR12" s="34">
        <v>0</v>
      </c>
      <c r="FS12" s="34">
        <v>0.06</v>
      </c>
      <c r="FT12" s="34">
        <v>0</v>
      </c>
      <c r="FW12" s="34" t="s">
        <v>11</v>
      </c>
      <c r="FX12" s="34">
        <v>0</v>
      </c>
      <c r="FY12" s="34">
        <v>0</v>
      </c>
      <c r="FZ12" s="34">
        <v>0</v>
      </c>
      <c r="GA12" s="34">
        <v>0</v>
      </c>
      <c r="GD12" s="34" t="s">
        <v>11</v>
      </c>
      <c r="GE12" s="34">
        <v>0</v>
      </c>
      <c r="GF12" s="34">
        <v>0</v>
      </c>
      <c r="GG12" s="34">
        <v>0</v>
      </c>
      <c r="GH12" s="34">
        <v>0</v>
      </c>
    </row>
    <row r="13" spans="1:190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  <c r="EN13" s="34" t="s">
        <v>12</v>
      </c>
      <c r="EO13" s="34">
        <v>0.1</v>
      </c>
      <c r="EP13" s="34">
        <v>0.12</v>
      </c>
      <c r="EQ13" s="34">
        <v>0.08</v>
      </c>
      <c r="ER13" s="34">
        <v>0.22</v>
      </c>
      <c r="EU13" s="34" t="s">
        <v>12</v>
      </c>
      <c r="EV13" s="34">
        <v>0.02</v>
      </c>
      <c r="EW13" s="34">
        <v>0.11</v>
      </c>
      <c r="EX13" s="34">
        <v>0</v>
      </c>
      <c r="EY13" s="34">
        <v>0.03</v>
      </c>
      <c r="FB13" s="34" t="s">
        <v>12</v>
      </c>
      <c r="FC13" s="34">
        <v>7.0000000000000007E-2</v>
      </c>
      <c r="FD13" s="34">
        <v>0.11</v>
      </c>
      <c r="FE13" s="34">
        <v>0</v>
      </c>
      <c r="FF13" s="34">
        <v>0.32</v>
      </c>
      <c r="FI13" s="34" t="s">
        <v>12</v>
      </c>
      <c r="FJ13" s="34">
        <v>0.02</v>
      </c>
      <c r="FK13" s="34">
        <v>0</v>
      </c>
      <c r="FL13" s="34">
        <v>0.03</v>
      </c>
      <c r="FM13" s="34">
        <v>0.04</v>
      </c>
      <c r="FP13" s="34" t="s">
        <v>12</v>
      </c>
      <c r="FQ13" s="34">
        <v>0.01</v>
      </c>
      <c r="FR13" s="34">
        <v>0</v>
      </c>
      <c r="FS13" s="34">
        <v>0</v>
      </c>
      <c r="FT13" s="34">
        <v>0.06</v>
      </c>
      <c r="FW13" s="34" t="s">
        <v>12</v>
      </c>
      <c r="FX13" s="34">
        <v>0.02</v>
      </c>
      <c r="FY13" s="34">
        <v>0.14000000000000001</v>
      </c>
      <c r="FZ13" s="34">
        <v>0</v>
      </c>
      <c r="GA13" s="34">
        <v>0</v>
      </c>
      <c r="GD13" s="34" t="s">
        <v>12</v>
      </c>
      <c r="GE13" s="34">
        <v>0.14000000000000001</v>
      </c>
      <c r="GF13" s="34">
        <v>0.83</v>
      </c>
      <c r="GG13" s="34">
        <v>0.02</v>
      </c>
      <c r="GH13" s="34">
        <v>0</v>
      </c>
    </row>
    <row r="14" spans="1:190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  <c r="EN14" s="34" t="s">
        <v>13</v>
      </c>
      <c r="EO14" s="34">
        <v>0.13</v>
      </c>
      <c r="EP14" s="34">
        <v>0</v>
      </c>
      <c r="EQ14" s="34">
        <v>0.04</v>
      </c>
      <c r="ER14" s="34">
        <v>0.56999999999999995</v>
      </c>
      <c r="EU14" s="34" t="s">
        <v>13</v>
      </c>
      <c r="EV14" s="34">
        <v>0</v>
      </c>
      <c r="EW14" s="34">
        <v>0</v>
      </c>
      <c r="EX14" s="34">
        <v>0</v>
      </c>
      <c r="EY14" s="34">
        <v>0</v>
      </c>
      <c r="FB14" s="34" t="s">
        <v>13</v>
      </c>
      <c r="FC14" s="34">
        <v>0</v>
      </c>
      <c r="FD14" s="34">
        <v>0</v>
      </c>
      <c r="FE14" s="34">
        <v>0</v>
      </c>
      <c r="FF14" s="34">
        <v>0</v>
      </c>
      <c r="FI14" s="34" t="s">
        <v>13</v>
      </c>
      <c r="FJ14" s="34">
        <v>0.01</v>
      </c>
      <c r="FK14" s="34">
        <v>0</v>
      </c>
      <c r="FL14" s="34">
        <v>0.01</v>
      </c>
      <c r="FM14" s="34">
        <v>0</v>
      </c>
      <c r="FP14" s="34" t="s">
        <v>13</v>
      </c>
      <c r="FQ14" s="34">
        <v>0</v>
      </c>
      <c r="FR14" s="34">
        <v>0</v>
      </c>
      <c r="FS14" s="34">
        <v>0</v>
      </c>
      <c r="FT14" s="34">
        <v>0</v>
      </c>
      <c r="FW14" s="34" t="s">
        <v>13</v>
      </c>
      <c r="FX14" s="34">
        <v>0.06</v>
      </c>
      <c r="FY14" s="34">
        <v>0</v>
      </c>
      <c r="FZ14" s="34">
        <v>0.04</v>
      </c>
      <c r="GA14" s="34">
        <v>0</v>
      </c>
      <c r="GD14" s="34" t="s">
        <v>13</v>
      </c>
      <c r="GE14" s="34">
        <v>0.09</v>
      </c>
      <c r="GF14" s="34">
        <v>0.13</v>
      </c>
      <c r="GG14" s="34">
        <v>0.12</v>
      </c>
      <c r="GH14" s="34">
        <v>0</v>
      </c>
    </row>
    <row r="15" spans="1:190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  <c r="EN15" s="34" t="s">
        <v>14</v>
      </c>
      <c r="EO15" s="34">
        <v>0.41</v>
      </c>
      <c r="EP15" s="34">
        <v>0</v>
      </c>
      <c r="EQ15" s="34">
        <v>0.33</v>
      </c>
      <c r="ER15" s="34">
        <v>0.12</v>
      </c>
      <c r="EU15" s="34" t="s">
        <v>14</v>
      </c>
      <c r="EV15" s="34">
        <v>0.37</v>
      </c>
      <c r="EW15" s="34">
        <v>0.11</v>
      </c>
      <c r="EX15" s="34">
        <v>0.32</v>
      </c>
      <c r="EY15" s="34">
        <v>0</v>
      </c>
      <c r="FB15" s="34" t="s">
        <v>14</v>
      </c>
      <c r="FC15" s="34">
        <v>0.79</v>
      </c>
      <c r="FD15" s="34">
        <v>0.11</v>
      </c>
      <c r="FE15" s="34">
        <v>0.25</v>
      </c>
      <c r="FF15" s="34">
        <v>0.24</v>
      </c>
      <c r="FI15" s="34" t="s">
        <v>14</v>
      </c>
      <c r="FJ15" s="34">
        <v>0.49</v>
      </c>
      <c r="FK15" s="34">
        <v>0.28999999999999998</v>
      </c>
      <c r="FL15" s="34">
        <v>0.27</v>
      </c>
      <c r="FM15" s="34">
        <v>0</v>
      </c>
      <c r="FP15" s="34" t="s">
        <v>14</v>
      </c>
      <c r="FQ15" s="34">
        <v>0.47</v>
      </c>
      <c r="FR15" s="34">
        <v>0.36</v>
      </c>
      <c r="FS15" s="34">
        <v>0.14000000000000001</v>
      </c>
      <c r="FT15" s="34">
        <v>0.22</v>
      </c>
      <c r="FW15" s="34" t="s">
        <v>14</v>
      </c>
      <c r="FX15" s="34">
        <v>0.32</v>
      </c>
      <c r="FY15" s="34">
        <v>0.18</v>
      </c>
      <c r="FZ15" s="34">
        <v>0.22</v>
      </c>
      <c r="GA15" s="34">
        <v>0</v>
      </c>
      <c r="GD15" s="34" t="s">
        <v>14</v>
      </c>
      <c r="GE15" s="34">
        <v>0.46</v>
      </c>
      <c r="GF15" s="34">
        <v>0</v>
      </c>
      <c r="GG15" s="34">
        <v>0.3</v>
      </c>
      <c r="GH15" s="34">
        <v>0</v>
      </c>
    </row>
    <row r="16" spans="1:190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  <c r="EN16" s="34" t="s">
        <v>15</v>
      </c>
      <c r="EO16" s="34">
        <v>2.42</v>
      </c>
      <c r="EP16" s="34">
        <v>3.84</v>
      </c>
      <c r="EQ16" s="34">
        <v>2.21</v>
      </c>
      <c r="ER16" s="34">
        <v>0.74</v>
      </c>
      <c r="EU16" s="34" t="s">
        <v>15</v>
      </c>
      <c r="EV16" s="34">
        <v>1.67</v>
      </c>
      <c r="EW16" s="34">
        <v>3.05</v>
      </c>
      <c r="EX16" s="34">
        <v>1.45</v>
      </c>
      <c r="EY16" s="34">
        <v>0.6</v>
      </c>
      <c r="FB16" s="34" t="s">
        <v>15</v>
      </c>
      <c r="FC16" s="34">
        <v>2.2799999999999998</v>
      </c>
      <c r="FD16" s="34">
        <v>7.44</v>
      </c>
      <c r="FE16" s="34">
        <v>1.43</v>
      </c>
      <c r="FF16" s="34">
        <v>0.11</v>
      </c>
      <c r="FI16" s="34" t="s">
        <v>15</v>
      </c>
      <c r="FJ16" s="34">
        <v>2.0299999999999998</v>
      </c>
      <c r="FK16" s="34">
        <v>4.42</v>
      </c>
      <c r="FL16" s="34">
        <v>1.95</v>
      </c>
      <c r="FM16" s="34">
        <v>0.26</v>
      </c>
      <c r="FP16" s="34" t="s">
        <v>15</v>
      </c>
      <c r="FQ16" s="34">
        <v>2.4500000000000002</v>
      </c>
      <c r="FR16" s="34">
        <v>6.24</v>
      </c>
      <c r="FS16" s="34">
        <v>1.95</v>
      </c>
      <c r="FT16" s="34">
        <v>0.62</v>
      </c>
      <c r="FW16" s="34" t="s">
        <v>15</v>
      </c>
      <c r="FX16" s="34">
        <v>2.93</v>
      </c>
      <c r="FY16" s="34">
        <v>9.01</v>
      </c>
      <c r="FZ16" s="34">
        <v>1.67</v>
      </c>
      <c r="GA16" s="34">
        <v>1.19</v>
      </c>
      <c r="GD16" s="34" t="s">
        <v>15</v>
      </c>
      <c r="GE16" s="34">
        <v>3.27</v>
      </c>
      <c r="GF16" s="34">
        <v>8.32</v>
      </c>
      <c r="GG16" s="34">
        <v>2.38</v>
      </c>
      <c r="GH16" s="34">
        <v>0.87</v>
      </c>
    </row>
    <row r="17" spans="1:190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  <c r="EN17" s="34" t="s">
        <v>16</v>
      </c>
      <c r="EO17" s="34">
        <v>39.090000000000003</v>
      </c>
      <c r="EP17" s="34">
        <v>28.96</v>
      </c>
      <c r="EQ17" s="34">
        <v>45.81</v>
      </c>
      <c r="ER17" s="34">
        <v>31.05</v>
      </c>
      <c r="EU17" s="34" t="s">
        <v>16</v>
      </c>
      <c r="EV17" s="34">
        <v>38.46</v>
      </c>
      <c r="EW17" s="34">
        <v>29.88</v>
      </c>
      <c r="EX17" s="34">
        <v>45.47</v>
      </c>
      <c r="EY17" s="34">
        <v>28.87</v>
      </c>
      <c r="FB17" s="34" t="s">
        <v>16</v>
      </c>
      <c r="FC17" s="34">
        <v>36.94</v>
      </c>
      <c r="FD17" s="34">
        <v>26.96</v>
      </c>
      <c r="FE17" s="34">
        <v>44.44</v>
      </c>
      <c r="FF17" s="34">
        <v>26.72</v>
      </c>
      <c r="FI17" s="34" t="s">
        <v>16</v>
      </c>
      <c r="FJ17" s="34">
        <v>38.119999999999997</v>
      </c>
      <c r="FK17" s="34">
        <v>28.81</v>
      </c>
      <c r="FL17" s="34">
        <v>44.17</v>
      </c>
      <c r="FM17" s="34">
        <v>31.87</v>
      </c>
      <c r="FP17" s="34" t="s">
        <v>16</v>
      </c>
      <c r="FQ17" s="34">
        <v>36.42</v>
      </c>
      <c r="FR17" s="34">
        <v>24.51</v>
      </c>
      <c r="FS17" s="34">
        <v>44.07</v>
      </c>
      <c r="FT17" s="34">
        <v>27.68</v>
      </c>
      <c r="FW17" s="34" t="s">
        <v>16</v>
      </c>
      <c r="FX17" s="34">
        <v>37.65</v>
      </c>
      <c r="FY17" s="34">
        <v>24.83</v>
      </c>
      <c r="FZ17" s="34">
        <v>44.4</v>
      </c>
      <c r="GA17" s="34">
        <v>31.16</v>
      </c>
      <c r="GD17" s="34" t="s">
        <v>16</v>
      </c>
      <c r="GE17" s="34">
        <v>36.33</v>
      </c>
      <c r="GF17" s="34">
        <v>26.03</v>
      </c>
      <c r="GG17" s="34">
        <v>42.84</v>
      </c>
      <c r="GH17" s="34">
        <v>28.67</v>
      </c>
    </row>
    <row r="18" spans="1:190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  <c r="EN18" s="34" t="s">
        <v>17</v>
      </c>
      <c r="EO18" s="34">
        <v>7.84</v>
      </c>
      <c r="EP18" s="34">
        <v>6.14</v>
      </c>
      <c r="EQ18" s="34">
        <v>4</v>
      </c>
      <c r="ER18" s="34">
        <v>23.25</v>
      </c>
      <c r="EU18" s="34" t="s">
        <v>17</v>
      </c>
      <c r="EV18" s="34">
        <v>7.67</v>
      </c>
      <c r="EW18" s="34">
        <v>5.81</v>
      </c>
      <c r="EX18" s="34">
        <v>3.3</v>
      </c>
      <c r="EY18" s="34">
        <v>23.27</v>
      </c>
      <c r="FB18" s="34" t="s">
        <v>17</v>
      </c>
      <c r="FC18" s="34">
        <v>7.52</v>
      </c>
      <c r="FD18" s="34">
        <v>3.52</v>
      </c>
      <c r="FE18" s="34">
        <v>4.03</v>
      </c>
      <c r="FF18" s="34">
        <v>23.3</v>
      </c>
      <c r="FI18" s="34" t="s">
        <v>17</v>
      </c>
      <c r="FJ18" s="34">
        <v>6.97</v>
      </c>
      <c r="FK18" s="34">
        <v>4.05</v>
      </c>
      <c r="FL18" s="34">
        <v>3.21</v>
      </c>
      <c r="FM18" s="34">
        <v>21.68</v>
      </c>
      <c r="FP18" s="34" t="s">
        <v>17</v>
      </c>
      <c r="FQ18" s="34">
        <v>7.18</v>
      </c>
      <c r="FR18" s="34">
        <v>4.12</v>
      </c>
      <c r="FS18" s="34">
        <v>3.46</v>
      </c>
      <c r="FT18" s="34">
        <v>22.93</v>
      </c>
      <c r="FW18" s="34" t="s">
        <v>17</v>
      </c>
      <c r="FX18" s="34">
        <v>7.8</v>
      </c>
      <c r="FY18" s="34">
        <v>6.91</v>
      </c>
      <c r="FZ18" s="34">
        <v>4.1399999999999997</v>
      </c>
      <c r="GA18" s="34">
        <v>22.66</v>
      </c>
      <c r="GD18" s="34" t="s">
        <v>17</v>
      </c>
      <c r="GE18" s="34">
        <v>7.61</v>
      </c>
      <c r="GF18" s="34">
        <v>8.36</v>
      </c>
      <c r="GG18" s="34">
        <v>3.8</v>
      </c>
      <c r="GH18" s="34">
        <v>21.96</v>
      </c>
    </row>
    <row r="19" spans="1:190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  <c r="EN19" s="34" t="s">
        <v>18</v>
      </c>
      <c r="EO19" s="34">
        <v>4.3499999999999996</v>
      </c>
      <c r="EP19" s="34">
        <v>9.81</v>
      </c>
      <c r="EQ19" s="34">
        <v>3.67</v>
      </c>
      <c r="ER19" s="34">
        <v>0.79</v>
      </c>
      <c r="EU19" s="34" t="s">
        <v>18</v>
      </c>
      <c r="EV19" s="34">
        <v>3.48</v>
      </c>
      <c r="EW19" s="34">
        <v>7.19</v>
      </c>
      <c r="EX19" s="34">
        <v>3.27</v>
      </c>
      <c r="EY19" s="34">
        <v>0.64</v>
      </c>
      <c r="FB19" s="34" t="s">
        <v>18</v>
      </c>
      <c r="FC19" s="34">
        <v>3.99</v>
      </c>
      <c r="FD19" s="34">
        <v>9.3800000000000008</v>
      </c>
      <c r="FE19" s="34">
        <v>3.18</v>
      </c>
      <c r="FF19" s="34">
        <v>1.17</v>
      </c>
      <c r="FI19" s="34" t="s">
        <v>18</v>
      </c>
      <c r="FJ19" s="34">
        <v>4.34</v>
      </c>
      <c r="FK19" s="34">
        <v>10.71</v>
      </c>
      <c r="FL19" s="34">
        <v>3.63</v>
      </c>
      <c r="FM19" s="34">
        <v>1.76</v>
      </c>
      <c r="FP19" s="34" t="s">
        <v>18</v>
      </c>
      <c r="FQ19" s="34">
        <v>4.5199999999999996</v>
      </c>
      <c r="FR19" s="34">
        <v>7.73</v>
      </c>
      <c r="FS19" s="34">
        <v>3.84</v>
      </c>
      <c r="FT19" s="34">
        <v>2.36</v>
      </c>
      <c r="FW19" s="34" t="s">
        <v>18</v>
      </c>
      <c r="FX19" s="34">
        <v>4.8</v>
      </c>
      <c r="FY19" s="34">
        <v>6.67</v>
      </c>
      <c r="FZ19" s="34">
        <v>4.87</v>
      </c>
      <c r="GA19" s="34">
        <v>1.68</v>
      </c>
      <c r="GD19" s="34" t="s">
        <v>18</v>
      </c>
      <c r="GE19" s="34">
        <v>4.7300000000000004</v>
      </c>
      <c r="GF19" s="34">
        <v>6.03</v>
      </c>
      <c r="GG19" s="34">
        <v>4.82</v>
      </c>
      <c r="GH19" s="34">
        <v>1.93</v>
      </c>
    </row>
    <row r="20" spans="1:190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  <c r="EN20" s="34" t="s">
        <v>19</v>
      </c>
      <c r="EO20" s="34">
        <v>6.56</v>
      </c>
      <c r="EP20" s="34">
        <v>4.62</v>
      </c>
      <c r="EQ20" s="34">
        <v>8.42</v>
      </c>
      <c r="ER20" s="34">
        <v>2.63</v>
      </c>
      <c r="EU20" s="34" t="s">
        <v>19</v>
      </c>
      <c r="EV20" s="34">
        <v>6.78</v>
      </c>
      <c r="EW20" s="34">
        <v>4.0199999999999996</v>
      </c>
      <c r="EX20" s="34">
        <v>8.4700000000000006</v>
      </c>
      <c r="EY20" s="34">
        <v>3.73</v>
      </c>
      <c r="FB20" s="34" t="s">
        <v>19</v>
      </c>
      <c r="FC20" s="34">
        <v>7.3</v>
      </c>
      <c r="FD20" s="34">
        <v>6.5</v>
      </c>
      <c r="FE20" s="34">
        <v>8.8800000000000008</v>
      </c>
      <c r="FF20" s="34">
        <v>3.71</v>
      </c>
      <c r="FI20" s="34" t="s">
        <v>19</v>
      </c>
      <c r="FJ20" s="34">
        <v>6.71</v>
      </c>
      <c r="FK20" s="34">
        <v>3.84</v>
      </c>
      <c r="FL20" s="34">
        <v>8.76</v>
      </c>
      <c r="FM20" s="34">
        <v>3.37</v>
      </c>
      <c r="FP20" s="34" t="s">
        <v>19</v>
      </c>
      <c r="FQ20" s="34">
        <v>7.41</v>
      </c>
      <c r="FR20" s="34">
        <v>6.58</v>
      </c>
      <c r="FS20" s="34">
        <v>8.1199999999999992</v>
      </c>
      <c r="FT20" s="34">
        <v>5.1100000000000003</v>
      </c>
      <c r="FW20" s="34" t="s">
        <v>19</v>
      </c>
      <c r="FX20" s="34">
        <v>5.78</v>
      </c>
      <c r="FY20" s="34">
        <v>4.93</v>
      </c>
      <c r="FZ20" s="34">
        <v>6.83</v>
      </c>
      <c r="GA20" s="34">
        <v>2.2400000000000002</v>
      </c>
      <c r="GD20" s="34" t="s">
        <v>19</v>
      </c>
      <c r="GE20" s="34">
        <v>6.25</v>
      </c>
      <c r="GF20" s="34">
        <v>2.5499999999999998</v>
      </c>
      <c r="GG20" s="34">
        <v>7.81</v>
      </c>
      <c r="GH20" s="34">
        <v>4.33</v>
      </c>
    </row>
    <row r="21" spans="1:190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  <c r="EN21" s="34" t="s">
        <v>20</v>
      </c>
      <c r="EO21" s="34">
        <v>16.14</v>
      </c>
      <c r="EP21" s="34">
        <v>18.170000000000002</v>
      </c>
      <c r="EQ21" s="34">
        <v>12.02</v>
      </c>
      <c r="ER21" s="34">
        <v>30.08</v>
      </c>
      <c r="EU21" s="34" t="s">
        <v>20</v>
      </c>
      <c r="EV21" s="34">
        <v>18.05</v>
      </c>
      <c r="EW21" s="34">
        <v>17.3</v>
      </c>
      <c r="EX21" s="34">
        <v>14.75</v>
      </c>
      <c r="EY21" s="34">
        <v>30.96</v>
      </c>
      <c r="FB21" s="34" t="s">
        <v>20</v>
      </c>
      <c r="FC21" s="34">
        <v>18.29</v>
      </c>
      <c r="FD21" s="34">
        <v>18.600000000000001</v>
      </c>
      <c r="FE21" s="34">
        <v>14.66</v>
      </c>
      <c r="FF21" s="34">
        <v>31.84</v>
      </c>
      <c r="FI21" s="34" t="s">
        <v>20</v>
      </c>
      <c r="FJ21" s="34">
        <v>16.39</v>
      </c>
      <c r="FK21" s="34">
        <v>16.5</v>
      </c>
      <c r="FL21" s="34">
        <v>13.58</v>
      </c>
      <c r="FM21" s="34">
        <v>26.16</v>
      </c>
      <c r="FP21" s="34" t="s">
        <v>20</v>
      </c>
      <c r="FQ21" s="34">
        <v>16.64</v>
      </c>
      <c r="FR21" s="34">
        <v>17.850000000000001</v>
      </c>
      <c r="FS21" s="34">
        <v>13.36</v>
      </c>
      <c r="FT21" s="34">
        <v>28.1</v>
      </c>
      <c r="FW21" s="34" t="s">
        <v>20</v>
      </c>
      <c r="FX21" s="34">
        <v>16.11</v>
      </c>
      <c r="FY21" s="34">
        <v>14.27</v>
      </c>
      <c r="FZ21" s="34">
        <v>13.37</v>
      </c>
      <c r="GA21" s="34">
        <v>30.19</v>
      </c>
      <c r="GD21" s="34" t="s">
        <v>20</v>
      </c>
      <c r="GE21" s="34">
        <v>17.63</v>
      </c>
      <c r="GF21" s="34">
        <v>17.14</v>
      </c>
      <c r="GG21" s="34">
        <v>13.83</v>
      </c>
      <c r="GH21" s="34">
        <v>33.159999999999997</v>
      </c>
    </row>
    <row r="22" spans="1:190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  <c r="EN22" s="34" t="s">
        <v>21</v>
      </c>
      <c r="EO22" s="34">
        <v>6.18</v>
      </c>
      <c r="EP22" s="34">
        <v>4.93</v>
      </c>
      <c r="EQ22" s="34">
        <v>7.26</v>
      </c>
      <c r="ER22" s="34">
        <v>2.5</v>
      </c>
      <c r="EU22" s="34" t="s">
        <v>21</v>
      </c>
      <c r="EV22" s="34">
        <v>6.76</v>
      </c>
      <c r="EW22" s="34">
        <v>4.88</v>
      </c>
      <c r="EX22" s="34">
        <v>7.89</v>
      </c>
      <c r="EY22" s="34">
        <v>4.29</v>
      </c>
      <c r="FB22" s="34" t="s">
        <v>21</v>
      </c>
      <c r="FC22" s="34">
        <v>6.47</v>
      </c>
      <c r="FD22" s="34">
        <v>5.92</v>
      </c>
      <c r="FE22" s="34">
        <v>7.15</v>
      </c>
      <c r="FF22" s="34">
        <v>4.93</v>
      </c>
      <c r="FI22" s="34" t="s">
        <v>21</v>
      </c>
      <c r="FJ22" s="34">
        <v>7.29</v>
      </c>
      <c r="FK22" s="34">
        <v>5.62</v>
      </c>
      <c r="FL22" s="34">
        <v>8.32</v>
      </c>
      <c r="FM22" s="34">
        <v>4.8899999999999997</v>
      </c>
      <c r="FP22" s="34" t="s">
        <v>21</v>
      </c>
      <c r="FQ22" s="34">
        <v>6.98</v>
      </c>
      <c r="FR22" s="34">
        <v>5.86</v>
      </c>
      <c r="FS22" s="34">
        <v>8.2100000000000009</v>
      </c>
      <c r="FT22" s="34">
        <v>4.29</v>
      </c>
      <c r="FW22" s="34" t="s">
        <v>21</v>
      </c>
      <c r="FX22" s="34">
        <v>6.59</v>
      </c>
      <c r="FY22" s="34">
        <v>5.21</v>
      </c>
      <c r="FZ22" s="34">
        <v>7.73</v>
      </c>
      <c r="GA22" s="34">
        <v>2.71</v>
      </c>
      <c r="GD22" s="34" t="s">
        <v>21</v>
      </c>
      <c r="GE22" s="34">
        <v>6.11</v>
      </c>
      <c r="GF22" s="34">
        <v>4.63</v>
      </c>
      <c r="GG22" s="34">
        <v>7.08</v>
      </c>
      <c r="GH22" s="34">
        <v>3.28</v>
      </c>
    </row>
    <row r="23" spans="1:190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  <c r="EN23" s="34" t="s">
        <v>22</v>
      </c>
      <c r="EO23" s="34">
        <v>8.0399999999999991</v>
      </c>
      <c r="EP23" s="34">
        <v>9.74</v>
      </c>
      <c r="EQ23" s="34">
        <v>8.01</v>
      </c>
      <c r="ER23" s="34">
        <v>5.3</v>
      </c>
      <c r="EU23" s="34" t="s">
        <v>22</v>
      </c>
      <c r="EV23" s="34">
        <v>7.64</v>
      </c>
      <c r="EW23" s="34">
        <v>10.64</v>
      </c>
      <c r="EX23" s="34">
        <v>7.41</v>
      </c>
      <c r="EY23" s="34">
        <v>3.67</v>
      </c>
      <c r="FB23" s="34" t="s">
        <v>22</v>
      </c>
      <c r="FC23" s="34">
        <v>8.06</v>
      </c>
      <c r="FD23" s="34">
        <v>8.99</v>
      </c>
      <c r="FE23" s="34">
        <v>8.1999999999999993</v>
      </c>
      <c r="FF23" s="34">
        <v>4.4800000000000004</v>
      </c>
      <c r="FI23" s="34" t="s">
        <v>22</v>
      </c>
      <c r="FJ23" s="34">
        <v>7.3</v>
      </c>
      <c r="FK23" s="34">
        <v>6.19</v>
      </c>
      <c r="FL23" s="34">
        <v>7.18</v>
      </c>
      <c r="FM23" s="34">
        <v>5.91</v>
      </c>
      <c r="FP23" s="34" t="s">
        <v>22</v>
      </c>
      <c r="FQ23" s="34">
        <v>7.1</v>
      </c>
      <c r="FR23" s="34">
        <v>8.15</v>
      </c>
      <c r="FS23" s="34">
        <v>6.95</v>
      </c>
      <c r="FT23" s="34">
        <v>5.08</v>
      </c>
      <c r="FW23" s="34" t="s">
        <v>22</v>
      </c>
      <c r="FX23" s="34">
        <v>7.8</v>
      </c>
      <c r="FY23" s="34">
        <v>8.85</v>
      </c>
      <c r="FZ23" s="34">
        <v>7.43</v>
      </c>
      <c r="GA23" s="34">
        <v>5.2</v>
      </c>
      <c r="GD23" s="34" t="s">
        <v>22</v>
      </c>
      <c r="GE23" s="34">
        <v>6.97</v>
      </c>
      <c r="GF23" s="34">
        <v>6.88</v>
      </c>
      <c r="GG23" s="34">
        <v>7.5</v>
      </c>
      <c r="GH23" s="34">
        <v>2.94</v>
      </c>
    </row>
    <row r="24" spans="1:190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  <c r="EN24" s="34" t="s">
        <v>23</v>
      </c>
      <c r="EO24" s="34">
        <v>1.8</v>
      </c>
      <c r="EP24" s="34">
        <v>1.51</v>
      </c>
      <c r="EQ24" s="34">
        <v>1.9</v>
      </c>
      <c r="ER24" s="34">
        <v>0.66</v>
      </c>
      <c r="EU24" s="34" t="s">
        <v>23</v>
      </c>
      <c r="EV24" s="34">
        <v>1.56</v>
      </c>
      <c r="EW24" s="34">
        <v>2.23</v>
      </c>
      <c r="EX24" s="34">
        <v>1.53</v>
      </c>
      <c r="EY24" s="34">
        <v>1.25</v>
      </c>
      <c r="FB24" s="34" t="s">
        <v>23</v>
      </c>
      <c r="FC24" s="34">
        <v>1.8</v>
      </c>
      <c r="FD24" s="34">
        <v>1.83</v>
      </c>
      <c r="FE24" s="34">
        <v>2.06</v>
      </c>
      <c r="FF24" s="34">
        <v>0.96</v>
      </c>
      <c r="FI24" s="34" t="s">
        <v>23</v>
      </c>
      <c r="FJ24" s="34">
        <v>2.2599999999999998</v>
      </c>
      <c r="FK24" s="34">
        <v>2.0099999999999998</v>
      </c>
      <c r="FL24" s="34">
        <v>2.4</v>
      </c>
      <c r="FM24" s="34">
        <v>2.0699999999999998</v>
      </c>
      <c r="FP24" s="34" t="s">
        <v>23</v>
      </c>
      <c r="FQ24" s="34">
        <v>1.97</v>
      </c>
      <c r="FR24" s="34">
        <v>2.71</v>
      </c>
      <c r="FS24" s="34">
        <v>2.1</v>
      </c>
      <c r="FT24" s="34">
        <v>0.56000000000000005</v>
      </c>
      <c r="FW24" s="34" t="s">
        <v>23</v>
      </c>
      <c r="FX24" s="34">
        <v>1.71</v>
      </c>
      <c r="FY24" s="34">
        <v>2.21</v>
      </c>
      <c r="FZ24" s="34">
        <v>1.7</v>
      </c>
      <c r="GA24" s="34">
        <v>0.99</v>
      </c>
      <c r="GD24" s="34" t="s">
        <v>23</v>
      </c>
      <c r="GE24" s="34">
        <v>2.41</v>
      </c>
      <c r="GF24" s="34">
        <v>4.37</v>
      </c>
      <c r="GG24" s="34">
        <v>2.15</v>
      </c>
      <c r="GH24" s="34">
        <v>1.42</v>
      </c>
    </row>
    <row r="25" spans="1:190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  <c r="EN25" s="34" t="s">
        <v>24</v>
      </c>
      <c r="EO25" s="34">
        <v>1.42</v>
      </c>
      <c r="EP25" s="34">
        <v>2.72</v>
      </c>
      <c r="EQ25" s="34">
        <v>1.2</v>
      </c>
      <c r="ER25" s="34">
        <v>0.04</v>
      </c>
      <c r="EU25" s="34" t="s">
        <v>24</v>
      </c>
      <c r="EV25" s="34">
        <v>1.64</v>
      </c>
      <c r="EW25" s="34">
        <v>4.3099999999999996</v>
      </c>
      <c r="EX25" s="34">
        <v>1.44</v>
      </c>
      <c r="EY25" s="34">
        <v>0.15</v>
      </c>
      <c r="FB25" s="34" t="s">
        <v>24</v>
      </c>
      <c r="FC25" s="34">
        <v>1.46</v>
      </c>
      <c r="FD25" s="34">
        <v>3.15</v>
      </c>
      <c r="FE25" s="34">
        <v>1.22</v>
      </c>
      <c r="FF25" s="34">
        <v>0.27</v>
      </c>
      <c r="FI25" s="34" t="s">
        <v>24</v>
      </c>
      <c r="FJ25" s="34">
        <v>1.37</v>
      </c>
      <c r="FK25" s="34">
        <v>4.03</v>
      </c>
      <c r="FL25" s="34">
        <v>1.03</v>
      </c>
      <c r="FM25" s="34">
        <v>0.06</v>
      </c>
      <c r="FP25" s="34" t="s">
        <v>24</v>
      </c>
      <c r="FQ25" s="34">
        <v>1.7</v>
      </c>
      <c r="FR25" s="34">
        <v>4.5999999999999996</v>
      </c>
      <c r="FS25" s="34">
        <v>1.31</v>
      </c>
      <c r="FT25" s="34">
        <v>0.34</v>
      </c>
      <c r="FW25" s="34" t="s">
        <v>24</v>
      </c>
      <c r="FX25" s="34">
        <v>1.79</v>
      </c>
      <c r="FY25" s="34">
        <v>3.98</v>
      </c>
      <c r="FZ25" s="34">
        <v>1.65</v>
      </c>
      <c r="GA25" s="34">
        <v>0.11</v>
      </c>
      <c r="GD25" s="34" t="s">
        <v>24</v>
      </c>
      <c r="GE25" s="34">
        <v>1.53</v>
      </c>
      <c r="GF25" s="34">
        <v>5.03</v>
      </c>
      <c r="GG25" s="34">
        <v>0.95</v>
      </c>
      <c r="GH25" s="34">
        <v>7.0000000000000007E-2</v>
      </c>
    </row>
    <row r="26" spans="1:190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  <c r="EN26" s="34" t="s">
        <v>25</v>
      </c>
      <c r="EO26" s="34">
        <v>0.59</v>
      </c>
      <c r="EP26" s="34">
        <v>0.51</v>
      </c>
      <c r="EQ26" s="34">
        <v>0.67</v>
      </c>
      <c r="ER26" s="34">
        <v>0.22</v>
      </c>
      <c r="EU26" s="34" t="s">
        <v>25</v>
      </c>
      <c r="EV26" s="34">
        <v>0.99</v>
      </c>
      <c r="EW26" s="34">
        <v>1.31</v>
      </c>
      <c r="EX26" s="34">
        <v>0.95</v>
      </c>
      <c r="EY26" s="34">
        <v>0.13</v>
      </c>
      <c r="FB26" s="34" t="s">
        <v>25</v>
      </c>
      <c r="FC26" s="34">
        <v>0.71</v>
      </c>
      <c r="FD26" s="34">
        <v>0.6</v>
      </c>
      <c r="FE26" s="34">
        <v>0.7</v>
      </c>
      <c r="FF26" s="34">
        <v>0.03</v>
      </c>
      <c r="FI26" s="34" t="s">
        <v>25</v>
      </c>
      <c r="FJ26" s="34">
        <v>0.94</v>
      </c>
      <c r="FK26" s="34">
        <v>1.91</v>
      </c>
      <c r="FL26" s="34">
        <v>0.68</v>
      </c>
      <c r="FM26" s="34">
        <v>0.08</v>
      </c>
      <c r="FP26" s="34" t="s">
        <v>25</v>
      </c>
      <c r="FQ26" s="34">
        <v>0.77</v>
      </c>
      <c r="FR26" s="34">
        <v>1.44</v>
      </c>
      <c r="FS26" s="34">
        <v>0.63</v>
      </c>
      <c r="FT26" s="34">
        <v>0</v>
      </c>
      <c r="FW26" s="34" t="s">
        <v>25</v>
      </c>
      <c r="FX26" s="34">
        <v>0.31</v>
      </c>
      <c r="FY26" s="34">
        <v>0.51</v>
      </c>
      <c r="FZ26" s="34">
        <v>0.24</v>
      </c>
      <c r="GA26" s="34">
        <v>0.12</v>
      </c>
      <c r="GD26" s="34" t="s">
        <v>25</v>
      </c>
      <c r="GE26" s="34">
        <v>0.77</v>
      </c>
      <c r="GF26" s="34">
        <v>0.65</v>
      </c>
      <c r="GG26" s="34">
        <v>0.63</v>
      </c>
      <c r="GH26" s="34">
        <v>0.11</v>
      </c>
    </row>
    <row r="27" spans="1:190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  <c r="EN27" s="34" t="s">
        <v>26</v>
      </c>
      <c r="EO27" s="34">
        <v>0.76</v>
      </c>
      <c r="EP27" s="34">
        <v>2.1</v>
      </c>
      <c r="EQ27" s="34">
        <v>0.37</v>
      </c>
      <c r="ER27" s="34">
        <v>0.56999999999999995</v>
      </c>
      <c r="EU27" s="34" t="s">
        <v>26</v>
      </c>
      <c r="EV27" s="34">
        <v>0.77</v>
      </c>
      <c r="EW27" s="34">
        <v>1.55</v>
      </c>
      <c r="EX27" s="34">
        <v>0.26</v>
      </c>
      <c r="EY27" s="34">
        <v>1.29</v>
      </c>
      <c r="FB27" s="34" t="s">
        <v>26</v>
      </c>
      <c r="FC27" s="34">
        <v>0.89</v>
      </c>
      <c r="FD27" s="34">
        <v>1.75</v>
      </c>
      <c r="FE27" s="34">
        <v>0.55000000000000004</v>
      </c>
      <c r="FF27" s="34">
        <v>1.05</v>
      </c>
      <c r="FI27" s="34" t="s">
        <v>26</v>
      </c>
      <c r="FJ27" s="34">
        <v>1.17</v>
      </c>
      <c r="FK27" s="34">
        <v>2.5</v>
      </c>
      <c r="FL27" s="34">
        <v>0.6</v>
      </c>
      <c r="FM27" s="34">
        <v>0.61</v>
      </c>
      <c r="FP27" s="34" t="s">
        <v>26</v>
      </c>
      <c r="FQ27" s="34">
        <v>1.1200000000000001</v>
      </c>
      <c r="FR27" s="34">
        <v>2.67</v>
      </c>
      <c r="FS27" s="34">
        <v>0.41</v>
      </c>
      <c r="FT27" s="34">
        <v>1.36</v>
      </c>
      <c r="FW27" s="34" t="s">
        <v>26</v>
      </c>
      <c r="FX27" s="34">
        <v>0.88</v>
      </c>
      <c r="FY27" s="34">
        <v>1.44</v>
      </c>
      <c r="FZ27" s="34">
        <v>0.59</v>
      </c>
      <c r="GA27" s="34">
        <v>0.98</v>
      </c>
      <c r="GD27" s="34" t="s">
        <v>26</v>
      </c>
      <c r="GE27" s="34">
        <v>0.74</v>
      </c>
      <c r="GF27" s="34">
        <v>2.06</v>
      </c>
      <c r="GG27" s="34">
        <v>0.46</v>
      </c>
      <c r="GH27" s="34">
        <v>0.54</v>
      </c>
    </row>
    <row r="28" spans="1:190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  <c r="EN28" s="34" t="s">
        <v>27</v>
      </c>
      <c r="EO28" s="34">
        <v>0.34</v>
      </c>
      <c r="EP28" s="34">
        <v>0.24</v>
      </c>
      <c r="EQ28" s="34">
        <v>0.2</v>
      </c>
      <c r="ER28" s="34">
        <v>0</v>
      </c>
      <c r="EU28" s="34" t="s">
        <v>27</v>
      </c>
      <c r="EV28" s="34">
        <v>0.75</v>
      </c>
      <c r="EW28" s="34">
        <v>1.54</v>
      </c>
      <c r="EX28" s="34">
        <v>0.71</v>
      </c>
      <c r="EY28" s="34">
        <v>0</v>
      </c>
      <c r="FB28" s="34" t="s">
        <v>27</v>
      </c>
      <c r="FC28" s="34">
        <v>0.79</v>
      </c>
      <c r="FD28" s="34">
        <v>1.56</v>
      </c>
      <c r="FE28" s="34">
        <v>0.82</v>
      </c>
      <c r="FF28" s="34">
        <v>0</v>
      </c>
      <c r="FI28" s="34" t="s">
        <v>27</v>
      </c>
      <c r="FJ28" s="34">
        <v>1.02</v>
      </c>
      <c r="FK28" s="34">
        <v>2.58</v>
      </c>
      <c r="FL28" s="34">
        <v>0.97</v>
      </c>
      <c r="FM28" s="34">
        <v>0.04</v>
      </c>
      <c r="FP28" s="34" t="s">
        <v>27</v>
      </c>
      <c r="FQ28" s="34">
        <v>1.52</v>
      </c>
      <c r="FR28" s="34">
        <v>2.34</v>
      </c>
      <c r="FS28" s="34">
        <v>1.65</v>
      </c>
      <c r="FT28" s="34">
        <v>0.28000000000000003</v>
      </c>
      <c r="FW28" s="34" t="s">
        <v>27</v>
      </c>
      <c r="FX28" s="34">
        <v>1.35</v>
      </c>
      <c r="FY28" s="34">
        <v>2.54</v>
      </c>
      <c r="FZ28" s="34">
        <v>1.4</v>
      </c>
      <c r="GA28" s="34">
        <v>0.19</v>
      </c>
      <c r="GD28" s="34" t="s">
        <v>27</v>
      </c>
      <c r="GE28" s="34">
        <v>1.71</v>
      </c>
      <c r="GF28" s="34">
        <v>2.27</v>
      </c>
      <c r="GG28" s="34">
        <v>2.1</v>
      </c>
      <c r="GH28" s="34">
        <v>0.18</v>
      </c>
    </row>
    <row r="29" spans="1:190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  <c r="EN29" s="34" t="s">
        <v>28</v>
      </c>
      <c r="EO29" s="34">
        <v>0.74</v>
      </c>
      <c r="EP29" s="34">
        <v>1.73</v>
      </c>
      <c r="EQ29" s="34">
        <v>0.78</v>
      </c>
      <c r="ER29" s="34">
        <v>0</v>
      </c>
      <c r="EU29" s="34" t="s">
        <v>28</v>
      </c>
      <c r="EV29" s="34">
        <v>0.55000000000000004</v>
      </c>
      <c r="EW29" s="34">
        <v>1.56</v>
      </c>
      <c r="EX29" s="34">
        <v>0.42</v>
      </c>
      <c r="EY29" s="34">
        <v>0.32</v>
      </c>
      <c r="FB29" s="34" t="s">
        <v>28</v>
      </c>
      <c r="FC29" s="34">
        <v>0.22</v>
      </c>
      <c r="FD29" s="34">
        <v>0.48</v>
      </c>
      <c r="FE29" s="34">
        <v>0.23</v>
      </c>
      <c r="FF29" s="34">
        <v>0.04</v>
      </c>
      <c r="FI29" s="34" t="s">
        <v>28</v>
      </c>
      <c r="FJ29" s="34">
        <v>0.19</v>
      </c>
      <c r="FK29" s="34">
        <v>0.06</v>
      </c>
      <c r="FL29" s="34">
        <v>0.23</v>
      </c>
      <c r="FM29" s="34">
        <v>0.2</v>
      </c>
      <c r="FP29" s="34" t="s">
        <v>28</v>
      </c>
      <c r="FQ29" s="34">
        <v>0.51</v>
      </c>
      <c r="FR29" s="34">
        <v>0.55000000000000004</v>
      </c>
      <c r="FS29" s="34">
        <v>0.6</v>
      </c>
      <c r="FT29" s="34">
        <v>0.36</v>
      </c>
      <c r="FW29" s="34" t="s">
        <v>28</v>
      </c>
      <c r="FX29" s="34">
        <v>0.4</v>
      </c>
      <c r="FY29" s="34">
        <v>0.67</v>
      </c>
      <c r="FZ29" s="34">
        <v>0.42</v>
      </c>
      <c r="GA29" s="34">
        <v>0.09</v>
      </c>
      <c r="GD29" s="34" t="s">
        <v>28</v>
      </c>
      <c r="GE29" s="34">
        <v>0.32</v>
      </c>
      <c r="GF29" s="34">
        <v>0.4</v>
      </c>
      <c r="GG29" s="34">
        <v>0.39</v>
      </c>
      <c r="GH29" s="34">
        <v>0</v>
      </c>
    </row>
    <row r="30" spans="1:190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  <c r="EN30" s="34" t="s">
        <v>29</v>
      </c>
      <c r="EO30" s="34">
        <v>0.24</v>
      </c>
      <c r="EP30" s="34">
        <v>0</v>
      </c>
      <c r="EQ30" s="34">
        <v>0.39</v>
      </c>
      <c r="ER30" s="34">
        <v>0</v>
      </c>
      <c r="EU30" s="34" t="s">
        <v>29</v>
      </c>
      <c r="EV30" s="34">
        <v>0.13</v>
      </c>
      <c r="EW30" s="34">
        <v>7.0000000000000007E-2</v>
      </c>
      <c r="EX30" s="34">
        <v>0.14000000000000001</v>
      </c>
      <c r="EY30" s="34">
        <v>0.17</v>
      </c>
      <c r="FB30" s="34" t="s">
        <v>29</v>
      </c>
      <c r="FC30" s="34">
        <v>0.04</v>
      </c>
      <c r="FD30" s="34">
        <v>0</v>
      </c>
      <c r="FE30" s="34">
        <v>0.01</v>
      </c>
      <c r="FF30" s="34">
        <v>0.18</v>
      </c>
      <c r="FI30" s="34" t="s">
        <v>29</v>
      </c>
      <c r="FJ30" s="34">
        <v>0.13</v>
      </c>
      <c r="FK30" s="34">
        <v>0.56000000000000005</v>
      </c>
      <c r="FL30" s="34">
        <v>0.03</v>
      </c>
      <c r="FM30" s="34">
        <v>0.1</v>
      </c>
      <c r="FP30" s="34" t="s">
        <v>29</v>
      </c>
      <c r="FQ30" s="34">
        <v>0.19</v>
      </c>
      <c r="FR30" s="34">
        <v>0.45</v>
      </c>
      <c r="FS30" s="34">
        <v>0.11</v>
      </c>
      <c r="FT30" s="34">
        <v>0.27</v>
      </c>
      <c r="FW30" s="34" t="s">
        <v>29</v>
      </c>
      <c r="FX30" s="34">
        <v>0.56999999999999995</v>
      </c>
      <c r="FY30" s="34">
        <v>0.66</v>
      </c>
      <c r="FZ30" s="34">
        <v>0.71</v>
      </c>
      <c r="GA30" s="34">
        <v>0</v>
      </c>
      <c r="GD30" s="34" t="s">
        <v>29</v>
      </c>
      <c r="GE30" s="34">
        <v>0.26</v>
      </c>
      <c r="GF30" s="34">
        <v>0.17</v>
      </c>
      <c r="GG30" s="34">
        <v>0.35</v>
      </c>
      <c r="GH30" s="34">
        <v>0</v>
      </c>
    </row>
    <row r="31" spans="1:190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  <c r="EN31" s="34" t="s">
        <v>30</v>
      </c>
      <c r="EO31" s="34">
        <v>0.41</v>
      </c>
      <c r="EP31" s="34">
        <v>0.79</v>
      </c>
      <c r="EQ31" s="34">
        <v>0.23</v>
      </c>
      <c r="ER31" s="34">
        <v>0</v>
      </c>
      <c r="EU31" s="34" t="s">
        <v>30</v>
      </c>
      <c r="EV31" s="34">
        <v>1.0900000000000001</v>
      </c>
      <c r="EW31" s="34">
        <v>1.47</v>
      </c>
      <c r="EX31" s="34">
        <v>0.88</v>
      </c>
      <c r="EY31" s="34">
        <v>7.0000000000000007E-2</v>
      </c>
      <c r="FB31" s="34" t="s">
        <v>30</v>
      </c>
      <c r="FC31" s="34">
        <v>0.66</v>
      </c>
      <c r="FD31" s="34">
        <v>0.3</v>
      </c>
      <c r="FE31" s="34">
        <v>0.71</v>
      </c>
      <c r="FF31" s="34">
        <v>0.12</v>
      </c>
      <c r="FI31" s="34" t="s">
        <v>30</v>
      </c>
      <c r="FJ31" s="34">
        <v>0.54</v>
      </c>
      <c r="FK31" s="34">
        <v>0.67</v>
      </c>
      <c r="FL31" s="34">
        <v>0.59</v>
      </c>
      <c r="FM31" s="34">
        <v>0</v>
      </c>
      <c r="FP31" s="34" t="s">
        <v>30</v>
      </c>
      <c r="FQ31" s="34">
        <v>0.39</v>
      </c>
      <c r="FR31" s="34">
        <v>0.42</v>
      </c>
      <c r="FS31" s="34">
        <v>0.43</v>
      </c>
      <c r="FT31" s="34">
        <v>0</v>
      </c>
      <c r="FW31" s="34" t="s">
        <v>30</v>
      </c>
      <c r="FX31" s="34">
        <v>0.57999999999999996</v>
      </c>
      <c r="FY31" s="34">
        <v>1.52</v>
      </c>
      <c r="FZ31" s="34">
        <v>0.46</v>
      </c>
      <c r="GA31" s="34">
        <v>0</v>
      </c>
      <c r="GD31" s="34" t="s">
        <v>30</v>
      </c>
      <c r="GE31" s="34">
        <v>0.55000000000000004</v>
      </c>
      <c r="GF31" s="34">
        <v>0.65</v>
      </c>
      <c r="GG31" s="34">
        <v>0.42</v>
      </c>
      <c r="GH31" s="34">
        <v>0.28000000000000003</v>
      </c>
    </row>
    <row r="32" spans="1:190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  <c r="EN32" s="34" t="s">
        <v>31</v>
      </c>
      <c r="EO32" s="34">
        <v>0.28999999999999998</v>
      </c>
      <c r="EP32" s="34">
        <v>1.43</v>
      </c>
      <c r="EQ32" s="34">
        <v>0.13</v>
      </c>
      <c r="ER32" s="34">
        <v>0</v>
      </c>
      <c r="EU32" s="34" t="s">
        <v>31</v>
      </c>
      <c r="EV32" s="34">
        <v>0.1</v>
      </c>
      <c r="EW32" s="34">
        <v>0.36</v>
      </c>
      <c r="EX32" s="34">
        <v>0.08</v>
      </c>
      <c r="EY32" s="34">
        <v>0</v>
      </c>
      <c r="FB32" s="34" t="s">
        <v>31</v>
      </c>
      <c r="FC32" s="34">
        <v>0.08</v>
      </c>
      <c r="FD32" s="34">
        <v>0</v>
      </c>
      <c r="FE32" s="34">
        <v>0.09</v>
      </c>
      <c r="FF32" s="34">
        <v>0</v>
      </c>
      <c r="FI32" s="34" t="s">
        <v>31</v>
      </c>
      <c r="FJ32" s="34">
        <v>0.13</v>
      </c>
      <c r="FK32" s="34">
        <v>0.52</v>
      </c>
      <c r="FL32" s="34">
        <v>0.09</v>
      </c>
      <c r="FM32" s="34">
        <v>0</v>
      </c>
      <c r="FP32" s="34" t="s">
        <v>31</v>
      </c>
      <c r="FQ32" s="34">
        <v>0.25</v>
      </c>
      <c r="FR32" s="34">
        <v>0.56999999999999995</v>
      </c>
      <c r="FS32" s="34">
        <v>0.27</v>
      </c>
      <c r="FT32" s="34">
        <v>0</v>
      </c>
      <c r="FW32" s="34" t="s">
        <v>31</v>
      </c>
      <c r="FX32" s="34">
        <v>0.87</v>
      </c>
      <c r="FY32" s="34">
        <v>3.33</v>
      </c>
      <c r="FZ32" s="34">
        <v>0.52</v>
      </c>
      <c r="GA32" s="34">
        <v>0</v>
      </c>
      <c r="GD32" s="34" t="s">
        <v>31</v>
      </c>
      <c r="GE32" s="34">
        <v>0.56000000000000005</v>
      </c>
      <c r="GF32" s="34">
        <v>2.02</v>
      </c>
      <c r="GG32" s="34">
        <v>0.32</v>
      </c>
      <c r="GH32" s="34">
        <v>0.19</v>
      </c>
    </row>
    <row r="33" spans="1:190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  <c r="EN33" s="34" t="s">
        <v>32</v>
      </c>
      <c r="EO33" s="34">
        <v>0.86</v>
      </c>
      <c r="EP33" s="34">
        <v>1.34</v>
      </c>
      <c r="EQ33" s="34">
        <v>1.02</v>
      </c>
      <c r="ER33" s="34">
        <v>7.0000000000000007E-2</v>
      </c>
      <c r="EU33" s="34" t="s">
        <v>32</v>
      </c>
      <c r="EV33" s="34">
        <v>0.59</v>
      </c>
      <c r="EW33" s="34">
        <v>0.7</v>
      </c>
      <c r="EX33" s="34">
        <v>0.6</v>
      </c>
      <c r="EY33" s="34">
        <v>0.13</v>
      </c>
      <c r="FB33" s="34" t="s">
        <v>32</v>
      </c>
      <c r="FC33" s="34">
        <v>0.7</v>
      </c>
      <c r="FD33" s="34">
        <v>1.08</v>
      </c>
      <c r="FE33" s="34">
        <v>0.75</v>
      </c>
      <c r="FF33" s="34">
        <v>0</v>
      </c>
      <c r="FI33" s="34" t="s">
        <v>32</v>
      </c>
      <c r="FJ33" s="34">
        <v>0.94</v>
      </c>
      <c r="FK33" s="34">
        <v>1.28</v>
      </c>
      <c r="FL33" s="34">
        <v>1.08</v>
      </c>
      <c r="FM33" s="34">
        <v>0</v>
      </c>
      <c r="FP33" s="34" t="s">
        <v>32</v>
      </c>
      <c r="FQ33" s="34">
        <v>0.79</v>
      </c>
      <c r="FR33" s="34">
        <v>0.43</v>
      </c>
      <c r="FS33" s="34">
        <v>1.01</v>
      </c>
      <c r="FT33" s="34">
        <v>0</v>
      </c>
      <c r="FW33" s="34" t="s">
        <v>32</v>
      </c>
      <c r="FX33" s="34">
        <v>0.66</v>
      </c>
      <c r="FY33" s="34">
        <v>0.4</v>
      </c>
      <c r="FZ33" s="34">
        <v>0.85</v>
      </c>
      <c r="GA33" s="34">
        <v>0.16</v>
      </c>
      <c r="GD33" s="34" t="s">
        <v>32</v>
      </c>
      <c r="GE33" s="34">
        <v>0.55000000000000004</v>
      </c>
      <c r="GF33" s="34">
        <v>0.06</v>
      </c>
      <c r="GG33" s="34">
        <v>0.82</v>
      </c>
      <c r="GH33" s="34">
        <v>0.05</v>
      </c>
    </row>
    <row r="34" spans="1:190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  <c r="EN34" s="34" t="s">
        <v>33</v>
      </c>
      <c r="EO34" s="34">
        <v>0.04</v>
      </c>
      <c r="EP34" s="34">
        <v>0.18</v>
      </c>
      <c r="EQ34" s="34">
        <v>0</v>
      </c>
      <c r="ER34" s="34">
        <v>0</v>
      </c>
      <c r="EU34" s="34" t="s">
        <v>33</v>
      </c>
      <c r="EV34" s="34">
        <v>0.09</v>
      </c>
      <c r="EW34" s="34">
        <v>0.52</v>
      </c>
      <c r="EX34" s="34">
        <v>0.01</v>
      </c>
      <c r="EY34" s="34">
        <v>0</v>
      </c>
      <c r="FB34" s="34" t="s">
        <v>33</v>
      </c>
      <c r="FC34" s="34">
        <v>0.05</v>
      </c>
      <c r="FD34" s="34">
        <v>0.24</v>
      </c>
      <c r="FE34" s="34">
        <v>0.02</v>
      </c>
      <c r="FF34" s="34">
        <v>0</v>
      </c>
      <c r="FI34" s="34" t="s">
        <v>33</v>
      </c>
      <c r="FJ34" s="34">
        <v>0.16</v>
      </c>
      <c r="FK34" s="34">
        <v>0.75</v>
      </c>
      <c r="FL34" s="34">
        <v>0.06</v>
      </c>
      <c r="FM34" s="34">
        <v>0</v>
      </c>
      <c r="FP34" s="34" t="s">
        <v>33</v>
      </c>
      <c r="FQ34" s="34">
        <v>0.04</v>
      </c>
      <c r="FR34" s="34">
        <v>0.2</v>
      </c>
      <c r="FS34" s="34">
        <v>0.02</v>
      </c>
      <c r="FT34" s="34">
        <v>0</v>
      </c>
      <c r="FW34" s="34" t="s">
        <v>33</v>
      </c>
      <c r="FX34" s="34">
        <v>0.09</v>
      </c>
      <c r="FY34" s="34">
        <v>0.08</v>
      </c>
      <c r="FZ34" s="34">
        <v>7.0000000000000007E-2</v>
      </c>
      <c r="GA34" s="34">
        <v>0.11</v>
      </c>
      <c r="GD34" s="34" t="s">
        <v>33</v>
      </c>
      <c r="GE34" s="34">
        <v>0.19</v>
      </c>
      <c r="GF34" s="34">
        <v>0.76</v>
      </c>
      <c r="GG34" s="34">
        <v>0</v>
      </c>
      <c r="GH34" s="34">
        <v>0</v>
      </c>
    </row>
    <row r="35" spans="1:190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  <c r="EN35" s="34" t="s">
        <v>34</v>
      </c>
      <c r="EO35" s="34">
        <v>0.06</v>
      </c>
      <c r="EP35" s="34">
        <v>0</v>
      </c>
      <c r="EQ35" s="34">
        <v>0.08</v>
      </c>
      <c r="ER35" s="34">
        <v>0.06</v>
      </c>
      <c r="EU35" s="34" t="s">
        <v>34</v>
      </c>
      <c r="EV35" s="34">
        <v>0.09</v>
      </c>
      <c r="EW35" s="34">
        <v>0.1</v>
      </c>
      <c r="EX35" s="34">
        <v>7.0000000000000007E-2</v>
      </c>
      <c r="EY35" s="34">
        <v>0.1</v>
      </c>
      <c r="FB35" s="34" t="s">
        <v>34</v>
      </c>
      <c r="FC35" s="34">
        <v>0.05</v>
      </c>
      <c r="FD35" s="34">
        <v>7.0000000000000007E-2</v>
      </c>
      <c r="FE35" s="34">
        <v>0.06</v>
      </c>
      <c r="FF35" s="34">
        <v>0</v>
      </c>
      <c r="FI35" s="34" t="s">
        <v>34</v>
      </c>
      <c r="FJ35" s="34">
        <v>0.19</v>
      </c>
      <c r="FK35" s="34">
        <v>0.39</v>
      </c>
      <c r="FL35" s="34">
        <v>0.22</v>
      </c>
      <c r="FM35" s="34">
        <v>0</v>
      </c>
      <c r="FP35" s="34" t="s">
        <v>34</v>
      </c>
      <c r="FQ35" s="34">
        <v>0.03</v>
      </c>
      <c r="FR35" s="34">
        <v>7.0000000000000007E-2</v>
      </c>
      <c r="FS35" s="34">
        <v>0.02</v>
      </c>
      <c r="FT35" s="34">
        <v>0</v>
      </c>
      <c r="FW35" s="34" t="s">
        <v>34</v>
      </c>
      <c r="FX35" s="34">
        <v>0.08</v>
      </c>
      <c r="FY35" s="34">
        <v>0.21</v>
      </c>
      <c r="FZ35" s="34">
        <v>7.0000000000000007E-2</v>
      </c>
      <c r="GA35" s="34">
        <v>0</v>
      </c>
      <c r="GD35" s="34" t="s">
        <v>34</v>
      </c>
      <c r="GE35" s="34">
        <v>0.27</v>
      </c>
      <c r="GF35" s="34">
        <v>0.22</v>
      </c>
      <c r="GG35" s="34">
        <v>0.38</v>
      </c>
      <c r="GH35" s="34">
        <v>0</v>
      </c>
    </row>
    <row r="36" spans="1:190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  <c r="EN36" s="34" t="s">
        <v>35</v>
      </c>
      <c r="EO36" s="34">
        <v>7.0000000000000007E-2</v>
      </c>
      <c r="EP36" s="34">
        <v>0.1</v>
      </c>
      <c r="EQ36" s="34">
        <v>0.06</v>
      </c>
      <c r="ER36" s="34">
        <v>0.1</v>
      </c>
      <c r="EU36" s="34" t="s">
        <v>35</v>
      </c>
      <c r="EV36" s="34">
        <v>0.05</v>
      </c>
      <c r="EW36" s="34">
        <v>0</v>
      </c>
      <c r="EX36" s="34">
        <v>0.06</v>
      </c>
      <c r="EY36" s="34">
        <v>0</v>
      </c>
      <c r="FB36" s="34" t="s">
        <v>35</v>
      </c>
      <c r="FC36" s="34">
        <v>0.19</v>
      </c>
      <c r="FD36" s="34">
        <v>0.65</v>
      </c>
      <c r="FE36" s="34">
        <v>0.1</v>
      </c>
      <c r="FF36" s="34">
        <v>0</v>
      </c>
      <c r="FI36" s="34" t="s">
        <v>35</v>
      </c>
      <c r="FJ36" s="34">
        <v>0.13</v>
      </c>
      <c r="FK36" s="34">
        <v>0.21</v>
      </c>
      <c r="FL36" s="34">
        <v>0.08</v>
      </c>
      <c r="FM36" s="34">
        <v>0</v>
      </c>
      <c r="FP36" s="34" t="s">
        <v>35</v>
      </c>
      <c r="FQ36" s="34">
        <v>0.17</v>
      </c>
      <c r="FR36" s="34">
        <v>0.39</v>
      </c>
      <c r="FS36" s="34">
        <v>0.19</v>
      </c>
      <c r="FT36" s="34">
        <v>0</v>
      </c>
      <c r="FW36" s="34" t="s">
        <v>35</v>
      </c>
      <c r="FX36" s="34">
        <v>0.12</v>
      </c>
      <c r="FY36" s="34">
        <v>0.08</v>
      </c>
      <c r="FZ36" s="34">
        <v>0.1</v>
      </c>
      <c r="GA36" s="34">
        <v>0</v>
      </c>
      <c r="GD36" s="34" t="s">
        <v>35</v>
      </c>
      <c r="GE36" s="34">
        <v>0.11</v>
      </c>
      <c r="GF36" s="34">
        <v>0</v>
      </c>
      <c r="GG36" s="34">
        <v>0.15</v>
      </c>
      <c r="GH36" s="34">
        <v>0</v>
      </c>
    </row>
    <row r="37" spans="1:190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  <c r="EN37" s="34" t="s">
        <v>36</v>
      </c>
      <c r="EO37" s="34">
        <v>0.04</v>
      </c>
      <c r="EP37" s="34">
        <v>0</v>
      </c>
      <c r="EQ37" s="34">
        <v>0</v>
      </c>
      <c r="ER37" s="34">
        <v>0.14000000000000001</v>
      </c>
      <c r="EU37" s="34" t="s">
        <v>36</v>
      </c>
      <c r="EV37" s="34">
        <v>0.04</v>
      </c>
      <c r="EW37" s="34">
        <v>0.16</v>
      </c>
      <c r="EX37" s="34">
        <v>0</v>
      </c>
      <c r="EY37" s="34">
        <v>0</v>
      </c>
      <c r="FB37" s="34" t="s">
        <v>36</v>
      </c>
      <c r="FC37" s="34">
        <v>0.02</v>
      </c>
      <c r="FD37" s="34">
        <v>0</v>
      </c>
      <c r="FE37" s="34">
        <v>0.04</v>
      </c>
      <c r="FF37" s="34">
        <v>0</v>
      </c>
      <c r="FI37" s="34" t="s">
        <v>36</v>
      </c>
      <c r="FJ37" s="34">
        <v>0.05</v>
      </c>
      <c r="FK37" s="34">
        <v>0</v>
      </c>
      <c r="FL37" s="34">
        <v>0.08</v>
      </c>
      <c r="FM37" s="34">
        <v>0</v>
      </c>
      <c r="FP37" s="34" t="s">
        <v>36</v>
      </c>
      <c r="FQ37" s="34">
        <v>0.04</v>
      </c>
      <c r="FR37" s="34">
        <v>7.0000000000000007E-2</v>
      </c>
      <c r="FS37" s="34">
        <v>0</v>
      </c>
      <c r="FT37" s="34">
        <v>0</v>
      </c>
      <c r="FW37" s="34" t="s">
        <v>36</v>
      </c>
      <c r="FX37" s="34">
        <v>7.0000000000000007E-2</v>
      </c>
      <c r="FY37" s="34">
        <v>0.12</v>
      </c>
      <c r="FZ37" s="34">
        <v>0.08</v>
      </c>
      <c r="GA37" s="34">
        <v>0</v>
      </c>
      <c r="GD37" s="34" t="s">
        <v>36</v>
      </c>
      <c r="GE37" s="34">
        <v>0.04</v>
      </c>
      <c r="GF37" s="34">
        <v>0.25</v>
      </c>
      <c r="GG37" s="34">
        <v>0</v>
      </c>
      <c r="GH37" s="34">
        <v>0</v>
      </c>
    </row>
    <row r="38" spans="1:190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  <c r="EN38" s="34" t="s">
        <v>37</v>
      </c>
      <c r="EO38" s="34">
        <v>0</v>
      </c>
      <c r="EP38" s="34">
        <v>0</v>
      </c>
      <c r="EQ38" s="34">
        <v>0</v>
      </c>
      <c r="ER38" s="34">
        <v>0</v>
      </c>
      <c r="EU38" s="34" t="s">
        <v>37</v>
      </c>
      <c r="EV38" s="34">
        <v>0.03</v>
      </c>
      <c r="EW38" s="34">
        <v>0.09</v>
      </c>
      <c r="EX38" s="34">
        <v>0.02</v>
      </c>
      <c r="EY38" s="34">
        <v>0</v>
      </c>
      <c r="FB38" s="34" t="s">
        <v>37</v>
      </c>
      <c r="FC38" s="34">
        <v>7.0000000000000007E-2</v>
      </c>
      <c r="FD38" s="34">
        <v>0.27</v>
      </c>
      <c r="FE38" s="34">
        <v>0.05</v>
      </c>
      <c r="FF38" s="34">
        <v>0</v>
      </c>
      <c r="FI38" s="34" t="s">
        <v>37</v>
      </c>
      <c r="FJ38" s="34">
        <v>0.06</v>
      </c>
      <c r="FK38" s="34">
        <v>0.36</v>
      </c>
      <c r="FL38" s="34">
        <v>0.02</v>
      </c>
      <c r="FM38" s="34">
        <v>0</v>
      </c>
      <c r="FP38" s="34" t="s">
        <v>37</v>
      </c>
      <c r="FQ38" s="34">
        <v>0.01</v>
      </c>
      <c r="FR38" s="34">
        <v>0</v>
      </c>
      <c r="FS38" s="34">
        <v>0.02</v>
      </c>
      <c r="FT38" s="34">
        <v>0</v>
      </c>
      <c r="FW38" s="34" t="s">
        <v>37</v>
      </c>
      <c r="FX38" s="34">
        <v>0</v>
      </c>
      <c r="FY38" s="34">
        <v>0</v>
      </c>
      <c r="FZ38" s="34">
        <v>0</v>
      </c>
      <c r="GA38" s="34">
        <v>0</v>
      </c>
      <c r="GD38" s="34" t="s">
        <v>37</v>
      </c>
      <c r="GE38" s="34">
        <v>0.01</v>
      </c>
      <c r="GF38" s="34">
        <v>0</v>
      </c>
      <c r="GG38" s="34">
        <v>0.02</v>
      </c>
      <c r="GH38" s="34">
        <v>0</v>
      </c>
    </row>
    <row r="39" spans="1:190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  <c r="EN39" s="34" t="s">
        <v>38</v>
      </c>
      <c r="EO39" s="34">
        <v>0.2</v>
      </c>
      <c r="EP39" s="34">
        <v>0.14000000000000001</v>
      </c>
      <c r="EQ39" s="34">
        <v>0.3</v>
      </c>
      <c r="ER39" s="34">
        <v>0</v>
      </c>
      <c r="EU39" s="34" t="s">
        <v>38</v>
      </c>
      <c r="EV39" s="34">
        <v>0.1</v>
      </c>
      <c r="EW39" s="34">
        <v>0.33</v>
      </c>
      <c r="EX39" s="34">
        <v>0.06</v>
      </c>
      <c r="EY39" s="34">
        <v>0.06</v>
      </c>
      <c r="FB39" s="34" t="s">
        <v>38</v>
      </c>
      <c r="FC39" s="34">
        <v>7.0000000000000007E-2</v>
      </c>
      <c r="FD39" s="34">
        <v>0.16</v>
      </c>
      <c r="FE39" s="34">
        <v>0.08</v>
      </c>
      <c r="FF39" s="34">
        <v>0</v>
      </c>
      <c r="FI39" s="34" t="s">
        <v>38</v>
      </c>
      <c r="FJ39" s="34">
        <v>0.19</v>
      </c>
      <c r="FK39" s="34">
        <v>0.49</v>
      </c>
      <c r="FL39" s="34">
        <v>0.11</v>
      </c>
      <c r="FM39" s="34">
        <v>0.26</v>
      </c>
      <c r="FP39" s="34" t="s">
        <v>38</v>
      </c>
      <c r="FQ39" s="34">
        <v>0.15</v>
      </c>
      <c r="FR39" s="34">
        <v>0.44</v>
      </c>
      <c r="FS39" s="34">
        <v>0.05</v>
      </c>
      <c r="FT39" s="34">
        <v>0.27</v>
      </c>
      <c r="FW39" s="34" t="s">
        <v>38</v>
      </c>
      <c r="FX39" s="34">
        <v>0.15</v>
      </c>
      <c r="FY39" s="34">
        <v>0.09</v>
      </c>
      <c r="FZ39" s="34">
        <v>0.19</v>
      </c>
      <c r="GA39" s="34">
        <v>0.09</v>
      </c>
      <c r="GD39" s="34" t="s">
        <v>38</v>
      </c>
      <c r="GE39" s="34">
        <v>0.05</v>
      </c>
      <c r="GF39" s="34">
        <v>0</v>
      </c>
      <c r="GG39" s="34">
        <v>0.09</v>
      </c>
      <c r="GH39" s="34">
        <v>0</v>
      </c>
    </row>
    <row r="40" spans="1:190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  <c r="EN40" s="34" t="s">
        <v>39</v>
      </c>
      <c r="EO40" s="34">
        <v>0</v>
      </c>
      <c r="EP40" s="34">
        <v>0</v>
      </c>
      <c r="EQ40" s="34">
        <v>0</v>
      </c>
      <c r="ER40" s="34">
        <v>0</v>
      </c>
      <c r="EU40" s="34" t="s">
        <v>39</v>
      </c>
      <c r="EV40" s="34">
        <v>0</v>
      </c>
      <c r="EW40" s="34">
        <v>0</v>
      </c>
      <c r="EX40" s="34">
        <v>0</v>
      </c>
      <c r="EY40" s="34">
        <v>0</v>
      </c>
      <c r="FB40" s="34" t="s">
        <v>39</v>
      </c>
      <c r="FC40" s="34">
        <v>0.02</v>
      </c>
      <c r="FD40" s="34">
        <v>0</v>
      </c>
      <c r="FE40" s="34">
        <v>0.03</v>
      </c>
      <c r="FF40" s="34">
        <v>0</v>
      </c>
      <c r="FI40" s="34" t="s">
        <v>39</v>
      </c>
      <c r="FJ40" s="34">
        <v>0</v>
      </c>
      <c r="FK40" s="34">
        <v>0</v>
      </c>
      <c r="FL40" s="34">
        <v>0</v>
      </c>
      <c r="FM40" s="34">
        <v>0</v>
      </c>
      <c r="FP40" s="34" t="s">
        <v>39</v>
      </c>
      <c r="FQ40" s="34">
        <v>0.01</v>
      </c>
      <c r="FR40" s="34">
        <v>0</v>
      </c>
      <c r="FS40" s="34">
        <v>0</v>
      </c>
      <c r="FT40" s="34">
        <v>0</v>
      </c>
      <c r="FW40" s="34" t="s">
        <v>39</v>
      </c>
      <c r="FX40" s="34">
        <v>0</v>
      </c>
      <c r="FY40" s="34">
        <v>0</v>
      </c>
      <c r="FZ40" s="34">
        <v>0</v>
      </c>
      <c r="GA40" s="34">
        <v>0</v>
      </c>
      <c r="GD40" s="34" t="s">
        <v>39</v>
      </c>
      <c r="GE40" s="34">
        <v>0</v>
      </c>
      <c r="GF40" s="34">
        <v>0</v>
      </c>
      <c r="GG40" s="34">
        <v>0</v>
      </c>
      <c r="GH40" s="34">
        <v>0</v>
      </c>
    </row>
    <row r="41" spans="1:190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  <c r="EN41" s="34" t="s">
        <v>40</v>
      </c>
      <c r="EO41" s="34">
        <v>0.01</v>
      </c>
      <c r="EP41" s="34">
        <v>0</v>
      </c>
      <c r="EQ41" s="34">
        <v>0.02</v>
      </c>
      <c r="ER41" s="34">
        <v>0</v>
      </c>
      <c r="EU41" s="34" t="s">
        <v>40</v>
      </c>
      <c r="EV41" s="34">
        <v>0.06</v>
      </c>
      <c r="EW41" s="34">
        <v>0</v>
      </c>
      <c r="EX41" s="34">
        <v>0.09</v>
      </c>
      <c r="EY41" s="34">
        <v>0</v>
      </c>
      <c r="FB41" s="34" t="s">
        <v>40</v>
      </c>
      <c r="FC41" s="34">
        <v>0.08</v>
      </c>
      <c r="FD41" s="34">
        <v>0</v>
      </c>
      <c r="FE41" s="34">
        <v>0</v>
      </c>
      <c r="FF41" s="34">
        <v>0.44</v>
      </c>
      <c r="FI41" s="34" t="s">
        <v>40</v>
      </c>
      <c r="FJ41" s="34">
        <v>0.01</v>
      </c>
      <c r="FK41" s="34">
        <v>0</v>
      </c>
      <c r="FL41" s="34">
        <v>0.02</v>
      </c>
      <c r="FM41" s="34">
        <v>0</v>
      </c>
      <c r="FP41" s="34" t="s">
        <v>40</v>
      </c>
      <c r="FQ41" s="34">
        <v>0.09</v>
      </c>
      <c r="FR41" s="34">
        <v>0</v>
      </c>
      <c r="FS41" s="34">
        <v>0.15</v>
      </c>
      <c r="FT41" s="34">
        <v>0</v>
      </c>
      <c r="FW41" s="34" t="s">
        <v>40</v>
      </c>
      <c r="FX41" s="34">
        <v>0.02</v>
      </c>
      <c r="FY41" s="34">
        <v>0</v>
      </c>
      <c r="FZ41" s="34">
        <v>0</v>
      </c>
      <c r="GA41" s="34">
        <v>0</v>
      </c>
      <c r="GD41" s="34" t="s">
        <v>40</v>
      </c>
      <c r="GE41" s="34">
        <v>0.02</v>
      </c>
      <c r="GF41" s="34">
        <v>0</v>
      </c>
      <c r="GG41" s="34">
        <v>0.04</v>
      </c>
      <c r="GH41" s="34">
        <v>0</v>
      </c>
    </row>
    <row r="42" spans="1:190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  <c r="EN42" s="34" t="s">
        <v>41</v>
      </c>
      <c r="EO42" s="34">
        <v>0</v>
      </c>
      <c r="EP42" s="34">
        <v>0</v>
      </c>
      <c r="EQ42" s="34">
        <v>0</v>
      </c>
      <c r="ER42" s="34">
        <v>0</v>
      </c>
      <c r="EU42" s="34" t="s">
        <v>41</v>
      </c>
      <c r="EV42" s="34">
        <v>0.02</v>
      </c>
      <c r="EW42" s="34">
        <v>0</v>
      </c>
      <c r="EX42" s="34">
        <v>0.04</v>
      </c>
      <c r="EY42" s="34">
        <v>0</v>
      </c>
      <c r="FB42" s="34" t="s">
        <v>41</v>
      </c>
      <c r="FC42" s="34">
        <v>0.01</v>
      </c>
      <c r="FD42" s="34">
        <v>0.05</v>
      </c>
      <c r="FE42" s="34">
        <v>0</v>
      </c>
      <c r="FF42" s="34">
        <v>0</v>
      </c>
      <c r="FI42" s="34" t="s">
        <v>41</v>
      </c>
      <c r="FJ42" s="34">
        <v>0.02</v>
      </c>
      <c r="FK42" s="34">
        <v>0.13</v>
      </c>
      <c r="FL42" s="34">
        <v>0</v>
      </c>
      <c r="FM42" s="34">
        <v>0</v>
      </c>
      <c r="FP42" s="34" t="s">
        <v>41</v>
      </c>
      <c r="FQ42" s="34">
        <v>0.08</v>
      </c>
      <c r="FR42" s="34">
        <v>0.11</v>
      </c>
      <c r="FS42" s="34">
        <v>0.02</v>
      </c>
      <c r="FT42" s="34">
        <v>0</v>
      </c>
      <c r="FW42" s="34" t="s">
        <v>41</v>
      </c>
      <c r="FX42" s="34">
        <v>0.03</v>
      </c>
      <c r="FY42" s="34">
        <v>0</v>
      </c>
      <c r="FZ42" s="34">
        <v>0.05</v>
      </c>
      <c r="GA42" s="34">
        <v>0</v>
      </c>
      <c r="GD42" s="34" t="s">
        <v>41</v>
      </c>
      <c r="GE42" s="34">
        <v>0</v>
      </c>
      <c r="GF42" s="34">
        <v>0</v>
      </c>
      <c r="GG42" s="34">
        <v>0</v>
      </c>
      <c r="GH42" s="34">
        <v>0</v>
      </c>
    </row>
    <row r="43" spans="1:190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  <c r="EN43" s="34" t="s">
        <v>42</v>
      </c>
      <c r="EO43" s="34">
        <v>0.03</v>
      </c>
      <c r="EP43" s="34">
        <v>0</v>
      </c>
      <c r="EQ43" s="34">
        <v>0.06</v>
      </c>
      <c r="ER43" s="34">
        <v>0</v>
      </c>
      <c r="EU43" s="34" t="s">
        <v>42</v>
      </c>
      <c r="EV43" s="34">
        <v>0</v>
      </c>
      <c r="EW43" s="34">
        <v>0</v>
      </c>
      <c r="EX43" s="34">
        <v>0</v>
      </c>
      <c r="EY43" s="34">
        <v>0</v>
      </c>
      <c r="FB43" s="34" t="s">
        <v>42</v>
      </c>
      <c r="FC43" s="34">
        <v>0.03</v>
      </c>
      <c r="FD43" s="34">
        <v>0</v>
      </c>
      <c r="FE43" s="34">
        <v>0.03</v>
      </c>
      <c r="FF43" s="34">
        <v>0</v>
      </c>
      <c r="FI43" s="34" t="s">
        <v>42</v>
      </c>
      <c r="FJ43" s="34">
        <v>0.1</v>
      </c>
      <c r="FK43" s="34">
        <v>0.09</v>
      </c>
      <c r="FL43" s="34">
        <v>0.15</v>
      </c>
      <c r="FM43" s="34">
        <v>0</v>
      </c>
      <c r="FP43" s="34" t="s">
        <v>42</v>
      </c>
      <c r="FQ43" s="34">
        <v>0.06</v>
      </c>
      <c r="FR43" s="34">
        <v>0</v>
      </c>
      <c r="FS43" s="34">
        <v>0.11</v>
      </c>
      <c r="FT43" s="34">
        <v>0</v>
      </c>
      <c r="FW43" s="34" t="s">
        <v>42</v>
      </c>
      <c r="FX43" s="34">
        <v>0</v>
      </c>
      <c r="FY43" s="34">
        <v>0</v>
      </c>
      <c r="FZ43" s="34">
        <v>0</v>
      </c>
      <c r="GA43" s="34">
        <v>0</v>
      </c>
      <c r="GD43" s="34" t="s">
        <v>42</v>
      </c>
      <c r="GE43" s="34">
        <v>0</v>
      </c>
      <c r="GF43" s="34">
        <v>0</v>
      </c>
      <c r="GG43" s="34">
        <v>0</v>
      </c>
      <c r="GH43" s="34">
        <v>0</v>
      </c>
    </row>
    <row r="44" spans="1:190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  <c r="EN44" s="34" t="s">
        <v>43</v>
      </c>
      <c r="EO44" s="34">
        <v>0.09</v>
      </c>
      <c r="EP44" s="34">
        <v>0</v>
      </c>
      <c r="EQ44" s="34">
        <v>0.15</v>
      </c>
      <c r="ER44" s="34">
        <v>0</v>
      </c>
      <c r="EU44" s="34" t="s">
        <v>43</v>
      </c>
      <c r="EV44" s="34">
        <v>0</v>
      </c>
      <c r="EW44" s="34">
        <v>0</v>
      </c>
      <c r="EX44" s="34">
        <v>0</v>
      </c>
      <c r="EY44" s="34">
        <v>0</v>
      </c>
      <c r="FB44" s="34" t="s">
        <v>43</v>
      </c>
      <c r="FC44" s="34">
        <v>0</v>
      </c>
      <c r="FD44" s="34">
        <v>0</v>
      </c>
      <c r="FE44" s="34">
        <v>0</v>
      </c>
      <c r="FF44" s="34">
        <v>0</v>
      </c>
      <c r="FI44" s="34" t="s">
        <v>43</v>
      </c>
      <c r="FJ44" s="34">
        <v>0</v>
      </c>
      <c r="FK44" s="34">
        <v>0</v>
      </c>
      <c r="FL44" s="34">
        <v>0</v>
      </c>
      <c r="FM44" s="34">
        <v>0</v>
      </c>
      <c r="FP44" s="34" t="s">
        <v>43</v>
      </c>
      <c r="FQ44" s="34">
        <v>0</v>
      </c>
      <c r="FR44" s="34">
        <v>0</v>
      </c>
      <c r="FS44" s="34">
        <v>0</v>
      </c>
      <c r="FT44" s="34">
        <v>0</v>
      </c>
      <c r="FW44" s="34" t="s">
        <v>43</v>
      </c>
      <c r="FX44" s="34">
        <v>0.02</v>
      </c>
      <c r="FY44" s="34">
        <v>0.16</v>
      </c>
      <c r="FZ44" s="34">
        <v>0</v>
      </c>
      <c r="GA44" s="34">
        <v>0</v>
      </c>
      <c r="GD44" s="34" t="s">
        <v>43</v>
      </c>
      <c r="GE44" s="34">
        <v>0.14000000000000001</v>
      </c>
      <c r="GF44" s="34">
        <v>0.2</v>
      </c>
      <c r="GG44" s="34">
        <v>0.18</v>
      </c>
      <c r="GH44" s="34">
        <v>0</v>
      </c>
    </row>
    <row r="45" spans="1:190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  <c r="EN45" s="34" t="s">
        <v>44</v>
      </c>
      <c r="EO45" s="34">
        <v>0</v>
      </c>
      <c r="EP45" s="34">
        <v>0</v>
      </c>
      <c r="EQ45" s="34">
        <v>0</v>
      </c>
      <c r="ER45" s="34">
        <v>0</v>
      </c>
      <c r="EU45" s="34" t="s">
        <v>44</v>
      </c>
      <c r="EV45" s="34">
        <v>0</v>
      </c>
      <c r="EW45" s="34">
        <v>0</v>
      </c>
      <c r="EX45" s="34">
        <v>0</v>
      </c>
      <c r="EY45" s="34">
        <v>0</v>
      </c>
      <c r="FB45" s="34" t="s">
        <v>44</v>
      </c>
      <c r="FC45" s="34">
        <v>0</v>
      </c>
      <c r="FD45" s="34">
        <v>0</v>
      </c>
      <c r="FE45" s="34">
        <v>0</v>
      </c>
      <c r="FF45" s="34">
        <v>0</v>
      </c>
      <c r="FI45" s="34" t="s">
        <v>44</v>
      </c>
      <c r="FJ45" s="34">
        <v>0</v>
      </c>
      <c r="FK45" s="34">
        <v>0</v>
      </c>
      <c r="FL45" s="34">
        <v>0</v>
      </c>
      <c r="FM45" s="34">
        <v>0</v>
      </c>
      <c r="FP45" s="34" t="s">
        <v>44</v>
      </c>
      <c r="FQ45" s="34">
        <v>7.0000000000000007E-2</v>
      </c>
      <c r="FR45" s="34">
        <v>0</v>
      </c>
      <c r="FS45" s="34">
        <v>0</v>
      </c>
      <c r="FT45" s="34">
        <v>0</v>
      </c>
      <c r="FW45" s="34" t="s">
        <v>44</v>
      </c>
      <c r="FX45" s="34">
        <v>0</v>
      </c>
      <c r="FY45" s="34">
        <v>0</v>
      </c>
      <c r="FZ45" s="34">
        <v>0</v>
      </c>
      <c r="GA45" s="34">
        <v>0</v>
      </c>
      <c r="GD45" s="34" t="s">
        <v>44</v>
      </c>
      <c r="GE45" s="34">
        <v>0</v>
      </c>
      <c r="GF45" s="34">
        <v>0</v>
      </c>
      <c r="GG45" s="34">
        <v>0</v>
      </c>
      <c r="GH45" s="34">
        <v>0</v>
      </c>
    </row>
    <row r="46" spans="1:190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  <c r="EN46" s="34" t="s">
        <v>45</v>
      </c>
      <c r="EO46" s="34">
        <v>0.06</v>
      </c>
      <c r="EP46" s="34">
        <v>0</v>
      </c>
      <c r="EQ46" s="34">
        <v>0</v>
      </c>
      <c r="ER46" s="34">
        <v>0</v>
      </c>
      <c r="EU46" s="34" t="s">
        <v>45</v>
      </c>
      <c r="EV46" s="34">
        <v>0.06</v>
      </c>
      <c r="EW46" s="34">
        <v>0</v>
      </c>
      <c r="EX46" s="34">
        <v>0</v>
      </c>
      <c r="EY46" s="34">
        <v>0</v>
      </c>
      <c r="FB46" s="34" t="s">
        <v>45</v>
      </c>
      <c r="FC46" s="34">
        <v>0.05</v>
      </c>
      <c r="FD46" s="34">
        <v>0</v>
      </c>
      <c r="FE46" s="34">
        <v>0</v>
      </c>
      <c r="FF46" s="34">
        <v>0</v>
      </c>
      <c r="FI46" s="34" t="s">
        <v>45</v>
      </c>
      <c r="FJ46" s="34">
        <v>0.08</v>
      </c>
      <c r="FK46" s="34">
        <v>0</v>
      </c>
      <c r="FL46" s="34">
        <v>0</v>
      </c>
      <c r="FM46" s="34">
        <v>0</v>
      </c>
      <c r="FP46" s="34" t="s">
        <v>45</v>
      </c>
      <c r="FQ46" s="34">
        <v>0.06</v>
      </c>
      <c r="FR46" s="34">
        <v>0</v>
      </c>
      <c r="FS46" s="34">
        <v>0</v>
      </c>
      <c r="FT46" s="34">
        <v>0</v>
      </c>
      <c r="FW46" s="34" t="s">
        <v>45</v>
      </c>
      <c r="FX46" s="34">
        <v>0.08</v>
      </c>
      <c r="FY46" s="34">
        <v>0</v>
      </c>
      <c r="FZ46" s="34">
        <v>0</v>
      </c>
      <c r="GA46" s="34">
        <v>0</v>
      </c>
      <c r="GD46" s="34" t="s">
        <v>45</v>
      </c>
      <c r="GE46" s="34">
        <v>0.13</v>
      </c>
      <c r="GF46" s="34">
        <v>0</v>
      </c>
      <c r="GG46" s="34">
        <v>0</v>
      </c>
      <c r="GH46" s="34">
        <v>0</v>
      </c>
    </row>
    <row r="47" spans="1:190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  <c r="EN47" s="34" t="s">
        <v>46</v>
      </c>
      <c r="EO47" s="34">
        <v>0</v>
      </c>
      <c r="EP47" s="34">
        <v>0</v>
      </c>
      <c r="EQ47" s="34">
        <v>0</v>
      </c>
      <c r="ER47" s="34">
        <v>0</v>
      </c>
      <c r="EU47" s="34" t="s">
        <v>46</v>
      </c>
      <c r="EV47" s="34">
        <v>0</v>
      </c>
      <c r="EW47" s="34">
        <v>0</v>
      </c>
      <c r="EX47" s="34">
        <v>0</v>
      </c>
      <c r="EY47" s="34">
        <v>0</v>
      </c>
      <c r="FB47" s="34" t="s">
        <v>46</v>
      </c>
      <c r="FC47" s="34">
        <v>0</v>
      </c>
      <c r="FD47" s="34">
        <v>0</v>
      </c>
      <c r="FE47" s="34">
        <v>0</v>
      </c>
      <c r="FF47" s="34">
        <v>0</v>
      </c>
      <c r="FI47" s="34" t="s">
        <v>46</v>
      </c>
      <c r="FJ47" s="34">
        <v>0</v>
      </c>
      <c r="FK47" s="34">
        <v>0</v>
      </c>
      <c r="FL47" s="34">
        <v>0</v>
      </c>
      <c r="FM47" s="34">
        <v>0</v>
      </c>
      <c r="FP47" s="34" t="s">
        <v>46</v>
      </c>
      <c r="FQ47" s="34">
        <v>0</v>
      </c>
      <c r="FR47" s="34">
        <v>0</v>
      </c>
      <c r="FS47" s="34">
        <v>0</v>
      </c>
      <c r="FT47" s="34">
        <v>0</v>
      </c>
      <c r="FW47" s="34" t="s">
        <v>46</v>
      </c>
      <c r="FX47" s="34">
        <v>0</v>
      </c>
      <c r="FY47" s="34">
        <v>0</v>
      </c>
      <c r="FZ47" s="34">
        <v>0</v>
      </c>
      <c r="GA47" s="34">
        <v>0</v>
      </c>
      <c r="GD47" s="34" t="s">
        <v>46</v>
      </c>
      <c r="GE47" s="34">
        <v>0</v>
      </c>
      <c r="GF47" s="34">
        <v>0</v>
      </c>
      <c r="GG47" s="34">
        <v>0</v>
      </c>
      <c r="GH47" s="34">
        <v>0</v>
      </c>
    </row>
    <row r="48" spans="1:190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  <c r="EN48" s="34" t="s">
        <v>47</v>
      </c>
      <c r="EO48" s="34">
        <v>0</v>
      </c>
      <c r="EP48" s="34">
        <v>0</v>
      </c>
      <c r="EQ48" s="34">
        <v>0</v>
      </c>
      <c r="ER48" s="34">
        <v>0</v>
      </c>
      <c r="EU48" s="34" t="s">
        <v>47</v>
      </c>
      <c r="EV48" s="34">
        <v>0</v>
      </c>
      <c r="EW48" s="34">
        <v>0</v>
      </c>
      <c r="EX48" s="34">
        <v>0</v>
      </c>
      <c r="EY48" s="34">
        <v>0</v>
      </c>
      <c r="FB48" s="34" t="s">
        <v>47</v>
      </c>
      <c r="FC48" s="34">
        <v>0</v>
      </c>
      <c r="FD48" s="34">
        <v>0</v>
      </c>
      <c r="FE48" s="34">
        <v>0</v>
      </c>
      <c r="FF48" s="34">
        <v>0</v>
      </c>
      <c r="FI48" s="34" t="s">
        <v>47</v>
      </c>
      <c r="FJ48" s="34">
        <v>0</v>
      </c>
      <c r="FK48" s="34">
        <v>0</v>
      </c>
      <c r="FL48" s="34">
        <v>0</v>
      </c>
      <c r="FM48" s="34">
        <v>0</v>
      </c>
      <c r="FP48" s="34" t="s">
        <v>47</v>
      </c>
      <c r="FQ48" s="34">
        <v>0</v>
      </c>
      <c r="FR48" s="34">
        <v>0</v>
      </c>
      <c r="FS48" s="34">
        <v>0</v>
      </c>
      <c r="FT48" s="34">
        <v>0</v>
      </c>
      <c r="FW48" s="34" t="s">
        <v>47</v>
      </c>
      <c r="FX48" s="34">
        <v>0</v>
      </c>
      <c r="FY48" s="34">
        <v>0</v>
      </c>
      <c r="FZ48" s="34">
        <v>0</v>
      </c>
      <c r="GA48" s="34">
        <v>0</v>
      </c>
      <c r="GD48" s="34" t="s">
        <v>47</v>
      </c>
      <c r="GE48" s="34">
        <v>0</v>
      </c>
      <c r="GF48" s="34">
        <v>0</v>
      </c>
      <c r="GG48" s="34">
        <v>0</v>
      </c>
      <c r="GH48" s="34">
        <v>0</v>
      </c>
    </row>
    <row r="49" spans="1:190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  <c r="EN49" s="34" t="s">
        <v>48</v>
      </c>
      <c r="EO49" s="34">
        <v>0</v>
      </c>
      <c r="EP49" s="34">
        <v>0</v>
      </c>
      <c r="EQ49" s="34">
        <v>0</v>
      </c>
      <c r="ER49" s="34">
        <v>0</v>
      </c>
      <c r="EU49" s="34" t="s">
        <v>48</v>
      </c>
      <c r="EV49" s="34">
        <v>0</v>
      </c>
      <c r="EW49" s="34">
        <v>0</v>
      </c>
      <c r="EX49" s="34">
        <v>0</v>
      </c>
      <c r="EY49" s="34">
        <v>0</v>
      </c>
      <c r="FB49" s="34" t="s">
        <v>48</v>
      </c>
      <c r="FC49" s="34">
        <v>0</v>
      </c>
      <c r="FD49" s="34">
        <v>0</v>
      </c>
      <c r="FE49" s="34">
        <v>0</v>
      </c>
      <c r="FF49" s="34">
        <v>0</v>
      </c>
      <c r="FI49" s="34" t="s">
        <v>48</v>
      </c>
      <c r="FJ49" s="34">
        <v>0</v>
      </c>
      <c r="FK49" s="34">
        <v>0</v>
      </c>
      <c r="FL49" s="34">
        <v>0</v>
      </c>
      <c r="FM49" s="34">
        <v>0</v>
      </c>
      <c r="FP49" s="34" t="s">
        <v>48</v>
      </c>
      <c r="FQ49" s="34">
        <v>0.01</v>
      </c>
      <c r="FR49" s="34">
        <v>0</v>
      </c>
      <c r="FS49" s="34">
        <v>0.02</v>
      </c>
      <c r="FT49" s="34">
        <v>0</v>
      </c>
      <c r="FW49" s="34" t="s">
        <v>48</v>
      </c>
      <c r="FX49" s="34">
        <v>0</v>
      </c>
      <c r="FY49" s="34">
        <v>0</v>
      </c>
      <c r="FZ49" s="34">
        <v>0</v>
      </c>
      <c r="GA49" s="34">
        <v>0</v>
      </c>
      <c r="GD49" s="34" t="s">
        <v>48</v>
      </c>
      <c r="GE49" s="34">
        <v>0</v>
      </c>
      <c r="GF49" s="34">
        <v>0</v>
      </c>
      <c r="GG49" s="34">
        <v>0</v>
      </c>
      <c r="GH49" s="34">
        <v>0</v>
      </c>
    </row>
    <row r="50" spans="1:190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  <c r="EN50" s="34" t="s">
        <v>49</v>
      </c>
      <c r="EO50" s="34">
        <v>0</v>
      </c>
      <c r="EP50" s="34">
        <v>0</v>
      </c>
      <c r="EQ50" s="34">
        <v>0</v>
      </c>
      <c r="ER50" s="34">
        <v>0</v>
      </c>
      <c r="EU50" s="34" t="s">
        <v>49</v>
      </c>
      <c r="EV50" s="34">
        <v>0.01</v>
      </c>
      <c r="EW50" s="34">
        <v>0</v>
      </c>
      <c r="EX50" s="34">
        <v>0</v>
      </c>
      <c r="EY50" s="34">
        <v>0.06</v>
      </c>
      <c r="FB50" s="34" t="s">
        <v>49</v>
      </c>
      <c r="FC50" s="34">
        <v>0</v>
      </c>
      <c r="FD50" s="34">
        <v>0</v>
      </c>
      <c r="FE50" s="34">
        <v>0</v>
      </c>
      <c r="FF50" s="34">
        <v>0</v>
      </c>
      <c r="FI50" s="34" t="s">
        <v>49</v>
      </c>
      <c r="FJ50" s="34">
        <v>0</v>
      </c>
      <c r="FK50" s="34">
        <v>0</v>
      </c>
      <c r="FL50" s="34">
        <v>0</v>
      </c>
      <c r="FM50" s="34">
        <v>0</v>
      </c>
      <c r="FP50" s="34" t="s">
        <v>49</v>
      </c>
      <c r="FQ50" s="34">
        <v>0</v>
      </c>
      <c r="FR50" s="34">
        <v>0</v>
      </c>
      <c r="FS50" s="34">
        <v>0</v>
      </c>
      <c r="FT50" s="34">
        <v>0</v>
      </c>
      <c r="FW50" s="34" t="s">
        <v>49</v>
      </c>
      <c r="FX50" s="34">
        <v>0</v>
      </c>
      <c r="FY50" s="34">
        <v>0</v>
      </c>
      <c r="FZ50" s="34">
        <v>0</v>
      </c>
      <c r="GA50" s="34">
        <v>0</v>
      </c>
      <c r="GD50" s="34" t="s">
        <v>49</v>
      </c>
      <c r="GE50" s="34">
        <v>0</v>
      </c>
      <c r="GF50" s="34">
        <v>0</v>
      </c>
      <c r="GG50" s="34">
        <v>0</v>
      </c>
      <c r="GH50" s="34">
        <v>0</v>
      </c>
    </row>
    <row r="51" spans="1:190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  <c r="EN51" s="34" t="s">
        <v>50</v>
      </c>
      <c r="EO51" s="34">
        <v>0</v>
      </c>
      <c r="EP51" s="34">
        <v>0</v>
      </c>
      <c r="EQ51" s="34">
        <v>0</v>
      </c>
      <c r="ER51" s="34">
        <v>0</v>
      </c>
      <c r="EU51" s="34" t="s">
        <v>50</v>
      </c>
      <c r="EV51" s="34">
        <v>0</v>
      </c>
      <c r="EW51" s="34">
        <v>0</v>
      </c>
      <c r="EX51" s="34">
        <v>0</v>
      </c>
      <c r="EY51" s="34">
        <v>0</v>
      </c>
      <c r="FB51" s="34" t="s">
        <v>50</v>
      </c>
      <c r="FC51" s="34">
        <v>0</v>
      </c>
      <c r="FD51" s="34">
        <v>0</v>
      </c>
      <c r="FE51" s="34">
        <v>0</v>
      </c>
      <c r="FF51" s="34">
        <v>0</v>
      </c>
      <c r="FI51" s="34" t="s">
        <v>50</v>
      </c>
      <c r="FJ51" s="34">
        <v>0</v>
      </c>
      <c r="FK51" s="34">
        <v>0</v>
      </c>
      <c r="FL51" s="34">
        <v>0</v>
      </c>
      <c r="FM51" s="34">
        <v>0</v>
      </c>
      <c r="FP51" s="34" t="s">
        <v>50</v>
      </c>
      <c r="FQ51" s="34">
        <v>0</v>
      </c>
      <c r="FR51" s="34">
        <v>0</v>
      </c>
      <c r="FS51" s="34">
        <v>0</v>
      </c>
      <c r="FT51" s="34">
        <v>0</v>
      </c>
      <c r="FW51" s="34" t="s">
        <v>50</v>
      </c>
      <c r="FX51" s="34">
        <v>0</v>
      </c>
      <c r="FY51" s="34">
        <v>0</v>
      </c>
      <c r="FZ51" s="34">
        <v>0</v>
      </c>
      <c r="GA51" s="34">
        <v>0</v>
      </c>
      <c r="GD51" s="34" t="s">
        <v>50</v>
      </c>
      <c r="GE51" s="34">
        <v>0</v>
      </c>
      <c r="GF51" s="34">
        <v>0</v>
      </c>
      <c r="GG51" s="34">
        <v>0</v>
      </c>
      <c r="GH51" s="34">
        <v>0</v>
      </c>
    </row>
    <row r="52" spans="1:190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  <c r="EN52" s="34" t="s">
        <v>51</v>
      </c>
      <c r="EO52" s="34">
        <v>0</v>
      </c>
      <c r="EP52" s="34">
        <v>0</v>
      </c>
      <c r="EQ52" s="34">
        <v>0</v>
      </c>
      <c r="ER52" s="34">
        <v>0</v>
      </c>
      <c r="EU52" s="34" t="s">
        <v>51</v>
      </c>
      <c r="EV52" s="34">
        <v>0</v>
      </c>
      <c r="EW52" s="34">
        <v>0</v>
      </c>
      <c r="EX52" s="34">
        <v>0</v>
      </c>
      <c r="EY52" s="34">
        <v>0</v>
      </c>
      <c r="FB52" s="34" t="s">
        <v>51</v>
      </c>
      <c r="FC52" s="34">
        <v>0</v>
      </c>
      <c r="FD52" s="34">
        <v>0</v>
      </c>
      <c r="FE52" s="34">
        <v>0</v>
      </c>
      <c r="FF52" s="34">
        <v>0</v>
      </c>
      <c r="FI52" s="34" t="s">
        <v>51</v>
      </c>
      <c r="FJ52" s="34">
        <v>0</v>
      </c>
      <c r="FK52" s="34">
        <v>0</v>
      </c>
      <c r="FL52" s="34">
        <v>0</v>
      </c>
      <c r="FM52" s="34">
        <v>0</v>
      </c>
      <c r="FP52" s="34" t="s">
        <v>51</v>
      </c>
      <c r="FQ52" s="34">
        <v>0</v>
      </c>
      <c r="FR52" s="34">
        <v>0</v>
      </c>
      <c r="FS52" s="34">
        <v>0</v>
      </c>
      <c r="FT52" s="34">
        <v>0</v>
      </c>
      <c r="FW52" s="34" t="s">
        <v>51</v>
      </c>
      <c r="FX52" s="34">
        <v>0</v>
      </c>
      <c r="FY52" s="34">
        <v>0</v>
      </c>
      <c r="FZ52" s="34">
        <v>0</v>
      </c>
      <c r="GA52" s="34">
        <v>0</v>
      </c>
      <c r="GD52" s="34" t="s">
        <v>51</v>
      </c>
      <c r="GE52" s="34">
        <v>0</v>
      </c>
      <c r="GF52" s="34">
        <v>0</v>
      </c>
      <c r="GG52" s="34">
        <v>0</v>
      </c>
      <c r="GH52" s="34">
        <v>0</v>
      </c>
    </row>
    <row r="53" spans="1:190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  <c r="EN53" s="34" t="s">
        <v>52</v>
      </c>
      <c r="EO53" s="34">
        <v>0</v>
      </c>
      <c r="EP53" s="34">
        <v>0</v>
      </c>
      <c r="EQ53" s="34">
        <v>0</v>
      </c>
      <c r="ER53" s="34">
        <v>0</v>
      </c>
      <c r="EU53" s="34" t="s">
        <v>52</v>
      </c>
      <c r="EV53" s="34">
        <v>0</v>
      </c>
      <c r="EW53" s="34">
        <v>0</v>
      </c>
      <c r="EX53" s="34">
        <v>0</v>
      </c>
      <c r="EY53" s="34">
        <v>0</v>
      </c>
      <c r="FB53" s="34" t="s">
        <v>52</v>
      </c>
      <c r="FC53" s="34">
        <v>0</v>
      </c>
      <c r="FD53" s="34">
        <v>0</v>
      </c>
      <c r="FE53" s="34">
        <v>0</v>
      </c>
      <c r="FF53" s="34">
        <v>0</v>
      </c>
      <c r="FI53" s="34" t="s">
        <v>52</v>
      </c>
      <c r="FJ53" s="34">
        <v>0</v>
      </c>
      <c r="FK53" s="34">
        <v>0</v>
      </c>
      <c r="FL53" s="34">
        <v>0</v>
      </c>
      <c r="FM53" s="34">
        <v>0</v>
      </c>
      <c r="FP53" s="34" t="s">
        <v>52</v>
      </c>
      <c r="FQ53" s="34">
        <v>0</v>
      </c>
      <c r="FR53" s="34">
        <v>0</v>
      </c>
      <c r="FS53" s="34">
        <v>0</v>
      </c>
      <c r="FT53" s="34">
        <v>0</v>
      </c>
      <c r="FW53" s="34" t="s">
        <v>52</v>
      </c>
      <c r="FX53" s="34">
        <v>0</v>
      </c>
      <c r="FY53" s="34">
        <v>0</v>
      </c>
      <c r="FZ53" s="34">
        <v>0</v>
      </c>
      <c r="GA53" s="34">
        <v>0</v>
      </c>
      <c r="GD53" s="34" t="s">
        <v>52</v>
      </c>
      <c r="GE53" s="34">
        <v>0</v>
      </c>
      <c r="GF53" s="34">
        <v>0</v>
      </c>
      <c r="GG53" s="34">
        <v>0</v>
      </c>
      <c r="GH53" s="34">
        <v>0</v>
      </c>
    </row>
    <row r="54" spans="1:190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  <c r="EN54" s="34" t="s">
        <v>53</v>
      </c>
      <c r="EO54" s="34">
        <v>0.02</v>
      </c>
      <c r="EP54" s="34">
        <v>0</v>
      </c>
      <c r="EQ54" s="34">
        <v>0</v>
      </c>
      <c r="ER54" s="34">
        <v>0</v>
      </c>
      <c r="EU54" s="34" t="s">
        <v>53</v>
      </c>
      <c r="EV54" s="34">
        <v>0.04</v>
      </c>
      <c r="EW54" s="34">
        <v>0</v>
      </c>
      <c r="EX54" s="34">
        <v>0</v>
      </c>
      <c r="EY54" s="34">
        <v>0</v>
      </c>
      <c r="FB54" s="34" t="s">
        <v>53</v>
      </c>
      <c r="FC54" s="34">
        <v>0.04</v>
      </c>
      <c r="FD54" s="34">
        <v>0</v>
      </c>
      <c r="FE54" s="34">
        <v>0</v>
      </c>
      <c r="FF54" s="34">
        <v>0</v>
      </c>
      <c r="FI54" s="34" t="s">
        <v>53</v>
      </c>
      <c r="FJ54" s="34">
        <v>0.06</v>
      </c>
      <c r="FK54" s="34">
        <v>0</v>
      </c>
      <c r="FL54" s="34">
        <v>0</v>
      </c>
      <c r="FM54" s="34">
        <v>0</v>
      </c>
      <c r="FP54" s="34" t="s">
        <v>53</v>
      </c>
      <c r="FQ54" s="34">
        <v>7.0000000000000007E-2</v>
      </c>
      <c r="FR54" s="34">
        <v>0</v>
      </c>
      <c r="FS54" s="34">
        <v>0</v>
      </c>
      <c r="FT54" s="34">
        <v>0</v>
      </c>
      <c r="FW54" s="34" t="s">
        <v>53</v>
      </c>
      <c r="FX54" s="34">
        <v>7.0000000000000007E-2</v>
      </c>
      <c r="FY54" s="34">
        <v>0</v>
      </c>
      <c r="FZ54" s="34">
        <v>0</v>
      </c>
      <c r="GA54" s="34">
        <v>0</v>
      </c>
      <c r="GD54" s="34" t="s">
        <v>53</v>
      </c>
      <c r="GE54" s="34">
        <v>0</v>
      </c>
      <c r="GF54" s="34">
        <v>0</v>
      </c>
      <c r="GG54" s="34">
        <v>0</v>
      </c>
      <c r="GH54" s="34">
        <v>0</v>
      </c>
    </row>
    <row r="55" spans="1:190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  <c r="EN55" s="34" t="s">
        <v>54</v>
      </c>
      <c r="EO55" s="34">
        <v>0</v>
      </c>
      <c r="EP55" s="34">
        <v>0</v>
      </c>
      <c r="EQ55" s="34">
        <v>0</v>
      </c>
      <c r="ER55" s="34">
        <v>0</v>
      </c>
      <c r="EU55" s="34" t="s">
        <v>54</v>
      </c>
      <c r="EV55" s="34">
        <v>0</v>
      </c>
      <c r="EW55" s="34">
        <v>0</v>
      </c>
      <c r="EX55" s="34">
        <v>0</v>
      </c>
      <c r="EY55" s="34">
        <v>0</v>
      </c>
      <c r="FB55" s="34" t="s">
        <v>54</v>
      </c>
      <c r="FC55" s="34">
        <v>0</v>
      </c>
      <c r="FD55" s="34">
        <v>0</v>
      </c>
      <c r="FE55" s="34">
        <v>0</v>
      </c>
      <c r="FF55" s="34">
        <v>0</v>
      </c>
      <c r="FI55" s="34" t="s">
        <v>54</v>
      </c>
      <c r="FJ55" s="34">
        <v>0</v>
      </c>
      <c r="FK55" s="34">
        <v>0</v>
      </c>
      <c r="FL55" s="34">
        <v>0</v>
      </c>
      <c r="FM55" s="34">
        <v>0</v>
      </c>
      <c r="FP55" s="34" t="s">
        <v>54</v>
      </c>
      <c r="FQ55" s="34">
        <v>0</v>
      </c>
      <c r="FR55" s="34">
        <v>0</v>
      </c>
      <c r="FS55" s="34">
        <v>0</v>
      </c>
      <c r="FT55" s="34">
        <v>0</v>
      </c>
      <c r="FW55" s="34" t="s">
        <v>54</v>
      </c>
      <c r="FX55" s="34">
        <v>0</v>
      </c>
      <c r="FY55" s="34">
        <v>0</v>
      </c>
      <c r="FZ55" s="34">
        <v>0</v>
      </c>
      <c r="GA55" s="34">
        <v>0</v>
      </c>
      <c r="GD55" s="34" t="s">
        <v>54</v>
      </c>
      <c r="GE55" s="34">
        <v>0</v>
      </c>
      <c r="GF55" s="34">
        <v>0</v>
      </c>
      <c r="GG55" s="34">
        <v>0</v>
      </c>
      <c r="GH55" s="34">
        <v>0</v>
      </c>
    </row>
    <row r="56" spans="1:190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  <c r="EN56" s="34" t="s">
        <v>55</v>
      </c>
      <c r="EO56" s="34">
        <v>0</v>
      </c>
      <c r="EP56" s="34">
        <v>0</v>
      </c>
      <c r="EQ56" s="34">
        <v>0</v>
      </c>
      <c r="ER56" s="34">
        <v>0</v>
      </c>
      <c r="EU56" s="34" t="s">
        <v>55</v>
      </c>
      <c r="EV56" s="34">
        <v>0.06</v>
      </c>
      <c r="EW56" s="34">
        <v>0</v>
      </c>
      <c r="EX56" s="34">
        <v>0.1</v>
      </c>
      <c r="EY56" s="34">
        <v>0</v>
      </c>
      <c r="FB56" s="34" t="s">
        <v>55</v>
      </c>
      <c r="FC56" s="34">
        <v>0.04</v>
      </c>
      <c r="FD56" s="34">
        <v>0</v>
      </c>
      <c r="FE56" s="34">
        <v>0.06</v>
      </c>
      <c r="FF56" s="34">
        <v>0</v>
      </c>
      <c r="FI56" s="34" t="s">
        <v>55</v>
      </c>
      <c r="FJ56" s="34">
        <v>0.02</v>
      </c>
      <c r="FK56" s="34">
        <v>0</v>
      </c>
      <c r="FL56" s="34">
        <v>0.04</v>
      </c>
      <c r="FM56" s="34">
        <v>0</v>
      </c>
      <c r="FP56" s="34" t="s">
        <v>55</v>
      </c>
      <c r="FQ56" s="34">
        <v>0.03</v>
      </c>
      <c r="FR56" s="34">
        <v>0</v>
      </c>
      <c r="FS56" s="34">
        <v>0.06</v>
      </c>
      <c r="FT56" s="34">
        <v>0</v>
      </c>
      <c r="FW56" s="34" t="s">
        <v>55</v>
      </c>
      <c r="FX56" s="34">
        <v>0.01</v>
      </c>
      <c r="FY56" s="34">
        <v>0</v>
      </c>
      <c r="FZ56" s="34">
        <v>0.02</v>
      </c>
      <c r="GA56" s="34">
        <v>0</v>
      </c>
      <c r="GD56" s="34" t="s">
        <v>55</v>
      </c>
      <c r="GE56" s="34">
        <v>0</v>
      </c>
      <c r="GF56" s="34">
        <v>0</v>
      </c>
      <c r="GG56" s="34">
        <v>0</v>
      </c>
      <c r="GH56" s="34">
        <v>0</v>
      </c>
    </row>
    <row r="57" spans="1:190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  <c r="EN57" s="34" t="s">
        <v>56</v>
      </c>
      <c r="EO57" s="34">
        <v>0</v>
      </c>
      <c r="EP57" s="34">
        <v>0</v>
      </c>
      <c r="EQ57" s="34">
        <v>0</v>
      </c>
      <c r="ER57" s="34">
        <v>0</v>
      </c>
      <c r="EU57" s="34" t="s">
        <v>56</v>
      </c>
      <c r="EV57" s="34">
        <v>0</v>
      </c>
      <c r="EW57" s="34">
        <v>0</v>
      </c>
      <c r="EX57" s="34">
        <v>0</v>
      </c>
      <c r="EY57" s="34">
        <v>0</v>
      </c>
      <c r="FB57" s="34" t="s">
        <v>56</v>
      </c>
      <c r="FC57" s="34">
        <v>0</v>
      </c>
      <c r="FD57" s="34">
        <v>0</v>
      </c>
      <c r="FE57" s="34">
        <v>0</v>
      </c>
      <c r="FF57" s="34">
        <v>0</v>
      </c>
      <c r="FI57" s="34" t="s">
        <v>56</v>
      </c>
      <c r="FJ57" s="34">
        <v>0</v>
      </c>
      <c r="FK57" s="34">
        <v>0</v>
      </c>
      <c r="FL57" s="34">
        <v>0</v>
      </c>
      <c r="FM57" s="34">
        <v>0</v>
      </c>
      <c r="FP57" s="34" t="s">
        <v>56</v>
      </c>
      <c r="FQ57" s="34">
        <v>0</v>
      </c>
      <c r="FR57" s="34">
        <v>0</v>
      </c>
      <c r="FS57" s="34">
        <v>0</v>
      </c>
      <c r="FT57" s="34">
        <v>0</v>
      </c>
      <c r="FW57" s="34" t="s">
        <v>56</v>
      </c>
      <c r="FX57" s="34">
        <v>0</v>
      </c>
      <c r="FY57" s="34">
        <v>0</v>
      </c>
      <c r="FZ57" s="34">
        <v>0</v>
      </c>
      <c r="GA57" s="34">
        <v>0</v>
      </c>
      <c r="GD57" s="34" t="s">
        <v>56</v>
      </c>
      <c r="GE57" s="34">
        <v>0</v>
      </c>
      <c r="GF57" s="34">
        <v>0</v>
      </c>
      <c r="GG57" s="34">
        <v>0</v>
      </c>
      <c r="GH57" s="34">
        <v>0</v>
      </c>
    </row>
    <row r="58" spans="1:190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  <c r="EN58" s="34" t="s">
        <v>57</v>
      </c>
      <c r="EO58" s="34">
        <v>0</v>
      </c>
      <c r="EP58" s="34">
        <v>0</v>
      </c>
      <c r="EQ58" s="34">
        <v>0</v>
      </c>
      <c r="ER58" s="34">
        <v>0</v>
      </c>
      <c r="EU58" s="34" t="s">
        <v>57</v>
      </c>
      <c r="EV58" s="34">
        <v>0</v>
      </c>
      <c r="EW58" s="34">
        <v>0</v>
      </c>
      <c r="EX58" s="34">
        <v>0</v>
      </c>
      <c r="EY58" s="34">
        <v>0</v>
      </c>
      <c r="FB58" s="34" t="s">
        <v>57</v>
      </c>
      <c r="FC58" s="34">
        <v>0</v>
      </c>
      <c r="FD58" s="34">
        <v>0</v>
      </c>
      <c r="FE58" s="34">
        <v>0</v>
      </c>
      <c r="FF58" s="34">
        <v>0</v>
      </c>
      <c r="FI58" s="34" t="s">
        <v>57</v>
      </c>
      <c r="FJ58" s="34">
        <v>0</v>
      </c>
      <c r="FK58" s="34">
        <v>0</v>
      </c>
      <c r="FL58" s="34">
        <v>0</v>
      </c>
      <c r="FM58" s="34">
        <v>0</v>
      </c>
      <c r="FP58" s="34" t="s">
        <v>57</v>
      </c>
      <c r="FQ58" s="34">
        <v>0</v>
      </c>
      <c r="FR58" s="34">
        <v>0</v>
      </c>
      <c r="FS58" s="34">
        <v>0</v>
      </c>
      <c r="FT58" s="34">
        <v>0</v>
      </c>
      <c r="FW58" s="34" t="s">
        <v>57</v>
      </c>
      <c r="FX58" s="34">
        <v>0</v>
      </c>
      <c r="FY58" s="34">
        <v>0</v>
      </c>
      <c r="FZ58" s="34">
        <v>0</v>
      </c>
      <c r="GA58" s="34">
        <v>0</v>
      </c>
      <c r="GD58" s="34" t="s">
        <v>57</v>
      </c>
      <c r="GE58" s="34">
        <v>0</v>
      </c>
      <c r="GF58" s="34">
        <v>0</v>
      </c>
      <c r="GG58" s="34">
        <v>0</v>
      </c>
      <c r="GH58" s="34">
        <v>0</v>
      </c>
    </row>
    <row r="59" spans="1:190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  <c r="EN59" s="34" t="s">
        <v>58</v>
      </c>
      <c r="EO59" s="34">
        <v>0</v>
      </c>
      <c r="EP59" s="34">
        <v>0</v>
      </c>
      <c r="EQ59" s="34">
        <v>0</v>
      </c>
      <c r="ER59" s="34">
        <v>0</v>
      </c>
      <c r="EU59" s="34" t="s">
        <v>58</v>
      </c>
      <c r="EV59" s="34">
        <v>0</v>
      </c>
      <c r="EW59" s="34">
        <v>0</v>
      </c>
      <c r="EX59" s="34">
        <v>0</v>
      </c>
      <c r="EY59" s="34">
        <v>0</v>
      </c>
      <c r="FB59" s="34" t="s">
        <v>58</v>
      </c>
      <c r="FC59" s="34">
        <v>0</v>
      </c>
      <c r="FD59" s="34">
        <v>0</v>
      </c>
      <c r="FE59" s="34">
        <v>0</v>
      </c>
      <c r="FF59" s="34">
        <v>0</v>
      </c>
      <c r="FI59" s="34" t="s">
        <v>58</v>
      </c>
      <c r="FJ59" s="34">
        <v>0</v>
      </c>
      <c r="FK59" s="34">
        <v>0</v>
      </c>
      <c r="FL59" s="34">
        <v>0</v>
      </c>
      <c r="FM59" s="34">
        <v>0</v>
      </c>
      <c r="FP59" s="34" t="s">
        <v>58</v>
      </c>
      <c r="FQ59" s="34">
        <v>0</v>
      </c>
      <c r="FR59" s="34">
        <v>0</v>
      </c>
      <c r="FS59" s="34">
        <v>0</v>
      </c>
      <c r="FT59" s="34">
        <v>0</v>
      </c>
      <c r="FW59" s="34" t="s">
        <v>58</v>
      </c>
      <c r="FX59" s="34">
        <v>0</v>
      </c>
      <c r="FY59" s="34">
        <v>0</v>
      </c>
      <c r="FZ59" s="34">
        <v>0</v>
      </c>
      <c r="GA59" s="34">
        <v>0</v>
      </c>
      <c r="GD59" s="34" t="s">
        <v>58</v>
      </c>
      <c r="GE59" s="34">
        <v>0</v>
      </c>
      <c r="GF59" s="34">
        <v>0</v>
      </c>
      <c r="GG59" s="34">
        <v>0</v>
      </c>
      <c r="GH59" s="34">
        <v>0</v>
      </c>
    </row>
    <row r="60" spans="1:190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  <c r="EN60" s="34" t="s">
        <v>59</v>
      </c>
      <c r="EO60" s="34">
        <v>0</v>
      </c>
      <c r="EP60" s="34">
        <v>0</v>
      </c>
      <c r="EQ60" s="34">
        <v>0</v>
      </c>
      <c r="ER60" s="34">
        <v>0</v>
      </c>
      <c r="EU60" s="34" t="s">
        <v>59</v>
      </c>
      <c r="EV60" s="34">
        <v>0</v>
      </c>
      <c r="EW60" s="34">
        <v>0</v>
      </c>
      <c r="EX60" s="34">
        <v>0</v>
      </c>
      <c r="EY60" s="34">
        <v>0</v>
      </c>
      <c r="FB60" s="34" t="s">
        <v>59</v>
      </c>
      <c r="FC60" s="34">
        <v>0</v>
      </c>
      <c r="FD60" s="34">
        <v>0</v>
      </c>
      <c r="FE60" s="34">
        <v>0</v>
      </c>
      <c r="FF60" s="34">
        <v>0</v>
      </c>
      <c r="FI60" s="34" t="s">
        <v>59</v>
      </c>
      <c r="FJ60" s="34">
        <v>0</v>
      </c>
      <c r="FK60" s="34">
        <v>0</v>
      </c>
      <c r="FL60" s="34">
        <v>0</v>
      </c>
      <c r="FM60" s="34">
        <v>0</v>
      </c>
      <c r="FP60" s="34" t="s">
        <v>59</v>
      </c>
      <c r="FQ60" s="34">
        <v>0.04</v>
      </c>
      <c r="FR60" s="34">
        <v>0</v>
      </c>
      <c r="FS60" s="34">
        <v>0.06</v>
      </c>
      <c r="FT60" s="34">
        <v>0</v>
      </c>
      <c r="FW60" s="34" t="s">
        <v>59</v>
      </c>
      <c r="FX60" s="34">
        <v>0</v>
      </c>
      <c r="FY60" s="34">
        <v>0</v>
      </c>
      <c r="FZ60" s="34">
        <v>0</v>
      </c>
      <c r="GA60" s="34">
        <v>0</v>
      </c>
      <c r="GD60" s="34" t="s">
        <v>59</v>
      </c>
      <c r="GE60" s="34">
        <v>0</v>
      </c>
      <c r="GF60" s="34">
        <v>0</v>
      </c>
      <c r="GG60" s="34">
        <v>0</v>
      </c>
      <c r="GH60" s="34">
        <v>0</v>
      </c>
    </row>
    <row r="61" spans="1:190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  <c r="EN61" s="34" t="s">
        <v>60</v>
      </c>
      <c r="EO61" s="34">
        <v>0</v>
      </c>
      <c r="EP61" s="34">
        <v>0</v>
      </c>
      <c r="EQ61" s="34">
        <v>0</v>
      </c>
      <c r="ER61" s="34">
        <v>0</v>
      </c>
      <c r="EU61" s="34" t="s">
        <v>60</v>
      </c>
      <c r="EV61" s="34">
        <v>0</v>
      </c>
      <c r="EW61" s="34">
        <v>0</v>
      </c>
      <c r="EX61" s="34">
        <v>0</v>
      </c>
      <c r="EY61" s="34">
        <v>0</v>
      </c>
      <c r="FB61" s="34" t="s">
        <v>60</v>
      </c>
      <c r="FC61" s="34">
        <v>0</v>
      </c>
      <c r="FD61" s="34">
        <v>0</v>
      </c>
      <c r="FE61" s="34">
        <v>0</v>
      </c>
      <c r="FF61" s="34">
        <v>0</v>
      </c>
      <c r="FI61" s="34" t="s">
        <v>60</v>
      </c>
      <c r="FJ61" s="34">
        <v>0</v>
      </c>
      <c r="FK61" s="34">
        <v>0</v>
      </c>
      <c r="FL61" s="34">
        <v>0</v>
      </c>
      <c r="FM61" s="34">
        <v>0</v>
      </c>
      <c r="FP61" s="34" t="s">
        <v>60</v>
      </c>
      <c r="FQ61" s="34">
        <v>0</v>
      </c>
      <c r="FR61" s="34">
        <v>0</v>
      </c>
      <c r="FS61" s="34">
        <v>0</v>
      </c>
      <c r="FT61" s="34">
        <v>0</v>
      </c>
      <c r="FW61" s="34" t="s">
        <v>60</v>
      </c>
      <c r="FX61" s="34">
        <v>0</v>
      </c>
      <c r="FY61" s="34">
        <v>0</v>
      </c>
      <c r="FZ61" s="34">
        <v>0</v>
      </c>
      <c r="GA61" s="34">
        <v>0</v>
      </c>
      <c r="GD61" s="34" t="s">
        <v>60</v>
      </c>
      <c r="GE61" s="34">
        <v>0</v>
      </c>
      <c r="GF61" s="34">
        <v>0</v>
      </c>
      <c r="GG61" s="34">
        <v>0</v>
      </c>
      <c r="GH61" s="34">
        <v>0</v>
      </c>
    </row>
    <row r="62" spans="1:190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  <c r="EN62" s="34" t="s">
        <v>61</v>
      </c>
      <c r="EO62" s="34">
        <v>0</v>
      </c>
      <c r="EP62" s="34">
        <v>0</v>
      </c>
      <c r="EQ62" s="34">
        <v>0</v>
      </c>
      <c r="ER62" s="34">
        <v>0</v>
      </c>
      <c r="EU62" s="34" t="s">
        <v>61</v>
      </c>
      <c r="EV62" s="34">
        <v>0</v>
      </c>
      <c r="EW62" s="34">
        <v>0</v>
      </c>
      <c r="EX62" s="34">
        <v>0</v>
      </c>
      <c r="EY62" s="34">
        <v>0</v>
      </c>
      <c r="FB62" s="34" t="s">
        <v>61</v>
      </c>
      <c r="FC62" s="34">
        <v>0</v>
      </c>
      <c r="FD62" s="34">
        <v>0</v>
      </c>
      <c r="FE62" s="34">
        <v>0</v>
      </c>
      <c r="FF62" s="34">
        <v>0</v>
      </c>
      <c r="FI62" s="34" t="s">
        <v>61</v>
      </c>
      <c r="FJ62" s="34">
        <v>0</v>
      </c>
      <c r="FK62" s="34">
        <v>0</v>
      </c>
      <c r="FL62" s="34">
        <v>0</v>
      </c>
      <c r="FM62" s="34">
        <v>0</v>
      </c>
      <c r="FP62" s="34" t="s">
        <v>61</v>
      </c>
      <c r="FQ62" s="34">
        <v>0</v>
      </c>
      <c r="FR62" s="34">
        <v>0</v>
      </c>
      <c r="FS62" s="34">
        <v>0</v>
      </c>
      <c r="FT62" s="34">
        <v>0</v>
      </c>
      <c r="FW62" s="34" t="s">
        <v>61</v>
      </c>
      <c r="FX62" s="34">
        <v>0</v>
      </c>
      <c r="FY62" s="34">
        <v>0</v>
      </c>
      <c r="FZ62" s="34">
        <v>0</v>
      </c>
      <c r="GA62" s="34">
        <v>0</v>
      </c>
      <c r="GD62" s="34" t="s">
        <v>61</v>
      </c>
      <c r="GE62" s="34">
        <v>0</v>
      </c>
      <c r="GF62" s="34">
        <v>0</v>
      </c>
      <c r="GG62" s="34">
        <v>0</v>
      </c>
      <c r="GH62" s="34">
        <v>0</v>
      </c>
    </row>
    <row r="63" spans="1:190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  <c r="EN63" s="34" t="s">
        <v>62</v>
      </c>
      <c r="EO63" s="34">
        <v>0</v>
      </c>
      <c r="EP63" s="34">
        <v>0</v>
      </c>
      <c r="EQ63" s="34">
        <v>0</v>
      </c>
      <c r="ER63" s="34">
        <v>0</v>
      </c>
      <c r="EU63" s="34" t="s">
        <v>62</v>
      </c>
      <c r="EV63" s="34">
        <v>0</v>
      </c>
      <c r="EW63" s="34">
        <v>0</v>
      </c>
      <c r="EX63" s="34">
        <v>0</v>
      </c>
      <c r="EY63" s="34">
        <v>0</v>
      </c>
      <c r="FB63" s="34" t="s">
        <v>62</v>
      </c>
      <c r="FC63" s="34">
        <v>0</v>
      </c>
      <c r="FD63" s="34">
        <v>0</v>
      </c>
      <c r="FE63" s="34">
        <v>0</v>
      </c>
      <c r="FF63" s="34">
        <v>0</v>
      </c>
      <c r="FI63" s="34" t="s">
        <v>62</v>
      </c>
      <c r="FJ63" s="34">
        <v>0</v>
      </c>
      <c r="FK63" s="34">
        <v>0</v>
      </c>
      <c r="FL63" s="34">
        <v>0</v>
      </c>
      <c r="FM63" s="34">
        <v>0</v>
      </c>
      <c r="FP63" s="34" t="s">
        <v>62</v>
      </c>
      <c r="FQ63" s="34">
        <v>0</v>
      </c>
      <c r="FR63" s="34">
        <v>0</v>
      </c>
      <c r="FS63" s="34">
        <v>0</v>
      </c>
      <c r="FT63" s="34">
        <v>0</v>
      </c>
      <c r="FW63" s="34" t="s">
        <v>62</v>
      </c>
      <c r="FX63" s="34">
        <v>0</v>
      </c>
      <c r="FY63" s="34">
        <v>0</v>
      </c>
      <c r="FZ63" s="34">
        <v>0</v>
      </c>
      <c r="GA63" s="34">
        <v>0</v>
      </c>
      <c r="GD63" s="34" t="s">
        <v>62</v>
      </c>
      <c r="GE63" s="34">
        <v>0</v>
      </c>
      <c r="GF63" s="34">
        <v>0</v>
      </c>
      <c r="GG63" s="34">
        <v>0</v>
      </c>
      <c r="GH63" s="34">
        <v>0</v>
      </c>
    </row>
    <row r="64" spans="1:190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  <c r="EN64" s="34" t="s">
        <v>63</v>
      </c>
      <c r="EO64" s="34">
        <v>0</v>
      </c>
      <c r="EP64" s="34">
        <v>0</v>
      </c>
      <c r="EQ64" s="34">
        <v>0</v>
      </c>
      <c r="ER64" s="34">
        <v>0</v>
      </c>
      <c r="EU64" s="34" t="s">
        <v>63</v>
      </c>
      <c r="EV64" s="34">
        <v>0</v>
      </c>
      <c r="EW64" s="34">
        <v>0</v>
      </c>
      <c r="EX64" s="34">
        <v>0</v>
      </c>
      <c r="EY64" s="34">
        <v>0</v>
      </c>
      <c r="FB64" s="34" t="s">
        <v>63</v>
      </c>
      <c r="FC64" s="34">
        <v>0</v>
      </c>
      <c r="FD64" s="34">
        <v>0</v>
      </c>
      <c r="FE64" s="34">
        <v>0</v>
      </c>
      <c r="FF64" s="34">
        <v>0</v>
      </c>
      <c r="FI64" s="34" t="s">
        <v>63</v>
      </c>
      <c r="FJ64" s="34">
        <v>0</v>
      </c>
      <c r="FK64" s="34">
        <v>0</v>
      </c>
      <c r="FL64" s="34">
        <v>0</v>
      </c>
      <c r="FM64" s="34">
        <v>0</v>
      </c>
      <c r="FP64" s="34" t="s">
        <v>63</v>
      </c>
      <c r="FQ64" s="34">
        <v>0</v>
      </c>
      <c r="FR64" s="34">
        <v>0</v>
      </c>
      <c r="FS64" s="34">
        <v>0</v>
      </c>
      <c r="FT64" s="34">
        <v>0</v>
      </c>
      <c r="FW64" s="34" t="s">
        <v>63</v>
      </c>
      <c r="FX64" s="34">
        <v>0</v>
      </c>
      <c r="FY64" s="34">
        <v>0</v>
      </c>
      <c r="FZ64" s="34">
        <v>0</v>
      </c>
      <c r="GA64" s="34">
        <v>0</v>
      </c>
      <c r="GD64" s="34" t="s">
        <v>63</v>
      </c>
      <c r="GE64" s="34">
        <v>0</v>
      </c>
      <c r="GF64" s="34">
        <v>0</v>
      </c>
      <c r="GG64" s="34">
        <v>0</v>
      </c>
      <c r="GH64" s="34">
        <v>0</v>
      </c>
    </row>
    <row r="65" spans="1:190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  <c r="EN65" s="34" t="s">
        <v>64</v>
      </c>
      <c r="EO65" s="34">
        <v>0</v>
      </c>
      <c r="EP65" s="34">
        <v>0</v>
      </c>
      <c r="EQ65" s="34">
        <v>0</v>
      </c>
      <c r="ER65" s="34">
        <v>0</v>
      </c>
      <c r="EU65" s="34" t="s">
        <v>64</v>
      </c>
      <c r="EV65" s="34">
        <v>0</v>
      </c>
      <c r="EW65" s="34">
        <v>0</v>
      </c>
      <c r="EX65" s="34">
        <v>0</v>
      </c>
      <c r="EY65" s="34">
        <v>0</v>
      </c>
      <c r="FB65" s="34" t="s">
        <v>64</v>
      </c>
      <c r="FC65" s="34">
        <v>0</v>
      </c>
      <c r="FD65" s="34">
        <v>0</v>
      </c>
      <c r="FE65" s="34">
        <v>0</v>
      </c>
      <c r="FF65" s="34">
        <v>0</v>
      </c>
      <c r="FI65" s="34" t="s">
        <v>64</v>
      </c>
      <c r="FJ65" s="34">
        <v>0</v>
      </c>
      <c r="FK65" s="34">
        <v>0</v>
      </c>
      <c r="FL65" s="34">
        <v>0</v>
      </c>
      <c r="FM65" s="34">
        <v>0</v>
      </c>
      <c r="FP65" s="34" t="s">
        <v>64</v>
      </c>
      <c r="FQ65" s="34">
        <v>0</v>
      </c>
      <c r="FR65" s="34">
        <v>0</v>
      </c>
      <c r="FS65" s="34">
        <v>0</v>
      </c>
      <c r="FT65" s="34">
        <v>0</v>
      </c>
      <c r="FW65" s="34" t="s">
        <v>64</v>
      </c>
      <c r="FX65" s="34">
        <v>0</v>
      </c>
      <c r="FY65" s="34">
        <v>0</v>
      </c>
      <c r="FZ65" s="34">
        <v>0</v>
      </c>
      <c r="GA65" s="34">
        <v>0</v>
      </c>
      <c r="GD65" s="34" t="s">
        <v>64</v>
      </c>
      <c r="GE65" s="34">
        <v>0</v>
      </c>
      <c r="GF65" s="34">
        <v>0</v>
      </c>
      <c r="GG65" s="34">
        <v>0</v>
      </c>
      <c r="GH65" s="34">
        <v>0</v>
      </c>
    </row>
    <row r="66" spans="1:190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  <c r="EN66" s="34" t="s">
        <v>65</v>
      </c>
      <c r="EO66" s="34">
        <v>0</v>
      </c>
      <c r="EP66" s="34">
        <v>0</v>
      </c>
      <c r="EQ66" s="34">
        <v>0</v>
      </c>
      <c r="ER66" s="34">
        <v>0</v>
      </c>
      <c r="EU66" s="34" t="s">
        <v>65</v>
      </c>
      <c r="EV66" s="34">
        <v>0</v>
      </c>
      <c r="EW66" s="34">
        <v>0</v>
      </c>
      <c r="EX66" s="34">
        <v>0</v>
      </c>
      <c r="EY66" s="34">
        <v>0</v>
      </c>
      <c r="FB66" s="34" t="s">
        <v>65</v>
      </c>
      <c r="FC66" s="34">
        <v>0</v>
      </c>
      <c r="FD66" s="34">
        <v>0</v>
      </c>
      <c r="FE66" s="34">
        <v>0</v>
      </c>
      <c r="FF66" s="34">
        <v>0</v>
      </c>
      <c r="FI66" s="34" t="s">
        <v>65</v>
      </c>
      <c r="FJ66" s="34">
        <v>0</v>
      </c>
      <c r="FK66" s="34">
        <v>0</v>
      </c>
      <c r="FL66" s="34">
        <v>0</v>
      </c>
      <c r="FM66" s="34">
        <v>0</v>
      </c>
      <c r="FP66" s="34" t="s">
        <v>65</v>
      </c>
      <c r="FQ66" s="34">
        <v>0</v>
      </c>
      <c r="FR66" s="34">
        <v>0</v>
      </c>
      <c r="FS66" s="34">
        <v>0</v>
      </c>
      <c r="FT66" s="34">
        <v>0</v>
      </c>
      <c r="FW66" s="34" t="s">
        <v>65</v>
      </c>
      <c r="FX66" s="34">
        <v>0</v>
      </c>
      <c r="FY66" s="34">
        <v>0</v>
      </c>
      <c r="FZ66" s="34">
        <v>0</v>
      </c>
      <c r="GA66" s="34">
        <v>0</v>
      </c>
      <c r="GD66" s="34" t="s">
        <v>65</v>
      </c>
      <c r="GE66" s="34">
        <v>0</v>
      </c>
      <c r="GF66" s="34">
        <v>0</v>
      </c>
      <c r="GG66" s="34">
        <v>0</v>
      </c>
      <c r="GH66" s="34">
        <v>0</v>
      </c>
    </row>
    <row r="67" spans="1:190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  <c r="EN67" s="34" t="s">
        <v>66</v>
      </c>
      <c r="EO67" s="34">
        <v>0</v>
      </c>
      <c r="EP67" s="34">
        <v>0</v>
      </c>
      <c r="EQ67" s="34">
        <v>0</v>
      </c>
      <c r="ER67" s="34">
        <v>0</v>
      </c>
      <c r="EU67" s="34" t="s">
        <v>66</v>
      </c>
      <c r="EV67" s="34">
        <v>0</v>
      </c>
      <c r="EW67" s="34">
        <v>0</v>
      </c>
      <c r="EX67" s="34">
        <v>0</v>
      </c>
      <c r="EY67" s="34">
        <v>0</v>
      </c>
      <c r="FB67" s="34" t="s">
        <v>66</v>
      </c>
      <c r="FC67" s="34">
        <v>0</v>
      </c>
      <c r="FD67" s="34">
        <v>0</v>
      </c>
      <c r="FE67" s="34">
        <v>0</v>
      </c>
      <c r="FF67" s="34">
        <v>0</v>
      </c>
      <c r="FI67" s="34" t="s">
        <v>66</v>
      </c>
      <c r="FJ67" s="34">
        <v>0</v>
      </c>
      <c r="FK67" s="34">
        <v>0</v>
      </c>
      <c r="FL67" s="34">
        <v>0</v>
      </c>
      <c r="FM67" s="34">
        <v>0</v>
      </c>
      <c r="FP67" s="34" t="s">
        <v>66</v>
      </c>
      <c r="FQ67" s="34">
        <v>0</v>
      </c>
      <c r="FR67" s="34">
        <v>0</v>
      </c>
      <c r="FS67" s="34">
        <v>0</v>
      </c>
      <c r="FT67" s="34">
        <v>0</v>
      </c>
      <c r="FW67" s="34" t="s">
        <v>66</v>
      </c>
      <c r="FX67" s="34">
        <v>0</v>
      </c>
      <c r="FY67" s="34">
        <v>0</v>
      </c>
      <c r="FZ67" s="34">
        <v>0</v>
      </c>
      <c r="GA67" s="34">
        <v>0</v>
      </c>
      <c r="GD67" s="34" t="s">
        <v>66</v>
      </c>
      <c r="GE67" s="34">
        <v>0</v>
      </c>
      <c r="GF67" s="34">
        <v>0</v>
      </c>
      <c r="GG67" s="34">
        <v>0</v>
      </c>
      <c r="GH67" s="34">
        <v>0</v>
      </c>
    </row>
    <row r="68" spans="1:190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  <c r="EN68" s="34" t="s">
        <v>67</v>
      </c>
      <c r="EO68" s="34">
        <v>0</v>
      </c>
      <c r="EP68" s="34">
        <v>0</v>
      </c>
      <c r="EQ68" s="34">
        <v>0</v>
      </c>
      <c r="ER68" s="34">
        <v>0</v>
      </c>
      <c r="EU68" s="34" t="s">
        <v>67</v>
      </c>
      <c r="EV68" s="34">
        <v>0</v>
      </c>
      <c r="EW68" s="34">
        <v>0</v>
      </c>
      <c r="EX68" s="34">
        <v>0</v>
      </c>
      <c r="EY68" s="34">
        <v>0</v>
      </c>
      <c r="FB68" s="34" t="s">
        <v>67</v>
      </c>
      <c r="FC68" s="34">
        <v>0</v>
      </c>
      <c r="FD68" s="34">
        <v>0</v>
      </c>
      <c r="FE68" s="34">
        <v>0</v>
      </c>
      <c r="FF68" s="34">
        <v>0</v>
      </c>
      <c r="FI68" s="34" t="s">
        <v>67</v>
      </c>
      <c r="FJ68" s="34">
        <v>0</v>
      </c>
      <c r="FK68" s="34">
        <v>0</v>
      </c>
      <c r="FL68" s="34">
        <v>0</v>
      </c>
      <c r="FM68" s="34">
        <v>0</v>
      </c>
      <c r="FP68" s="34" t="s">
        <v>67</v>
      </c>
      <c r="FQ68" s="34">
        <v>0</v>
      </c>
      <c r="FR68" s="34">
        <v>0</v>
      </c>
      <c r="FS68" s="34">
        <v>0</v>
      </c>
      <c r="FT68" s="34">
        <v>0</v>
      </c>
      <c r="FW68" s="34" t="s">
        <v>67</v>
      </c>
      <c r="FX68" s="34">
        <v>0</v>
      </c>
      <c r="FY68" s="34">
        <v>0</v>
      </c>
      <c r="FZ68" s="34">
        <v>0</v>
      </c>
      <c r="GA68" s="34">
        <v>0</v>
      </c>
      <c r="GD68" s="34" t="s">
        <v>67</v>
      </c>
      <c r="GE68" s="34">
        <v>0</v>
      </c>
      <c r="GF68" s="34">
        <v>0</v>
      </c>
      <c r="GG68" s="34">
        <v>0</v>
      </c>
      <c r="GH68" s="34">
        <v>0</v>
      </c>
    </row>
    <row r="69" spans="1:190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  <c r="EN69" s="34" t="s">
        <v>68</v>
      </c>
      <c r="EO69" s="34">
        <v>0.01</v>
      </c>
      <c r="EP69" s="34">
        <v>0</v>
      </c>
      <c r="EQ69" s="34">
        <v>0</v>
      </c>
      <c r="ER69" s="34">
        <v>0.06</v>
      </c>
      <c r="EU69" s="34" t="s">
        <v>68</v>
      </c>
      <c r="EV69" s="34">
        <v>0</v>
      </c>
      <c r="EW69" s="34">
        <v>0</v>
      </c>
      <c r="EX69" s="34">
        <v>0</v>
      </c>
      <c r="EY69" s="34">
        <v>0</v>
      </c>
      <c r="FB69" s="34" t="s">
        <v>68</v>
      </c>
      <c r="FC69" s="34">
        <v>0</v>
      </c>
      <c r="FD69" s="34">
        <v>0</v>
      </c>
      <c r="FE69" s="34">
        <v>0</v>
      </c>
      <c r="FF69" s="34">
        <v>0</v>
      </c>
      <c r="FI69" s="34" t="s">
        <v>68</v>
      </c>
      <c r="FJ69" s="34">
        <v>0</v>
      </c>
      <c r="FK69" s="34">
        <v>0</v>
      </c>
      <c r="FL69" s="34">
        <v>0</v>
      </c>
      <c r="FM69" s="34">
        <v>0</v>
      </c>
      <c r="FP69" s="34" t="s">
        <v>68</v>
      </c>
      <c r="FQ69" s="34">
        <v>0</v>
      </c>
      <c r="FR69" s="34">
        <v>0</v>
      </c>
      <c r="FS69" s="34">
        <v>0</v>
      </c>
      <c r="FT69" s="34">
        <v>0</v>
      </c>
      <c r="FW69" s="34" t="s">
        <v>68</v>
      </c>
      <c r="FX69" s="34">
        <v>0</v>
      </c>
      <c r="FY69" s="34">
        <v>0</v>
      </c>
      <c r="FZ69" s="34">
        <v>0</v>
      </c>
      <c r="GA69" s="34">
        <v>0</v>
      </c>
      <c r="GD69" s="34" t="s">
        <v>68</v>
      </c>
      <c r="GE69" s="34">
        <v>0</v>
      </c>
      <c r="GF69" s="34">
        <v>0</v>
      </c>
      <c r="GG69" s="34">
        <v>0</v>
      </c>
      <c r="GH69" s="34">
        <v>0</v>
      </c>
    </row>
    <row r="70" spans="1:190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  <c r="EN70" s="34" t="s">
        <v>69</v>
      </c>
      <c r="EO70" s="34">
        <v>0</v>
      </c>
      <c r="EP70" s="34">
        <v>0</v>
      </c>
      <c r="EQ70" s="34">
        <v>0</v>
      </c>
      <c r="ER70" s="34">
        <v>0</v>
      </c>
      <c r="EU70" s="34" t="s">
        <v>69</v>
      </c>
      <c r="EV70" s="34">
        <v>0</v>
      </c>
      <c r="EW70" s="34">
        <v>0</v>
      </c>
      <c r="EX70" s="34">
        <v>0</v>
      </c>
      <c r="EY70" s="34">
        <v>0</v>
      </c>
      <c r="FB70" s="34" t="s">
        <v>69</v>
      </c>
      <c r="FC70" s="34">
        <v>0</v>
      </c>
      <c r="FD70" s="34">
        <v>0</v>
      </c>
      <c r="FE70" s="34">
        <v>0</v>
      </c>
      <c r="FF70" s="34">
        <v>0</v>
      </c>
      <c r="FI70" s="34" t="s">
        <v>69</v>
      </c>
      <c r="FJ70" s="34">
        <v>0</v>
      </c>
      <c r="FK70" s="34">
        <v>0</v>
      </c>
      <c r="FL70" s="34">
        <v>0</v>
      </c>
      <c r="FM70" s="34">
        <v>0</v>
      </c>
      <c r="FP70" s="34" t="s">
        <v>69</v>
      </c>
      <c r="FQ70" s="34">
        <v>0</v>
      </c>
      <c r="FR70" s="34">
        <v>0</v>
      </c>
      <c r="FS70" s="34">
        <v>0</v>
      </c>
      <c r="FT70" s="34">
        <v>0</v>
      </c>
      <c r="FW70" s="34" t="s">
        <v>69</v>
      </c>
      <c r="FX70" s="34">
        <v>0</v>
      </c>
      <c r="FY70" s="34">
        <v>0</v>
      </c>
      <c r="FZ70" s="34">
        <v>0</v>
      </c>
      <c r="GA70" s="34">
        <v>0</v>
      </c>
      <c r="GD70" s="34" t="s">
        <v>69</v>
      </c>
      <c r="GE70" s="34">
        <v>0</v>
      </c>
      <c r="GF70" s="34">
        <v>0</v>
      </c>
      <c r="GG70" s="34">
        <v>0</v>
      </c>
      <c r="GH70" s="34">
        <v>0</v>
      </c>
    </row>
    <row r="71" spans="1:190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  <c r="EN71" s="34" t="s">
        <v>70</v>
      </c>
      <c r="EO71" s="34">
        <v>0</v>
      </c>
      <c r="EP71" s="34">
        <v>0</v>
      </c>
      <c r="EQ71" s="34">
        <v>0</v>
      </c>
      <c r="ER71" s="34">
        <v>0</v>
      </c>
      <c r="EU71" s="34" t="s">
        <v>70</v>
      </c>
      <c r="EV71" s="34">
        <v>0</v>
      </c>
      <c r="EW71" s="34">
        <v>0</v>
      </c>
      <c r="EX71" s="34">
        <v>0</v>
      </c>
      <c r="EY71" s="34">
        <v>0</v>
      </c>
      <c r="FB71" s="34" t="s">
        <v>70</v>
      </c>
      <c r="FC71" s="34">
        <v>0</v>
      </c>
      <c r="FD71" s="34">
        <v>0</v>
      </c>
      <c r="FE71" s="34">
        <v>0</v>
      </c>
      <c r="FF71" s="34">
        <v>0</v>
      </c>
      <c r="FI71" s="34" t="s">
        <v>70</v>
      </c>
      <c r="FJ71" s="34">
        <v>0.01</v>
      </c>
      <c r="FK71" s="34">
        <v>0</v>
      </c>
      <c r="FL71" s="34">
        <v>0.02</v>
      </c>
      <c r="FM71" s="34">
        <v>0</v>
      </c>
      <c r="FP71" s="34" t="s">
        <v>70</v>
      </c>
      <c r="FQ71" s="34">
        <v>0</v>
      </c>
      <c r="FR71" s="34">
        <v>0</v>
      </c>
      <c r="FS71" s="34">
        <v>0</v>
      </c>
      <c r="FT71" s="34">
        <v>0</v>
      </c>
      <c r="FW71" s="34" t="s">
        <v>70</v>
      </c>
      <c r="FX71" s="34">
        <v>0</v>
      </c>
      <c r="FY71" s="34">
        <v>0</v>
      </c>
      <c r="FZ71" s="34">
        <v>0</v>
      </c>
      <c r="GA71" s="34">
        <v>0</v>
      </c>
      <c r="GD71" s="34" t="s">
        <v>70</v>
      </c>
      <c r="GE71" s="34">
        <v>0</v>
      </c>
      <c r="GF71" s="34">
        <v>0</v>
      </c>
      <c r="GG71" s="34">
        <v>0</v>
      </c>
      <c r="GH71" s="34">
        <v>0</v>
      </c>
    </row>
    <row r="72" spans="1:190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  <c r="EN72" s="34" t="s">
        <v>71</v>
      </c>
      <c r="EO72" s="34">
        <v>0</v>
      </c>
      <c r="EP72" s="34">
        <v>0</v>
      </c>
      <c r="EQ72" s="34">
        <v>0</v>
      </c>
      <c r="ER72" s="34">
        <v>0</v>
      </c>
      <c r="EU72" s="34" t="s">
        <v>71</v>
      </c>
      <c r="EV72" s="34">
        <v>0</v>
      </c>
      <c r="EW72" s="34">
        <v>0</v>
      </c>
      <c r="EX72" s="34">
        <v>0</v>
      </c>
      <c r="EY72" s="34">
        <v>0</v>
      </c>
      <c r="FB72" s="34" t="s">
        <v>71</v>
      </c>
      <c r="FC72" s="34">
        <v>0</v>
      </c>
      <c r="FD72" s="34">
        <v>0</v>
      </c>
      <c r="FE72" s="34">
        <v>0</v>
      </c>
      <c r="FF72" s="34">
        <v>0</v>
      </c>
      <c r="FI72" s="34" t="s">
        <v>71</v>
      </c>
      <c r="FJ72" s="34">
        <v>0</v>
      </c>
      <c r="FK72" s="34">
        <v>0</v>
      </c>
      <c r="FL72" s="34">
        <v>0</v>
      </c>
      <c r="FM72" s="34">
        <v>0</v>
      </c>
      <c r="FP72" s="34" t="s">
        <v>71</v>
      </c>
      <c r="FQ72" s="34">
        <v>0</v>
      </c>
      <c r="FR72" s="34">
        <v>0</v>
      </c>
      <c r="FS72" s="34">
        <v>0</v>
      </c>
      <c r="FT72" s="34">
        <v>0</v>
      </c>
      <c r="FW72" s="34" t="s">
        <v>71</v>
      </c>
      <c r="FX72" s="34">
        <v>0</v>
      </c>
      <c r="FY72" s="34">
        <v>0</v>
      </c>
      <c r="FZ72" s="34">
        <v>0</v>
      </c>
      <c r="GA72" s="34">
        <v>0</v>
      </c>
      <c r="GD72" s="34" t="s">
        <v>71</v>
      </c>
      <c r="GE72" s="34">
        <v>0</v>
      </c>
      <c r="GF72" s="34">
        <v>0</v>
      </c>
      <c r="GG72" s="34">
        <v>0</v>
      </c>
      <c r="GH72" s="34">
        <v>0</v>
      </c>
    </row>
    <row r="73" spans="1:190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  <c r="EN73" s="34" t="s">
        <v>72</v>
      </c>
      <c r="EO73" s="34">
        <v>0</v>
      </c>
      <c r="EP73" s="34">
        <v>0</v>
      </c>
      <c r="EQ73" s="34">
        <v>0</v>
      </c>
      <c r="ER73" s="34">
        <v>0</v>
      </c>
      <c r="EU73" s="34" t="s">
        <v>72</v>
      </c>
      <c r="EV73" s="34">
        <v>0</v>
      </c>
      <c r="EW73" s="34">
        <v>0</v>
      </c>
      <c r="EX73" s="34">
        <v>0</v>
      </c>
      <c r="EY73" s="34">
        <v>0</v>
      </c>
      <c r="FB73" s="34" t="s">
        <v>72</v>
      </c>
      <c r="FC73" s="34">
        <v>0</v>
      </c>
      <c r="FD73" s="34">
        <v>0</v>
      </c>
      <c r="FE73" s="34">
        <v>0</v>
      </c>
      <c r="FF73" s="34">
        <v>0</v>
      </c>
      <c r="FI73" s="34" t="s">
        <v>72</v>
      </c>
      <c r="FJ73" s="34">
        <v>0</v>
      </c>
      <c r="FK73" s="34">
        <v>0</v>
      </c>
      <c r="FL73" s="34">
        <v>0</v>
      </c>
      <c r="FM73" s="34">
        <v>0</v>
      </c>
      <c r="FP73" s="34" t="s">
        <v>72</v>
      </c>
      <c r="FQ73" s="34">
        <v>0</v>
      </c>
      <c r="FR73" s="34">
        <v>0</v>
      </c>
      <c r="FS73" s="34">
        <v>0</v>
      </c>
      <c r="FT73" s="34">
        <v>0</v>
      </c>
      <c r="FW73" s="34" t="s">
        <v>72</v>
      </c>
      <c r="FX73" s="34">
        <v>0</v>
      </c>
      <c r="FY73" s="34">
        <v>0</v>
      </c>
      <c r="FZ73" s="34">
        <v>0</v>
      </c>
      <c r="GA73" s="34">
        <v>0</v>
      </c>
      <c r="GD73" s="34" t="s">
        <v>72</v>
      </c>
      <c r="GE73" s="34">
        <v>0</v>
      </c>
      <c r="GF73" s="34">
        <v>0</v>
      </c>
      <c r="GG73" s="34">
        <v>0</v>
      </c>
      <c r="GH73" s="34">
        <v>0</v>
      </c>
    </row>
    <row r="74" spans="1:190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  <c r="EN74" s="34" t="s">
        <v>73</v>
      </c>
      <c r="EO74" s="34">
        <v>0</v>
      </c>
      <c r="EP74" s="34">
        <v>0</v>
      </c>
      <c r="EQ74" s="34">
        <v>0</v>
      </c>
      <c r="ER74" s="34">
        <v>0</v>
      </c>
      <c r="EU74" s="34" t="s">
        <v>73</v>
      </c>
      <c r="EV74" s="34">
        <v>0</v>
      </c>
      <c r="EW74" s="34">
        <v>0</v>
      </c>
      <c r="EX74" s="34">
        <v>0</v>
      </c>
      <c r="EY74" s="34">
        <v>0</v>
      </c>
      <c r="FB74" s="34" t="s">
        <v>73</v>
      </c>
      <c r="FC74" s="34">
        <v>0</v>
      </c>
      <c r="FD74" s="34">
        <v>0</v>
      </c>
      <c r="FE74" s="34">
        <v>0</v>
      </c>
      <c r="FF74" s="34">
        <v>0</v>
      </c>
      <c r="FI74" s="34" t="s">
        <v>73</v>
      </c>
      <c r="FJ74" s="34">
        <v>0</v>
      </c>
      <c r="FK74" s="34">
        <v>0</v>
      </c>
      <c r="FL74" s="34">
        <v>0</v>
      </c>
      <c r="FM74" s="34">
        <v>0</v>
      </c>
      <c r="FP74" s="34" t="s">
        <v>73</v>
      </c>
      <c r="FQ74" s="34">
        <v>0</v>
      </c>
      <c r="FR74" s="34">
        <v>0</v>
      </c>
      <c r="FS74" s="34">
        <v>0</v>
      </c>
      <c r="FT74" s="34">
        <v>0</v>
      </c>
      <c r="FW74" s="34" t="s">
        <v>73</v>
      </c>
      <c r="FX74" s="34">
        <v>0</v>
      </c>
      <c r="FY74" s="34">
        <v>0</v>
      </c>
      <c r="FZ74" s="34">
        <v>0</v>
      </c>
      <c r="GA74" s="34">
        <v>0</v>
      </c>
      <c r="GD74" s="34" t="s">
        <v>73</v>
      </c>
      <c r="GE74" s="34">
        <v>0</v>
      </c>
      <c r="GF74" s="34">
        <v>0</v>
      </c>
      <c r="GG74" s="34">
        <v>0</v>
      </c>
      <c r="GH74" s="34">
        <v>0</v>
      </c>
    </row>
    <row r="75" spans="1:190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  <c r="EN75" s="34" t="s">
        <v>74</v>
      </c>
      <c r="EO75" s="34">
        <v>0</v>
      </c>
      <c r="EP75" s="34">
        <v>0</v>
      </c>
      <c r="EQ75" s="34">
        <v>0</v>
      </c>
      <c r="ER75" s="34">
        <v>0</v>
      </c>
      <c r="EU75" s="34" t="s">
        <v>74</v>
      </c>
      <c r="EV75" s="34">
        <v>0</v>
      </c>
      <c r="EW75" s="34">
        <v>0</v>
      </c>
      <c r="EX75" s="34">
        <v>0</v>
      </c>
      <c r="EY75" s="34">
        <v>0</v>
      </c>
      <c r="FB75" s="34" t="s">
        <v>74</v>
      </c>
      <c r="FC75" s="34">
        <v>0</v>
      </c>
      <c r="FD75" s="34">
        <v>0</v>
      </c>
      <c r="FE75" s="34">
        <v>0</v>
      </c>
      <c r="FF75" s="34">
        <v>0</v>
      </c>
      <c r="FI75" s="34" t="s">
        <v>74</v>
      </c>
      <c r="FJ75" s="34">
        <v>0</v>
      </c>
      <c r="FK75" s="34">
        <v>0</v>
      </c>
      <c r="FL75" s="34">
        <v>0</v>
      </c>
      <c r="FM75" s="34">
        <v>0</v>
      </c>
      <c r="FP75" s="34" t="s">
        <v>74</v>
      </c>
      <c r="FQ75" s="34">
        <v>0</v>
      </c>
      <c r="FR75" s="34">
        <v>0</v>
      </c>
      <c r="FS75" s="34">
        <v>0</v>
      </c>
      <c r="FT75" s="34">
        <v>0</v>
      </c>
      <c r="FW75" s="34" t="s">
        <v>74</v>
      </c>
      <c r="FX75" s="34">
        <v>0</v>
      </c>
      <c r="FY75" s="34">
        <v>0</v>
      </c>
      <c r="FZ75" s="34">
        <v>0</v>
      </c>
      <c r="GA75" s="34">
        <v>0</v>
      </c>
      <c r="GD75" s="34" t="s">
        <v>74</v>
      </c>
      <c r="GE75" s="34">
        <v>0</v>
      </c>
      <c r="GF75" s="34">
        <v>0</v>
      </c>
      <c r="GG75" s="34">
        <v>0</v>
      </c>
      <c r="GH75" s="34">
        <v>0</v>
      </c>
    </row>
    <row r="76" spans="1:190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  <c r="EN76" s="34" t="s">
        <v>75</v>
      </c>
      <c r="EO76" s="34">
        <v>0.02</v>
      </c>
      <c r="EP76" s="34">
        <v>0</v>
      </c>
      <c r="EQ76" s="34">
        <v>0</v>
      </c>
      <c r="ER76" s="34">
        <v>0.1</v>
      </c>
      <c r="EU76" s="34" t="s">
        <v>75</v>
      </c>
      <c r="EV76" s="34">
        <v>0</v>
      </c>
      <c r="EW76" s="34">
        <v>0</v>
      </c>
      <c r="EX76" s="34">
        <v>0</v>
      </c>
      <c r="EY76" s="34">
        <v>0</v>
      </c>
      <c r="FB76" s="34" t="s">
        <v>75</v>
      </c>
      <c r="FC76" s="34">
        <v>0</v>
      </c>
      <c r="FD76" s="34">
        <v>0</v>
      </c>
      <c r="FE76" s="34">
        <v>0</v>
      </c>
      <c r="FF76" s="34">
        <v>0</v>
      </c>
      <c r="FI76" s="34" t="s">
        <v>75</v>
      </c>
      <c r="FJ76" s="34">
        <v>0.01</v>
      </c>
      <c r="FK76" s="34">
        <v>0</v>
      </c>
      <c r="FL76" s="34">
        <v>0.02</v>
      </c>
      <c r="FM76" s="34">
        <v>0</v>
      </c>
      <c r="FP76" s="34" t="s">
        <v>75</v>
      </c>
      <c r="FQ76" s="34">
        <v>0.04</v>
      </c>
      <c r="FR76" s="34">
        <v>0</v>
      </c>
      <c r="FS76" s="34">
        <v>7.0000000000000007E-2</v>
      </c>
      <c r="FT76" s="34">
        <v>0</v>
      </c>
      <c r="FW76" s="34" t="s">
        <v>75</v>
      </c>
      <c r="FX76" s="34">
        <v>0</v>
      </c>
      <c r="FY76" s="34">
        <v>0</v>
      </c>
      <c r="FZ76" s="34">
        <v>0</v>
      </c>
      <c r="GA76" s="34">
        <v>0</v>
      </c>
      <c r="GD76" s="34" t="s">
        <v>75</v>
      </c>
      <c r="GE76" s="34">
        <v>0</v>
      </c>
      <c r="GF76" s="34">
        <v>0</v>
      </c>
      <c r="GG76" s="34">
        <v>0</v>
      </c>
      <c r="GH76" s="34">
        <v>0</v>
      </c>
    </row>
    <row r="77" spans="1:190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  <c r="EN77" s="34" t="s">
        <v>76</v>
      </c>
      <c r="EO77" s="34">
        <v>0</v>
      </c>
      <c r="EP77" s="34">
        <v>0</v>
      </c>
      <c r="EQ77" s="34">
        <v>0</v>
      </c>
      <c r="ER77" s="34">
        <v>0</v>
      </c>
      <c r="EU77" s="34" t="s">
        <v>76</v>
      </c>
      <c r="EV77" s="34">
        <v>0</v>
      </c>
      <c r="EW77" s="34">
        <v>0</v>
      </c>
      <c r="EX77" s="34">
        <v>0</v>
      </c>
      <c r="EY77" s="34">
        <v>0</v>
      </c>
      <c r="FB77" s="34" t="s">
        <v>76</v>
      </c>
      <c r="FC77" s="34">
        <v>0</v>
      </c>
      <c r="FD77" s="34">
        <v>0</v>
      </c>
      <c r="FE77" s="34">
        <v>0</v>
      </c>
      <c r="FF77" s="34">
        <v>0</v>
      </c>
      <c r="FI77" s="34" t="s">
        <v>76</v>
      </c>
      <c r="FJ77" s="34">
        <v>0</v>
      </c>
      <c r="FK77" s="34">
        <v>0</v>
      </c>
      <c r="FL77" s="34">
        <v>0</v>
      </c>
      <c r="FM77" s="34">
        <v>0</v>
      </c>
      <c r="FP77" s="34" t="s">
        <v>76</v>
      </c>
      <c r="FQ77" s="34">
        <v>0</v>
      </c>
      <c r="FR77" s="34">
        <v>0</v>
      </c>
      <c r="FS77" s="34">
        <v>0</v>
      </c>
      <c r="FT77" s="34">
        <v>0</v>
      </c>
      <c r="FW77" s="34" t="s">
        <v>76</v>
      </c>
      <c r="FX77" s="34">
        <v>0</v>
      </c>
      <c r="FY77" s="34">
        <v>0</v>
      </c>
      <c r="FZ77" s="34">
        <v>0</v>
      </c>
      <c r="GA77" s="34">
        <v>0</v>
      </c>
      <c r="GD77" s="34" t="s">
        <v>76</v>
      </c>
      <c r="GE77" s="34">
        <v>0</v>
      </c>
      <c r="GF77" s="34">
        <v>0</v>
      </c>
      <c r="GG77" s="34">
        <v>0</v>
      </c>
      <c r="GH77" s="34">
        <v>0</v>
      </c>
    </row>
    <row r="78" spans="1:190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  <c r="EN78" s="34" t="s">
        <v>77</v>
      </c>
      <c r="EO78" s="34">
        <v>0</v>
      </c>
      <c r="EP78" s="34">
        <v>0</v>
      </c>
      <c r="EQ78" s="34">
        <v>0</v>
      </c>
      <c r="ER78" s="34">
        <v>0</v>
      </c>
      <c r="EU78" s="34" t="s">
        <v>77</v>
      </c>
      <c r="EV78" s="34">
        <v>0</v>
      </c>
      <c r="EW78" s="34">
        <v>0</v>
      </c>
      <c r="EX78" s="34">
        <v>0</v>
      </c>
      <c r="EY78" s="34">
        <v>0</v>
      </c>
      <c r="FB78" s="34" t="s">
        <v>77</v>
      </c>
      <c r="FC78" s="34">
        <v>0</v>
      </c>
      <c r="FD78" s="34">
        <v>0</v>
      </c>
      <c r="FE78" s="34">
        <v>0</v>
      </c>
      <c r="FF78" s="34">
        <v>0</v>
      </c>
      <c r="FI78" s="34" t="s">
        <v>77</v>
      </c>
      <c r="FJ78" s="34">
        <v>0.01</v>
      </c>
      <c r="FK78" s="34">
        <v>0.1</v>
      </c>
      <c r="FL78" s="34">
        <v>0</v>
      </c>
      <c r="FM78" s="34">
        <v>0</v>
      </c>
      <c r="FP78" s="34" t="s">
        <v>77</v>
      </c>
      <c r="FQ78" s="34">
        <v>0.03</v>
      </c>
      <c r="FR78" s="34">
        <v>0.16</v>
      </c>
      <c r="FS78" s="34">
        <v>0</v>
      </c>
      <c r="FT78" s="34">
        <v>0</v>
      </c>
      <c r="FW78" s="34" t="s">
        <v>77</v>
      </c>
      <c r="FX78" s="34">
        <v>0</v>
      </c>
      <c r="FY78" s="34">
        <v>0</v>
      </c>
      <c r="FZ78" s="34">
        <v>0</v>
      </c>
      <c r="GA78" s="34">
        <v>0</v>
      </c>
      <c r="GD78" s="34" t="s">
        <v>77</v>
      </c>
      <c r="GE78" s="34">
        <v>0</v>
      </c>
      <c r="GF78" s="34">
        <v>0</v>
      </c>
      <c r="GG78" s="34">
        <v>0</v>
      </c>
      <c r="GH78" s="34">
        <v>0</v>
      </c>
    </row>
    <row r="79" spans="1:190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  <c r="EN79" s="34" t="s">
        <v>78</v>
      </c>
      <c r="EO79" s="34">
        <v>0</v>
      </c>
      <c r="EP79" s="34">
        <v>0</v>
      </c>
      <c r="EQ79" s="34">
        <v>0</v>
      </c>
      <c r="ER79" s="34">
        <v>0</v>
      </c>
      <c r="EU79" s="34" t="s">
        <v>78</v>
      </c>
      <c r="EV79" s="34">
        <v>0</v>
      </c>
      <c r="EW79" s="34">
        <v>0</v>
      </c>
      <c r="EX79" s="34">
        <v>0</v>
      </c>
      <c r="EY79" s="34">
        <v>0</v>
      </c>
      <c r="FB79" s="34" t="s">
        <v>78</v>
      </c>
      <c r="FC79" s="34">
        <v>0</v>
      </c>
      <c r="FD79" s="34">
        <v>0</v>
      </c>
      <c r="FE79" s="34">
        <v>0</v>
      </c>
      <c r="FF79" s="34">
        <v>0</v>
      </c>
      <c r="FI79" s="34" t="s">
        <v>78</v>
      </c>
      <c r="FJ79" s="34">
        <v>0.04</v>
      </c>
      <c r="FK79" s="34">
        <v>0</v>
      </c>
      <c r="FL79" s="34">
        <v>0.06</v>
      </c>
      <c r="FM79" s="34">
        <v>0</v>
      </c>
      <c r="FP79" s="34" t="s">
        <v>78</v>
      </c>
      <c r="FQ79" s="34">
        <v>0</v>
      </c>
      <c r="FR79" s="34">
        <v>0</v>
      </c>
      <c r="FS79" s="34">
        <v>0</v>
      </c>
      <c r="FT79" s="34">
        <v>0</v>
      </c>
      <c r="FW79" s="34" t="s">
        <v>78</v>
      </c>
      <c r="FX79" s="34">
        <v>0</v>
      </c>
      <c r="FY79" s="34">
        <v>0</v>
      </c>
      <c r="FZ79" s="34">
        <v>0</v>
      </c>
      <c r="GA79" s="34">
        <v>0</v>
      </c>
      <c r="GD79" s="34" t="s">
        <v>78</v>
      </c>
      <c r="GE79" s="34">
        <v>0</v>
      </c>
      <c r="GF79" s="34">
        <v>0</v>
      </c>
      <c r="GG79" s="34">
        <v>0</v>
      </c>
      <c r="GH79" s="34">
        <v>0</v>
      </c>
    </row>
    <row r="80" spans="1:190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  <c r="EN80" s="34" t="s">
        <v>79</v>
      </c>
      <c r="EO80" s="34">
        <v>0</v>
      </c>
      <c r="EP80" s="34">
        <v>0</v>
      </c>
      <c r="EQ80" s="34">
        <v>0</v>
      </c>
      <c r="ER80" s="34">
        <v>0</v>
      </c>
      <c r="EU80" s="34" t="s">
        <v>79</v>
      </c>
      <c r="EV80" s="34">
        <v>0</v>
      </c>
      <c r="EW80" s="34">
        <v>0</v>
      </c>
      <c r="EX80" s="34">
        <v>0</v>
      </c>
      <c r="EY80" s="34">
        <v>0</v>
      </c>
      <c r="FB80" s="34" t="s">
        <v>79</v>
      </c>
      <c r="FC80" s="34">
        <v>0</v>
      </c>
      <c r="FD80" s="34">
        <v>0</v>
      </c>
      <c r="FE80" s="34">
        <v>0</v>
      </c>
      <c r="FF80" s="34">
        <v>0</v>
      </c>
      <c r="FI80" s="34" t="s">
        <v>79</v>
      </c>
      <c r="FJ80" s="34">
        <v>0</v>
      </c>
      <c r="FK80" s="34">
        <v>0</v>
      </c>
      <c r="FL80" s="34">
        <v>0</v>
      </c>
      <c r="FM80" s="34">
        <v>0</v>
      </c>
      <c r="FP80" s="34" t="s">
        <v>79</v>
      </c>
      <c r="FQ80" s="34">
        <v>0</v>
      </c>
      <c r="FR80" s="34">
        <v>0</v>
      </c>
      <c r="FS80" s="34">
        <v>0</v>
      </c>
      <c r="FT80" s="34">
        <v>0</v>
      </c>
      <c r="FW80" s="34" t="s">
        <v>79</v>
      </c>
      <c r="FX80" s="34">
        <v>0</v>
      </c>
      <c r="FY80" s="34">
        <v>0</v>
      </c>
      <c r="FZ80" s="34">
        <v>0</v>
      </c>
      <c r="GA80" s="34">
        <v>0</v>
      </c>
      <c r="GD80" s="34" t="s">
        <v>79</v>
      </c>
      <c r="GE80" s="34">
        <v>0</v>
      </c>
      <c r="GF80" s="34">
        <v>0</v>
      </c>
      <c r="GG80" s="34">
        <v>0</v>
      </c>
      <c r="GH80" s="34">
        <v>0</v>
      </c>
    </row>
    <row r="81" spans="1:190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  <c r="EN81" s="34" t="s">
        <v>80</v>
      </c>
      <c r="EO81" s="34">
        <v>0</v>
      </c>
      <c r="EP81" s="34">
        <v>0</v>
      </c>
      <c r="EQ81" s="34">
        <v>0</v>
      </c>
      <c r="ER81" s="34">
        <v>0</v>
      </c>
      <c r="EU81" s="34" t="s">
        <v>80</v>
      </c>
      <c r="EV81" s="34">
        <v>0</v>
      </c>
      <c r="EW81" s="34">
        <v>0</v>
      </c>
      <c r="EX81" s="34">
        <v>0</v>
      </c>
      <c r="EY81" s="34">
        <v>0</v>
      </c>
      <c r="FB81" s="34" t="s">
        <v>80</v>
      </c>
      <c r="FC81" s="34">
        <v>0</v>
      </c>
      <c r="FD81" s="34">
        <v>0</v>
      </c>
      <c r="FE81" s="34">
        <v>0</v>
      </c>
      <c r="FF81" s="34">
        <v>0</v>
      </c>
      <c r="FI81" s="34" t="s">
        <v>80</v>
      </c>
      <c r="FJ81" s="34">
        <v>0</v>
      </c>
      <c r="FK81" s="34">
        <v>0</v>
      </c>
      <c r="FL81" s="34">
        <v>0</v>
      </c>
      <c r="FM81" s="34">
        <v>0</v>
      </c>
      <c r="FP81" s="34" t="s">
        <v>80</v>
      </c>
      <c r="FQ81" s="34">
        <v>0</v>
      </c>
      <c r="FR81" s="34">
        <v>0</v>
      </c>
      <c r="FS81" s="34">
        <v>0</v>
      </c>
      <c r="FT81" s="34">
        <v>0</v>
      </c>
      <c r="FW81" s="34" t="s">
        <v>80</v>
      </c>
      <c r="FX81" s="34">
        <v>0</v>
      </c>
      <c r="FY81" s="34">
        <v>0</v>
      </c>
      <c r="FZ81" s="34">
        <v>0</v>
      </c>
      <c r="GA81" s="34">
        <v>0</v>
      </c>
      <c r="GD81" s="34" t="s">
        <v>80</v>
      </c>
      <c r="GE81" s="34">
        <v>0</v>
      </c>
      <c r="GF81" s="34">
        <v>0</v>
      </c>
      <c r="GG81" s="34">
        <v>0</v>
      </c>
      <c r="GH81" s="34">
        <v>0</v>
      </c>
    </row>
    <row r="82" spans="1:190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  <c r="EN82" s="34" t="s">
        <v>81</v>
      </c>
      <c r="EO82" s="34">
        <v>0</v>
      </c>
      <c r="EP82" s="34">
        <v>0</v>
      </c>
      <c r="EQ82" s="34">
        <v>0</v>
      </c>
      <c r="ER82" s="34">
        <v>0</v>
      </c>
      <c r="EU82" s="34" t="s">
        <v>81</v>
      </c>
      <c r="EV82" s="34">
        <v>0</v>
      </c>
      <c r="EW82" s="34">
        <v>0</v>
      </c>
      <c r="EX82" s="34">
        <v>0</v>
      </c>
      <c r="EY82" s="34">
        <v>0</v>
      </c>
      <c r="FB82" s="34" t="s">
        <v>81</v>
      </c>
      <c r="FC82" s="34">
        <v>0</v>
      </c>
      <c r="FD82" s="34">
        <v>0</v>
      </c>
      <c r="FE82" s="34">
        <v>0</v>
      </c>
      <c r="FF82" s="34">
        <v>0</v>
      </c>
      <c r="FI82" s="34" t="s">
        <v>81</v>
      </c>
      <c r="FJ82" s="34">
        <v>0</v>
      </c>
      <c r="FK82" s="34">
        <v>0</v>
      </c>
      <c r="FL82" s="34">
        <v>0</v>
      </c>
      <c r="FM82" s="34">
        <v>0</v>
      </c>
      <c r="FP82" s="34" t="s">
        <v>81</v>
      </c>
      <c r="FQ82" s="34">
        <v>0</v>
      </c>
      <c r="FR82" s="34">
        <v>0</v>
      </c>
      <c r="FS82" s="34">
        <v>0</v>
      </c>
      <c r="FT82" s="34">
        <v>0</v>
      </c>
      <c r="FW82" s="34" t="s">
        <v>81</v>
      </c>
      <c r="FX82" s="34">
        <v>0</v>
      </c>
      <c r="FY82" s="34">
        <v>0</v>
      </c>
      <c r="FZ82" s="34">
        <v>0</v>
      </c>
      <c r="GA82" s="34">
        <v>0</v>
      </c>
      <c r="GD82" s="34" t="s">
        <v>81</v>
      </c>
      <c r="GE82" s="34">
        <v>0</v>
      </c>
      <c r="GF82" s="34">
        <v>0</v>
      </c>
      <c r="GG82" s="34">
        <v>0</v>
      </c>
      <c r="GH82" s="34">
        <v>0</v>
      </c>
    </row>
    <row r="83" spans="1:190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  <c r="EN83" s="34" t="s">
        <v>82</v>
      </c>
      <c r="EO83" s="34">
        <v>0.04</v>
      </c>
      <c r="EP83" s="34">
        <v>0.28999999999999998</v>
      </c>
      <c r="EQ83" s="34">
        <v>0</v>
      </c>
      <c r="ER83" s="34">
        <v>0</v>
      </c>
      <c r="EU83" s="34" t="s">
        <v>82</v>
      </c>
      <c r="EV83" s="34">
        <v>0.06</v>
      </c>
      <c r="EW83" s="34">
        <v>0.35</v>
      </c>
      <c r="EX83" s="34">
        <v>0.02</v>
      </c>
      <c r="EY83" s="34">
        <v>0</v>
      </c>
      <c r="FB83" s="34" t="s">
        <v>82</v>
      </c>
      <c r="FC83" s="34">
        <v>0</v>
      </c>
      <c r="FD83" s="34">
        <v>0</v>
      </c>
      <c r="FE83" s="34">
        <v>0</v>
      </c>
      <c r="FF83" s="34">
        <v>0</v>
      </c>
      <c r="FI83" s="34" t="s">
        <v>82</v>
      </c>
      <c r="FJ83" s="34">
        <v>0.03</v>
      </c>
      <c r="FK83" s="34">
        <v>0.2</v>
      </c>
      <c r="FL83" s="34">
        <v>0</v>
      </c>
      <c r="FM83" s="34">
        <v>0</v>
      </c>
      <c r="FP83" s="34" t="s">
        <v>82</v>
      </c>
      <c r="FQ83" s="34">
        <v>0</v>
      </c>
      <c r="FR83" s="34">
        <v>0</v>
      </c>
      <c r="FS83" s="34">
        <v>0</v>
      </c>
      <c r="FT83" s="34">
        <v>0</v>
      </c>
      <c r="FW83" s="34" t="s">
        <v>82</v>
      </c>
      <c r="FX83" s="34">
        <v>0</v>
      </c>
      <c r="FY83" s="34">
        <v>0</v>
      </c>
      <c r="FZ83" s="34">
        <v>0</v>
      </c>
      <c r="GA83" s="34">
        <v>0</v>
      </c>
      <c r="GD83" s="34" t="s">
        <v>82</v>
      </c>
      <c r="GE83" s="34">
        <v>0.01</v>
      </c>
      <c r="GF83" s="34">
        <v>0</v>
      </c>
      <c r="GG83" s="34">
        <v>0</v>
      </c>
      <c r="GH83" s="34">
        <v>0</v>
      </c>
    </row>
    <row r="84" spans="1:190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  <c r="EN84" s="34" t="s">
        <v>83</v>
      </c>
      <c r="EO84" s="34">
        <v>0</v>
      </c>
      <c r="EP84" s="34">
        <v>0</v>
      </c>
      <c r="EQ84" s="34">
        <v>0</v>
      </c>
      <c r="ER84" s="34">
        <v>0</v>
      </c>
      <c r="EU84" s="34" t="s">
        <v>83</v>
      </c>
      <c r="EV84" s="34">
        <v>0.01</v>
      </c>
      <c r="EW84" s="34">
        <v>0</v>
      </c>
      <c r="EX84" s="34">
        <v>0.02</v>
      </c>
      <c r="EY84" s="34">
        <v>0</v>
      </c>
      <c r="FB84" s="34" t="s">
        <v>83</v>
      </c>
      <c r="FC84" s="34">
        <v>0</v>
      </c>
      <c r="FD84" s="34">
        <v>0</v>
      </c>
      <c r="FE84" s="34">
        <v>0</v>
      </c>
      <c r="FF84" s="34">
        <v>0</v>
      </c>
      <c r="FI84" s="34" t="s">
        <v>83</v>
      </c>
      <c r="FJ84" s="34">
        <v>0</v>
      </c>
      <c r="FK84" s="34">
        <v>0</v>
      </c>
      <c r="FL84" s="34">
        <v>0</v>
      </c>
      <c r="FM84" s="34">
        <v>0</v>
      </c>
      <c r="FP84" s="34" t="s">
        <v>83</v>
      </c>
      <c r="FQ84" s="34">
        <v>0</v>
      </c>
      <c r="FR84" s="34">
        <v>0</v>
      </c>
      <c r="FS84" s="34">
        <v>0</v>
      </c>
      <c r="FT84" s="34">
        <v>0</v>
      </c>
      <c r="FW84" s="34" t="s">
        <v>83</v>
      </c>
      <c r="FX84" s="34">
        <v>0</v>
      </c>
      <c r="FY84" s="34">
        <v>0</v>
      </c>
      <c r="FZ84" s="34">
        <v>0</v>
      </c>
      <c r="GA84" s="34">
        <v>0</v>
      </c>
      <c r="GD84" s="34" t="s">
        <v>83</v>
      </c>
      <c r="GE84" s="34">
        <v>0</v>
      </c>
      <c r="GF84" s="34">
        <v>0</v>
      </c>
      <c r="GG84" s="34">
        <v>0</v>
      </c>
      <c r="GH84" s="34">
        <v>0</v>
      </c>
    </row>
    <row r="85" spans="1:190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  <c r="EN85" s="34" t="s">
        <v>84</v>
      </c>
      <c r="EO85" s="34">
        <v>0</v>
      </c>
      <c r="EP85" s="34">
        <v>0</v>
      </c>
      <c r="EQ85" s="34">
        <v>0</v>
      </c>
      <c r="ER85" s="34">
        <v>0</v>
      </c>
      <c r="EU85" s="34" t="s">
        <v>84</v>
      </c>
      <c r="EV85" s="34">
        <v>0</v>
      </c>
      <c r="EW85" s="34">
        <v>0</v>
      </c>
      <c r="EX85" s="34">
        <v>0</v>
      </c>
      <c r="EY85" s="34">
        <v>0</v>
      </c>
      <c r="FB85" s="34" t="s">
        <v>84</v>
      </c>
      <c r="FC85" s="34">
        <v>0</v>
      </c>
      <c r="FD85" s="34">
        <v>0</v>
      </c>
      <c r="FE85" s="34">
        <v>0</v>
      </c>
      <c r="FF85" s="34">
        <v>0</v>
      </c>
      <c r="FI85" s="34" t="s">
        <v>84</v>
      </c>
      <c r="FJ85" s="34">
        <v>0</v>
      </c>
      <c r="FK85" s="34">
        <v>0</v>
      </c>
      <c r="FL85" s="34">
        <v>0</v>
      </c>
      <c r="FM85" s="34">
        <v>0</v>
      </c>
      <c r="FP85" s="34" t="s">
        <v>84</v>
      </c>
      <c r="FQ85" s="34">
        <v>0</v>
      </c>
      <c r="FR85" s="34">
        <v>0</v>
      </c>
      <c r="FS85" s="34">
        <v>0</v>
      </c>
      <c r="FT85" s="34">
        <v>0</v>
      </c>
      <c r="FW85" s="34" t="s">
        <v>84</v>
      </c>
      <c r="FX85" s="34">
        <v>0.03</v>
      </c>
      <c r="FY85" s="34">
        <v>0.23</v>
      </c>
      <c r="FZ85" s="34">
        <v>0</v>
      </c>
      <c r="GA85" s="34">
        <v>0</v>
      </c>
      <c r="GD85" s="34" t="s">
        <v>84</v>
      </c>
      <c r="GE85" s="34">
        <v>0</v>
      </c>
      <c r="GF85" s="34">
        <v>0</v>
      </c>
      <c r="GG85" s="34">
        <v>0</v>
      </c>
      <c r="GH85" s="34">
        <v>0</v>
      </c>
    </row>
    <row r="86" spans="1:190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  <c r="EN86" s="34" t="s">
        <v>85</v>
      </c>
      <c r="EO86" s="34">
        <v>0</v>
      </c>
      <c r="EP86" s="34">
        <v>0</v>
      </c>
      <c r="EQ86" s="34">
        <v>0</v>
      </c>
      <c r="ER86" s="34">
        <v>0</v>
      </c>
      <c r="EU86" s="34" t="s">
        <v>85</v>
      </c>
      <c r="EV86" s="34">
        <v>0</v>
      </c>
      <c r="EW86" s="34">
        <v>0</v>
      </c>
      <c r="EX86" s="34">
        <v>0</v>
      </c>
      <c r="EY86" s="34">
        <v>0</v>
      </c>
      <c r="FB86" s="34" t="s">
        <v>85</v>
      </c>
      <c r="FC86" s="34">
        <v>0</v>
      </c>
      <c r="FD86" s="34">
        <v>0</v>
      </c>
      <c r="FE86" s="34">
        <v>0</v>
      </c>
      <c r="FF86" s="34">
        <v>0</v>
      </c>
      <c r="FI86" s="34" t="s">
        <v>85</v>
      </c>
      <c r="FJ86" s="34">
        <v>0</v>
      </c>
      <c r="FK86" s="34">
        <v>0</v>
      </c>
      <c r="FL86" s="34">
        <v>0</v>
      </c>
      <c r="FM86" s="34">
        <v>0</v>
      </c>
      <c r="FP86" s="34" t="s">
        <v>85</v>
      </c>
      <c r="FQ86" s="34">
        <v>0</v>
      </c>
      <c r="FR86" s="34">
        <v>0</v>
      </c>
      <c r="FS86" s="34">
        <v>0</v>
      </c>
      <c r="FT86" s="34">
        <v>0</v>
      </c>
      <c r="FW86" s="34" t="s">
        <v>85</v>
      </c>
      <c r="FX86" s="34">
        <v>0</v>
      </c>
      <c r="FY86" s="34">
        <v>0</v>
      </c>
      <c r="FZ86" s="34">
        <v>0</v>
      </c>
      <c r="GA86" s="34">
        <v>0</v>
      </c>
      <c r="GD86" s="34" t="s">
        <v>85</v>
      </c>
      <c r="GE86" s="34">
        <v>0</v>
      </c>
      <c r="GF86" s="34">
        <v>0</v>
      </c>
      <c r="GG86" s="34">
        <v>0</v>
      </c>
      <c r="GH86" s="34">
        <v>0</v>
      </c>
    </row>
    <row r="87" spans="1:190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  <c r="EN87" s="34" t="s">
        <v>86</v>
      </c>
      <c r="EO87" s="34">
        <v>0</v>
      </c>
      <c r="EP87" s="34">
        <v>0</v>
      </c>
      <c r="EQ87" s="34">
        <v>0</v>
      </c>
      <c r="ER87" s="34">
        <v>0</v>
      </c>
      <c r="EU87" s="34" t="s">
        <v>86</v>
      </c>
      <c r="EV87" s="34">
        <v>0</v>
      </c>
      <c r="EW87" s="34">
        <v>0</v>
      </c>
      <c r="EX87" s="34">
        <v>0</v>
      </c>
      <c r="EY87" s="34">
        <v>0</v>
      </c>
      <c r="FB87" s="34" t="s">
        <v>86</v>
      </c>
      <c r="FC87" s="34">
        <v>0</v>
      </c>
      <c r="FD87" s="34">
        <v>0</v>
      </c>
      <c r="FE87" s="34">
        <v>0</v>
      </c>
      <c r="FF87" s="34">
        <v>0</v>
      </c>
      <c r="FI87" s="34" t="s">
        <v>86</v>
      </c>
      <c r="FJ87" s="34">
        <v>0</v>
      </c>
      <c r="FK87" s="34">
        <v>0</v>
      </c>
      <c r="FL87" s="34">
        <v>0</v>
      </c>
      <c r="FM87" s="34">
        <v>0</v>
      </c>
      <c r="FP87" s="34" t="s">
        <v>86</v>
      </c>
      <c r="FQ87" s="34">
        <v>0</v>
      </c>
      <c r="FR87" s="34">
        <v>0</v>
      </c>
      <c r="FS87" s="34">
        <v>0</v>
      </c>
      <c r="FT87" s="34">
        <v>0</v>
      </c>
      <c r="FW87" s="34" t="s">
        <v>86</v>
      </c>
      <c r="FX87" s="34">
        <v>0</v>
      </c>
      <c r="FY87" s="34">
        <v>0</v>
      </c>
      <c r="FZ87" s="34">
        <v>0</v>
      </c>
      <c r="GA87" s="34">
        <v>0</v>
      </c>
      <c r="GD87" s="34" t="s">
        <v>86</v>
      </c>
      <c r="GE87" s="34">
        <v>0</v>
      </c>
      <c r="GF87" s="34">
        <v>0</v>
      </c>
      <c r="GG87" s="34">
        <v>0</v>
      </c>
      <c r="GH87" s="34">
        <v>0</v>
      </c>
    </row>
    <row r="88" spans="1:190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  <c r="EN88" s="34" t="s">
        <v>87</v>
      </c>
      <c r="EO88" s="34">
        <v>0</v>
      </c>
      <c r="EP88" s="34">
        <v>0</v>
      </c>
      <c r="EQ88" s="34">
        <v>0</v>
      </c>
      <c r="ER88" s="34">
        <v>0</v>
      </c>
      <c r="EU88" s="34" t="s">
        <v>87</v>
      </c>
      <c r="EV88" s="34">
        <v>0</v>
      </c>
      <c r="EW88" s="34">
        <v>0</v>
      </c>
      <c r="EX88" s="34">
        <v>0</v>
      </c>
      <c r="EY88" s="34">
        <v>0</v>
      </c>
      <c r="FB88" s="34" t="s">
        <v>87</v>
      </c>
      <c r="FC88" s="34">
        <v>0</v>
      </c>
      <c r="FD88" s="34">
        <v>0</v>
      </c>
      <c r="FE88" s="34">
        <v>0</v>
      </c>
      <c r="FF88" s="34">
        <v>0</v>
      </c>
      <c r="FI88" s="34" t="s">
        <v>87</v>
      </c>
      <c r="FJ88" s="34">
        <v>0</v>
      </c>
      <c r="FK88" s="34">
        <v>0</v>
      </c>
      <c r="FL88" s="34">
        <v>0</v>
      </c>
      <c r="FM88" s="34">
        <v>0</v>
      </c>
      <c r="FP88" s="34" t="s">
        <v>87</v>
      </c>
      <c r="FQ88" s="34">
        <v>0</v>
      </c>
      <c r="FR88" s="34">
        <v>0</v>
      </c>
      <c r="FS88" s="34">
        <v>0</v>
      </c>
      <c r="FT88" s="34">
        <v>0</v>
      </c>
      <c r="FW88" s="34" t="s">
        <v>87</v>
      </c>
      <c r="FX88" s="34">
        <v>0</v>
      </c>
      <c r="FY88" s="34">
        <v>0</v>
      </c>
      <c r="FZ88" s="34">
        <v>0</v>
      </c>
      <c r="GA88" s="34">
        <v>0</v>
      </c>
      <c r="GD88" s="34" t="s">
        <v>87</v>
      </c>
      <c r="GE88" s="34">
        <v>0</v>
      </c>
      <c r="GF88" s="34">
        <v>0</v>
      </c>
      <c r="GG88" s="34">
        <v>0</v>
      </c>
      <c r="GH88" s="34">
        <v>0</v>
      </c>
    </row>
    <row r="89" spans="1:190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  <c r="EN89" s="34" t="s">
        <v>88</v>
      </c>
      <c r="EO89" s="34">
        <v>0</v>
      </c>
      <c r="EP89" s="34">
        <v>0</v>
      </c>
      <c r="EQ89" s="34">
        <v>0</v>
      </c>
      <c r="ER89" s="34">
        <v>0</v>
      </c>
      <c r="EU89" s="34" t="s">
        <v>88</v>
      </c>
      <c r="EV89" s="34">
        <v>0.01</v>
      </c>
      <c r="EW89" s="34">
        <v>0.09</v>
      </c>
      <c r="EX89" s="34">
        <v>0</v>
      </c>
      <c r="EY89" s="34">
        <v>0</v>
      </c>
      <c r="FB89" s="34" t="s">
        <v>88</v>
      </c>
      <c r="FC89" s="34">
        <v>0</v>
      </c>
      <c r="FD89" s="34">
        <v>0</v>
      </c>
      <c r="FE89" s="34">
        <v>0</v>
      </c>
      <c r="FF89" s="34">
        <v>0</v>
      </c>
      <c r="FI89" s="34" t="s">
        <v>88</v>
      </c>
      <c r="FJ89" s="34">
        <v>0</v>
      </c>
      <c r="FK89" s="34">
        <v>0</v>
      </c>
      <c r="FL89" s="34">
        <v>0</v>
      </c>
      <c r="FM89" s="34">
        <v>0</v>
      </c>
      <c r="FP89" s="34" t="s">
        <v>88</v>
      </c>
      <c r="FQ89" s="34">
        <v>0.15</v>
      </c>
      <c r="FR89" s="34">
        <v>0.75</v>
      </c>
      <c r="FS89" s="34">
        <v>0.03</v>
      </c>
      <c r="FT89" s="34">
        <v>0</v>
      </c>
      <c r="FW89" s="34" t="s">
        <v>88</v>
      </c>
      <c r="FX89" s="34">
        <v>0.08</v>
      </c>
      <c r="FY89" s="34">
        <v>0.22</v>
      </c>
      <c r="FZ89" s="34">
        <v>7.0000000000000007E-2</v>
      </c>
      <c r="GA89" s="34">
        <v>0</v>
      </c>
      <c r="GD89" s="34" t="s">
        <v>88</v>
      </c>
      <c r="GE89" s="34">
        <v>0</v>
      </c>
      <c r="GF89" s="34">
        <v>0</v>
      </c>
      <c r="GG89" s="34">
        <v>0</v>
      </c>
      <c r="GH89" s="34">
        <v>0</v>
      </c>
    </row>
    <row r="90" spans="1:190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  <c r="EN90" s="34" t="s">
        <v>89</v>
      </c>
      <c r="EO90" s="34">
        <v>0</v>
      </c>
      <c r="EP90" s="34">
        <v>0</v>
      </c>
      <c r="EQ90" s="34">
        <v>0</v>
      </c>
      <c r="ER90" s="34">
        <v>0</v>
      </c>
      <c r="EU90" s="34" t="s">
        <v>89</v>
      </c>
      <c r="EV90" s="34">
        <v>0.03</v>
      </c>
      <c r="EW90" s="34">
        <v>0</v>
      </c>
      <c r="EX90" s="34">
        <v>0.04</v>
      </c>
      <c r="EY90" s="34">
        <v>0</v>
      </c>
      <c r="FB90" s="34" t="s">
        <v>89</v>
      </c>
      <c r="FC90" s="34">
        <v>0.03</v>
      </c>
      <c r="FD90" s="34">
        <v>0</v>
      </c>
      <c r="FE90" s="34">
        <v>0.05</v>
      </c>
      <c r="FF90" s="34">
        <v>0</v>
      </c>
      <c r="FI90" s="34" t="s">
        <v>89</v>
      </c>
      <c r="FJ90" s="34">
        <v>0.02</v>
      </c>
      <c r="FK90" s="34">
        <v>0</v>
      </c>
      <c r="FL90" s="34">
        <v>0.03</v>
      </c>
      <c r="FM90" s="34">
        <v>0</v>
      </c>
      <c r="FP90" s="34" t="s">
        <v>89</v>
      </c>
      <c r="FQ90" s="34">
        <v>0.02</v>
      </c>
      <c r="FR90" s="34">
        <v>0</v>
      </c>
      <c r="FS90" s="34">
        <v>0.03</v>
      </c>
      <c r="FT90" s="34">
        <v>0</v>
      </c>
      <c r="FW90" s="34" t="s">
        <v>89</v>
      </c>
      <c r="FX90" s="34">
        <v>0.01</v>
      </c>
      <c r="FY90" s="34">
        <v>0</v>
      </c>
      <c r="FZ90" s="34">
        <v>0.02</v>
      </c>
      <c r="GA90" s="34">
        <v>0</v>
      </c>
      <c r="GD90" s="34" t="s">
        <v>89</v>
      </c>
      <c r="GE90" s="34">
        <v>0</v>
      </c>
      <c r="GF90" s="34">
        <v>0</v>
      </c>
      <c r="GG90" s="34">
        <v>0</v>
      </c>
      <c r="GH90" s="34">
        <v>0</v>
      </c>
    </row>
    <row r="91" spans="1:190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  <c r="EN91" s="34" t="s">
        <v>90</v>
      </c>
      <c r="EO91" s="34">
        <v>0</v>
      </c>
      <c r="EP91" s="34">
        <v>0</v>
      </c>
      <c r="EQ91" s="34">
        <v>0</v>
      </c>
      <c r="ER91" s="34">
        <v>0</v>
      </c>
      <c r="EU91" s="34" t="s">
        <v>90</v>
      </c>
      <c r="EV91" s="34">
        <v>0</v>
      </c>
      <c r="EW91" s="34">
        <v>0</v>
      </c>
      <c r="EX91" s="34">
        <v>0</v>
      </c>
      <c r="EY91" s="34">
        <v>0</v>
      </c>
      <c r="FB91" s="34" t="s">
        <v>90</v>
      </c>
      <c r="FC91" s="34">
        <v>0</v>
      </c>
      <c r="FD91" s="34">
        <v>0</v>
      </c>
      <c r="FE91" s="34">
        <v>0</v>
      </c>
      <c r="FF91" s="34">
        <v>0</v>
      </c>
      <c r="FI91" s="34" t="s">
        <v>90</v>
      </c>
      <c r="FJ91" s="34">
        <v>0</v>
      </c>
      <c r="FK91" s="34">
        <v>0</v>
      </c>
      <c r="FL91" s="34">
        <v>0</v>
      </c>
      <c r="FM91" s="34">
        <v>0</v>
      </c>
      <c r="FP91" s="34" t="s">
        <v>90</v>
      </c>
      <c r="FQ91" s="34">
        <v>0</v>
      </c>
      <c r="FR91" s="34">
        <v>0</v>
      </c>
      <c r="FS91" s="34">
        <v>0</v>
      </c>
      <c r="FT91" s="34">
        <v>0</v>
      </c>
      <c r="FW91" s="34" t="s">
        <v>90</v>
      </c>
      <c r="FX91" s="34">
        <v>0</v>
      </c>
      <c r="FY91" s="34">
        <v>0</v>
      </c>
      <c r="FZ91" s="34">
        <v>0</v>
      </c>
      <c r="GA91" s="34">
        <v>0</v>
      </c>
      <c r="GD91" s="34" t="s">
        <v>90</v>
      </c>
      <c r="GE91" s="34">
        <v>0</v>
      </c>
      <c r="GF91" s="34">
        <v>0</v>
      </c>
      <c r="GG91" s="34">
        <v>0</v>
      </c>
      <c r="GH91" s="34">
        <v>0</v>
      </c>
    </row>
    <row r="92" spans="1:190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  <c r="EN92" s="34" t="s">
        <v>91</v>
      </c>
      <c r="EO92" s="34">
        <v>0</v>
      </c>
      <c r="EP92" s="34">
        <v>0</v>
      </c>
      <c r="EQ92" s="34">
        <v>0</v>
      </c>
      <c r="ER92" s="34">
        <v>0</v>
      </c>
      <c r="EU92" s="34" t="s">
        <v>91</v>
      </c>
      <c r="EV92" s="34">
        <v>0</v>
      </c>
      <c r="EW92" s="34">
        <v>0</v>
      </c>
      <c r="EX92" s="34">
        <v>0</v>
      </c>
      <c r="EY92" s="34">
        <v>0</v>
      </c>
      <c r="FB92" s="34" t="s">
        <v>91</v>
      </c>
      <c r="FC92" s="34">
        <v>0</v>
      </c>
      <c r="FD92" s="34">
        <v>0</v>
      </c>
      <c r="FE92" s="34">
        <v>0</v>
      </c>
      <c r="FF92" s="34">
        <v>0</v>
      </c>
      <c r="FI92" s="34" t="s">
        <v>91</v>
      </c>
      <c r="FJ92" s="34">
        <v>0</v>
      </c>
      <c r="FK92" s="34">
        <v>0</v>
      </c>
      <c r="FL92" s="34">
        <v>0</v>
      </c>
      <c r="FM92" s="34">
        <v>0</v>
      </c>
      <c r="FP92" s="34" t="s">
        <v>91</v>
      </c>
      <c r="FQ92" s="34">
        <v>0</v>
      </c>
      <c r="FR92" s="34">
        <v>0</v>
      </c>
      <c r="FS92" s="34">
        <v>0</v>
      </c>
      <c r="FT92" s="34">
        <v>0</v>
      </c>
      <c r="FW92" s="34" t="s">
        <v>91</v>
      </c>
      <c r="FX92" s="34">
        <v>0</v>
      </c>
      <c r="FY92" s="34">
        <v>0</v>
      </c>
      <c r="FZ92" s="34">
        <v>0</v>
      </c>
      <c r="GA92" s="34">
        <v>0</v>
      </c>
      <c r="GD92" s="34" t="s">
        <v>91</v>
      </c>
      <c r="GE92" s="34">
        <v>0</v>
      </c>
      <c r="GF92" s="34">
        <v>0</v>
      </c>
      <c r="GG92" s="34">
        <v>0</v>
      </c>
      <c r="GH92" s="34">
        <v>0</v>
      </c>
    </row>
    <row r="93" spans="1:190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  <c r="EN93" s="34" t="s">
        <v>92</v>
      </c>
      <c r="EO93" s="34">
        <v>0</v>
      </c>
      <c r="EP93" s="34">
        <v>0</v>
      </c>
      <c r="EQ93" s="34">
        <v>0</v>
      </c>
      <c r="ER93" s="34">
        <v>0</v>
      </c>
      <c r="EU93" s="34" t="s">
        <v>92</v>
      </c>
      <c r="EV93" s="34">
        <v>0.02</v>
      </c>
      <c r="EW93" s="34">
        <v>0.11</v>
      </c>
      <c r="EX93" s="34">
        <v>0</v>
      </c>
      <c r="EY93" s="34">
        <v>0</v>
      </c>
      <c r="FB93" s="34" t="s">
        <v>92</v>
      </c>
      <c r="FC93" s="34">
        <v>0</v>
      </c>
      <c r="FD93" s="34">
        <v>0</v>
      </c>
      <c r="FE93" s="34">
        <v>0</v>
      </c>
      <c r="FF93" s="34">
        <v>0</v>
      </c>
      <c r="FI93" s="34" t="s">
        <v>92</v>
      </c>
      <c r="FJ93" s="34">
        <v>0.06</v>
      </c>
      <c r="FK93" s="34">
        <v>0.38</v>
      </c>
      <c r="FL93" s="34">
        <v>0</v>
      </c>
      <c r="FM93" s="34">
        <v>0</v>
      </c>
      <c r="FP93" s="34" t="s">
        <v>92</v>
      </c>
      <c r="FQ93" s="34">
        <v>0</v>
      </c>
      <c r="FR93" s="34">
        <v>0</v>
      </c>
      <c r="FS93" s="34">
        <v>0</v>
      </c>
      <c r="FT93" s="34">
        <v>0</v>
      </c>
      <c r="FW93" s="34" t="s">
        <v>92</v>
      </c>
      <c r="FX93" s="34">
        <v>0.02</v>
      </c>
      <c r="FY93" s="34">
        <v>0.15</v>
      </c>
      <c r="FZ93" s="34">
        <v>0</v>
      </c>
      <c r="GA93" s="34">
        <v>0</v>
      </c>
      <c r="GD93" s="34" t="s">
        <v>92</v>
      </c>
      <c r="GE93" s="34">
        <v>0</v>
      </c>
      <c r="GF93" s="34">
        <v>0</v>
      </c>
      <c r="GG93" s="34">
        <v>0</v>
      </c>
      <c r="GH93" s="34">
        <v>0</v>
      </c>
    </row>
    <row r="94" spans="1:190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  <c r="EN94" s="34" t="s">
        <v>93</v>
      </c>
      <c r="EO94" s="34">
        <v>0</v>
      </c>
      <c r="EP94" s="34">
        <v>0</v>
      </c>
      <c r="EQ94" s="34">
        <v>0</v>
      </c>
      <c r="ER94" s="34">
        <v>0</v>
      </c>
      <c r="EU94" s="34" t="s">
        <v>93</v>
      </c>
      <c r="EV94" s="34">
        <v>0</v>
      </c>
      <c r="EW94" s="34">
        <v>0</v>
      </c>
      <c r="EX94" s="34">
        <v>0</v>
      </c>
      <c r="EY94" s="34">
        <v>0</v>
      </c>
      <c r="FB94" s="34" t="s">
        <v>93</v>
      </c>
      <c r="FC94" s="34">
        <v>0</v>
      </c>
      <c r="FD94" s="34">
        <v>0</v>
      </c>
      <c r="FE94" s="34">
        <v>0</v>
      </c>
      <c r="FF94" s="34">
        <v>0</v>
      </c>
      <c r="FI94" s="34" t="s">
        <v>93</v>
      </c>
      <c r="FJ94" s="34">
        <v>0</v>
      </c>
      <c r="FK94" s="34">
        <v>0</v>
      </c>
      <c r="FL94" s="34">
        <v>0</v>
      </c>
      <c r="FM94" s="34">
        <v>0</v>
      </c>
      <c r="FP94" s="34" t="s">
        <v>93</v>
      </c>
      <c r="FQ94" s="34">
        <v>0</v>
      </c>
      <c r="FR94" s="34">
        <v>0</v>
      </c>
      <c r="FS94" s="34">
        <v>0</v>
      </c>
      <c r="FT94" s="34">
        <v>0</v>
      </c>
      <c r="FW94" s="34" t="s">
        <v>93</v>
      </c>
      <c r="FX94" s="34">
        <v>0</v>
      </c>
      <c r="FY94" s="34">
        <v>0</v>
      </c>
      <c r="FZ94" s="34">
        <v>0</v>
      </c>
      <c r="GA94" s="34">
        <v>0</v>
      </c>
      <c r="GD94" s="34" t="s">
        <v>93</v>
      </c>
      <c r="GE94" s="34">
        <v>0</v>
      </c>
      <c r="GF94" s="34">
        <v>0</v>
      </c>
      <c r="GG94" s="34">
        <v>0</v>
      </c>
      <c r="GH94" s="34">
        <v>0</v>
      </c>
    </row>
    <row r="95" spans="1:190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  <c r="EN95" s="34" t="s">
        <v>94</v>
      </c>
      <c r="EO95" s="34">
        <v>0</v>
      </c>
      <c r="EP95" s="34">
        <v>0</v>
      </c>
      <c r="EQ95" s="34">
        <v>0</v>
      </c>
      <c r="ER95" s="34">
        <v>0</v>
      </c>
      <c r="EU95" s="34" t="s">
        <v>94</v>
      </c>
      <c r="EV95" s="34">
        <v>0</v>
      </c>
      <c r="EW95" s="34">
        <v>0</v>
      </c>
      <c r="EX95" s="34">
        <v>0</v>
      </c>
      <c r="EY95" s="34">
        <v>0</v>
      </c>
      <c r="FB95" s="34" t="s">
        <v>94</v>
      </c>
      <c r="FC95" s="34">
        <v>0</v>
      </c>
      <c r="FD95" s="34">
        <v>0</v>
      </c>
      <c r="FE95" s="34">
        <v>0</v>
      </c>
      <c r="FF95" s="34">
        <v>0</v>
      </c>
      <c r="FI95" s="34" t="s">
        <v>94</v>
      </c>
      <c r="FJ95" s="34">
        <v>0</v>
      </c>
      <c r="FK95" s="34">
        <v>0</v>
      </c>
      <c r="FL95" s="34">
        <v>0</v>
      </c>
      <c r="FM95" s="34">
        <v>0</v>
      </c>
      <c r="FP95" s="34" t="s">
        <v>94</v>
      </c>
      <c r="FQ95" s="34">
        <v>0</v>
      </c>
      <c r="FR95" s="34">
        <v>0</v>
      </c>
      <c r="FS95" s="34">
        <v>0</v>
      </c>
      <c r="FT95" s="34">
        <v>0</v>
      </c>
      <c r="FW95" s="34" t="s">
        <v>94</v>
      </c>
      <c r="FX95" s="34">
        <v>0</v>
      </c>
      <c r="FY95" s="34">
        <v>0</v>
      </c>
      <c r="FZ95" s="34">
        <v>0</v>
      </c>
      <c r="GA95" s="34">
        <v>0</v>
      </c>
      <c r="GD95" s="34" t="s">
        <v>94</v>
      </c>
      <c r="GE95" s="34">
        <v>0</v>
      </c>
      <c r="GF95" s="34">
        <v>0</v>
      </c>
      <c r="GG95" s="34">
        <v>0</v>
      </c>
      <c r="GH95" s="34">
        <v>0</v>
      </c>
    </row>
    <row r="96" spans="1:190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  <c r="EN96" s="34" t="s">
        <v>95</v>
      </c>
      <c r="EO96" s="34">
        <v>0</v>
      </c>
      <c r="EP96" s="34">
        <v>0</v>
      </c>
      <c r="EQ96" s="34">
        <v>0</v>
      </c>
      <c r="ER96" s="34">
        <v>0</v>
      </c>
      <c r="EU96" s="34" t="s">
        <v>95</v>
      </c>
      <c r="EV96" s="34">
        <v>0</v>
      </c>
      <c r="EW96" s="34">
        <v>0</v>
      </c>
      <c r="EX96" s="34">
        <v>0</v>
      </c>
      <c r="EY96" s="34">
        <v>0</v>
      </c>
      <c r="FB96" s="34" t="s">
        <v>95</v>
      </c>
      <c r="FC96" s="34">
        <v>0</v>
      </c>
      <c r="FD96" s="34">
        <v>0</v>
      </c>
      <c r="FE96" s="34">
        <v>0</v>
      </c>
      <c r="FF96" s="34">
        <v>0</v>
      </c>
      <c r="FI96" s="34" t="s">
        <v>95</v>
      </c>
      <c r="FJ96" s="34">
        <v>0</v>
      </c>
      <c r="FK96" s="34">
        <v>0</v>
      </c>
      <c r="FL96" s="34">
        <v>0</v>
      </c>
      <c r="FM96" s="34">
        <v>0</v>
      </c>
      <c r="FP96" s="34" t="s">
        <v>95</v>
      </c>
      <c r="FQ96" s="34">
        <v>0</v>
      </c>
      <c r="FR96" s="34">
        <v>0</v>
      </c>
      <c r="FS96" s="34">
        <v>0</v>
      </c>
      <c r="FT96" s="34">
        <v>0</v>
      </c>
      <c r="FW96" s="34" t="s">
        <v>95</v>
      </c>
      <c r="FX96" s="34">
        <v>0</v>
      </c>
      <c r="FY96" s="34">
        <v>0</v>
      </c>
      <c r="FZ96" s="34">
        <v>0</v>
      </c>
      <c r="GA96" s="34">
        <v>0</v>
      </c>
      <c r="GD96" s="34" t="s">
        <v>95</v>
      </c>
      <c r="GE96" s="34">
        <v>0</v>
      </c>
      <c r="GF96" s="34">
        <v>0</v>
      </c>
      <c r="GG96" s="34">
        <v>0</v>
      </c>
      <c r="GH96" s="34">
        <v>0</v>
      </c>
    </row>
    <row r="97" spans="1:190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  <c r="EN97" s="34" t="s">
        <v>96</v>
      </c>
      <c r="EO97" s="34">
        <v>0</v>
      </c>
      <c r="EP97" s="34">
        <v>0</v>
      </c>
      <c r="EQ97" s="34">
        <v>0</v>
      </c>
      <c r="ER97" s="34">
        <v>0</v>
      </c>
      <c r="EU97" s="34" t="s">
        <v>96</v>
      </c>
      <c r="EV97" s="34">
        <v>0</v>
      </c>
      <c r="EW97" s="34">
        <v>0</v>
      </c>
      <c r="EX97" s="34">
        <v>0</v>
      </c>
      <c r="EY97" s="34">
        <v>0</v>
      </c>
      <c r="FB97" s="34" t="s">
        <v>96</v>
      </c>
      <c r="FC97" s="34">
        <v>0</v>
      </c>
      <c r="FD97" s="34">
        <v>0</v>
      </c>
      <c r="FE97" s="34">
        <v>0</v>
      </c>
      <c r="FF97" s="34">
        <v>0</v>
      </c>
      <c r="FI97" s="34" t="s">
        <v>96</v>
      </c>
      <c r="FJ97" s="34">
        <v>0</v>
      </c>
      <c r="FK97" s="34">
        <v>0</v>
      </c>
      <c r="FL97" s="34">
        <v>0</v>
      </c>
      <c r="FM97" s="34">
        <v>0</v>
      </c>
      <c r="FP97" s="34" t="s">
        <v>96</v>
      </c>
      <c r="FQ97" s="34">
        <v>0</v>
      </c>
      <c r="FR97" s="34">
        <v>0</v>
      </c>
      <c r="FS97" s="34">
        <v>0</v>
      </c>
      <c r="FT97" s="34">
        <v>0</v>
      </c>
      <c r="FW97" s="34" t="s">
        <v>96</v>
      </c>
      <c r="FX97" s="34">
        <v>0</v>
      </c>
      <c r="FY97" s="34">
        <v>0</v>
      </c>
      <c r="FZ97" s="34">
        <v>0</v>
      </c>
      <c r="GA97" s="34">
        <v>0</v>
      </c>
      <c r="GD97" s="34" t="s">
        <v>96</v>
      </c>
      <c r="GE97" s="34">
        <v>0</v>
      </c>
      <c r="GF97" s="34">
        <v>0</v>
      </c>
      <c r="GG97" s="34">
        <v>0</v>
      </c>
      <c r="GH97" s="34">
        <v>0</v>
      </c>
    </row>
    <row r="98" spans="1:190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  <c r="EN98" s="34" t="s">
        <v>97</v>
      </c>
      <c r="EO98" s="34">
        <v>0</v>
      </c>
      <c r="EP98" s="34">
        <v>0</v>
      </c>
      <c r="EQ98" s="34">
        <v>0</v>
      </c>
      <c r="ER98" s="34">
        <v>0</v>
      </c>
      <c r="EU98" s="34" t="s">
        <v>97</v>
      </c>
      <c r="EV98" s="34">
        <v>0</v>
      </c>
      <c r="EW98" s="34">
        <v>0</v>
      </c>
      <c r="EX98" s="34">
        <v>0</v>
      </c>
      <c r="EY98" s="34">
        <v>0</v>
      </c>
      <c r="FB98" s="34" t="s">
        <v>97</v>
      </c>
      <c r="FC98" s="34">
        <v>0</v>
      </c>
      <c r="FD98" s="34">
        <v>0</v>
      </c>
      <c r="FE98" s="34">
        <v>0</v>
      </c>
      <c r="FF98" s="34">
        <v>0</v>
      </c>
      <c r="FI98" s="34" t="s">
        <v>97</v>
      </c>
      <c r="FJ98" s="34">
        <v>0</v>
      </c>
      <c r="FK98" s="34">
        <v>0</v>
      </c>
      <c r="FL98" s="34">
        <v>0</v>
      </c>
      <c r="FM98" s="34">
        <v>0</v>
      </c>
      <c r="FP98" s="34" t="s">
        <v>97</v>
      </c>
      <c r="FQ98" s="34">
        <v>0</v>
      </c>
      <c r="FR98" s="34">
        <v>0</v>
      </c>
      <c r="FS98" s="34">
        <v>0</v>
      </c>
      <c r="FT98" s="34">
        <v>0</v>
      </c>
      <c r="FW98" s="34" t="s">
        <v>97</v>
      </c>
      <c r="FX98" s="34">
        <v>0</v>
      </c>
      <c r="FY98" s="34">
        <v>0</v>
      </c>
      <c r="FZ98" s="34">
        <v>0</v>
      </c>
      <c r="GA98" s="34">
        <v>0</v>
      </c>
      <c r="GD98" s="34" t="s">
        <v>97</v>
      </c>
      <c r="GE98" s="34">
        <v>0</v>
      </c>
      <c r="GF98" s="34">
        <v>0</v>
      </c>
      <c r="GG98" s="34">
        <v>0</v>
      </c>
      <c r="GH98" s="34">
        <v>0</v>
      </c>
    </row>
    <row r="99" spans="1:190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  <c r="EN99" s="34" t="s">
        <v>98</v>
      </c>
      <c r="EO99" s="34">
        <v>0</v>
      </c>
      <c r="EP99" s="34">
        <v>0</v>
      </c>
      <c r="EQ99" s="34">
        <v>0</v>
      </c>
      <c r="ER99" s="34">
        <v>0</v>
      </c>
      <c r="EU99" s="34" t="s">
        <v>98</v>
      </c>
      <c r="EV99" s="34">
        <v>0</v>
      </c>
      <c r="EW99" s="34">
        <v>0</v>
      </c>
      <c r="EX99" s="34">
        <v>0</v>
      </c>
      <c r="EY99" s="34">
        <v>0</v>
      </c>
      <c r="FB99" s="34" t="s">
        <v>98</v>
      </c>
      <c r="FC99" s="34">
        <v>0</v>
      </c>
      <c r="FD99" s="34">
        <v>0</v>
      </c>
      <c r="FE99" s="34">
        <v>0</v>
      </c>
      <c r="FF99" s="34">
        <v>0</v>
      </c>
      <c r="FI99" s="34" t="s">
        <v>98</v>
      </c>
      <c r="FJ99" s="34">
        <v>0</v>
      </c>
      <c r="FK99" s="34">
        <v>0</v>
      </c>
      <c r="FL99" s="34">
        <v>0</v>
      </c>
      <c r="FM99" s="34">
        <v>0</v>
      </c>
      <c r="FP99" s="34" t="s">
        <v>98</v>
      </c>
      <c r="FQ99" s="34">
        <v>0</v>
      </c>
      <c r="FR99" s="34">
        <v>0</v>
      </c>
      <c r="FS99" s="34">
        <v>0</v>
      </c>
      <c r="FT99" s="34">
        <v>0</v>
      </c>
      <c r="FW99" s="34" t="s">
        <v>98</v>
      </c>
      <c r="FX99" s="34">
        <v>0</v>
      </c>
      <c r="FY99" s="34">
        <v>0</v>
      </c>
      <c r="FZ99" s="34">
        <v>0</v>
      </c>
      <c r="GA99" s="34">
        <v>0</v>
      </c>
      <c r="GD99" s="34" t="s">
        <v>98</v>
      </c>
      <c r="GE99" s="34">
        <v>0</v>
      </c>
      <c r="GF99" s="34">
        <v>0</v>
      </c>
      <c r="GG99" s="34">
        <v>0</v>
      </c>
      <c r="GH99" s="34">
        <v>0</v>
      </c>
    </row>
    <row r="100" spans="1:190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  <c r="EN100" s="34" t="s">
        <v>99</v>
      </c>
      <c r="EO100" s="34">
        <v>0</v>
      </c>
      <c r="EP100" s="34">
        <v>0</v>
      </c>
      <c r="EQ100" s="34">
        <v>0</v>
      </c>
      <c r="ER100" s="34">
        <v>0</v>
      </c>
      <c r="EU100" s="34" t="s">
        <v>99</v>
      </c>
      <c r="EV100" s="34">
        <v>0</v>
      </c>
      <c r="EW100" s="34">
        <v>0</v>
      </c>
      <c r="EX100" s="34">
        <v>0</v>
      </c>
      <c r="EY100" s="34">
        <v>0</v>
      </c>
      <c r="FB100" s="34" t="s">
        <v>99</v>
      </c>
      <c r="FC100" s="34">
        <v>0</v>
      </c>
      <c r="FD100" s="34">
        <v>0</v>
      </c>
      <c r="FE100" s="34">
        <v>0</v>
      </c>
      <c r="FF100" s="34">
        <v>0</v>
      </c>
      <c r="FI100" s="34" t="s">
        <v>99</v>
      </c>
      <c r="FJ100" s="34">
        <v>0</v>
      </c>
      <c r="FK100" s="34">
        <v>0</v>
      </c>
      <c r="FL100" s="34">
        <v>0</v>
      </c>
      <c r="FM100" s="34">
        <v>0</v>
      </c>
      <c r="FP100" s="34" t="s">
        <v>99</v>
      </c>
      <c r="FQ100" s="34">
        <v>0</v>
      </c>
      <c r="FR100" s="34">
        <v>0</v>
      </c>
      <c r="FS100" s="34">
        <v>0</v>
      </c>
      <c r="FT100" s="34">
        <v>0</v>
      </c>
      <c r="FW100" s="34" t="s">
        <v>99</v>
      </c>
      <c r="FX100" s="34">
        <v>0</v>
      </c>
      <c r="FY100" s="34">
        <v>0</v>
      </c>
      <c r="FZ100" s="34">
        <v>0</v>
      </c>
      <c r="GA100" s="34">
        <v>0</v>
      </c>
      <c r="GD100" s="34" t="s">
        <v>99</v>
      </c>
      <c r="GE100" s="34">
        <v>0</v>
      </c>
      <c r="GF100" s="34">
        <v>0</v>
      </c>
      <c r="GG100" s="34">
        <v>0</v>
      </c>
      <c r="GH100" s="34">
        <v>0</v>
      </c>
    </row>
    <row r="101" spans="1:190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  <c r="EN101" s="34" t="s">
        <v>100</v>
      </c>
      <c r="EO101" s="34">
        <v>0</v>
      </c>
      <c r="EP101" s="34">
        <v>0</v>
      </c>
      <c r="EQ101" s="34">
        <v>0</v>
      </c>
      <c r="ER101" s="34">
        <v>0</v>
      </c>
      <c r="EU101" s="34" t="s">
        <v>100</v>
      </c>
      <c r="EV101" s="34">
        <v>0</v>
      </c>
      <c r="EW101" s="34">
        <v>0</v>
      </c>
      <c r="EX101" s="34">
        <v>0</v>
      </c>
      <c r="EY101" s="34">
        <v>0</v>
      </c>
      <c r="FB101" s="34" t="s">
        <v>100</v>
      </c>
      <c r="FC101" s="34">
        <v>0</v>
      </c>
      <c r="FD101" s="34">
        <v>0</v>
      </c>
      <c r="FE101" s="34">
        <v>0</v>
      </c>
      <c r="FF101" s="34">
        <v>0</v>
      </c>
      <c r="FI101" s="34" t="s">
        <v>100</v>
      </c>
      <c r="FJ101" s="34">
        <v>0</v>
      </c>
      <c r="FK101" s="34">
        <v>0</v>
      </c>
      <c r="FL101" s="34">
        <v>0</v>
      </c>
      <c r="FM101" s="34">
        <v>0</v>
      </c>
      <c r="FP101" s="34" t="s">
        <v>100</v>
      </c>
      <c r="FQ101" s="34">
        <v>0</v>
      </c>
      <c r="FR101" s="34">
        <v>0</v>
      </c>
      <c r="FS101" s="34">
        <v>0</v>
      </c>
      <c r="FT101" s="34">
        <v>0</v>
      </c>
      <c r="FW101" s="34" t="s">
        <v>100</v>
      </c>
      <c r="FX101" s="34">
        <v>0</v>
      </c>
      <c r="FY101" s="34">
        <v>0</v>
      </c>
      <c r="FZ101" s="34">
        <v>0</v>
      </c>
      <c r="GA101" s="34">
        <v>0</v>
      </c>
      <c r="GD101" s="34" t="s">
        <v>100</v>
      </c>
      <c r="GE101" s="34">
        <v>0</v>
      </c>
      <c r="GF101" s="34">
        <v>0</v>
      </c>
      <c r="GG101" s="34">
        <v>0</v>
      </c>
      <c r="GH101" s="34">
        <v>0</v>
      </c>
    </row>
    <row r="102" spans="1:190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  <c r="EN102" s="34" t="s">
        <v>101</v>
      </c>
      <c r="EO102" s="34">
        <v>0</v>
      </c>
      <c r="EP102" s="34">
        <v>0</v>
      </c>
      <c r="EQ102" s="34">
        <v>0</v>
      </c>
      <c r="ER102" s="34">
        <v>0</v>
      </c>
      <c r="EU102" s="34" t="s">
        <v>101</v>
      </c>
      <c r="EV102" s="34">
        <v>0</v>
      </c>
      <c r="EW102" s="34">
        <v>0</v>
      </c>
      <c r="EX102" s="34">
        <v>0</v>
      </c>
      <c r="EY102" s="34">
        <v>0</v>
      </c>
      <c r="FB102" s="34" t="s">
        <v>101</v>
      </c>
      <c r="FC102" s="34">
        <v>0</v>
      </c>
      <c r="FD102" s="34">
        <v>0</v>
      </c>
      <c r="FE102" s="34">
        <v>0</v>
      </c>
      <c r="FF102" s="34">
        <v>0</v>
      </c>
      <c r="FI102" s="34" t="s">
        <v>101</v>
      </c>
      <c r="FJ102" s="34">
        <v>0</v>
      </c>
      <c r="FK102" s="34">
        <v>0</v>
      </c>
      <c r="FL102" s="34">
        <v>0</v>
      </c>
      <c r="FM102" s="34">
        <v>0</v>
      </c>
      <c r="FP102" s="34" t="s">
        <v>101</v>
      </c>
      <c r="FQ102" s="34">
        <v>0</v>
      </c>
      <c r="FR102" s="34">
        <v>0</v>
      </c>
      <c r="FS102" s="34">
        <v>0</v>
      </c>
      <c r="FT102" s="34">
        <v>0</v>
      </c>
      <c r="FW102" s="34" t="s">
        <v>101</v>
      </c>
      <c r="FX102" s="34">
        <v>0</v>
      </c>
      <c r="FY102" s="34">
        <v>0</v>
      </c>
      <c r="FZ102" s="34">
        <v>0</v>
      </c>
      <c r="GA102" s="34">
        <v>0</v>
      </c>
      <c r="GD102" s="34" t="s">
        <v>101</v>
      </c>
      <c r="GE102" s="34">
        <v>0</v>
      </c>
      <c r="GF102" s="34">
        <v>0</v>
      </c>
      <c r="GG102" s="34">
        <v>0</v>
      </c>
      <c r="GH102" s="34">
        <v>0</v>
      </c>
    </row>
    <row r="103" spans="1:190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  <c r="EN103" s="34" t="s">
        <v>102</v>
      </c>
      <c r="EO103" s="34">
        <v>0</v>
      </c>
      <c r="EP103" s="34">
        <v>0</v>
      </c>
      <c r="EQ103" s="34">
        <v>0</v>
      </c>
      <c r="ER103" s="34">
        <v>0</v>
      </c>
      <c r="EU103" s="34" t="s">
        <v>102</v>
      </c>
      <c r="EV103" s="34">
        <v>0</v>
      </c>
      <c r="EW103" s="34">
        <v>0</v>
      </c>
      <c r="EX103" s="34">
        <v>0</v>
      </c>
      <c r="EY103" s="34">
        <v>0</v>
      </c>
      <c r="FB103" s="34" t="s">
        <v>102</v>
      </c>
      <c r="FC103" s="34">
        <v>0</v>
      </c>
      <c r="FD103" s="34">
        <v>0</v>
      </c>
      <c r="FE103" s="34">
        <v>0</v>
      </c>
      <c r="FF103" s="34">
        <v>0</v>
      </c>
      <c r="FI103" s="34" t="s">
        <v>102</v>
      </c>
      <c r="FJ103" s="34">
        <v>0</v>
      </c>
      <c r="FK103" s="34">
        <v>0</v>
      </c>
      <c r="FL103" s="34">
        <v>0</v>
      </c>
      <c r="FM103" s="34">
        <v>0</v>
      </c>
      <c r="FP103" s="34" t="s">
        <v>102</v>
      </c>
      <c r="FQ103" s="34">
        <v>0</v>
      </c>
      <c r="FR103" s="34">
        <v>0</v>
      </c>
      <c r="FS103" s="34">
        <v>0</v>
      </c>
      <c r="FT103" s="34">
        <v>0</v>
      </c>
      <c r="FW103" s="34" t="s">
        <v>102</v>
      </c>
      <c r="FX103" s="34">
        <v>0</v>
      </c>
      <c r="FY103" s="34">
        <v>0</v>
      </c>
      <c r="FZ103" s="34">
        <v>0</v>
      </c>
      <c r="GA103" s="34">
        <v>0</v>
      </c>
      <c r="GD103" s="34" t="s">
        <v>102</v>
      </c>
      <c r="GE103" s="34">
        <v>0</v>
      </c>
      <c r="GF103" s="34">
        <v>0</v>
      </c>
      <c r="GG103" s="34">
        <v>0</v>
      </c>
      <c r="GH103" s="34">
        <v>0</v>
      </c>
    </row>
    <row r="104" spans="1:190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  <c r="EN104" s="34" t="s">
        <v>103</v>
      </c>
      <c r="EO104" s="34">
        <v>0</v>
      </c>
      <c r="EP104" s="34">
        <v>0</v>
      </c>
      <c r="EQ104" s="34">
        <v>0</v>
      </c>
      <c r="ER104" s="34">
        <v>0</v>
      </c>
      <c r="EU104" s="34" t="s">
        <v>103</v>
      </c>
      <c r="EV104" s="34">
        <v>0</v>
      </c>
      <c r="EW104" s="34">
        <v>0</v>
      </c>
      <c r="EX104" s="34">
        <v>0</v>
      </c>
      <c r="EY104" s="34">
        <v>0</v>
      </c>
      <c r="FB104" s="34" t="s">
        <v>103</v>
      </c>
      <c r="FC104" s="34">
        <v>0</v>
      </c>
      <c r="FD104" s="34">
        <v>0</v>
      </c>
      <c r="FE104" s="34">
        <v>0</v>
      </c>
      <c r="FF104" s="34">
        <v>0</v>
      </c>
      <c r="FI104" s="34" t="s">
        <v>103</v>
      </c>
      <c r="FJ104" s="34">
        <v>0</v>
      </c>
      <c r="FK104" s="34">
        <v>0</v>
      </c>
      <c r="FL104" s="34">
        <v>0</v>
      </c>
      <c r="FM104" s="34">
        <v>0</v>
      </c>
      <c r="FP104" s="34" t="s">
        <v>103</v>
      </c>
      <c r="FQ104" s="34">
        <v>0</v>
      </c>
      <c r="FR104" s="34">
        <v>0</v>
      </c>
      <c r="FS104" s="34">
        <v>0</v>
      </c>
      <c r="FT104" s="34">
        <v>0</v>
      </c>
      <c r="FW104" s="34" t="s">
        <v>103</v>
      </c>
      <c r="FX104" s="34">
        <v>0</v>
      </c>
      <c r="FY104" s="34">
        <v>0</v>
      </c>
      <c r="FZ104" s="34">
        <v>0</v>
      </c>
      <c r="GA104" s="34">
        <v>0</v>
      </c>
      <c r="GD104" s="34" t="s">
        <v>103</v>
      </c>
      <c r="GE104" s="34">
        <v>0</v>
      </c>
      <c r="GF104" s="34">
        <v>0</v>
      </c>
      <c r="GG104" s="34">
        <v>0</v>
      </c>
      <c r="GH104" s="34">
        <v>0</v>
      </c>
    </row>
    <row r="105" spans="1:190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  <c r="EN105" s="34" t="s">
        <v>104</v>
      </c>
      <c r="EO105" s="34">
        <v>0</v>
      </c>
      <c r="EP105" s="34">
        <v>0</v>
      </c>
      <c r="EQ105" s="34">
        <v>0</v>
      </c>
      <c r="ER105" s="34">
        <v>0</v>
      </c>
      <c r="EU105" s="34" t="s">
        <v>104</v>
      </c>
      <c r="EV105" s="34">
        <v>0</v>
      </c>
      <c r="EW105" s="34">
        <v>0</v>
      </c>
      <c r="EX105" s="34">
        <v>0</v>
      </c>
      <c r="EY105" s="34">
        <v>0</v>
      </c>
      <c r="FB105" s="34" t="s">
        <v>104</v>
      </c>
      <c r="FC105" s="34">
        <v>0</v>
      </c>
      <c r="FD105" s="34">
        <v>0</v>
      </c>
      <c r="FE105" s="34">
        <v>0</v>
      </c>
      <c r="FF105" s="34">
        <v>0</v>
      </c>
      <c r="FI105" s="34" t="s">
        <v>104</v>
      </c>
      <c r="FJ105" s="34">
        <v>0</v>
      </c>
      <c r="FK105" s="34">
        <v>0</v>
      </c>
      <c r="FL105" s="34">
        <v>0</v>
      </c>
      <c r="FM105" s="34">
        <v>0</v>
      </c>
      <c r="FP105" s="34" t="s">
        <v>104</v>
      </c>
      <c r="FQ105" s="34">
        <v>0</v>
      </c>
      <c r="FR105" s="34">
        <v>0</v>
      </c>
      <c r="FS105" s="34">
        <v>0</v>
      </c>
      <c r="FT105" s="34">
        <v>0</v>
      </c>
      <c r="FW105" s="34" t="s">
        <v>104</v>
      </c>
      <c r="FX105" s="34">
        <v>0</v>
      </c>
      <c r="FY105" s="34">
        <v>0</v>
      </c>
      <c r="FZ105" s="34">
        <v>0</v>
      </c>
      <c r="GA105" s="34">
        <v>0</v>
      </c>
      <c r="GD105" s="34" t="s">
        <v>104</v>
      </c>
      <c r="GE105" s="34">
        <v>0</v>
      </c>
      <c r="GF105" s="34">
        <v>0</v>
      </c>
      <c r="GG105" s="34">
        <v>0</v>
      </c>
      <c r="GH105" s="34">
        <v>0</v>
      </c>
    </row>
    <row r="106" spans="1:190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  <c r="EN106" s="34" t="s">
        <v>105</v>
      </c>
      <c r="EO106" s="34">
        <v>0</v>
      </c>
      <c r="EP106" s="34">
        <v>0</v>
      </c>
      <c r="EQ106" s="34">
        <v>0</v>
      </c>
      <c r="ER106" s="34">
        <v>0</v>
      </c>
      <c r="EU106" s="34" t="s">
        <v>105</v>
      </c>
      <c r="EV106" s="34">
        <v>0</v>
      </c>
      <c r="EW106" s="34">
        <v>0</v>
      </c>
      <c r="EX106" s="34">
        <v>0</v>
      </c>
      <c r="EY106" s="34">
        <v>0</v>
      </c>
      <c r="FB106" s="34" t="s">
        <v>105</v>
      </c>
      <c r="FC106" s="34">
        <v>0</v>
      </c>
      <c r="FD106" s="34">
        <v>0</v>
      </c>
      <c r="FE106" s="34">
        <v>0</v>
      </c>
      <c r="FF106" s="34">
        <v>0</v>
      </c>
      <c r="FI106" s="34" t="s">
        <v>105</v>
      </c>
      <c r="FJ106" s="34">
        <v>0</v>
      </c>
      <c r="FK106" s="34">
        <v>0</v>
      </c>
      <c r="FL106" s="34">
        <v>0</v>
      </c>
      <c r="FM106" s="34">
        <v>0</v>
      </c>
      <c r="FP106" s="34" t="s">
        <v>105</v>
      </c>
      <c r="FQ106" s="34">
        <v>0</v>
      </c>
      <c r="FR106" s="34">
        <v>0</v>
      </c>
      <c r="FS106" s="34">
        <v>0</v>
      </c>
      <c r="FT106" s="34">
        <v>0</v>
      </c>
      <c r="FW106" s="34" t="s">
        <v>105</v>
      </c>
      <c r="FX106" s="34">
        <v>0</v>
      </c>
      <c r="FY106" s="34">
        <v>0</v>
      </c>
      <c r="FZ106" s="34">
        <v>0</v>
      </c>
      <c r="GA106" s="34">
        <v>0</v>
      </c>
      <c r="GD106" s="34" t="s">
        <v>105</v>
      </c>
      <c r="GE106" s="34">
        <v>0</v>
      </c>
      <c r="GF106" s="34">
        <v>0</v>
      </c>
      <c r="GG106" s="34">
        <v>0</v>
      </c>
      <c r="GH106" s="34">
        <v>0</v>
      </c>
    </row>
    <row r="107" spans="1:190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  <c r="EN107" s="34" t="s">
        <v>106</v>
      </c>
      <c r="EO107" s="34">
        <v>0</v>
      </c>
      <c r="EP107" s="34">
        <v>0</v>
      </c>
      <c r="EQ107" s="34">
        <v>0</v>
      </c>
      <c r="ER107" s="34">
        <v>0</v>
      </c>
      <c r="EU107" s="34" t="s">
        <v>106</v>
      </c>
      <c r="EV107" s="34">
        <v>0</v>
      </c>
      <c r="EW107" s="34">
        <v>0</v>
      </c>
      <c r="EX107" s="34">
        <v>0</v>
      </c>
      <c r="EY107" s="34">
        <v>0</v>
      </c>
      <c r="FB107" s="34" t="s">
        <v>106</v>
      </c>
      <c r="FC107" s="34">
        <v>0</v>
      </c>
      <c r="FD107" s="34">
        <v>0</v>
      </c>
      <c r="FE107" s="34">
        <v>0</v>
      </c>
      <c r="FF107" s="34">
        <v>0</v>
      </c>
      <c r="FI107" s="34" t="s">
        <v>106</v>
      </c>
      <c r="FJ107" s="34">
        <v>0</v>
      </c>
      <c r="FK107" s="34">
        <v>0</v>
      </c>
      <c r="FL107" s="34">
        <v>0</v>
      </c>
      <c r="FM107" s="34">
        <v>0</v>
      </c>
      <c r="FP107" s="34" t="s">
        <v>106</v>
      </c>
      <c r="FQ107" s="34">
        <v>0</v>
      </c>
      <c r="FR107" s="34">
        <v>0</v>
      </c>
      <c r="FS107" s="34">
        <v>0</v>
      </c>
      <c r="FT107" s="34">
        <v>0</v>
      </c>
      <c r="FW107" s="34" t="s">
        <v>106</v>
      </c>
      <c r="FX107" s="34">
        <v>0</v>
      </c>
      <c r="FY107" s="34">
        <v>0</v>
      </c>
      <c r="FZ107" s="34">
        <v>0</v>
      </c>
      <c r="GA107" s="34">
        <v>0</v>
      </c>
      <c r="GD107" s="34" t="s">
        <v>106</v>
      </c>
      <c r="GE107" s="34">
        <v>0</v>
      </c>
      <c r="GF107" s="34">
        <v>0</v>
      </c>
      <c r="GG107" s="34">
        <v>0</v>
      </c>
      <c r="GH107" s="34">
        <v>0</v>
      </c>
    </row>
    <row r="108" spans="1:190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  <c r="EN108" s="34" t="s">
        <v>107</v>
      </c>
      <c r="EO108" s="34">
        <v>0</v>
      </c>
      <c r="EP108" s="34">
        <v>0</v>
      </c>
      <c r="EQ108" s="34">
        <v>0</v>
      </c>
      <c r="ER108" s="34">
        <v>0</v>
      </c>
      <c r="EU108" s="34" t="s">
        <v>107</v>
      </c>
      <c r="EV108" s="34">
        <v>0</v>
      </c>
      <c r="EW108" s="34">
        <v>0</v>
      </c>
      <c r="EX108" s="34">
        <v>0</v>
      </c>
      <c r="EY108" s="34">
        <v>0</v>
      </c>
      <c r="FB108" s="34" t="s">
        <v>107</v>
      </c>
      <c r="FC108" s="34">
        <v>0</v>
      </c>
      <c r="FD108" s="34">
        <v>0</v>
      </c>
      <c r="FE108" s="34">
        <v>0</v>
      </c>
      <c r="FF108" s="34">
        <v>0</v>
      </c>
      <c r="FI108" s="34" t="s">
        <v>107</v>
      </c>
      <c r="FJ108" s="34">
        <v>0</v>
      </c>
      <c r="FK108" s="34">
        <v>0</v>
      </c>
      <c r="FL108" s="34">
        <v>0</v>
      </c>
      <c r="FM108" s="34">
        <v>0</v>
      </c>
      <c r="FP108" s="34" t="s">
        <v>107</v>
      </c>
      <c r="FQ108" s="34">
        <v>0</v>
      </c>
      <c r="FR108" s="34">
        <v>0</v>
      </c>
      <c r="FS108" s="34">
        <v>0</v>
      </c>
      <c r="FT108" s="34">
        <v>0</v>
      </c>
      <c r="FW108" s="34" t="s">
        <v>107</v>
      </c>
      <c r="FX108" s="34">
        <v>0</v>
      </c>
      <c r="FY108" s="34">
        <v>0</v>
      </c>
      <c r="FZ108" s="34">
        <v>0</v>
      </c>
      <c r="GA108" s="34">
        <v>0</v>
      </c>
      <c r="GD108" s="34" t="s">
        <v>107</v>
      </c>
      <c r="GE108" s="34">
        <v>0</v>
      </c>
      <c r="GF108" s="34">
        <v>0</v>
      </c>
      <c r="GG108" s="34">
        <v>0</v>
      </c>
      <c r="GH108" s="34">
        <v>0</v>
      </c>
    </row>
    <row r="109" spans="1:190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  <c r="EN109" s="34" t="s">
        <v>108</v>
      </c>
      <c r="EO109" s="34">
        <v>0</v>
      </c>
      <c r="EP109" s="34">
        <v>0</v>
      </c>
      <c r="EQ109" s="34">
        <v>0</v>
      </c>
      <c r="ER109" s="34">
        <v>0</v>
      </c>
      <c r="EU109" s="34" t="s">
        <v>108</v>
      </c>
      <c r="EV109" s="34">
        <v>0</v>
      </c>
      <c r="EW109" s="34">
        <v>0</v>
      </c>
      <c r="EX109" s="34">
        <v>0</v>
      </c>
      <c r="EY109" s="34">
        <v>0</v>
      </c>
      <c r="FB109" s="34" t="s">
        <v>108</v>
      </c>
      <c r="FC109" s="34">
        <v>0</v>
      </c>
      <c r="FD109" s="34">
        <v>0</v>
      </c>
      <c r="FE109" s="34">
        <v>0</v>
      </c>
      <c r="FF109" s="34">
        <v>0</v>
      </c>
      <c r="FI109" s="34" t="s">
        <v>108</v>
      </c>
      <c r="FJ109" s="34">
        <v>0</v>
      </c>
      <c r="FK109" s="34">
        <v>0</v>
      </c>
      <c r="FL109" s="34">
        <v>0</v>
      </c>
      <c r="FM109" s="34">
        <v>0</v>
      </c>
      <c r="FP109" s="34" t="s">
        <v>108</v>
      </c>
      <c r="FQ109" s="34">
        <v>0</v>
      </c>
      <c r="FR109" s="34">
        <v>0</v>
      </c>
      <c r="FS109" s="34">
        <v>0</v>
      </c>
      <c r="FT109" s="34">
        <v>0</v>
      </c>
      <c r="FW109" s="34" t="s">
        <v>108</v>
      </c>
      <c r="FX109" s="34">
        <v>0</v>
      </c>
      <c r="FY109" s="34">
        <v>0</v>
      </c>
      <c r="FZ109" s="34">
        <v>0</v>
      </c>
      <c r="GA109" s="34">
        <v>0</v>
      </c>
      <c r="GD109" s="34" t="s">
        <v>108</v>
      </c>
      <c r="GE109" s="34">
        <v>0</v>
      </c>
      <c r="GF109" s="34">
        <v>0</v>
      </c>
      <c r="GG109" s="34">
        <v>0</v>
      </c>
      <c r="GH109" s="34">
        <v>0</v>
      </c>
    </row>
    <row r="110" spans="1:190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  <c r="EN110" s="34" t="s">
        <v>109</v>
      </c>
      <c r="EO110" s="34">
        <v>0</v>
      </c>
      <c r="EP110" s="34">
        <v>0</v>
      </c>
      <c r="EQ110" s="34">
        <v>0</v>
      </c>
      <c r="ER110" s="34">
        <v>0</v>
      </c>
      <c r="EU110" s="34" t="s">
        <v>109</v>
      </c>
      <c r="EV110" s="34">
        <v>0</v>
      </c>
      <c r="EW110" s="34">
        <v>0</v>
      </c>
      <c r="EX110" s="34">
        <v>0</v>
      </c>
      <c r="EY110" s="34">
        <v>0</v>
      </c>
      <c r="FB110" s="34" t="s">
        <v>109</v>
      </c>
      <c r="FC110" s="34">
        <v>0</v>
      </c>
      <c r="FD110" s="34">
        <v>0</v>
      </c>
      <c r="FE110" s="34">
        <v>0</v>
      </c>
      <c r="FF110" s="34">
        <v>0</v>
      </c>
      <c r="FI110" s="34" t="s">
        <v>109</v>
      </c>
      <c r="FJ110" s="34">
        <v>0</v>
      </c>
      <c r="FK110" s="34">
        <v>0</v>
      </c>
      <c r="FL110" s="34">
        <v>0</v>
      </c>
      <c r="FM110" s="34">
        <v>0</v>
      </c>
      <c r="FP110" s="34" t="s">
        <v>109</v>
      </c>
      <c r="FQ110" s="34">
        <v>0</v>
      </c>
      <c r="FR110" s="34">
        <v>0</v>
      </c>
      <c r="FS110" s="34">
        <v>0</v>
      </c>
      <c r="FT110" s="34">
        <v>0</v>
      </c>
      <c r="FW110" s="34" t="s">
        <v>109</v>
      </c>
      <c r="FX110" s="34">
        <v>0</v>
      </c>
      <c r="FY110" s="34">
        <v>0</v>
      </c>
      <c r="FZ110" s="34">
        <v>0</v>
      </c>
      <c r="GA110" s="34">
        <v>0</v>
      </c>
      <c r="GD110" s="34" t="s">
        <v>109</v>
      </c>
      <c r="GE110" s="34">
        <v>0</v>
      </c>
      <c r="GF110" s="34">
        <v>0</v>
      </c>
      <c r="GG110" s="34">
        <v>0</v>
      </c>
      <c r="GH110" s="34">
        <v>0</v>
      </c>
    </row>
    <row r="111" spans="1:190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  <c r="EN111" s="34" t="s">
        <v>110</v>
      </c>
      <c r="EO111" s="34">
        <v>0</v>
      </c>
      <c r="EP111" s="34">
        <v>0</v>
      </c>
      <c r="EQ111" s="34">
        <v>0</v>
      </c>
      <c r="ER111" s="34">
        <v>0</v>
      </c>
      <c r="EU111" s="34" t="s">
        <v>110</v>
      </c>
      <c r="EV111" s="34">
        <v>0</v>
      </c>
      <c r="EW111" s="34">
        <v>0</v>
      </c>
      <c r="EX111" s="34">
        <v>0</v>
      </c>
      <c r="EY111" s="34">
        <v>0</v>
      </c>
      <c r="FB111" s="34" t="s">
        <v>110</v>
      </c>
      <c r="FC111" s="34">
        <v>0</v>
      </c>
      <c r="FD111" s="34">
        <v>0</v>
      </c>
      <c r="FE111" s="34">
        <v>0</v>
      </c>
      <c r="FF111" s="34">
        <v>0</v>
      </c>
      <c r="FI111" s="34" t="s">
        <v>110</v>
      </c>
      <c r="FJ111" s="34">
        <v>0</v>
      </c>
      <c r="FK111" s="34">
        <v>0</v>
      </c>
      <c r="FL111" s="34">
        <v>0</v>
      </c>
      <c r="FM111" s="34">
        <v>0</v>
      </c>
      <c r="FP111" s="34" t="s">
        <v>110</v>
      </c>
      <c r="FQ111" s="34">
        <v>0</v>
      </c>
      <c r="FR111" s="34">
        <v>0</v>
      </c>
      <c r="FS111" s="34">
        <v>0</v>
      </c>
      <c r="FT111" s="34">
        <v>0</v>
      </c>
      <c r="FW111" s="34" t="s">
        <v>110</v>
      </c>
      <c r="FX111" s="34">
        <v>0</v>
      </c>
      <c r="FY111" s="34">
        <v>0</v>
      </c>
      <c r="FZ111" s="34">
        <v>0</v>
      </c>
      <c r="GA111" s="34">
        <v>0</v>
      </c>
      <c r="GD111" s="34" t="s">
        <v>110</v>
      </c>
      <c r="GE111" s="34">
        <v>0</v>
      </c>
      <c r="GF111" s="34">
        <v>0</v>
      </c>
      <c r="GG111" s="34">
        <v>0</v>
      </c>
      <c r="GH111" s="34">
        <v>0</v>
      </c>
    </row>
    <row r="112" spans="1:190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  <c r="EN112" s="34" t="s">
        <v>111</v>
      </c>
      <c r="EO112" s="34">
        <v>0</v>
      </c>
      <c r="EP112" s="34">
        <v>0</v>
      </c>
      <c r="EQ112" s="34">
        <v>0</v>
      </c>
      <c r="ER112" s="34">
        <v>0</v>
      </c>
      <c r="EU112" s="34" t="s">
        <v>111</v>
      </c>
      <c r="EV112" s="34">
        <v>0</v>
      </c>
      <c r="EW112" s="34">
        <v>0</v>
      </c>
      <c r="EX112" s="34">
        <v>0</v>
      </c>
      <c r="EY112" s="34">
        <v>0</v>
      </c>
      <c r="FB112" s="34" t="s">
        <v>111</v>
      </c>
      <c r="FC112" s="34">
        <v>0</v>
      </c>
      <c r="FD112" s="34">
        <v>0</v>
      </c>
      <c r="FE112" s="34">
        <v>0</v>
      </c>
      <c r="FF112" s="34">
        <v>0</v>
      </c>
      <c r="FI112" s="34" t="s">
        <v>111</v>
      </c>
      <c r="FJ112" s="34">
        <v>0</v>
      </c>
      <c r="FK112" s="34">
        <v>0</v>
      </c>
      <c r="FL112" s="34">
        <v>0</v>
      </c>
      <c r="FM112" s="34">
        <v>0</v>
      </c>
      <c r="FP112" s="34" t="s">
        <v>111</v>
      </c>
      <c r="FQ112" s="34">
        <v>0</v>
      </c>
      <c r="FR112" s="34">
        <v>0</v>
      </c>
      <c r="FS112" s="34">
        <v>0</v>
      </c>
      <c r="FT112" s="34">
        <v>0</v>
      </c>
      <c r="FW112" s="34" t="s">
        <v>111</v>
      </c>
      <c r="FX112" s="34">
        <v>0</v>
      </c>
      <c r="FY112" s="34">
        <v>0</v>
      </c>
      <c r="FZ112" s="34">
        <v>0</v>
      </c>
      <c r="GA112" s="34">
        <v>0</v>
      </c>
      <c r="GD112" s="34" t="s">
        <v>111</v>
      </c>
      <c r="GE112" s="34">
        <v>0</v>
      </c>
      <c r="GF112" s="34">
        <v>0</v>
      </c>
      <c r="GG112" s="34">
        <v>0</v>
      </c>
      <c r="GH112" s="34">
        <v>0</v>
      </c>
    </row>
    <row r="113" spans="1:190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  <c r="EN113" s="34" t="s">
        <v>112</v>
      </c>
      <c r="EO113" s="34">
        <v>0</v>
      </c>
      <c r="EP113" s="34">
        <v>0</v>
      </c>
      <c r="EQ113" s="34">
        <v>0</v>
      </c>
      <c r="ER113" s="34">
        <v>0</v>
      </c>
      <c r="EU113" s="34" t="s">
        <v>112</v>
      </c>
      <c r="EV113" s="34">
        <v>0</v>
      </c>
      <c r="EW113" s="34">
        <v>0</v>
      </c>
      <c r="EX113" s="34">
        <v>0</v>
      </c>
      <c r="EY113" s="34">
        <v>0</v>
      </c>
      <c r="FB113" s="34" t="s">
        <v>112</v>
      </c>
      <c r="FC113" s="34">
        <v>0</v>
      </c>
      <c r="FD113" s="34">
        <v>0</v>
      </c>
      <c r="FE113" s="34">
        <v>0</v>
      </c>
      <c r="FF113" s="34">
        <v>0</v>
      </c>
      <c r="FI113" s="34" t="s">
        <v>112</v>
      </c>
      <c r="FJ113" s="34">
        <v>0</v>
      </c>
      <c r="FK113" s="34">
        <v>0</v>
      </c>
      <c r="FL113" s="34">
        <v>0</v>
      </c>
      <c r="FM113" s="34">
        <v>0</v>
      </c>
      <c r="FP113" s="34" t="s">
        <v>112</v>
      </c>
      <c r="FQ113" s="34">
        <v>0</v>
      </c>
      <c r="FR113" s="34">
        <v>0</v>
      </c>
      <c r="FS113" s="34">
        <v>0</v>
      </c>
      <c r="FT113" s="34">
        <v>0</v>
      </c>
      <c r="FW113" s="34" t="s">
        <v>112</v>
      </c>
      <c r="FX113" s="34">
        <v>0</v>
      </c>
      <c r="FY113" s="34">
        <v>0</v>
      </c>
      <c r="FZ113" s="34">
        <v>0</v>
      </c>
      <c r="GA113" s="34">
        <v>0</v>
      </c>
      <c r="GD113" s="34" t="s">
        <v>112</v>
      </c>
      <c r="GE113" s="34">
        <v>0</v>
      </c>
      <c r="GF113" s="34">
        <v>0</v>
      </c>
      <c r="GG113" s="34">
        <v>0</v>
      </c>
      <c r="GH113" s="34">
        <v>0</v>
      </c>
    </row>
    <row r="114" spans="1:190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  <c r="EN114" s="34" t="s">
        <v>113</v>
      </c>
      <c r="EO114" s="34">
        <v>0</v>
      </c>
      <c r="EP114" s="34">
        <v>0</v>
      </c>
      <c r="EQ114" s="34">
        <v>0</v>
      </c>
      <c r="ER114" s="34">
        <v>0</v>
      </c>
      <c r="EU114" s="34" t="s">
        <v>113</v>
      </c>
      <c r="EV114" s="34">
        <v>0</v>
      </c>
      <c r="EW114" s="34">
        <v>0</v>
      </c>
      <c r="EX114" s="34">
        <v>0</v>
      </c>
      <c r="EY114" s="34">
        <v>0</v>
      </c>
      <c r="FB114" s="34" t="s">
        <v>113</v>
      </c>
      <c r="FC114" s="34">
        <v>0</v>
      </c>
      <c r="FD114" s="34">
        <v>0</v>
      </c>
      <c r="FE114" s="34">
        <v>0</v>
      </c>
      <c r="FF114" s="34">
        <v>0</v>
      </c>
      <c r="FI114" s="34" t="s">
        <v>113</v>
      </c>
      <c r="FJ114" s="34">
        <v>0</v>
      </c>
      <c r="FK114" s="34">
        <v>0</v>
      </c>
      <c r="FL114" s="34">
        <v>0</v>
      </c>
      <c r="FM114" s="34">
        <v>0</v>
      </c>
      <c r="FP114" s="34" t="s">
        <v>113</v>
      </c>
      <c r="FQ114" s="34">
        <v>0</v>
      </c>
      <c r="FR114" s="34">
        <v>0</v>
      </c>
      <c r="FS114" s="34">
        <v>0</v>
      </c>
      <c r="FT114" s="34">
        <v>0</v>
      </c>
      <c r="FW114" s="34" t="s">
        <v>113</v>
      </c>
      <c r="FX114" s="34">
        <v>0</v>
      </c>
      <c r="FY114" s="34">
        <v>0</v>
      </c>
      <c r="FZ114" s="34">
        <v>0</v>
      </c>
      <c r="GA114" s="34">
        <v>0</v>
      </c>
      <c r="GD114" s="34" t="s">
        <v>113</v>
      </c>
      <c r="GE114" s="34">
        <v>0</v>
      </c>
      <c r="GF114" s="34">
        <v>0</v>
      </c>
      <c r="GG114" s="34">
        <v>0</v>
      </c>
      <c r="GH114" s="34">
        <v>0</v>
      </c>
    </row>
    <row r="115" spans="1:190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  <c r="EN115" s="34" t="s">
        <v>114</v>
      </c>
      <c r="EO115" s="34">
        <v>0</v>
      </c>
      <c r="EP115" s="34">
        <v>0</v>
      </c>
      <c r="EQ115" s="34">
        <v>0</v>
      </c>
      <c r="ER115" s="34">
        <v>0</v>
      </c>
      <c r="EU115" s="34" t="s">
        <v>114</v>
      </c>
      <c r="EV115" s="34">
        <v>0</v>
      </c>
      <c r="EW115" s="34">
        <v>0</v>
      </c>
      <c r="EX115" s="34">
        <v>0</v>
      </c>
      <c r="EY115" s="34">
        <v>0</v>
      </c>
      <c r="FB115" s="34" t="s">
        <v>114</v>
      </c>
      <c r="FC115" s="34">
        <v>0</v>
      </c>
      <c r="FD115" s="34">
        <v>0</v>
      </c>
      <c r="FE115" s="34">
        <v>0</v>
      </c>
      <c r="FF115" s="34">
        <v>0</v>
      </c>
      <c r="FI115" s="34" t="s">
        <v>114</v>
      </c>
      <c r="FJ115" s="34">
        <v>0</v>
      </c>
      <c r="FK115" s="34">
        <v>0</v>
      </c>
      <c r="FL115" s="34">
        <v>0</v>
      </c>
      <c r="FM115" s="34">
        <v>0</v>
      </c>
      <c r="FP115" s="34" t="s">
        <v>114</v>
      </c>
      <c r="FQ115" s="34">
        <v>0</v>
      </c>
      <c r="FR115" s="34">
        <v>0</v>
      </c>
      <c r="FS115" s="34">
        <v>0</v>
      </c>
      <c r="FT115" s="34">
        <v>0</v>
      </c>
      <c r="FW115" s="34" t="s">
        <v>114</v>
      </c>
      <c r="FX115" s="34">
        <v>0</v>
      </c>
      <c r="FY115" s="34">
        <v>0</v>
      </c>
      <c r="FZ115" s="34">
        <v>0</v>
      </c>
      <c r="GA115" s="34">
        <v>0</v>
      </c>
      <c r="GD115" s="34" t="s">
        <v>114</v>
      </c>
      <c r="GE115" s="34">
        <v>0</v>
      </c>
      <c r="GF115" s="34">
        <v>0</v>
      </c>
      <c r="GG115" s="34">
        <v>0</v>
      </c>
      <c r="GH115" s="34">
        <v>0</v>
      </c>
    </row>
    <row r="116" spans="1:190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  <c r="EN116" s="34" t="s">
        <v>115</v>
      </c>
      <c r="EO116" s="34">
        <v>0</v>
      </c>
      <c r="EP116" s="34">
        <v>0</v>
      </c>
      <c r="EQ116" s="34">
        <v>0</v>
      </c>
      <c r="ER116" s="34">
        <v>0</v>
      </c>
      <c r="EU116" s="34" t="s">
        <v>115</v>
      </c>
      <c r="EV116" s="34">
        <v>0</v>
      </c>
      <c r="EW116" s="34">
        <v>0</v>
      </c>
      <c r="EX116" s="34">
        <v>0</v>
      </c>
      <c r="EY116" s="34">
        <v>0</v>
      </c>
      <c r="FB116" s="34" t="s">
        <v>115</v>
      </c>
      <c r="FC116" s="34">
        <v>0</v>
      </c>
      <c r="FD116" s="34">
        <v>0</v>
      </c>
      <c r="FE116" s="34">
        <v>0</v>
      </c>
      <c r="FF116" s="34">
        <v>0</v>
      </c>
      <c r="FI116" s="34" t="s">
        <v>115</v>
      </c>
      <c r="FJ116" s="34">
        <v>0</v>
      </c>
      <c r="FK116" s="34">
        <v>0</v>
      </c>
      <c r="FL116" s="34">
        <v>0</v>
      </c>
      <c r="FM116" s="34">
        <v>0</v>
      </c>
      <c r="FP116" s="34" t="s">
        <v>115</v>
      </c>
      <c r="FQ116" s="34">
        <v>0</v>
      </c>
      <c r="FR116" s="34">
        <v>0</v>
      </c>
      <c r="FS116" s="34">
        <v>0</v>
      </c>
      <c r="FT116" s="34">
        <v>0</v>
      </c>
      <c r="FW116" s="34" t="s">
        <v>115</v>
      </c>
      <c r="FX116" s="34">
        <v>0</v>
      </c>
      <c r="FY116" s="34">
        <v>0</v>
      </c>
      <c r="FZ116" s="34">
        <v>0</v>
      </c>
      <c r="GA116" s="34">
        <v>0</v>
      </c>
      <c r="GD116" s="34" t="s">
        <v>115</v>
      </c>
      <c r="GE116" s="34">
        <v>0</v>
      </c>
      <c r="GF116" s="34">
        <v>0</v>
      </c>
      <c r="GG116" s="34">
        <v>0</v>
      </c>
      <c r="GH116" s="34">
        <v>0</v>
      </c>
    </row>
    <row r="117" spans="1:190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  <c r="EN117" s="34" t="s">
        <v>116</v>
      </c>
      <c r="EO117" s="34">
        <v>0</v>
      </c>
      <c r="EP117" s="34">
        <v>0</v>
      </c>
      <c r="EQ117" s="34">
        <v>0</v>
      </c>
      <c r="ER117" s="34">
        <v>0</v>
      </c>
      <c r="EU117" s="34" t="s">
        <v>116</v>
      </c>
      <c r="EV117" s="34">
        <v>0</v>
      </c>
      <c r="EW117" s="34">
        <v>0</v>
      </c>
      <c r="EX117" s="34">
        <v>0</v>
      </c>
      <c r="EY117" s="34">
        <v>0</v>
      </c>
      <c r="FB117" s="34" t="s">
        <v>116</v>
      </c>
      <c r="FC117" s="34">
        <v>0</v>
      </c>
      <c r="FD117" s="34">
        <v>0</v>
      </c>
      <c r="FE117" s="34">
        <v>0</v>
      </c>
      <c r="FF117" s="34">
        <v>0</v>
      </c>
      <c r="FI117" s="34" t="s">
        <v>116</v>
      </c>
      <c r="FJ117" s="34">
        <v>0</v>
      </c>
      <c r="FK117" s="34">
        <v>0</v>
      </c>
      <c r="FL117" s="34">
        <v>0</v>
      </c>
      <c r="FM117" s="34">
        <v>0</v>
      </c>
      <c r="FP117" s="34" t="s">
        <v>116</v>
      </c>
      <c r="FQ117" s="34">
        <v>0</v>
      </c>
      <c r="FR117" s="34">
        <v>0</v>
      </c>
      <c r="FS117" s="34">
        <v>0</v>
      </c>
      <c r="FT117" s="34">
        <v>0</v>
      </c>
      <c r="FW117" s="34" t="s">
        <v>116</v>
      </c>
      <c r="FX117" s="34">
        <v>0</v>
      </c>
      <c r="FY117" s="34">
        <v>0</v>
      </c>
      <c r="FZ117" s="34">
        <v>0</v>
      </c>
      <c r="GA117" s="34">
        <v>0</v>
      </c>
      <c r="GD117" s="34" t="s">
        <v>116</v>
      </c>
      <c r="GE117" s="34">
        <v>0</v>
      </c>
      <c r="GF117" s="34">
        <v>0</v>
      </c>
      <c r="GG117" s="34">
        <v>0</v>
      </c>
      <c r="GH117" s="34">
        <v>0</v>
      </c>
    </row>
    <row r="118" spans="1:190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  <c r="EN118" s="34" t="s">
        <v>117</v>
      </c>
      <c r="EO118" s="34">
        <v>0</v>
      </c>
      <c r="EP118" s="34">
        <v>0</v>
      </c>
      <c r="EQ118" s="34">
        <v>0</v>
      </c>
      <c r="ER118" s="34">
        <v>0</v>
      </c>
      <c r="EU118" s="34" t="s">
        <v>117</v>
      </c>
      <c r="EV118" s="34">
        <v>0</v>
      </c>
      <c r="EW118" s="34">
        <v>0</v>
      </c>
      <c r="EX118" s="34">
        <v>0</v>
      </c>
      <c r="EY118" s="34">
        <v>0</v>
      </c>
      <c r="FB118" s="34" t="s">
        <v>117</v>
      </c>
      <c r="FC118" s="34">
        <v>0</v>
      </c>
      <c r="FD118" s="34">
        <v>0</v>
      </c>
      <c r="FE118" s="34">
        <v>0</v>
      </c>
      <c r="FF118" s="34">
        <v>0</v>
      </c>
      <c r="FI118" s="34" t="s">
        <v>117</v>
      </c>
      <c r="FJ118" s="34">
        <v>0</v>
      </c>
      <c r="FK118" s="34">
        <v>0</v>
      </c>
      <c r="FL118" s="34">
        <v>0</v>
      </c>
      <c r="FM118" s="34">
        <v>0</v>
      </c>
      <c r="FP118" s="34" t="s">
        <v>117</v>
      </c>
      <c r="FQ118" s="34">
        <v>0</v>
      </c>
      <c r="FR118" s="34">
        <v>0</v>
      </c>
      <c r="FS118" s="34">
        <v>0</v>
      </c>
      <c r="FT118" s="34">
        <v>0</v>
      </c>
      <c r="FW118" s="34" t="s">
        <v>117</v>
      </c>
      <c r="FX118" s="34">
        <v>0</v>
      </c>
      <c r="FY118" s="34">
        <v>0</v>
      </c>
      <c r="FZ118" s="34">
        <v>0</v>
      </c>
      <c r="GA118" s="34">
        <v>0</v>
      </c>
      <c r="GD118" s="34" t="s">
        <v>117</v>
      </c>
      <c r="GE118" s="34">
        <v>0</v>
      </c>
      <c r="GF118" s="34">
        <v>0</v>
      </c>
      <c r="GG118" s="34">
        <v>0</v>
      </c>
      <c r="GH118" s="34">
        <v>0</v>
      </c>
    </row>
    <row r="119" spans="1:190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  <c r="EN119" s="34" t="s">
        <v>118</v>
      </c>
      <c r="EO119" s="34">
        <v>0</v>
      </c>
      <c r="EP119" s="34">
        <v>0</v>
      </c>
      <c r="EQ119" s="34">
        <v>0</v>
      </c>
      <c r="ER119" s="34">
        <v>0</v>
      </c>
      <c r="EU119" s="34" t="s">
        <v>118</v>
      </c>
      <c r="EV119" s="34">
        <v>0</v>
      </c>
      <c r="EW119" s="34">
        <v>0</v>
      </c>
      <c r="EX119" s="34">
        <v>0</v>
      </c>
      <c r="EY119" s="34">
        <v>0</v>
      </c>
      <c r="FB119" s="34" t="s">
        <v>118</v>
      </c>
      <c r="FC119" s="34">
        <v>0</v>
      </c>
      <c r="FD119" s="34">
        <v>0</v>
      </c>
      <c r="FE119" s="34">
        <v>0</v>
      </c>
      <c r="FF119" s="34">
        <v>0</v>
      </c>
      <c r="FI119" s="34" t="s">
        <v>118</v>
      </c>
      <c r="FJ119" s="34">
        <v>0</v>
      </c>
      <c r="FK119" s="34">
        <v>0</v>
      </c>
      <c r="FL119" s="34">
        <v>0</v>
      </c>
      <c r="FM119" s="34">
        <v>0</v>
      </c>
      <c r="FP119" s="34" t="s">
        <v>118</v>
      </c>
      <c r="FQ119" s="34">
        <v>0</v>
      </c>
      <c r="FR119" s="34">
        <v>0</v>
      </c>
      <c r="FS119" s="34">
        <v>0</v>
      </c>
      <c r="FT119" s="34">
        <v>0</v>
      </c>
      <c r="FW119" s="34" t="s">
        <v>118</v>
      </c>
      <c r="FX119" s="34">
        <v>0</v>
      </c>
      <c r="FY119" s="34">
        <v>0</v>
      </c>
      <c r="FZ119" s="34">
        <v>0</v>
      </c>
      <c r="GA119" s="34">
        <v>0</v>
      </c>
      <c r="GD119" s="34" t="s">
        <v>118</v>
      </c>
      <c r="GE119" s="34">
        <v>0</v>
      </c>
      <c r="GF119" s="34">
        <v>0</v>
      </c>
      <c r="GG119" s="34">
        <v>0</v>
      </c>
      <c r="GH119" s="34">
        <v>0</v>
      </c>
    </row>
    <row r="120" spans="1:190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  <c r="EN120" s="34" t="s">
        <v>119</v>
      </c>
      <c r="EO120" s="34">
        <v>0</v>
      </c>
      <c r="EP120" s="34">
        <v>0</v>
      </c>
      <c r="EQ120" s="34">
        <v>0</v>
      </c>
      <c r="ER120" s="34">
        <v>0</v>
      </c>
      <c r="EU120" s="34" t="s">
        <v>119</v>
      </c>
      <c r="EV120" s="34">
        <v>0</v>
      </c>
      <c r="EW120" s="34">
        <v>0</v>
      </c>
      <c r="EX120" s="34">
        <v>0</v>
      </c>
      <c r="EY120" s="34">
        <v>0</v>
      </c>
      <c r="FB120" s="34" t="s">
        <v>119</v>
      </c>
      <c r="FC120" s="34">
        <v>0</v>
      </c>
      <c r="FD120" s="34">
        <v>0</v>
      </c>
      <c r="FE120" s="34">
        <v>0</v>
      </c>
      <c r="FF120" s="34">
        <v>0</v>
      </c>
      <c r="FI120" s="34" t="s">
        <v>119</v>
      </c>
      <c r="FJ120" s="34">
        <v>0</v>
      </c>
      <c r="FK120" s="34">
        <v>0</v>
      </c>
      <c r="FL120" s="34">
        <v>0</v>
      </c>
      <c r="FM120" s="34">
        <v>0</v>
      </c>
      <c r="FP120" s="34" t="s">
        <v>119</v>
      </c>
      <c r="FQ120" s="34">
        <v>0</v>
      </c>
      <c r="FR120" s="34">
        <v>0</v>
      </c>
      <c r="FS120" s="34">
        <v>0</v>
      </c>
      <c r="FT120" s="34">
        <v>0</v>
      </c>
      <c r="FW120" s="34" t="s">
        <v>119</v>
      </c>
      <c r="FX120" s="34">
        <v>0</v>
      </c>
      <c r="FY120" s="34">
        <v>0</v>
      </c>
      <c r="FZ120" s="34">
        <v>0</v>
      </c>
      <c r="GA120" s="34">
        <v>0</v>
      </c>
      <c r="GD120" s="34" t="s">
        <v>119</v>
      </c>
      <c r="GE120" s="34">
        <v>0</v>
      </c>
      <c r="GF120" s="34">
        <v>0</v>
      </c>
      <c r="GG120" s="34">
        <v>0</v>
      </c>
      <c r="GH120" s="34">
        <v>0</v>
      </c>
    </row>
    <row r="121" spans="1:190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  <c r="EN121" s="34" t="s">
        <v>120</v>
      </c>
      <c r="EO121" s="34">
        <v>0</v>
      </c>
      <c r="EP121" s="34">
        <v>0</v>
      </c>
      <c r="EQ121" s="34">
        <v>0</v>
      </c>
      <c r="ER121" s="34">
        <v>0</v>
      </c>
      <c r="EU121" s="34" t="s">
        <v>120</v>
      </c>
      <c r="EV121" s="34">
        <v>0</v>
      </c>
      <c r="EW121" s="34">
        <v>0</v>
      </c>
      <c r="EX121" s="34">
        <v>0</v>
      </c>
      <c r="EY121" s="34">
        <v>0</v>
      </c>
      <c r="FB121" s="34" t="s">
        <v>120</v>
      </c>
      <c r="FC121" s="34">
        <v>0</v>
      </c>
      <c r="FD121" s="34">
        <v>0</v>
      </c>
      <c r="FE121" s="34">
        <v>0</v>
      </c>
      <c r="FF121" s="34">
        <v>0</v>
      </c>
      <c r="FI121" s="34" t="s">
        <v>120</v>
      </c>
      <c r="FJ121" s="34">
        <v>0</v>
      </c>
      <c r="FK121" s="34">
        <v>0</v>
      </c>
      <c r="FL121" s="34">
        <v>0</v>
      </c>
      <c r="FM121" s="34">
        <v>0</v>
      </c>
      <c r="FP121" s="34" t="s">
        <v>120</v>
      </c>
      <c r="FQ121" s="34">
        <v>0</v>
      </c>
      <c r="FR121" s="34">
        <v>0</v>
      </c>
      <c r="FS121" s="34">
        <v>0</v>
      </c>
      <c r="FT121" s="34">
        <v>0</v>
      </c>
      <c r="FW121" s="34" t="s">
        <v>120</v>
      </c>
      <c r="FX121" s="34">
        <v>0</v>
      </c>
      <c r="FY121" s="34">
        <v>0</v>
      </c>
      <c r="FZ121" s="34">
        <v>0</v>
      </c>
      <c r="GA121" s="34">
        <v>0</v>
      </c>
      <c r="GD121" s="34" t="s">
        <v>120</v>
      </c>
      <c r="GE121" s="34">
        <v>0</v>
      </c>
      <c r="GF121" s="34">
        <v>0</v>
      </c>
      <c r="GG121" s="34">
        <v>0</v>
      </c>
      <c r="GH121" s="34">
        <v>0</v>
      </c>
    </row>
    <row r="122" spans="1:190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  <c r="EN122" s="34" t="s">
        <v>121</v>
      </c>
      <c r="EO122" s="34">
        <v>0</v>
      </c>
      <c r="EP122" s="34">
        <v>0</v>
      </c>
      <c r="EQ122" s="34">
        <v>0</v>
      </c>
      <c r="ER122" s="34">
        <v>0</v>
      </c>
      <c r="EU122" s="34" t="s">
        <v>121</v>
      </c>
      <c r="EV122" s="34">
        <v>0</v>
      </c>
      <c r="EW122" s="34">
        <v>0</v>
      </c>
      <c r="EX122" s="34">
        <v>0</v>
      </c>
      <c r="EY122" s="34">
        <v>0</v>
      </c>
      <c r="FB122" s="34" t="s">
        <v>121</v>
      </c>
      <c r="FC122" s="34">
        <v>0</v>
      </c>
      <c r="FD122" s="34">
        <v>0</v>
      </c>
      <c r="FE122" s="34">
        <v>0</v>
      </c>
      <c r="FF122" s="34">
        <v>0</v>
      </c>
      <c r="FI122" s="34" t="s">
        <v>121</v>
      </c>
      <c r="FJ122" s="34">
        <v>0</v>
      </c>
      <c r="FK122" s="34">
        <v>0</v>
      </c>
      <c r="FL122" s="34">
        <v>0</v>
      </c>
      <c r="FM122" s="34">
        <v>0</v>
      </c>
      <c r="FP122" s="34" t="s">
        <v>121</v>
      </c>
      <c r="FQ122" s="34">
        <v>0</v>
      </c>
      <c r="FR122" s="34">
        <v>0</v>
      </c>
      <c r="FS122" s="34">
        <v>0</v>
      </c>
      <c r="FT122" s="34">
        <v>0</v>
      </c>
      <c r="FW122" s="34" t="s">
        <v>121</v>
      </c>
      <c r="FX122" s="34">
        <v>0</v>
      </c>
      <c r="FY122" s="34">
        <v>0</v>
      </c>
      <c r="FZ122" s="34">
        <v>0</v>
      </c>
      <c r="GA122" s="34">
        <v>0</v>
      </c>
      <c r="GD122" s="34" t="s">
        <v>121</v>
      </c>
      <c r="GE122" s="34">
        <v>0</v>
      </c>
      <c r="GF122" s="34">
        <v>0</v>
      </c>
      <c r="GG122" s="34">
        <v>0</v>
      </c>
      <c r="GH122" s="34">
        <v>0</v>
      </c>
    </row>
    <row r="123" spans="1:190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  <c r="EN123" s="34" t="s">
        <v>122</v>
      </c>
      <c r="EO123" s="34">
        <v>0</v>
      </c>
      <c r="EP123" s="34">
        <v>0</v>
      </c>
      <c r="EQ123" s="34">
        <v>0</v>
      </c>
      <c r="ER123" s="34">
        <v>0</v>
      </c>
      <c r="EU123" s="34" t="s">
        <v>122</v>
      </c>
      <c r="EV123" s="34">
        <v>0</v>
      </c>
      <c r="EW123" s="34">
        <v>0</v>
      </c>
      <c r="EX123" s="34">
        <v>0</v>
      </c>
      <c r="EY123" s="34">
        <v>0</v>
      </c>
      <c r="FB123" s="34" t="s">
        <v>122</v>
      </c>
      <c r="FC123" s="34">
        <v>0</v>
      </c>
      <c r="FD123" s="34">
        <v>0</v>
      </c>
      <c r="FE123" s="34">
        <v>0</v>
      </c>
      <c r="FF123" s="34">
        <v>0</v>
      </c>
      <c r="FI123" s="34" t="s">
        <v>122</v>
      </c>
      <c r="FJ123" s="34">
        <v>0</v>
      </c>
      <c r="FK123" s="34">
        <v>0</v>
      </c>
      <c r="FL123" s="34">
        <v>0</v>
      </c>
      <c r="FM123" s="34">
        <v>0</v>
      </c>
      <c r="FP123" s="34" t="s">
        <v>122</v>
      </c>
      <c r="FQ123" s="34">
        <v>0</v>
      </c>
      <c r="FR123" s="34">
        <v>0</v>
      </c>
      <c r="FS123" s="34">
        <v>0</v>
      </c>
      <c r="FT123" s="34">
        <v>0</v>
      </c>
      <c r="FW123" s="34" t="s">
        <v>122</v>
      </c>
      <c r="FX123" s="34">
        <v>0</v>
      </c>
      <c r="FY123" s="34">
        <v>0</v>
      </c>
      <c r="FZ123" s="34">
        <v>0</v>
      </c>
      <c r="GA123" s="34">
        <v>0</v>
      </c>
      <c r="GD123" s="34" t="s">
        <v>122</v>
      </c>
      <c r="GE123" s="34">
        <v>0</v>
      </c>
      <c r="GF123" s="34">
        <v>0</v>
      </c>
      <c r="GG123" s="34">
        <v>0</v>
      </c>
      <c r="GH123" s="34">
        <v>0</v>
      </c>
    </row>
    <row r="124" spans="1:190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  <c r="EN124" s="34" t="s">
        <v>123</v>
      </c>
      <c r="EO124" s="34">
        <v>0</v>
      </c>
      <c r="EP124" s="34">
        <v>0</v>
      </c>
      <c r="EQ124" s="34">
        <v>0</v>
      </c>
      <c r="ER124" s="34">
        <v>0</v>
      </c>
      <c r="EU124" s="34" t="s">
        <v>123</v>
      </c>
      <c r="EV124" s="34">
        <v>0</v>
      </c>
      <c r="EW124" s="34">
        <v>0</v>
      </c>
      <c r="EX124" s="34">
        <v>0</v>
      </c>
      <c r="EY124" s="34">
        <v>0</v>
      </c>
      <c r="FB124" s="34" t="s">
        <v>123</v>
      </c>
      <c r="FC124" s="34">
        <v>0</v>
      </c>
      <c r="FD124" s="34">
        <v>0</v>
      </c>
      <c r="FE124" s="34">
        <v>0</v>
      </c>
      <c r="FF124" s="34">
        <v>0</v>
      </c>
      <c r="FI124" s="34" t="s">
        <v>123</v>
      </c>
      <c r="FJ124" s="34">
        <v>0</v>
      </c>
      <c r="FK124" s="34">
        <v>0</v>
      </c>
      <c r="FL124" s="34">
        <v>0</v>
      </c>
      <c r="FM124" s="34">
        <v>0</v>
      </c>
      <c r="FP124" s="34" t="s">
        <v>123</v>
      </c>
      <c r="FQ124" s="34">
        <v>0</v>
      </c>
      <c r="FR124" s="34">
        <v>0</v>
      </c>
      <c r="FS124" s="34">
        <v>0</v>
      </c>
      <c r="FT124" s="34">
        <v>0</v>
      </c>
      <c r="FW124" s="34" t="s">
        <v>123</v>
      </c>
      <c r="FX124" s="34">
        <v>0</v>
      </c>
      <c r="FY124" s="34">
        <v>0</v>
      </c>
      <c r="FZ124" s="34">
        <v>0</v>
      </c>
      <c r="GA124" s="34">
        <v>0</v>
      </c>
      <c r="GD124" s="34" t="s">
        <v>123</v>
      </c>
      <c r="GE124" s="34">
        <v>0</v>
      </c>
      <c r="GF124" s="34">
        <v>0</v>
      </c>
      <c r="GG124" s="34">
        <v>0</v>
      </c>
      <c r="GH124" s="34">
        <v>0</v>
      </c>
    </row>
    <row r="125" spans="1:190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  <c r="EN125" s="34" t="s">
        <v>124</v>
      </c>
      <c r="EO125" s="34">
        <v>0</v>
      </c>
      <c r="EP125" s="34">
        <v>0</v>
      </c>
      <c r="EQ125" s="34">
        <v>0</v>
      </c>
      <c r="ER125" s="34">
        <v>0</v>
      </c>
      <c r="EU125" s="34" t="s">
        <v>124</v>
      </c>
      <c r="EV125" s="34">
        <v>0</v>
      </c>
      <c r="EW125" s="34">
        <v>0</v>
      </c>
      <c r="EX125" s="34">
        <v>0</v>
      </c>
      <c r="EY125" s="34">
        <v>0</v>
      </c>
      <c r="FB125" s="34" t="s">
        <v>124</v>
      </c>
      <c r="FC125" s="34">
        <v>0</v>
      </c>
      <c r="FD125" s="34">
        <v>0</v>
      </c>
      <c r="FE125" s="34">
        <v>0</v>
      </c>
      <c r="FF125" s="34">
        <v>0</v>
      </c>
      <c r="FI125" s="34" t="s">
        <v>124</v>
      </c>
      <c r="FJ125" s="34">
        <v>0</v>
      </c>
      <c r="FK125" s="34">
        <v>0</v>
      </c>
      <c r="FL125" s="34">
        <v>0</v>
      </c>
      <c r="FM125" s="34">
        <v>0</v>
      </c>
      <c r="FP125" s="34" t="s">
        <v>124</v>
      </c>
      <c r="FQ125" s="34">
        <v>0</v>
      </c>
      <c r="FR125" s="34">
        <v>0</v>
      </c>
      <c r="FS125" s="34">
        <v>0</v>
      </c>
      <c r="FT125" s="34">
        <v>0</v>
      </c>
      <c r="FW125" s="34" t="s">
        <v>124</v>
      </c>
      <c r="FX125" s="34">
        <v>0</v>
      </c>
      <c r="FY125" s="34">
        <v>0</v>
      </c>
      <c r="FZ125" s="34">
        <v>0</v>
      </c>
      <c r="GA125" s="34">
        <v>0</v>
      </c>
      <c r="GD125" s="34" t="s">
        <v>124</v>
      </c>
      <c r="GE125" s="34">
        <v>0</v>
      </c>
      <c r="GF125" s="34">
        <v>0</v>
      </c>
      <c r="GG125" s="34">
        <v>0</v>
      </c>
      <c r="GH125" s="34">
        <v>0</v>
      </c>
    </row>
    <row r="126" spans="1:190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  <c r="EN126" s="34" t="s">
        <v>125</v>
      </c>
      <c r="EO126" s="34">
        <v>0</v>
      </c>
      <c r="EP126" s="34">
        <v>0</v>
      </c>
      <c r="EQ126" s="34">
        <v>0</v>
      </c>
      <c r="ER126" s="34">
        <v>0</v>
      </c>
      <c r="EU126" s="34" t="s">
        <v>125</v>
      </c>
      <c r="EV126" s="34">
        <v>0</v>
      </c>
      <c r="EW126" s="34">
        <v>0</v>
      </c>
      <c r="EX126" s="34">
        <v>0</v>
      </c>
      <c r="EY126" s="34">
        <v>0</v>
      </c>
      <c r="FB126" s="34" t="s">
        <v>125</v>
      </c>
      <c r="FC126" s="34">
        <v>0</v>
      </c>
      <c r="FD126" s="34">
        <v>0</v>
      </c>
      <c r="FE126" s="34">
        <v>0</v>
      </c>
      <c r="FF126" s="34">
        <v>0</v>
      </c>
      <c r="FI126" s="34" t="s">
        <v>125</v>
      </c>
      <c r="FJ126" s="34">
        <v>0</v>
      </c>
      <c r="FK126" s="34">
        <v>0</v>
      </c>
      <c r="FL126" s="34">
        <v>0</v>
      </c>
      <c r="FM126" s="34">
        <v>0</v>
      </c>
      <c r="FP126" s="34" t="s">
        <v>125</v>
      </c>
      <c r="FQ126" s="34">
        <v>0</v>
      </c>
      <c r="FR126" s="34">
        <v>0</v>
      </c>
      <c r="FS126" s="34">
        <v>0</v>
      </c>
      <c r="FT126" s="34">
        <v>0</v>
      </c>
      <c r="FW126" s="34" t="s">
        <v>125</v>
      </c>
      <c r="FX126" s="34">
        <v>0</v>
      </c>
      <c r="FY126" s="34">
        <v>0</v>
      </c>
      <c r="FZ126" s="34">
        <v>0</v>
      </c>
      <c r="GA126" s="34">
        <v>0</v>
      </c>
      <c r="GD126" s="34" t="s">
        <v>125</v>
      </c>
      <c r="GE126" s="34">
        <v>0</v>
      </c>
      <c r="GF126" s="34">
        <v>0</v>
      </c>
      <c r="GG126" s="34">
        <v>0</v>
      </c>
      <c r="GH126" s="34">
        <v>0</v>
      </c>
    </row>
    <row r="127" spans="1:190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  <c r="EN127" s="34" t="s">
        <v>126</v>
      </c>
      <c r="EO127" s="34">
        <v>0</v>
      </c>
      <c r="EP127" s="34">
        <v>0</v>
      </c>
      <c r="EQ127" s="34">
        <v>0</v>
      </c>
      <c r="ER127" s="34">
        <v>0</v>
      </c>
      <c r="EU127" s="34" t="s">
        <v>126</v>
      </c>
      <c r="EV127" s="34">
        <v>0</v>
      </c>
      <c r="EW127" s="34">
        <v>0</v>
      </c>
      <c r="EX127" s="34">
        <v>0</v>
      </c>
      <c r="EY127" s="34">
        <v>0</v>
      </c>
      <c r="FB127" s="34" t="s">
        <v>126</v>
      </c>
      <c r="FC127" s="34">
        <v>0</v>
      </c>
      <c r="FD127" s="34">
        <v>0</v>
      </c>
      <c r="FE127" s="34">
        <v>0</v>
      </c>
      <c r="FF127" s="34">
        <v>0</v>
      </c>
      <c r="FI127" s="34" t="s">
        <v>126</v>
      </c>
      <c r="FJ127" s="34">
        <v>0</v>
      </c>
      <c r="FK127" s="34">
        <v>0</v>
      </c>
      <c r="FL127" s="34">
        <v>0</v>
      </c>
      <c r="FM127" s="34">
        <v>0</v>
      </c>
      <c r="FP127" s="34" t="s">
        <v>126</v>
      </c>
      <c r="FQ127" s="34">
        <v>0</v>
      </c>
      <c r="FR127" s="34">
        <v>0</v>
      </c>
      <c r="FS127" s="34">
        <v>0</v>
      </c>
      <c r="FT127" s="34">
        <v>0</v>
      </c>
      <c r="FW127" s="34" t="s">
        <v>126</v>
      </c>
      <c r="FX127" s="34">
        <v>0</v>
      </c>
      <c r="FY127" s="34">
        <v>0</v>
      </c>
      <c r="FZ127" s="34">
        <v>0</v>
      </c>
      <c r="GA127" s="34">
        <v>0</v>
      </c>
      <c r="GD127" s="34" t="s">
        <v>126</v>
      </c>
      <c r="GE127" s="34">
        <v>0</v>
      </c>
      <c r="GF127" s="34">
        <v>0</v>
      </c>
      <c r="GG127" s="34">
        <v>0</v>
      </c>
      <c r="GH127" s="34">
        <v>0</v>
      </c>
    </row>
    <row r="128" spans="1:190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  <c r="EN128" s="34" t="s">
        <v>127</v>
      </c>
      <c r="EO128" s="34">
        <v>0</v>
      </c>
      <c r="EP128" s="34">
        <v>0</v>
      </c>
      <c r="EQ128" s="34">
        <v>0</v>
      </c>
      <c r="ER128" s="34">
        <v>0</v>
      </c>
      <c r="EU128" s="34" t="s">
        <v>127</v>
      </c>
      <c r="EV128" s="34">
        <v>0</v>
      </c>
      <c r="EW128" s="34">
        <v>0</v>
      </c>
      <c r="EX128" s="34">
        <v>0</v>
      </c>
      <c r="EY128" s="34">
        <v>0</v>
      </c>
      <c r="FB128" s="34" t="s">
        <v>127</v>
      </c>
      <c r="FC128" s="34">
        <v>0</v>
      </c>
      <c r="FD128" s="34">
        <v>0</v>
      </c>
      <c r="FE128" s="34">
        <v>0</v>
      </c>
      <c r="FF128" s="34">
        <v>0</v>
      </c>
      <c r="FI128" s="34" t="s">
        <v>127</v>
      </c>
      <c r="FJ128" s="34">
        <v>0</v>
      </c>
      <c r="FK128" s="34">
        <v>0</v>
      </c>
      <c r="FL128" s="34">
        <v>0</v>
      </c>
      <c r="FM128" s="34">
        <v>0</v>
      </c>
      <c r="FP128" s="34" t="s">
        <v>127</v>
      </c>
      <c r="FQ128" s="34">
        <v>0</v>
      </c>
      <c r="FR128" s="34">
        <v>0</v>
      </c>
      <c r="FS128" s="34">
        <v>0</v>
      </c>
      <c r="FT128" s="34">
        <v>0</v>
      </c>
      <c r="FW128" s="34" t="s">
        <v>127</v>
      </c>
      <c r="FX128" s="34">
        <v>0</v>
      </c>
      <c r="FY128" s="34">
        <v>0</v>
      </c>
      <c r="FZ128" s="34">
        <v>0</v>
      </c>
      <c r="GA128" s="34">
        <v>0</v>
      </c>
      <c r="GD128" s="34" t="s">
        <v>127</v>
      </c>
      <c r="GE128" s="34">
        <v>0</v>
      </c>
      <c r="GF128" s="34">
        <v>0</v>
      </c>
      <c r="GG128" s="34">
        <v>0</v>
      </c>
      <c r="GH128" s="34">
        <v>0</v>
      </c>
    </row>
    <row r="129" spans="1:190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  <c r="EN129" s="34" t="s">
        <v>128</v>
      </c>
      <c r="EO129" s="34">
        <v>0</v>
      </c>
      <c r="EP129" s="34">
        <v>0</v>
      </c>
      <c r="EQ129" s="34">
        <v>0</v>
      </c>
      <c r="ER129" s="34">
        <v>0</v>
      </c>
      <c r="EU129" s="34" t="s">
        <v>128</v>
      </c>
      <c r="EV129" s="34">
        <v>0</v>
      </c>
      <c r="EW129" s="34">
        <v>0</v>
      </c>
      <c r="EX129" s="34">
        <v>0</v>
      </c>
      <c r="EY129" s="34">
        <v>0</v>
      </c>
      <c r="FB129" s="34" t="s">
        <v>128</v>
      </c>
      <c r="FC129" s="34">
        <v>0</v>
      </c>
      <c r="FD129" s="34">
        <v>0</v>
      </c>
      <c r="FE129" s="34">
        <v>0</v>
      </c>
      <c r="FF129" s="34">
        <v>0</v>
      </c>
      <c r="FI129" s="34" t="s">
        <v>128</v>
      </c>
      <c r="FJ129" s="34">
        <v>0</v>
      </c>
      <c r="FK129" s="34">
        <v>0</v>
      </c>
      <c r="FL129" s="34">
        <v>0</v>
      </c>
      <c r="FM129" s="34">
        <v>0</v>
      </c>
      <c r="FP129" s="34" t="s">
        <v>128</v>
      </c>
      <c r="FQ129" s="34">
        <v>0</v>
      </c>
      <c r="FR129" s="34">
        <v>0</v>
      </c>
      <c r="FS129" s="34">
        <v>0</v>
      </c>
      <c r="FT129" s="34">
        <v>0</v>
      </c>
      <c r="FW129" s="34" t="s">
        <v>128</v>
      </c>
      <c r="FX129" s="34">
        <v>0</v>
      </c>
      <c r="FY129" s="34">
        <v>0</v>
      </c>
      <c r="FZ129" s="34">
        <v>0</v>
      </c>
      <c r="GA129" s="34">
        <v>0</v>
      </c>
      <c r="GD129" s="34" t="s">
        <v>128</v>
      </c>
      <c r="GE129" s="34">
        <v>0</v>
      </c>
      <c r="GF129" s="34">
        <v>0</v>
      </c>
      <c r="GG129" s="34">
        <v>0</v>
      </c>
      <c r="GH129" s="34">
        <v>0</v>
      </c>
    </row>
    <row r="130" spans="1:190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  <c r="EN130" s="34" t="s">
        <v>129</v>
      </c>
      <c r="EO130" s="34">
        <v>0</v>
      </c>
      <c r="EP130" s="34">
        <v>0</v>
      </c>
      <c r="EQ130" s="34">
        <v>0</v>
      </c>
      <c r="ER130" s="34">
        <v>0</v>
      </c>
      <c r="EU130" s="34" t="s">
        <v>129</v>
      </c>
      <c r="EV130" s="34">
        <v>0</v>
      </c>
      <c r="EW130" s="34">
        <v>0</v>
      </c>
      <c r="EX130" s="34">
        <v>0</v>
      </c>
      <c r="EY130" s="34">
        <v>0</v>
      </c>
      <c r="FB130" s="34" t="s">
        <v>129</v>
      </c>
      <c r="FC130" s="34">
        <v>0</v>
      </c>
      <c r="FD130" s="34">
        <v>0</v>
      </c>
      <c r="FE130" s="34">
        <v>0</v>
      </c>
      <c r="FF130" s="34">
        <v>0</v>
      </c>
      <c r="FI130" s="34" t="s">
        <v>129</v>
      </c>
      <c r="FJ130" s="34">
        <v>0</v>
      </c>
      <c r="FK130" s="34">
        <v>0</v>
      </c>
      <c r="FL130" s="34">
        <v>0</v>
      </c>
      <c r="FM130" s="34">
        <v>0</v>
      </c>
      <c r="FP130" s="34" t="s">
        <v>129</v>
      </c>
      <c r="FQ130" s="34">
        <v>0</v>
      </c>
      <c r="FR130" s="34">
        <v>0</v>
      </c>
      <c r="FS130" s="34">
        <v>0</v>
      </c>
      <c r="FT130" s="34">
        <v>0</v>
      </c>
      <c r="FW130" s="34" t="s">
        <v>129</v>
      </c>
      <c r="FX130" s="34">
        <v>0</v>
      </c>
      <c r="FY130" s="34">
        <v>0</v>
      </c>
      <c r="FZ130" s="34">
        <v>0</v>
      </c>
      <c r="GA130" s="34">
        <v>0</v>
      </c>
      <c r="GD130" s="34" t="s">
        <v>129</v>
      </c>
      <c r="GE130" s="34">
        <v>0</v>
      </c>
      <c r="GF130" s="34">
        <v>0</v>
      </c>
      <c r="GG130" s="34">
        <v>0</v>
      </c>
      <c r="GH130" s="34">
        <v>0</v>
      </c>
    </row>
    <row r="131" spans="1:190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  <c r="EN131" s="34" t="s">
        <v>130</v>
      </c>
      <c r="EO131" s="34">
        <v>0</v>
      </c>
      <c r="EP131" s="34">
        <v>0</v>
      </c>
      <c r="EQ131" s="34">
        <v>0</v>
      </c>
      <c r="ER131" s="34">
        <v>0</v>
      </c>
      <c r="EU131" s="34" t="s">
        <v>130</v>
      </c>
      <c r="EV131" s="34">
        <v>0</v>
      </c>
      <c r="EW131" s="34">
        <v>0</v>
      </c>
      <c r="EX131" s="34">
        <v>0</v>
      </c>
      <c r="EY131" s="34">
        <v>0</v>
      </c>
      <c r="FB131" s="34" t="s">
        <v>130</v>
      </c>
      <c r="FC131" s="34">
        <v>0</v>
      </c>
      <c r="FD131" s="34">
        <v>0</v>
      </c>
      <c r="FE131" s="34">
        <v>0</v>
      </c>
      <c r="FF131" s="34">
        <v>0</v>
      </c>
      <c r="FI131" s="34" t="s">
        <v>130</v>
      </c>
      <c r="FJ131" s="34">
        <v>0</v>
      </c>
      <c r="FK131" s="34">
        <v>0</v>
      </c>
      <c r="FL131" s="34">
        <v>0</v>
      </c>
      <c r="FM131" s="34">
        <v>0</v>
      </c>
      <c r="FP131" s="34" t="s">
        <v>130</v>
      </c>
      <c r="FQ131" s="34">
        <v>0</v>
      </c>
      <c r="FR131" s="34">
        <v>0</v>
      </c>
      <c r="FS131" s="34">
        <v>0</v>
      </c>
      <c r="FT131" s="34">
        <v>0</v>
      </c>
      <c r="FW131" s="34" t="s">
        <v>130</v>
      </c>
      <c r="FX131" s="34">
        <v>0</v>
      </c>
      <c r="FY131" s="34">
        <v>0</v>
      </c>
      <c r="FZ131" s="34">
        <v>0</v>
      </c>
      <c r="GA131" s="34">
        <v>0</v>
      </c>
      <c r="GD131" s="34" t="s">
        <v>130</v>
      </c>
      <c r="GE131" s="34">
        <v>0</v>
      </c>
      <c r="GF131" s="34">
        <v>0</v>
      </c>
      <c r="GG131" s="34">
        <v>0</v>
      </c>
      <c r="GH131" s="34">
        <v>0</v>
      </c>
    </row>
    <row r="132" spans="1:190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  <c r="EN132" s="34" t="s">
        <v>131</v>
      </c>
      <c r="EO132" s="34">
        <v>0</v>
      </c>
      <c r="EP132" s="34">
        <v>0</v>
      </c>
      <c r="EQ132" s="34">
        <v>0</v>
      </c>
      <c r="ER132" s="34">
        <v>0</v>
      </c>
      <c r="EU132" s="34" t="s">
        <v>131</v>
      </c>
      <c r="EV132" s="34">
        <v>0</v>
      </c>
      <c r="EW132" s="34">
        <v>0</v>
      </c>
      <c r="EX132" s="34">
        <v>0</v>
      </c>
      <c r="EY132" s="34">
        <v>0</v>
      </c>
      <c r="FB132" s="34" t="s">
        <v>131</v>
      </c>
      <c r="FC132" s="34">
        <v>0</v>
      </c>
      <c r="FD132" s="34">
        <v>0</v>
      </c>
      <c r="FE132" s="34">
        <v>0</v>
      </c>
      <c r="FF132" s="34">
        <v>0</v>
      </c>
      <c r="FI132" s="34" t="s">
        <v>131</v>
      </c>
      <c r="FJ132" s="34">
        <v>0</v>
      </c>
      <c r="FK132" s="34">
        <v>0</v>
      </c>
      <c r="FL132" s="34">
        <v>0</v>
      </c>
      <c r="FM132" s="34">
        <v>0</v>
      </c>
      <c r="FP132" s="34" t="s">
        <v>131</v>
      </c>
      <c r="FQ132" s="34">
        <v>0</v>
      </c>
      <c r="FR132" s="34">
        <v>0</v>
      </c>
      <c r="FS132" s="34">
        <v>0</v>
      </c>
      <c r="FT132" s="34">
        <v>0</v>
      </c>
      <c r="FW132" s="34" t="s">
        <v>131</v>
      </c>
      <c r="FX132" s="34">
        <v>0</v>
      </c>
      <c r="FY132" s="34">
        <v>0</v>
      </c>
      <c r="FZ132" s="34">
        <v>0</v>
      </c>
      <c r="GA132" s="34">
        <v>0</v>
      </c>
      <c r="GD132" s="34" t="s">
        <v>131</v>
      </c>
      <c r="GE132" s="34">
        <v>0</v>
      </c>
      <c r="GF132" s="34">
        <v>0</v>
      </c>
      <c r="GG132" s="34">
        <v>0</v>
      </c>
      <c r="GH132" s="34">
        <v>0</v>
      </c>
    </row>
    <row r="133" spans="1:190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  <c r="EN133" s="34" t="s">
        <v>132</v>
      </c>
      <c r="EO133" s="34">
        <v>0</v>
      </c>
      <c r="EP133" s="34">
        <v>0</v>
      </c>
      <c r="EQ133" s="34">
        <v>0</v>
      </c>
      <c r="ER133" s="34">
        <v>0</v>
      </c>
      <c r="EU133" s="34" t="s">
        <v>132</v>
      </c>
      <c r="EV133" s="34">
        <v>0</v>
      </c>
      <c r="EW133" s="34">
        <v>0</v>
      </c>
      <c r="EX133" s="34">
        <v>0</v>
      </c>
      <c r="EY133" s="34">
        <v>0</v>
      </c>
      <c r="FB133" s="34" t="s">
        <v>132</v>
      </c>
      <c r="FC133" s="34">
        <v>0</v>
      </c>
      <c r="FD133" s="34">
        <v>0</v>
      </c>
      <c r="FE133" s="34">
        <v>0</v>
      </c>
      <c r="FF133" s="34">
        <v>0</v>
      </c>
      <c r="FI133" s="34" t="s">
        <v>132</v>
      </c>
      <c r="FJ133" s="34">
        <v>0</v>
      </c>
      <c r="FK133" s="34">
        <v>0</v>
      </c>
      <c r="FL133" s="34">
        <v>0</v>
      </c>
      <c r="FM133" s="34">
        <v>0</v>
      </c>
      <c r="FP133" s="34" t="s">
        <v>132</v>
      </c>
      <c r="FQ133" s="34">
        <v>0</v>
      </c>
      <c r="FR133" s="34">
        <v>0</v>
      </c>
      <c r="FS133" s="34">
        <v>0</v>
      </c>
      <c r="FT133" s="34">
        <v>0</v>
      </c>
      <c r="FW133" s="34" t="s">
        <v>132</v>
      </c>
      <c r="FX133" s="34">
        <v>0</v>
      </c>
      <c r="FY133" s="34">
        <v>0</v>
      </c>
      <c r="FZ133" s="34">
        <v>0</v>
      </c>
      <c r="GA133" s="34">
        <v>0</v>
      </c>
      <c r="GD133" s="34" t="s">
        <v>132</v>
      </c>
      <c r="GE133" s="34">
        <v>0</v>
      </c>
      <c r="GF133" s="34">
        <v>0</v>
      </c>
      <c r="GG133" s="34">
        <v>0</v>
      </c>
      <c r="GH133" s="34">
        <v>0</v>
      </c>
    </row>
    <row r="134" spans="1:190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  <c r="EN134" s="34" t="s">
        <v>133</v>
      </c>
      <c r="EO134" s="34">
        <v>0</v>
      </c>
      <c r="EP134" s="34">
        <v>0</v>
      </c>
      <c r="EQ134" s="34">
        <v>0</v>
      </c>
      <c r="ER134" s="34">
        <v>0</v>
      </c>
      <c r="EU134" s="34" t="s">
        <v>133</v>
      </c>
      <c r="EV134" s="34">
        <v>0</v>
      </c>
      <c r="EW134" s="34">
        <v>0</v>
      </c>
      <c r="EX134" s="34">
        <v>0</v>
      </c>
      <c r="EY134" s="34">
        <v>0</v>
      </c>
      <c r="FB134" s="34" t="s">
        <v>133</v>
      </c>
      <c r="FC134" s="34">
        <v>0</v>
      </c>
      <c r="FD134" s="34">
        <v>0</v>
      </c>
      <c r="FE134" s="34">
        <v>0</v>
      </c>
      <c r="FF134" s="34">
        <v>0</v>
      </c>
      <c r="FI134" s="34" t="s">
        <v>133</v>
      </c>
      <c r="FJ134" s="34">
        <v>0</v>
      </c>
      <c r="FK134" s="34">
        <v>0</v>
      </c>
      <c r="FL134" s="34">
        <v>0</v>
      </c>
      <c r="FM134" s="34">
        <v>0</v>
      </c>
      <c r="FP134" s="34" t="s">
        <v>133</v>
      </c>
      <c r="FQ134" s="34">
        <v>0</v>
      </c>
      <c r="FR134" s="34">
        <v>0</v>
      </c>
      <c r="FS134" s="34">
        <v>0</v>
      </c>
      <c r="FT134" s="34">
        <v>0</v>
      </c>
      <c r="FW134" s="34" t="s">
        <v>133</v>
      </c>
      <c r="FX134" s="34">
        <v>0</v>
      </c>
      <c r="FY134" s="34">
        <v>0</v>
      </c>
      <c r="FZ134" s="34">
        <v>0</v>
      </c>
      <c r="GA134" s="34">
        <v>0</v>
      </c>
      <c r="GD134" s="34" t="s">
        <v>133</v>
      </c>
      <c r="GE134" s="34">
        <v>0</v>
      </c>
      <c r="GF134" s="34">
        <v>0</v>
      </c>
      <c r="GG134" s="34">
        <v>0</v>
      </c>
      <c r="GH134" s="34">
        <v>0</v>
      </c>
    </row>
    <row r="135" spans="1:190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  <c r="EN135" s="34" t="s">
        <v>134</v>
      </c>
      <c r="EO135" s="34">
        <v>0</v>
      </c>
      <c r="EP135" s="34">
        <v>0</v>
      </c>
      <c r="EQ135" s="34">
        <v>0</v>
      </c>
      <c r="ER135" s="34">
        <v>0</v>
      </c>
      <c r="EU135" s="34" t="s">
        <v>134</v>
      </c>
      <c r="EV135" s="34">
        <v>0</v>
      </c>
      <c r="EW135" s="34">
        <v>0</v>
      </c>
      <c r="EX135" s="34">
        <v>0</v>
      </c>
      <c r="EY135" s="34">
        <v>0</v>
      </c>
      <c r="FB135" s="34" t="s">
        <v>134</v>
      </c>
      <c r="FC135" s="34">
        <v>0</v>
      </c>
      <c r="FD135" s="34">
        <v>0</v>
      </c>
      <c r="FE135" s="34">
        <v>0</v>
      </c>
      <c r="FF135" s="34">
        <v>0</v>
      </c>
      <c r="FI135" s="34" t="s">
        <v>134</v>
      </c>
      <c r="FJ135" s="34">
        <v>0</v>
      </c>
      <c r="FK135" s="34">
        <v>0</v>
      </c>
      <c r="FL135" s="34">
        <v>0</v>
      </c>
      <c r="FM135" s="34">
        <v>0</v>
      </c>
      <c r="FP135" s="34" t="s">
        <v>134</v>
      </c>
      <c r="FQ135" s="34">
        <v>0</v>
      </c>
      <c r="FR135" s="34">
        <v>0</v>
      </c>
      <c r="FS135" s="34">
        <v>0</v>
      </c>
      <c r="FT135" s="34">
        <v>0</v>
      </c>
      <c r="FW135" s="34" t="s">
        <v>134</v>
      </c>
      <c r="FX135" s="34">
        <v>0</v>
      </c>
      <c r="FY135" s="34">
        <v>0</v>
      </c>
      <c r="FZ135" s="34">
        <v>0</v>
      </c>
      <c r="GA135" s="34">
        <v>0</v>
      </c>
      <c r="GD135" s="34" t="s">
        <v>134</v>
      </c>
      <c r="GE135" s="34">
        <v>0</v>
      </c>
      <c r="GF135" s="34">
        <v>0</v>
      </c>
      <c r="GG135" s="34">
        <v>0</v>
      </c>
      <c r="GH135" s="34">
        <v>0</v>
      </c>
    </row>
    <row r="136" spans="1:190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  <c r="EN136" s="34" t="s">
        <v>135</v>
      </c>
      <c r="EO136" s="34">
        <v>0</v>
      </c>
      <c r="EP136" s="34">
        <v>0</v>
      </c>
      <c r="EQ136" s="34">
        <v>0</v>
      </c>
      <c r="ER136" s="34">
        <v>0</v>
      </c>
      <c r="EU136" s="34" t="s">
        <v>135</v>
      </c>
      <c r="EV136" s="34">
        <v>0</v>
      </c>
      <c r="EW136" s="34">
        <v>0</v>
      </c>
      <c r="EX136" s="34">
        <v>0</v>
      </c>
      <c r="EY136" s="34">
        <v>0</v>
      </c>
      <c r="FB136" s="34" t="s">
        <v>135</v>
      </c>
      <c r="FC136" s="34">
        <v>0</v>
      </c>
      <c r="FD136" s="34">
        <v>0</v>
      </c>
      <c r="FE136" s="34">
        <v>0</v>
      </c>
      <c r="FF136" s="34">
        <v>0</v>
      </c>
      <c r="FI136" s="34" t="s">
        <v>135</v>
      </c>
      <c r="FJ136" s="34">
        <v>0</v>
      </c>
      <c r="FK136" s="34">
        <v>0</v>
      </c>
      <c r="FL136" s="34">
        <v>0</v>
      </c>
      <c r="FM136" s="34">
        <v>0</v>
      </c>
      <c r="FP136" s="34" t="s">
        <v>135</v>
      </c>
      <c r="FQ136" s="34">
        <v>0</v>
      </c>
      <c r="FR136" s="34">
        <v>0</v>
      </c>
      <c r="FS136" s="34">
        <v>0</v>
      </c>
      <c r="FT136" s="34">
        <v>0</v>
      </c>
      <c r="FW136" s="34" t="s">
        <v>135</v>
      </c>
      <c r="FX136" s="34">
        <v>0</v>
      </c>
      <c r="FY136" s="34">
        <v>0</v>
      </c>
      <c r="FZ136" s="34">
        <v>0</v>
      </c>
      <c r="GA136" s="34">
        <v>0</v>
      </c>
      <c r="GD136" s="34" t="s">
        <v>135</v>
      </c>
      <c r="GE136" s="34">
        <v>0</v>
      </c>
      <c r="GF136" s="34">
        <v>0</v>
      </c>
      <c r="GG136" s="34">
        <v>0</v>
      </c>
      <c r="GH136" s="34">
        <v>0</v>
      </c>
    </row>
    <row r="137" spans="1:190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  <c r="EN137" s="34" t="s">
        <v>136</v>
      </c>
      <c r="EO137" s="34">
        <v>0</v>
      </c>
      <c r="EP137" s="34">
        <v>0</v>
      </c>
      <c r="EQ137" s="34">
        <v>0</v>
      </c>
      <c r="ER137" s="34">
        <v>0</v>
      </c>
      <c r="EU137" s="34" t="s">
        <v>136</v>
      </c>
      <c r="EV137" s="34">
        <v>0</v>
      </c>
      <c r="EW137" s="34">
        <v>0</v>
      </c>
      <c r="EX137" s="34">
        <v>0</v>
      </c>
      <c r="EY137" s="34">
        <v>0</v>
      </c>
      <c r="FB137" s="34" t="s">
        <v>136</v>
      </c>
      <c r="FC137" s="34">
        <v>0</v>
      </c>
      <c r="FD137" s="34">
        <v>0</v>
      </c>
      <c r="FE137" s="34">
        <v>0</v>
      </c>
      <c r="FF137" s="34">
        <v>0</v>
      </c>
      <c r="FI137" s="34" t="s">
        <v>136</v>
      </c>
      <c r="FJ137" s="34">
        <v>0</v>
      </c>
      <c r="FK137" s="34">
        <v>0</v>
      </c>
      <c r="FL137" s="34">
        <v>0</v>
      </c>
      <c r="FM137" s="34">
        <v>0</v>
      </c>
      <c r="FP137" s="34" t="s">
        <v>136</v>
      </c>
      <c r="FQ137" s="34">
        <v>0</v>
      </c>
      <c r="FR137" s="34">
        <v>0</v>
      </c>
      <c r="FS137" s="34">
        <v>0</v>
      </c>
      <c r="FT137" s="34">
        <v>0</v>
      </c>
      <c r="FW137" s="34" t="s">
        <v>136</v>
      </c>
      <c r="FX137" s="34">
        <v>0</v>
      </c>
      <c r="FY137" s="34">
        <v>0</v>
      </c>
      <c r="FZ137" s="34">
        <v>0</v>
      </c>
      <c r="GA137" s="34">
        <v>0</v>
      </c>
      <c r="GD137" s="34" t="s">
        <v>136</v>
      </c>
      <c r="GE137" s="34">
        <v>0</v>
      </c>
      <c r="GF137" s="34">
        <v>0</v>
      </c>
      <c r="GG137" s="34">
        <v>0</v>
      </c>
      <c r="GH137" s="34">
        <v>0</v>
      </c>
    </row>
    <row r="138" spans="1:190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  <c r="EN138" s="34" t="s">
        <v>137</v>
      </c>
      <c r="EO138" s="34">
        <v>0</v>
      </c>
      <c r="EP138" s="34">
        <v>0</v>
      </c>
      <c r="EQ138" s="34">
        <v>0</v>
      </c>
      <c r="ER138" s="34">
        <v>0</v>
      </c>
      <c r="EU138" s="34" t="s">
        <v>137</v>
      </c>
      <c r="EV138" s="34">
        <v>0</v>
      </c>
      <c r="EW138" s="34">
        <v>0</v>
      </c>
      <c r="EX138" s="34">
        <v>0</v>
      </c>
      <c r="EY138" s="34">
        <v>0</v>
      </c>
      <c r="FB138" s="34" t="s">
        <v>137</v>
      </c>
      <c r="FC138" s="34">
        <v>0</v>
      </c>
      <c r="FD138" s="34">
        <v>0</v>
      </c>
      <c r="FE138" s="34">
        <v>0</v>
      </c>
      <c r="FF138" s="34">
        <v>0</v>
      </c>
      <c r="FI138" s="34" t="s">
        <v>137</v>
      </c>
      <c r="FJ138" s="34">
        <v>0</v>
      </c>
      <c r="FK138" s="34">
        <v>0</v>
      </c>
      <c r="FL138" s="34">
        <v>0</v>
      </c>
      <c r="FM138" s="34">
        <v>0</v>
      </c>
      <c r="FP138" s="34" t="s">
        <v>137</v>
      </c>
      <c r="FQ138" s="34">
        <v>0</v>
      </c>
      <c r="FR138" s="34">
        <v>0</v>
      </c>
      <c r="FS138" s="34">
        <v>0</v>
      </c>
      <c r="FT138" s="34">
        <v>0</v>
      </c>
      <c r="FW138" s="34" t="s">
        <v>137</v>
      </c>
      <c r="FX138" s="34">
        <v>0</v>
      </c>
      <c r="FY138" s="34">
        <v>0</v>
      </c>
      <c r="FZ138" s="34">
        <v>0</v>
      </c>
      <c r="GA138" s="34">
        <v>0</v>
      </c>
      <c r="GD138" s="34" t="s">
        <v>137</v>
      </c>
      <c r="GE138" s="34">
        <v>0</v>
      </c>
      <c r="GF138" s="34">
        <v>0</v>
      </c>
      <c r="GG138" s="34">
        <v>0</v>
      </c>
      <c r="GH138" s="34">
        <v>0</v>
      </c>
    </row>
    <row r="139" spans="1:190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  <c r="EN139" s="34" t="s">
        <v>138</v>
      </c>
      <c r="EO139" s="34">
        <v>0</v>
      </c>
      <c r="EP139" s="34">
        <v>0</v>
      </c>
      <c r="EQ139" s="34">
        <v>0</v>
      </c>
      <c r="ER139" s="34">
        <v>0</v>
      </c>
      <c r="EU139" s="34" t="s">
        <v>138</v>
      </c>
      <c r="EV139" s="34">
        <v>0</v>
      </c>
      <c r="EW139" s="34">
        <v>0</v>
      </c>
      <c r="EX139" s="34">
        <v>0</v>
      </c>
      <c r="EY139" s="34">
        <v>0</v>
      </c>
      <c r="FB139" s="34" t="s">
        <v>138</v>
      </c>
      <c r="FC139" s="34">
        <v>0</v>
      </c>
      <c r="FD139" s="34">
        <v>0</v>
      </c>
      <c r="FE139" s="34">
        <v>0</v>
      </c>
      <c r="FF139" s="34">
        <v>0</v>
      </c>
      <c r="FI139" s="34" t="s">
        <v>138</v>
      </c>
      <c r="FJ139" s="34">
        <v>0</v>
      </c>
      <c r="FK139" s="34">
        <v>0</v>
      </c>
      <c r="FL139" s="34">
        <v>0</v>
      </c>
      <c r="FM139" s="34">
        <v>0</v>
      </c>
      <c r="FP139" s="34" t="s">
        <v>138</v>
      </c>
      <c r="FQ139" s="34">
        <v>0</v>
      </c>
      <c r="FR139" s="34">
        <v>0</v>
      </c>
      <c r="FS139" s="34">
        <v>0</v>
      </c>
      <c r="FT139" s="34">
        <v>0</v>
      </c>
      <c r="FW139" s="34" t="s">
        <v>138</v>
      </c>
      <c r="FX139" s="34">
        <v>0</v>
      </c>
      <c r="FY139" s="34">
        <v>0</v>
      </c>
      <c r="FZ139" s="34">
        <v>0</v>
      </c>
      <c r="GA139" s="34">
        <v>0</v>
      </c>
      <c r="GD139" s="34" t="s">
        <v>138</v>
      </c>
      <c r="GE139" s="34">
        <v>0</v>
      </c>
      <c r="GF139" s="34">
        <v>0</v>
      </c>
      <c r="GG139" s="34">
        <v>0</v>
      </c>
      <c r="GH139" s="34">
        <v>0</v>
      </c>
    </row>
    <row r="140" spans="1:190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  <c r="EN140" s="34" t="s">
        <v>139</v>
      </c>
      <c r="EO140" s="34">
        <v>0</v>
      </c>
      <c r="EP140" s="34">
        <v>0</v>
      </c>
      <c r="EQ140" s="34">
        <v>0</v>
      </c>
      <c r="ER140" s="34">
        <v>0</v>
      </c>
      <c r="EU140" s="34" t="s">
        <v>139</v>
      </c>
      <c r="EV140" s="34">
        <v>0</v>
      </c>
      <c r="EW140" s="34">
        <v>0</v>
      </c>
      <c r="EX140" s="34">
        <v>0</v>
      </c>
      <c r="EY140" s="34">
        <v>0</v>
      </c>
      <c r="FB140" s="34" t="s">
        <v>139</v>
      </c>
      <c r="FC140" s="34">
        <v>0</v>
      </c>
      <c r="FD140" s="34">
        <v>0</v>
      </c>
      <c r="FE140" s="34">
        <v>0</v>
      </c>
      <c r="FF140" s="34">
        <v>0</v>
      </c>
      <c r="FI140" s="34" t="s">
        <v>139</v>
      </c>
      <c r="FJ140" s="34">
        <v>0</v>
      </c>
      <c r="FK140" s="34">
        <v>0</v>
      </c>
      <c r="FL140" s="34">
        <v>0</v>
      </c>
      <c r="FM140" s="34">
        <v>0</v>
      </c>
      <c r="FP140" s="34" t="s">
        <v>139</v>
      </c>
      <c r="FQ140" s="34">
        <v>0</v>
      </c>
      <c r="FR140" s="34">
        <v>0</v>
      </c>
      <c r="FS140" s="34">
        <v>0</v>
      </c>
      <c r="FT140" s="34">
        <v>0</v>
      </c>
      <c r="FW140" s="34" t="s">
        <v>139</v>
      </c>
      <c r="FX140" s="34">
        <v>0</v>
      </c>
      <c r="FY140" s="34">
        <v>0</v>
      </c>
      <c r="FZ140" s="34">
        <v>0</v>
      </c>
      <c r="GA140" s="34">
        <v>0</v>
      </c>
      <c r="GD140" s="34" t="s">
        <v>139</v>
      </c>
      <c r="GE140" s="34">
        <v>0</v>
      </c>
      <c r="GF140" s="34">
        <v>0</v>
      </c>
      <c r="GG140" s="34">
        <v>0</v>
      </c>
      <c r="GH140" s="34">
        <v>0</v>
      </c>
    </row>
    <row r="141" spans="1:190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  <c r="EN141" s="34" t="s">
        <v>140</v>
      </c>
      <c r="EO141" s="34">
        <v>0</v>
      </c>
      <c r="EP141" s="34">
        <v>0</v>
      </c>
      <c r="EQ141" s="34">
        <v>0</v>
      </c>
      <c r="ER141" s="34">
        <v>0</v>
      </c>
      <c r="EU141" s="34" t="s">
        <v>140</v>
      </c>
      <c r="EV141" s="34">
        <v>0</v>
      </c>
      <c r="EW141" s="34">
        <v>0</v>
      </c>
      <c r="EX141" s="34">
        <v>0</v>
      </c>
      <c r="EY141" s="34">
        <v>0</v>
      </c>
      <c r="FB141" s="34" t="s">
        <v>140</v>
      </c>
      <c r="FC141" s="34">
        <v>0</v>
      </c>
      <c r="FD141" s="34">
        <v>0</v>
      </c>
      <c r="FE141" s="34">
        <v>0</v>
      </c>
      <c r="FF141" s="34">
        <v>0</v>
      </c>
      <c r="FI141" s="34" t="s">
        <v>140</v>
      </c>
      <c r="FJ141" s="34">
        <v>0</v>
      </c>
      <c r="FK141" s="34">
        <v>0</v>
      </c>
      <c r="FL141" s="34">
        <v>0</v>
      </c>
      <c r="FM141" s="34">
        <v>0</v>
      </c>
      <c r="FP141" s="34" t="s">
        <v>140</v>
      </c>
      <c r="FQ141" s="34">
        <v>0</v>
      </c>
      <c r="FR141" s="34">
        <v>0</v>
      </c>
      <c r="FS141" s="34">
        <v>0</v>
      </c>
      <c r="FT141" s="34">
        <v>0</v>
      </c>
      <c r="FW141" s="34" t="s">
        <v>140</v>
      </c>
      <c r="FX141" s="34">
        <v>0</v>
      </c>
      <c r="FY141" s="34">
        <v>0</v>
      </c>
      <c r="FZ141" s="34">
        <v>0</v>
      </c>
      <c r="GA141" s="34">
        <v>0</v>
      </c>
      <c r="GD141" s="34" t="s">
        <v>140</v>
      </c>
      <c r="GE141" s="34">
        <v>0</v>
      </c>
      <c r="GF141" s="34">
        <v>0</v>
      </c>
      <c r="GG141" s="34">
        <v>0</v>
      </c>
      <c r="GH141" s="34">
        <v>0</v>
      </c>
    </row>
    <row r="142" spans="1:190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  <c r="EN142" s="34" t="s">
        <v>141</v>
      </c>
      <c r="EO142" s="34">
        <v>0</v>
      </c>
      <c r="EP142" s="34">
        <v>0</v>
      </c>
      <c r="EQ142" s="34">
        <v>0</v>
      </c>
      <c r="ER142" s="34">
        <v>0</v>
      </c>
      <c r="EU142" s="34" t="s">
        <v>141</v>
      </c>
      <c r="EV142" s="34">
        <v>0</v>
      </c>
      <c r="EW142" s="34">
        <v>0</v>
      </c>
      <c r="EX142" s="34">
        <v>0</v>
      </c>
      <c r="EY142" s="34">
        <v>0</v>
      </c>
      <c r="FB142" s="34" t="s">
        <v>141</v>
      </c>
      <c r="FC142" s="34">
        <v>0</v>
      </c>
      <c r="FD142" s="34">
        <v>0</v>
      </c>
      <c r="FE142" s="34">
        <v>0</v>
      </c>
      <c r="FF142" s="34">
        <v>0</v>
      </c>
      <c r="FI142" s="34" t="s">
        <v>141</v>
      </c>
      <c r="FJ142" s="34">
        <v>0</v>
      </c>
      <c r="FK142" s="34">
        <v>0</v>
      </c>
      <c r="FL142" s="34">
        <v>0</v>
      </c>
      <c r="FM142" s="34">
        <v>0</v>
      </c>
      <c r="FP142" s="34" t="s">
        <v>141</v>
      </c>
      <c r="FQ142" s="34">
        <v>0</v>
      </c>
      <c r="FR142" s="34">
        <v>0</v>
      </c>
      <c r="FS142" s="34">
        <v>0</v>
      </c>
      <c r="FT142" s="34">
        <v>0</v>
      </c>
      <c r="FW142" s="34" t="s">
        <v>141</v>
      </c>
      <c r="FX142" s="34">
        <v>0</v>
      </c>
      <c r="FY142" s="34">
        <v>0</v>
      </c>
      <c r="FZ142" s="34">
        <v>0</v>
      </c>
      <c r="GA142" s="34">
        <v>0</v>
      </c>
      <c r="GD142" s="34" t="s">
        <v>141</v>
      </c>
      <c r="GE142" s="34">
        <v>0</v>
      </c>
      <c r="GF142" s="34">
        <v>0</v>
      </c>
      <c r="GG142" s="34">
        <v>0</v>
      </c>
      <c r="GH142" s="34">
        <v>0</v>
      </c>
    </row>
    <row r="143" spans="1:190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  <c r="EN143" s="34" t="s">
        <v>142</v>
      </c>
      <c r="EO143" s="34">
        <v>0</v>
      </c>
      <c r="EP143" s="34">
        <v>0</v>
      </c>
      <c r="EQ143" s="34">
        <v>0</v>
      </c>
      <c r="ER143" s="34">
        <v>0</v>
      </c>
      <c r="EU143" s="34" t="s">
        <v>142</v>
      </c>
      <c r="EV143" s="34">
        <v>0</v>
      </c>
      <c r="EW143" s="34">
        <v>0</v>
      </c>
      <c r="EX143" s="34">
        <v>0</v>
      </c>
      <c r="EY143" s="34">
        <v>0</v>
      </c>
      <c r="FB143" s="34" t="s">
        <v>142</v>
      </c>
      <c r="FC143" s="34">
        <v>0</v>
      </c>
      <c r="FD143" s="34">
        <v>0</v>
      </c>
      <c r="FE143" s="34">
        <v>0</v>
      </c>
      <c r="FF143" s="34">
        <v>0</v>
      </c>
      <c r="FI143" s="34" t="s">
        <v>142</v>
      </c>
      <c r="FJ143" s="34">
        <v>0</v>
      </c>
      <c r="FK143" s="34">
        <v>0</v>
      </c>
      <c r="FL143" s="34">
        <v>0</v>
      </c>
      <c r="FM143" s="34">
        <v>0</v>
      </c>
      <c r="FP143" s="34" t="s">
        <v>142</v>
      </c>
      <c r="FQ143" s="34">
        <v>0</v>
      </c>
      <c r="FR143" s="34">
        <v>0</v>
      </c>
      <c r="FS143" s="34">
        <v>0</v>
      </c>
      <c r="FT143" s="34">
        <v>0</v>
      </c>
      <c r="FW143" s="34" t="s">
        <v>142</v>
      </c>
      <c r="FX143" s="34">
        <v>0</v>
      </c>
      <c r="FY143" s="34">
        <v>0</v>
      </c>
      <c r="FZ143" s="34">
        <v>0</v>
      </c>
      <c r="GA143" s="34">
        <v>0</v>
      </c>
      <c r="GD143" s="34" t="s">
        <v>142</v>
      </c>
      <c r="GE143" s="34">
        <v>0</v>
      </c>
      <c r="GF143" s="34">
        <v>0</v>
      </c>
      <c r="GG143" s="34">
        <v>0</v>
      </c>
      <c r="GH143" s="34">
        <v>0</v>
      </c>
    </row>
    <row r="144" spans="1:190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  <c r="EN144" s="34" t="s">
        <v>143</v>
      </c>
      <c r="EO144" s="34">
        <v>0</v>
      </c>
      <c r="EP144" s="34">
        <v>0</v>
      </c>
      <c r="EQ144" s="34">
        <v>0</v>
      </c>
      <c r="ER144" s="34">
        <v>0</v>
      </c>
      <c r="EU144" s="34" t="s">
        <v>143</v>
      </c>
      <c r="EV144" s="34">
        <v>0</v>
      </c>
      <c r="EW144" s="34">
        <v>0</v>
      </c>
      <c r="EX144" s="34">
        <v>0</v>
      </c>
      <c r="EY144" s="34">
        <v>0</v>
      </c>
      <c r="FB144" s="34" t="s">
        <v>143</v>
      </c>
      <c r="FC144" s="34">
        <v>0</v>
      </c>
      <c r="FD144" s="34">
        <v>0</v>
      </c>
      <c r="FE144" s="34">
        <v>0</v>
      </c>
      <c r="FF144" s="34">
        <v>0</v>
      </c>
      <c r="FI144" s="34" t="s">
        <v>143</v>
      </c>
      <c r="FJ144" s="34">
        <v>0</v>
      </c>
      <c r="FK144" s="34">
        <v>0</v>
      </c>
      <c r="FL144" s="34">
        <v>0</v>
      </c>
      <c r="FM144" s="34">
        <v>0</v>
      </c>
      <c r="FP144" s="34" t="s">
        <v>143</v>
      </c>
      <c r="FQ144" s="34">
        <v>0</v>
      </c>
      <c r="FR144" s="34">
        <v>0</v>
      </c>
      <c r="FS144" s="34">
        <v>0</v>
      </c>
      <c r="FT144" s="34">
        <v>0</v>
      </c>
      <c r="FW144" s="34" t="s">
        <v>143</v>
      </c>
      <c r="FX144" s="34">
        <v>0</v>
      </c>
      <c r="FY144" s="34">
        <v>0</v>
      </c>
      <c r="FZ144" s="34">
        <v>0</v>
      </c>
      <c r="GA144" s="34">
        <v>0</v>
      </c>
      <c r="GD144" s="34" t="s">
        <v>143</v>
      </c>
      <c r="GE144" s="34">
        <v>0</v>
      </c>
      <c r="GF144" s="34">
        <v>0</v>
      </c>
      <c r="GG144" s="34">
        <v>0</v>
      </c>
      <c r="GH144" s="34">
        <v>0</v>
      </c>
    </row>
    <row r="145" spans="1:190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  <c r="EN145" s="34" t="s">
        <v>144</v>
      </c>
      <c r="EO145" s="34">
        <v>0</v>
      </c>
      <c r="EP145" s="34">
        <v>0</v>
      </c>
      <c r="EQ145" s="34">
        <v>0</v>
      </c>
      <c r="ER145" s="34">
        <v>0</v>
      </c>
      <c r="EU145" s="34" t="s">
        <v>144</v>
      </c>
      <c r="EV145" s="34">
        <v>0</v>
      </c>
      <c r="EW145" s="34">
        <v>0</v>
      </c>
      <c r="EX145" s="34">
        <v>0</v>
      </c>
      <c r="EY145" s="34">
        <v>0</v>
      </c>
      <c r="FB145" s="34" t="s">
        <v>144</v>
      </c>
      <c r="FC145" s="34">
        <v>0</v>
      </c>
      <c r="FD145" s="34">
        <v>0</v>
      </c>
      <c r="FE145" s="34">
        <v>0</v>
      </c>
      <c r="FF145" s="34">
        <v>0</v>
      </c>
      <c r="FI145" s="34" t="s">
        <v>144</v>
      </c>
      <c r="FJ145" s="34">
        <v>0</v>
      </c>
      <c r="FK145" s="34">
        <v>0</v>
      </c>
      <c r="FL145" s="34">
        <v>0</v>
      </c>
      <c r="FM145" s="34">
        <v>0</v>
      </c>
      <c r="FP145" s="34" t="s">
        <v>144</v>
      </c>
      <c r="FQ145" s="34">
        <v>0</v>
      </c>
      <c r="FR145" s="34">
        <v>0</v>
      </c>
      <c r="FS145" s="34">
        <v>0</v>
      </c>
      <c r="FT145" s="34">
        <v>0</v>
      </c>
      <c r="FW145" s="34" t="s">
        <v>144</v>
      </c>
      <c r="FX145" s="34">
        <v>0</v>
      </c>
      <c r="FY145" s="34">
        <v>0</v>
      </c>
      <c r="FZ145" s="34">
        <v>0</v>
      </c>
      <c r="GA145" s="34">
        <v>0</v>
      </c>
      <c r="GD145" s="34" t="s">
        <v>144</v>
      </c>
      <c r="GE145" s="34">
        <v>0</v>
      </c>
      <c r="GF145" s="34">
        <v>0</v>
      </c>
      <c r="GG145" s="34">
        <v>0</v>
      </c>
      <c r="GH145" s="34">
        <v>0</v>
      </c>
    </row>
    <row r="146" spans="1:190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  <c r="EN146" s="34" t="s">
        <v>145</v>
      </c>
      <c r="EO146" s="34">
        <v>0</v>
      </c>
      <c r="EP146" s="34">
        <v>0</v>
      </c>
      <c r="EQ146" s="34">
        <v>0</v>
      </c>
      <c r="ER146" s="34">
        <v>0</v>
      </c>
      <c r="EU146" s="34" t="s">
        <v>145</v>
      </c>
      <c r="EV146" s="34">
        <v>0</v>
      </c>
      <c r="EW146" s="34">
        <v>0</v>
      </c>
      <c r="EX146" s="34">
        <v>0</v>
      </c>
      <c r="EY146" s="34">
        <v>0</v>
      </c>
      <c r="FB146" s="34" t="s">
        <v>145</v>
      </c>
      <c r="FC146" s="34">
        <v>0</v>
      </c>
      <c r="FD146" s="34">
        <v>0</v>
      </c>
      <c r="FE146" s="34">
        <v>0</v>
      </c>
      <c r="FF146" s="34">
        <v>0</v>
      </c>
      <c r="FI146" s="34" t="s">
        <v>145</v>
      </c>
      <c r="FJ146" s="34">
        <v>0</v>
      </c>
      <c r="FK146" s="34">
        <v>0</v>
      </c>
      <c r="FL146" s="34">
        <v>0</v>
      </c>
      <c r="FM146" s="34">
        <v>0</v>
      </c>
      <c r="FP146" s="34" t="s">
        <v>145</v>
      </c>
      <c r="FQ146" s="34">
        <v>0</v>
      </c>
      <c r="FR146" s="34">
        <v>0</v>
      </c>
      <c r="FS146" s="34">
        <v>0</v>
      </c>
      <c r="FT146" s="34">
        <v>0</v>
      </c>
      <c r="FW146" s="34" t="s">
        <v>145</v>
      </c>
      <c r="FX146" s="34">
        <v>0</v>
      </c>
      <c r="FY146" s="34">
        <v>0</v>
      </c>
      <c r="FZ146" s="34">
        <v>0</v>
      </c>
      <c r="GA146" s="34">
        <v>0</v>
      </c>
      <c r="GD146" s="34" t="s">
        <v>145</v>
      </c>
      <c r="GE146" s="34">
        <v>0</v>
      </c>
      <c r="GF146" s="34">
        <v>0</v>
      </c>
      <c r="GG146" s="34">
        <v>0</v>
      </c>
      <c r="GH146" s="34">
        <v>0</v>
      </c>
    </row>
    <row r="147" spans="1:190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  <c r="EN147" s="34" t="s">
        <v>146</v>
      </c>
      <c r="EO147" s="34">
        <v>0</v>
      </c>
      <c r="EP147" s="34">
        <v>0</v>
      </c>
      <c r="EQ147" s="34">
        <v>0</v>
      </c>
      <c r="ER147" s="34">
        <v>0</v>
      </c>
      <c r="EU147" s="34" t="s">
        <v>146</v>
      </c>
      <c r="EV147" s="34">
        <v>0</v>
      </c>
      <c r="EW147" s="34">
        <v>0</v>
      </c>
      <c r="EX147" s="34">
        <v>0</v>
      </c>
      <c r="EY147" s="34">
        <v>0</v>
      </c>
      <c r="FB147" s="34" t="s">
        <v>146</v>
      </c>
      <c r="FC147" s="34">
        <v>0</v>
      </c>
      <c r="FD147" s="34">
        <v>0</v>
      </c>
      <c r="FE147" s="34">
        <v>0</v>
      </c>
      <c r="FF147" s="34">
        <v>0</v>
      </c>
      <c r="FI147" s="34" t="s">
        <v>146</v>
      </c>
      <c r="FJ147" s="34">
        <v>0</v>
      </c>
      <c r="FK147" s="34">
        <v>0</v>
      </c>
      <c r="FL147" s="34">
        <v>0</v>
      </c>
      <c r="FM147" s="34">
        <v>0</v>
      </c>
      <c r="FP147" s="34" t="s">
        <v>146</v>
      </c>
      <c r="FQ147" s="34">
        <v>0</v>
      </c>
      <c r="FR147" s="34">
        <v>0</v>
      </c>
      <c r="FS147" s="34">
        <v>0</v>
      </c>
      <c r="FT147" s="34">
        <v>0</v>
      </c>
      <c r="FW147" s="34" t="s">
        <v>146</v>
      </c>
      <c r="FX147" s="34">
        <v>0</v>
      </c>
      <c r="FY147" s="34">
        <v>0</v>
      </c>
      <c r="FZ147" s="34">
        <v>0</v>
      </c>
      <c r="GA147" s="34">
        <v>0</v>
      </c>
      <c r="GD147" s="34" t="s">
        <v>146</v>
      </c>
      <c r="GE147" s="34">
        <v>0</v>
      </c>
      <c r="GF147" s="34">
        <v>0</v>
      </c>
      <c r="GG147" s="34">
        <v>0</v>
      </c>
      <c r="GH147" s="34">
        <v>0</v>
      </c>
    </row>
    <row r="148" spans="1:190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  <c r="EN148" s="34" t="s">
        <v>147</v>
      </c>
      <c r="EO148" s="34">
        <v>0</v>
      </c>
      <c r="EP148" s="34">
        <v>0</v>
      </c>
      <c r="EQ148" s="34">
        <v>0</v>
      </c>
      <c r="ER148" s="34">
        <v>0</v>
      </c>
      <c r="EU148" s="34" t="s">
        <v>147</v>
      </c>
      <c r="EV148" s="34">
        <v>0</v>
      </c>
      <c r="EW148" s="34">
        <v>0</v>
      </c>
      <c r="EX148" s="34">
        <v>0</v>
      </c>
      <c r="EY148" s="34">
        <v>0</v>
      </c>
      <c r="FB148" s="34" t="s">
        <v>147</v>
      </c>
      <c r="FC148" s="34">
        <v>0</v>
      </c>
      <c r="FD148" s="34">
        <v>0</v>
      </c>
      <c r="FE148" s="34">
        <v>0</v>
      </c>
      <c r="FF148" s="34">
        <v>0</v>
      </c>
      <c r="FI148" s="34" t="s">
        <v>147</v>
      </c>
      <c r="FJ148" s="34">
        <v>0</v>
      </c>
      <c r="FK148" s="34">
        <v>0</v>
      </c>
      <c r="FL148" s="34">
        <v>0</v>
      </c>
      <c r="FM148" s="34">
        <v>0</v>
      </c>
      <c r="FP148" s="34" t="s">
        <v>147</v>
      </c>
      <c r="FQ148" s="34">
        <v>0</v>
      </c>
      <c r="FR148" s="34">
        <v>0</v>
      </c>
      <c r="FS148" s="34">
        <v>0</v>
      </c>
      <c r="FT148" s="34">
        <v>0</v>
      </c>
      <c r="FW148" s="34" t="s">
        <v>147</v>
      </c>
      <c r="FX148" s="34">
        <v>0</v>
      </c>
      <c r="FY148" s="34">
        <v>0</v>
      </c>
      <c r="FZ148" s="34">
        <v>0</v>
      </c>
      <c r="GA148" s="34">
        <v>0</v>
      </c>
      <c r="GD148" s="34" t="s">
        <v>147</v>
      </c>
      <c r="GE148" s="34">
        <v>0</v>
      </c>
      <c r="GF148" s="34">
        <v>0</v>
      </c>
      <c r="GG148" s="34">
        <v>0</v>
      </c>
      <c r="GH148" s="34">
        <v>0</v>
      </c>
    </row>
    <row r="149" spans="1:190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  <c r="EN149" s="34" t="s">
        <v>148</v>
      </c>
      <c r="EO149" s="34">
        <v>0</v>
      </c>
      <c r="EP149" s="34">
        <v>0</v>
      </c>
      <c r="EQ149" s="34">
        <v>0</v>
      </c>
      <c r="ER149" s="34">
        <v>0</v>
      </c>
      <c r="EU149" s="34" t="s">
        <v>148</v>
      </c>
      <c r="EV149" s="34">
        <v>0</v>
      </c>
      <c r="EW149" s="34">
        <v>0</v>
      </c>
      <c r="EX149" s="34">
        <v>0</v>
      </c>
      <c r="EY149" s="34">
        <v>0</v>
      </c>
      <c r="FB149" s="34" t="s">
        <v>148</v>
      </c>
      <c r="FC149" s="34">
        <v>0</v>
      </c>
      <c r="FD149" s="34">
        <v>0</v>
      </c>
      <c r="FE149" s="34">
        <v>0</v>
      </c>
      <c r="FF149" s="34">
        <v>0</v>
      </c>
      <c r="FI149" s="34" t="s">
        <v>148</v>
      </c>
      <c r="FJ149" s="34">
        <v>0</v>
      </c>
      <c r="FK149" s="34">
        <v>0</v>
      </c>
      <c r="FL149" s="34">
        <v>0</v>
      </c>
      <c r="FM149" s="34">
        <v>0</v>
      </c>
      <c r="FP149" s="34" t="s">
        <v>148</v>
      </c>
      <c r="FQ149" s="34">
        <v>0</v>
      </c>
      <c r="FR149" s="34">
        <v>0</v>
      </c>
      <c r="FS149" s="34">
        <v>0</v>
      </c>
      <c r="FT149" s="34">
        <v>0</v>
      </c>
      <c r="FW149" s="34" t="s">
        <v>148</v>
      </c>
      <c r="FX149" s="34">
        <v>0</v>
      </c>
      <c r="FY149" s="34">
        <v>0</v>
      </c>
      <c r="FZ149" s="34">
        <v>0</v>
      </c>
      <c r="GA149" s="34">
        <v>0</v>
      </c>
      <c r="GD149" s="34" t="s">
        <v>148</v>
      </c>
      <c r="GE149" s="34">
        <v>0</v>
      </c>
      <c r="GF149" s="34">
        <v>0</v>
      </c>
      <c r="GG149" s="34">
        <v>0</v>
      </c>
      <c r="GH149" s="34">
        <v>0</v>
      </c>
    </row>
    <row r="150" spans="1:190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  <c r="EN150" s="34" t="s">
        <v>149</v>
      </c>
      <c r="EO150" s="34">
        <v>0</v>
      </c>
      <c r="EP150" s="34">
        <v>0</v>
      </c>
      <c r="EQ150" s="34">
        <v>0</v>
      </c>
      <c r="ER150" s="34">
        <v>0</v>
      </c>
      <c r="EU150" s="34" t="s">
        <v>149</v>
      </c>
      <c r="EV150" s="34">
        <v>0</v>
      </c>
      <c r="EW150" s="34">
        <v>0</v>
      </c>
      <c r="EX150" s="34">
        <v>0</v>
      </c>
      <c r="EY150" s="34">
        <v>0</v>
      </c>
      <c r="FB150" s="34" t="s">
        <v>149</v>
      </c>
      <c r="FC150" s="34">
        <v>0</v>
      </c>
      <c r="FD150" s="34">
        <v>0</v>
      </c>
      <c r="FE150" s="34">
        <v>0</v>
      </c>
      <c r="FF150" s="34">
        <v>0</v>
      </c>
      <c r="FI150" s="34" t="s">
        <v>149</v>
      </c>
      <c r="FJ150" s="34">
        <v>0</v>
      </c>
      <c r="FK150" s="34">
        <v>0</v>
      </c>
      <c r="FL150" s="34">
        <v>0</v>
      </c>
      <c r="FM150" s="34">
        <v>0</v>
      </c>
      <c r="FP150" s="34" t="s">
        <v>149</v>
      </c>
      <c r="FQ150" s="34">
        <v>0</v>
      </c>
      <c r="FR150" s="34">
        <v>0</v>
      </c>
      <c r="FS150" s="34">
        <v>0</v>
      </c>
      <c r="FT150" s="34">
        <v>0</v>
      </c>
      <c r="FW150" s="34" t="s">
        <v>149</v>
      </c>
      <c r="FX150" s="34">
        <v>0</v>
      </c>
      <c r="FY150" s="34">
        <v>0</v>
      </c>
      <c r="FZ150" s="34">
        <v>0</v>
      </c>
      <c r="GA150" s="34">
        <v>0</v>
      </c>
      <c r="GD150" s="34" t="s">
        <v>149</v>
      </c>
      <c r="GE150" s="34">
        <v>0</v>
      </c>
      <c r="GF150" s="34">
        <v>0</v>
      </c>
      <c r="GG150" s="34">
        <v>0</v>
      </c>
      <c r="GH150" s="34">
        <v>0</v>
      </c>
    </row>
    <row r="151" spans="1:190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  <c r="EN151" s="34" t="s">
        <v>150</v>
      </c>
      <c r="EO151" s="34">
        <v>0</v>
      </c>
      <c r="EP151" s="34">
        <v>0</v>
      </c>
      <c r="EQ151" s="34">
        <v>0</v>
      </c>
      <c r="ER151" s="34">
        <v>0</v>
      </c>
      <c r="EU151" s="34" t="s">
        <v>150</v>
      </c>
      <c r="EV151" s="34">
        <v>0</v>
      </c>
      <c r="EW151" s="34">
        <v>0</v>
      </c>
      <c r="EX151" s="34">
        <v>0</v>
      </c>
      <c r="EY151" s="34">
        <v>0</v>
      </c>
      <c r="FB151" s="34" t="s">
        <v>150</v>
      </c>
      <c r="FC151" s="34">
        <v>0</v>
      </c>
      <c r="FD151" s="34">
        <v>0</v>
      </c>
      <c r="FE151" s="34">
        <v>0</v>
      </c>
      <c r="FF151" s="34">
        <v>0</v>
      </c>
      <c r="FI151" s="34" t="s">
        <v>150</v>
      </c>
      <c r="FJ151" s="34">
        <v>0</v>
      </c>
      <c r="FK151" s="34">
        <v>0</v>
      </c>
      <c r="FL151" s="34">
        <v>0</v>
      </c>
      <c r="FM151" s="34">
        <v>0</v>
      </c>
      <c r="FP151" s="34" t="s">
        <v>150</v>
      </c>
      <c r="FQ151" s="34">
        <v>0</v>
      </c>
      <c r="FR151" s="34">
        <v>0</v>
      </c>
      <c r="FS151" s="34">
        <v>0</v>
      </c>
      <c r="FT151" s="34">
        <v>0</v>
      </c>
      <c r="FW151" s="34" t="s">
        <v>150</v>
      </c>
      <c r="FX151" s="34">
        <v>0</v>
      </c>
      <c r="FY151" s="34">
        <v>0</v>
      </c>
      <c r="FZ151" s="34">
        <v>0</v>
      </c>
      <c r="GA151" s="34">
        <v>0</v>
      </c>
      <c r="GD151" s="34" t="s">
        <v>150</v>
      </c>
      <c r="GE151" s="34">
        <v>0</v>
      </c>
      <c r="GF151" s="34">
        <v>0</v>
      </c>
      <c r="GG151" s="34">
        <v>0</v>
      </c>
      <c r="GH151" s="34">
        <v>0</v>
      </c>
    </row>
    <row r="152" spans="1:190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  <c r="EN152" s="34" t="s">
        <v>151</v>
      </c>
      <c r="EO152" s="34">
        <v>0</v>
      </c>
      <c r="EP152" s="34">
        <v>0</v>
      </c>
      <c r="EQ152" s="34">
        <v>0</v>
      </c>
      <c r="ER152" s="34">
        <v>0</v>
      </c>
      <c r="EU152" s="34" t="s">
        <v>151</v>
      </c>
      <c r="EV152" s="34">
        <v>0</v>
      </c>
      <c r="EW152" s="34">
        <v>0</v>
      </c>
      <c r="EX152" s="34">
        <v>0</v>
      </c>
      <c r="EY152" s="34">
        <v>0</v>
      </c>
      <c r="FB152" s="34" t="s">
        <v>151</v>
      </c>
      <c r="FC152" s="34">
        <v>0</v>
      </c>
      <c r="FD152" s="34">
        <v>0</v>
      </c>
      <c r="FE152" s="34">
        <v>0</v>
      </c>
      <c r="FF152" s="34">
        <v>0</v>
      </c>
      <c r="FI152" s="34" t="s">
        <v>151</v>
      </c>
      <c r="FJ152" s="34">
        <v>0</v>
      </c>
      <c r="FK152" s="34">
        <v>0</v>
      </c>
      <c r="FL152" s="34">
        <v>0</v>
      </c>
      <c r="FM152" s="34">
        <v>0</v>
      </c>
      <c r="FP152" s="34" t="s">
        <v>151</v>
      </c>
      <c r="FQ152" s="34">
        <v>0</v>
      </c>
      <c r="FR152" s="34">
        <v>0</v>
      </c>
      <c r="FS152" s="34">
        <v>0</v>
      </c>
      <c r="FT152" s="34">
        <v>0</v>
      </c>
      <c r="FW152" s="34" t="s">
        <v>151</v>
      </c>
      <c r="FX152" s="34">
        <v>0</v>
      </c>
      <c r="FY152" s="34">
        <v>0</v>
      </c>
      <c r="FZ152" s="34">
        <v>0</v>
      </c>
      <c r="GA152" s="34">
        <v>0</v>
      </c>
      <c r="GD152" s="34" t="s">
        <v>151</v>
      </c>
      <c r="GE152" s="34">
        <v>0</v>
      </c>
      <c r="GF152" s="34">
        <v>0</v>
      </c>
      <c r="GG152" s="34">
        <v>0</v>
      </c>
      <c r="GH152" s="34">
        <v>0</v>
      </c>
    </row>
    <row r="153" spans="1:190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  <c r="EN153" s="34" t="s">
        <v>152</v>
      </c>
      <c r="EO153" s="34">
        <v>0</v>
      </c>
      <c r="EP153" s="34">
        <v>0</v>
      </c>
      <c r="EQ153" s="34">
        <v>0</v>
      </c>
      <c r="ER153" s="34">
        <v>0</v>
      </c>
      <c r="EU153" s="34" t="s">
        <v>152</v>
      </c>
      <c r="EV153" s="34">
        <v>0</v>
      </c>
      <c r="EW153" s="34">
        <v>0</v>
      </c>
      <c r="EX153" s="34">
        <v>0</v>
      </c>
      <c r="EY153" s="34">
        <v>0</v>
      </c>
      <c r="FB153" s="34" t="s">
        <v>152</v>
      </c>
      <c r="FC153" s="34">
        <v>0</v>
      </c>
      <c r="FD153" s="34">
        <v>0</v>
      </c>
      <c r="FE153" s="34">
        <v>0</v>
      </c>
      <c r="FF153" s="34">
        <v>0</v>
      </c>
      <c r="FI153" s="34" t="s">
        <v>152</v>
      </c>
      <c r="FJ153" s="34">
        <v>0</v>
      </c>
      <c r="FK153" s="34">
        <v>0</v>
      </c>
      <c r="FL153" s="34">
        <v>0</v>
      </c>
      <c r="FM153" s="34">
        <v>0</v>
      </c>
      <c r="FP153" s="34" t="s">
        <v>152</v>
      </c>
      <c r="FQ153" s="34">
        <v>0</v>
      </c>
      <c r="FR153" s="34">
        <v>0</v>
      </c>
      <c r="FS153" s="34">
        <v>0</v>
      </c>
      <c r="FT153" s="34">
        <v>0</v>
      </c>
      <c r="FW153" s="34" t="s">
        <v>152</v>
      </c>
      <c r="FX153" s="34">
        <v>0</v>
      </c>
      <c r="FY153" s="34">
        <v>0</v>
      </c>
      <c r="FZ153" s="34">
        <v>0</v>
      </c>
      <c r="GA153" s="34">
        <v>0</v>
      </c>
      <c r="GD153" s="34" t="s">
        <v>152</v>
      </c>
      <c r="GE153" s="34">
        <v>0</v>
      </c>
      <c r="GF153" s="34">
        <v>0</v>
      </c>
      <c r="GG153" s="34">
        <v>0</v>
      </c>
      <c r="GH153" s="34">
        <v>0</v>
      </c>
    </row>
    <row r="154" spans="1:190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  <c r="EN154" s="34" t="s">
        <v>153</v>
      </c>
      <c r="EO154" s="34">
        <v>0</v>
      </c>
      <c r="EP154" s="34">
        <v>0</v>
      </c>
      <c r="EQ154" s="34">
        <v>0</v>
      </c>
      <c r="ER154" s="34">
        <v>0</v>
      </c>
      <c r="EU154" s="34" t="s">
        <v>153</v>
      </c>
      <c r="EV154" s="34">
        <v>0</v>
      </c>
      <c r="EW154" s="34">
        <v>0</v>
      </c>
      <c r="EX154" s="34">
        <v>0</v>
      </c>
      <c r="EY154" s="34">
        <v>0</v>
      </c>
      <c r="FB154" s="34" t="s">
        <v>153</v>
      </c>
      <c r="FC154" s="34">
        <v>0</v>
      </c>
      <c r="FD154" s="34">
        <v>0</v>
      </c>
      <c r="FE154" s="34">
        <v>0</v>
      </c>
      <c r="FF154" s="34">
        <v>0</v>
      </c>
      <c r="FI154" s="34" t="s">
        <v>153</v>
      </c>
      <c r="FJ154" s="34">
        <v>0</v>
      </c>
      <c r="FK154" s="34">
        <v>0</v>
      </c>
      <c r="FL154" s="34">
        <v>0</v>
      </c>
      <c r="FM154" s="34">
        <v>0</v>
      </c>
      <c r="FP154" s="34" t="s">
        <v>153</v>
      </c>
      <c r="FQ154" s="34">
        <v>0</v>
      </c>
      <c r="FR154" s="34">
        <v>0</v>
      </c>
      <c r="FS154" s="34">
        <v>0</v>
      </c>
      <c r="FT154" s="34">
        <v>0</v>
      </c>
      <c r="FW154" s="34" t="s">
        <v>153</v>
      </c>
      <c r="FX154" s="34">
        <v>0</v>
      </c>
      <c r="FY154" s="34">
        <v>0</v>
      </c>
      <c r="FZ154" s="34">
        <v>0</v>
      </c>
      <c r="GA154" s="34">
        <v>0</v>
      </c>
      <c r="GD154" s="34" t="s">
        <v>153</v>
      </c>
      <c r="GE154" s="34">
        <v>0</v>
      </c>
      <c r="GF154" s="34">
        <v>0</v>
      </c>
      <c r="GG154" s="34">
        <v>0</v>
      </c>
      <c r="GH154" s="34">
        <v>0</v>
      </c>
    </row>
    <row r="155" spans="1:190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  <c r="EN155" s="34" t="s">
        <v>154</v>
      </c>
      <c r="EO155" s="34">
        <v>0</v>
      </c>
      <c r="EP155" s="34">
        <v>0</v>
      </c>
      <c r="EQ155" s="34">
        <v>0</v>
      </c>
      <c r="ER155" s="34">
        <v>0</v>
      </c>
      <c r="EU155" s="34" t="s">
        <v>154</v>
      </c>
      <c r="EV155" s="34">
        <v>0</v>
      </c>
      <c r="EW155" s="34">
        <v>0</v>
      </c>
      <c r="EX155" s="34">
        <v>0</v>
      </c>
      <c r="EY155" s="34">
        <v>0</v>
      </c>
      <c r="FB155" s="34" t="s">
        <v>154</v>
      </c>
      <c r="FC155" s="34">
        <v>0</v>
      </c>
      <c r="FD155" s="34">
        <v>0</v>
      </c>
      <c r="FE155" s="34">
        <v>0</v>
      </c>
      <c r="FF155" s="34">
        <v>0</v>
      </c>
      <c r="FI155" s="34" t="s">
        <v>154</v>
      </c>
      <c r="FJ155" s="34">
        <v>0</v>
      </c>
      <c r="FK155" s="34">
        <v>0</v>
      </c>
      <c r="FL155" s="34">
        <v>0</v>
      </c>
      <c r="FM155" s="34">
        <v>0</v>
      </c>
      <c r="FP155" s="34" t="s">
        <v>154</v>
      </c>
      <c r="FQ155" s="34">
        <v>0</v>
      </c>
      <c r="FR155" s="34">
        <v>0</v>
      </c>
      <c r="FS155" s="34">
        <v>0</v>
      </c>
      <c r="FT155" s="34">
        <v>0</v>
      </c>
      <c r="FW155" s="34" t="s">
        <v>154</v>
      </c>
      <c r="FX155" s="34">
        <v>0</v>
      </c>
      <c r="FY155" s="34">
        <v>0</v>
      </c>
      <c r="FZ155" s="34">
        <v>0</v>
      </c>
      <c r="GA155" s="34">
        <v>0</v>
      </c>
      <c r="GD155" s="34" t="s">
        <v>154</v>
      </c>
      <c r="GE155" s="34">
        <v>0</v>
      </c>
      <c r="GF155" s="34">
        <v>0</v>
      </c>
      <c r="GG155" s="34">
        <v>0</v>
      </c>
      <c r="GH155" s="34">
        <v>0</v>
      </c>
    </row>
    <row r="156" spans="1:190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  <c r="EN156" s="34" t="s">
        <v>155</v>
      </c>
      <c r="EO156" s="34">
        <v>0</v>
      </c>
      <c r="EP156" s="34">
        <v>0</v>
      </c>
      <c r="EQ156" s="34">
        <v>0</v>
      </c>
      <c r="ER156" s="34">
        <v>0</v>
      </c>
      <c r="EU156" s="34" t="s">
        <v>155</v>
      </c>
      <c r="EV156" s="34">
        <v>0.02</v>
      </c>
      <c r="EW156" s="34">
        <v>0</v>
      </c>
      <c r="EX156" s="34">
        <v>0.03</v>
      </c>
      <c r="EY156" s="34">
        <v>0</v>
      </c>
      <c r="FB156" s="34" t="s">
        <v>155</v>
      </c>
      <c r="FC156" s="34">
        <v>0</v>
      </c>
      <c r="FD156" s="34">
        <v>0</v>
      </c>
      <c r="FE156" s="34">
        <v>0</v>
      </c>
      <c r="FF156" s="34">
        <v>0</v>
      </c>
      <c r="FI156" s="34" t="s">
        <v>155</v>
      </c>
      <c r="FJ156" s="34">
        <v>0</v>
      </c>
      <c r="FK156" s="34">
        <v>0</v>
      </c>
      <c r="FL156" s="34">
        <v>0</v>
      </c>
      <c r="FM156" s="34">
        <v>0</v>
      </c>
      <c r="FP156" s="34" t="s">
        <v>155</v>
      </c>
      <c r="FQ156" s="34">
        <v>0</v>
      </c>
      <c r="FR156" s="34">
        <v>0</v>
      </c>
      <c r="FS156" s="34">
        <v>0</v>
      </c>
      <c r="FT156" s="34">
        <v>0</v>
      </c>
      <c r="FW156" s="34" t="s">
        <v>155</v>
      </c>
      <c r="FX156" s="34">
        <v>0</v>
      </c>
      <c r="FY156" s="34">
        <v>0</v>
      </c>
      <c r="FZ156" s="34">
        <v>0</v>
      </c>
      <c r="GA156" s="34">
        <v>0</v>
      </c>
      <c r="GD156" s="34" t="s">
        <v>155</v>
      </c>
      <c r="GE156" s="34">
        <v>0</v>
      </c>
      <c r="GF156" s="34">
        <v>0</v>
      </c>
      <c r="GG156" s="34">
        <v>0</v>
      </c>
      <c r="GH156" s="34">
        <v>0</v>
      </c>
    </row>
    <row r="157" spans="1:190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  <c r="EN157" s="34" t="s">
        <v>156</v>
      </c>
      <c r="EO157" s="34">
        <v>0</v>
      </c>
      <c r="EP157" s="34">
        <v>0</v>
      </c>
      <c r="EQ157" s="34">
        <v>0</v>
      </c>
      <c r="ER157" s="34">
        <v>0</v>
      </c>
      <c r="EU157" s="34" t="s">
        <v>156</v>
      </c>
      <c r="EV157" s="34">
        <v>0</v>
      </c>
      <c r="EW157" s="34">
        <v>0</v>
      </c>
      <c r="EX157" s="34">
        <v>0</v>
      </c>
      <c r="EY157" s="34">
        <v>0</v>
      </c>
      <c r="FB157" s="34" t="s">
        <v>156</v>
      </c>
      <c r="FC157" s="34">
        <v>0</v>
      </c>
      <c r="FD157" s="34">
        <v>0</v>
      </c>
      <c r="FE157" s="34">
        <v>0</v>
      </c>
      <c r="FF157" s="34">
        <v>0</v>
      </c>
      <c r="FI157" s="34" t="s">
        <v>156</v>
      </c>
      <c r="FJ157" s="34">
        <v>0</v>
      </c>
      <c r="FK157" s="34">
        <v>0</v>
      </c>
      <c r="FL157" s="34">
        <v>0</v>
      </c>
      <c r="FM157" s="34">
        <v>0</v>
      </c>
      <c r="FP157" s="34" t="s">
        <v>156</v>
      </c>
      <c r="FQ157" s="34">
        <v>0</v>
      </c>
      <c r="FR157" s="34">
        <v>0</v>
      </c>
      <c r="FS157" s="34">
        <v>0</v>
      </c>
      <c r="FT157" s="34">
        <v>0</v>
      </c>
      <c r="FW157" s="34" t="s">
        <v>156</v>
      </c>
      <c r="FX157" s="34">
        <v>0</v>
      </c>
      <c r="FY157" s="34">
        <v>0</v>
      </c>
      <c r="FZ157" s="34">
        <v>0</v>
      </c>
      <c r="GA157" s="34">
        <v>0</v>
      </c>
      <c r="GD157" s="34" t="s">
        <v>156</v>
      </c>
      <c r="GE157" s="34">
        <v>0</v>
      </c>
      <c r="GF157" s="34">
        <v>0</v>
      </c>
      <c r="GG157" s="34">
        <v>0</v>
      </c>
      <c r="GH157" s="34">
        <v>0</v>
      </c>
    </row>
    <row r="158" spans="1:190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  <c r="EN158" s="34" t="s">
        <v>157</v>
      </c>
      <c r="EO158" s="34">
        <v>0</v>
      </c>
      <c r="EP158" s="34">
        <v>0</v>
      </c>
      <c r="EQ158" s="34">
        <v>0</v>
      </c>
      <c r="ER158" s="34">
        <v>0</v>
      </c>
      <c r="EU158" s="34" t="s">
        <v>157</v>
      </c>
      <c r="EV158" s="34">
        <v>0</v>
      </c>
      <c r="EW158" s="34">
        <v>0</v>
      </c>
      <c r="EX158" s="34">
        <v>0</v>
      </c>
      <c r="EY158" s="34">
        <v>0</v>
      </c>
      <c r="FB158" s="34" t="s">
        <v>157</v>
      </c>
      <c r="FC158" s="34">
        <v>0</v>
      </c>
      <c r="FD158" s="34">
        <v>0</v>
      </c>
      <c r="FE158" s="34">
        <v>0</v>
      </c>
      <c r="FF158" s="34">
        <v>0</v>
      </c>
      <c r="FI158" s="34" t="s">
        <v>157</v>
      </c>
      <c r="FJ158" s="34">
        <v>0</v>
      </c>
      <c r="FK158" s="34">
        <v>0</v>
      </c>
      <c r="FL158" s="34">
        <v>0</v>
      </c>
      <c r="FM158" s="34">
        <v>0</v>
      </c>
      <c r="FP158" s="34" t="s">
        <v>157</v>
      </c>
      <c r="FQ158" s="34">
        <v>0</v>
      </c>
      <c r="FR158" s="34">
        <v>0</v>
      </c>
      <c r="FS158" s="34">
        <v>0</v>
      </c>
      <c r="FT158" s="34">
        <v>0</v>
      </c>
      <c r="FW158" s="34" t="s">
        <v>157</v>
      </c>
      <c r="FX158" s="34">
        <v>0</v>
      </c>
      <c r="FY158" s="34">
        <v>0</v>
      </c>
      <c r="FZ158" s="34">
        <v>0</v>
      </c>
      <c r="GA158" s="34">
        <v>0</v>
      </c>
      <c r="GD158" s="34" t="s">
        <v>157</v>
      </c>
      <c r="GE158" s="34">
        <v>0</v>
      </c>
      <c r="GF158" s="34">
        <v>0</v>
      </c>
      <c r="GG158" s="34">
        <v>0</v>
      </c>
      <c r="GH158" s="34">
        <v>0</v>
      </c>
    </row>
    <row r="159" spans="1:190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  <c r="EN159" s="34" t="s">
        <v>158</v>
      </c>
      <c r="EO159" s="34">
        <v>0</v>
      </c>
      <c r="EP159" s="34">
        <v>0</v>
      </c>
      <c r="EQ159" s="34">
        <v>0</v>
      </c>
      <c r="ER159" s="34">
        <v>0</v>
      </c>
      <c r="EU159" s="34" t="s">
        <v>158</v>
      </c>
      <c r="EV159" s="34">
        <v>0</v>
      </c>
      <c r="EW159" s="34">
        <v>0</v>
      </c>
      <c r="EX159" s="34">
        <v>0</v>
      </c>
      <c r="EY159" s="34">
        <v>0</v>
      </c>
      <c r="FB159" s="34" t="s">
        <v>158</v>
      </c>
      <c r="FC159" s="34">
        <v>0</v>
      </c>
      <c r="FD159" s="34">
        <v>0</v>
      </c>
      <c r="FE159" s="34">
        <v>0</v>
      </c>
      <c r="FF159" s="34">
        <v>0</v>
      </c>
      <c r="FI159" s="34" t="s">
        <v>158</v>
      </c>
      <c r="FJ159" s="34">
        <v>0</v>
      </c>
      <c r="FK159" s="34">
        <v>0</v>
      </c>
      <c r="FL159" s="34">
        <v>0</v>
      </c>
      <c r="FM159" s="34">
        <v>0</v>
      </c>
      <c r="FP159" s="34" t="s">
        <v>158</v>
      </c>
      <c r="FQ159" s="34">
        <v>0</v>
      </c>
      <c r="FR159" s="34">
        <v>0</v>
      </c>
      <c r="FS159" s="34">
        <v>0</v>
      </c>
      <c r="FT159" s="34">
        <v>0</v>
      </c>
      <c r="FW159" s="34" t="s">
        <v>158</v>
      </c>
      <c r="FX159" s="34">
        <v>0</v>
      </c>
      <c r="FY159" s="34">
        <v>0</v>
      </c>
      <c r="FZ159" s="34">
        <v>0</v>
      </c>
      <c r="GA159" s="34">
        <v>0</v>
      </c>
      <c r="GD159" s="34" t="s">
        <v>158</v>
      </c>
      <c r="GE159" s="34">
        <v>0</v>
      </c>
      <c r="GF159" s="34">
        <v>0</v>
      </c>
      <c r="GG159" s="34">
        <v>0</v>
      </c>
      <c r="GH159" s="34">
        <v>0</v>
      </c>
    </row>
    <row r="160" spans="1:190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  <c r="EN160" s="34" t="s">
        <v>159</v>
      </c>
      <c r="EO160" s="34">
        <v>0</v>
      </c>
      <c r="EP160" s="34">
        <v>0</v>
      </c>
      <c r="EQ160" s="34">
        <v>0</v>
      </c>
      <c r="ER160" s="34">
        <v>0</v>
      </c>
      <c r="EU160" s="34" t="s">
        <v>159</v>
      </c>
      <c r="EV160" s="34">
        <v>0</v>
      </c>
      <c r="EW160" s="34">
        <v>0</v>
      </c>
      <c r="EX160" s="34">
        <v>0</v>
      </c>
      <c r="EY160" s="34">
        <v>0</v>
      </c>
      <c r="FB160" s="34" t="s">
        <v>159</v>
      </c>
      <c r="FC160" s="34">
        <v>0</v>
      </c>
      <c r="FD160" s="34">
        <v>0</v>
      </c>
      <c r="FE160" s="34">
        <v>0</v>
      </c>
      <c r="FF160" s="34">
        <v>0</v>
      </c>
      <c r="FI160" s="34" t="s">
        <v>159</v>
      </c>
      <c r="FJ160" s="34">
        <v>0</v>
      </c>
      <c r="FK160" s="34">
        <v>0</v>
      </c>
      <c r="FL160" s="34">
        <v>0</v>
      </c>
      <c r="FM160" s="34">
        <v>0</v>
      </c>
      <c r="FP160" s="34" t="s">
        <v>159</v>
      </c>
      <c r="FQ160" s="34">
        <v>0</v>
      </c>
      <c r="FR160" s="34">
        <v>0</v>
      </c>
      <c r="FS160" s="34">
        <v>0</v>
      </c>
      <c r="FT160" s="34">
        <v>0</v>
      </c>
      <c r="FW160" s="34" t="s">
        <v>159</v>
      </c>
      <c r="FX160" s="34">
        <v>0</v>
      </c>
      <c r="FY160" s="34">
        <v>0</v>
      </c>
      <c r="FZ160" s="34">
        <v>0</v>
      </c>
      <c r="GA160" s="34">
        <v>0</v>
      </c>
      <c r="GD160" s="34" t="s">
        <v>159</v>
      </c>
      <c r="GE160" s="34">
        <v>0</v>
      </c>
      <c r="GF160" s="34">
        <v>0</v>
      </c>
      <c r="GG160" s="34">
        <v>0</v>
      </c>
      <c r="GH160" s="34">
        <v>0</v>
      </c>
    </row>
    <row r="161" spans="1:190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  <c r="EN161" s="34" t="s">
        <v>160</v>
      </c>
      <c r="EO161" s="34">
        <v>0</v>
      </c>
      <c r="EP161" s="34">
        <v>0</v>
      </c>
      <c r="EQ161" s="34">
        <v>0</v>
      </c>
      <c r="ER161" s="34">
        <v>0</v>
      </c>
      <c r="EU161" s="34" t="s">
        <v>160</v>
      </c>
      <c r="EV161" s="34">
        <v>0</v>
      </c>
      <c r="EW161" s="34">
        <v>0</v>
      </c>
      <c r="EX161" s="34">
        <v>0</v>
      </c>
      <c r="EY161" s="34">
        <v>0</v>
      </c>
      <c r="FB161" s="34" t="s">
        <v>160</v>
      </c>
      <c r="FC161" s="34">
        <v>0</v>
      </c>
      <c r="FD161" s="34">
        <v>0</v>
      </c>
      <c r="FE161" s="34">
        <v>0</v>
      </c>
      <c r="FF161" s="34">
        <v>0</v>
      </c>
      <c r="FI161" s="34" t="s">
        <v>160</v>
      </c>
      <c r="FJ161" s="34">
        <v>0</v>
      </c>
      <c r="FK161" s="34">
        <v>0</v>
      </c>
      <c r="FL161" s="34">
        <v>0</v>
      </c>
      <c r="FM161" s="34">
        <v>0</v>
      </c>
      <c r="FP161" s="34" t="s">
        <v>160</v>
      </c>
      <c r="FQ161" s="34">
        <v>0</v>
      </c>
      <c r="FR161" s="34">
        <v>0</v>
      </c>
      <c r="FS161" s="34">
        <v>0</v>
      </c>
      <c r="FT161" s="34">
        <v>0</v>
      </c>
      <c r="FW161" s="34" t="s">
        <v>160</v>
      </c>
      <c r="FX161" s="34">
        <v>0</v>
      </c>
      <c r="FY161" s="34">
        <v>0</v>
      </c>
      <c r="FZ161" s="34">
        <v>0</v>
      </c>
      <c r="GA161" s="34">
        <v>0</v>
      </c>
      <c r="GD161" s="34" t="s">
        <v>160</v>
      </c>
      <c r="GE161" s="34">
        <v>0</v>
      </c>
      <c r="GF161" s="34">
        <v>0</v>
      </c>
      <c r="GG161" s="34">
        <v>0</v>
      </c>
      <c r="GH161" s="34">
        <v>0</v>
      </c>
    </row>
    <row r="162" spans="1:190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  <c r="EN162" s="34" t="s">
        <v>161</v>
      </c>
      <c r="EO162" s="34">
        <v>0</v>
      </c>
      <c r="EP162" s="34">
        <v>0</v>
      </c>
      <c r="EQ162" s="34">
        <v>0</v>
      </c>
      <c r="ER162" s="34">
        <v>0</v>
      </c>
      <c r="EU162" s="34" t="s">
        <v>161</v>
      </c>
      <c r="EV162" s="34">
        <v>0</v>
      </c>
      <c r="EW162" s="34">
        <v>0</v>
      </c>
      <c r="EX162" s="34">
        <v>0</v>
      </c>
      <c r="EY162" s="34">
        <v>0</v>
      </c>
      <c r="FB162" s="34" t="s">
        <v>161</v>
      </c>
      <c r="FC162" s="34">
        <v>0</v>
      </c>
      <c r="FD162" s="34">
        <v>0</v>
      </c>
      <c r="FE162" s="34">
        <v>0</v>
      </c>
      <c r="FF162" s="34">
        <v>0</v>
      </c>
      <c r="FI162" s="34" t="s">
        <v>161</v>
      </c>
      <c r="FJ162" s="34">
        <v>0</v>
      </c>
      <c r="FK162" s="34">
        <v>0</v>
      </c>
      <c r="FL162" s="34">
        <v>0</v>
      </c>
      <c r="FM162" s="34">
        <v>0</v>
      </c>
      <c r="FP162" s="34" t="s">
        <v>161</v>
      </c>
      <c r="FQ162" s="34">
        <v>0</v>
      </c>
      <c r="FR162" s="34">
        <v>0</v>
      </c>
      <c r="FS162" s="34">
        <v>0</v>
      </c>
      <c r="FT162" s="34">
        <v>0</v>
      </c>
      <c r="FW162" s="34" t="s">
        <v>161</v>
      </c>
      <c r="FX162" s="34">
        <v>0</v>
      </c>
      <c r="FY162" s="34">
        <v>0</v>
      </c>
      <c r="FZ162" s="34">
        <v>0</v>
      </c>
      <c r="GA162" s="34">
        <v>0</v>
      </c>
      <c r="GD162" s="34" t="s">
        <v>161</v>
      </c>
      <c r="GE162" s="34">
        <v>0</v>
      </c>
      <c r="GF162" s="34">
        <v>0</v>
      </c>
      <c r="GG162" s="34">
        <v>0</v>
      </c>
      <c r="GH162" s="34">
        <v>0</v>
      </c>
    </row>
    <row r="163" spans="1:190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  <c r="EN163" s="34" t="s">
        <v>162</v>
      </c>
      <c r="EO163" s="34">
        <v>0</v>
      </c>
      <c r="EP163" s="34">
        <v>0</v>
      </c>
      <c r="EQ163" s="34">
        <v>0</v>
      </c>
      <c r="ER163" s="34">
        <v>0</v>
      </c>
      <c r="EU163" s="34" t="s">
        <v>162</v>
      </c>
      <c r="EV163" s="34">
        <v>0</v>
      </c>
      <c r="EW163" s="34">
        <v>0</v>
      </c>
      <c r="EX163" s="34">
        <v>0</v>
      </c>
      <c r="EY163" s="34">
        <v>0</v>
      </c>
      <c r="FB163" s="34" t="s">
        <v>162</v>
      </c>
      <c r="FC163" s="34">
        <v>0</v>
      </c>
      <c r="FD163" s="34">
        <v>0</v>
      </c>
      <c r="FE163" s="34">
        <v>0</v>
      </c>
      <c r="FF163" s="34">
        <v>0</v>
      </c>
      <c r="FI163" s="34" t="s">
        <v>162</v>
      </c>
      <c r="FJ163" s="34">
        <v>0</v>
      </c>
      <c r="FK163" s="34">
        <v>0</v>
      </c>
      <c r="FL163" s="34">
        <v>0</v>
      </c>
      <c r="FM163" s="34">
        <v>0</v>
      </c>
      <c r="FP163" s="34" t="s">
        <v>162</v>
      </c>
      <c r="FQ163" s="34">
        <v>0</v>
      </c>
      <c r="FR163" s="34">
        <v>0</v>
      </c>
      <c r="FS163" s="34">
        <v>0</v>
      </c>
      <c r="FT163" s="34">
        <v>0</v>
      </c>
      <c r="FW163" s="34" t="s">
        <v>162</v>
      </c>
      <c r="FX163" s="34">
        <v>0</v>
      </c>
      <c r="FY163" s="34">
        <v>0</v>
      </c>
      <c r="FZ163" s="34">
        <v>0</v>
      </c>
      <c r="GA163" s="34">
        <v>0</v>
      </c>
      <c r="GD163" s="34" t="s">
        <v>162</v>
      </c>
      <c r="GE163" s="34">
        <v>0</v>
      </c>
      <c r="GF163" s="34">
        <v>0</v>
      </c>
      <c r="GG163" s="34">
        <v>0</v>
      </c>
      <c r="GH163" s="34">
        <v>0</v>
      </c>
    </row>
    <row r="164" spans="1:190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  <c r="EN164" s="34" t="s">
        <v>163</v>
      </c>
      <c r="EO164" s="34">
        <v>0</v>
      </c>
      <c r="EP164" s="34">
        <v>0</v>
      </c>
      <c r="EQ164" s="34">
        <v>0</v>
      </c>
      <c r="ER164" s="34">
        <v>0</v>
      </c>
      <c r="EU164" s="34" t="s">
        <v>163</v>
      </c>
      <c r="EV164" s="34">
        <v>0</v>
      </c>
      <c r="EW164" s="34">
        <v>0</v>
      </c>
      <c r="EX164" s="34">
        <v>0</v>
      </c>
      <c r="EY164" s="34">
        <v>0</v>
      </c>
      <c r="FB164" s="34" t="s">
        <v>163</v>
      </c>
      <c r="FC164" s="34">
        <v>0</v>
      </c>
      <c r="FD164" s="34">
        <v>0</v>
      </c>
      <c r="FE164" s="34">
        <v>0</v>
      </c>
      <c r="FF164" s="34">
        <v>0</v>
      </c>
      <c r="FI164" s="34" t="s">
        <v>163</v>
      </c>
      <c r="FJ164" s="34">
        <v>0</v>
      </c>
      <c r="FK164" s="34">
        <v>0</v>
      </c>
      <c r="FL164" s="34">
        <v>0</v>
      </c>
      <c r="FM164" s="34">
        <v>0</v>
      </c>
      <c r="FP164" s="34" t="s">
        <v>163</v>
      </c>
      <c r="FQ164" s="34">
        <v>0</v>
      </c>
      <c r="FR164" s="34">
        <v>0</v>
      </c>
      <c r="FS164" s="34">
        <v>0</v>
      </c>
      <c r="FT164" s="34">
        <v>0</v>
      </c>
      <c r="FW164" s="34" t="s">
        <v>163</v>
      </c>
      <c r="FX164" s="34">
        <v>0</v>
      </c>
      <c r="FY164" s="34">
        <v>0</v>
      </c>
      <c r="FZ164" s="34">
        <v>0</v>
      </c>
      <c r="GA164" s="34">
        <v>0</v>
      </c>
      <c r="GD164" s="34" t="s">
        <v>163</v>
      </c>
      <c r="GE164" s="34">
        <v>0</v>
      </c>
      <c r="GF164" s="34">
        <v>0</v>
      </c>
      <c r="GG164" s="34">
        <v>0</v>
      </c>
      <c r="GH164" s="34">
        <v>0</v>
      </c>
    </row>
    <row r="165" spans="1:190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  <c r="EN165" s="34" t="s">
        <v>164</v>
      </c>
      <c r="EO165" s="34">
        <v>0</v>
      </c>
      <c r="EP165" s="34">
        <v>0</v>
      </c>
      <c r="EQ165" s="34">
        <v>0</v>
      </c>
      <c r="ER165" s="34">
        <v>0</v>
      </c>
      <c r="EU165" s="34" t="s">
        <v>164</v>
      </c>
      <c r="EV165" s="34">
        <v>0</v>
      </c>
      <c r="EW165" s="34">
        <v>0</v>
      </c>
      <c r="EX165" s="34">
        <v>0</v>
      </c>
      <c r="EY165" s="34">
        <v>0</v>
      </c>
      <c r="FB165" s="34" t="s">
        <v>164</v>
      </c>
      <c r="FC165" s="34">
        <v>0</v>
      </c>
      <c r="FD165" s="34">
        <v>0</v>
      </c>
      <c r="FE165" s="34">
        <v>0</v>
      </c>
      <c r="FF165" s="34">
        <v>0</v>
      </c>
      <c r="FI165" s="34" t="s">
        <v>164</v>
      </c>
      <c r="FJ165" s="34">
        <v>0</v>
      </c>
      <c r="FK165" s="34">
        <v>0</v>
      </c>
      <c r="FL165" s="34">
        <v>0</v>
      </c>
      <c r="FM165" s="34">
        <v>0</v>
      </c>
      <c r="FP165" s="34" t="s">
        <v>164</v>
      </c>
      <c r="FQ165" s="34">
        <v>0</v>
      </c>
      <c r="FR165" s="34">
        <v>0</v>
      </c>
      <c r="FS165" s="34">
        <v>0</v>
      </c>
      <c r="FT165" s="34">
        <v>0</v>
      </c>
      <c r="FW165" s="34" t="s">
        <v>164</v>
      </c>
      <c r="FX165" s="34">
        <v>0</v>
      </c>
      <c r="FY165" s="34">
        <v>0</v>
      </c>
      <c r="FZ165" s="34">
        <v>0</v>
      </c>
      <c r="GA165" s="34">
        <v>0</v>
      </c>
      <c r="GD165" s="34" t="s">
        <v>164</v>
      </c>
      <c r="GE165" s="34">
        <v>0</v>
      </c>
      <c r="GF165" s="34">
        <v>0</v>
      </c>
      <c r="GG165" s="34">
        <v>0</v>
      </c>
      <c r="GH165" s="34">
        <v>0</v>
      </c>
    </row>
    <row r="166" spans="1:190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  <c r="EN166" s="34" t="s">
        <v>165</v>
      </c>
      <c r="EO166" s="34">
        <v>0</v>
      </c>
      <c r="EP166" s="34">
        <v>0</v>
      </c>
      <c r="EQ166" s="34">
        <v>0</v>
      </c>
      <c r="ER166" s="34">
        <v>0</v>
      </c>
      <c r="EU166" s="34" t="s">
        <v>165</v>
      </c>
      <c r="EV166" s="34">
        <v>0</v>
      </c>
      <c r="EW166" s="34">
        <v>0</v>
      </c>
      <c r="EX166" s="34">
        <v>0</v>
      </c>
      <c r="EY166" s="34">
        <v>0</v>
      </c>
      <c r="FB166" s="34" t="s">
        <v>165</v>
      </c>
      <c r="FC166" s="34">
        <v>0</v>
      </c>
      <c r="FD166" s="34">
        <v>0</v>
      </c>
      <c r="FE166" s="34">
        <v>0</v>
      </c>
      <c r="FF166" s="34">
        <v>0</v>
      </c>
      <c r="FI166" s="34" t="s">
        <v>165</v>
      </c>
      <c r="FJ166" s="34">
        <v>0</v>
      </c>
      <c r="FK166" s="34">
        <v>0</v>
      </c>
      <c r="FL166" s="34">
        <v>0</v>
      </c>
      <c r="FM166" s="34">
        <v>0</v>
      </c>
      <c r="FP166" s="34" t="s">
        <v>165</v>
      </c>
      <c r="FQ166" s="34">
        <v>0</v>
      </c>
      <c r="FR166" s="34">
        <v>0</v>
      </c>
      <c r="FS166" s="34">
        <v>0</v>
      </c>
      <c r="FT166" s="34">
        <v>0</v>
      </c>
      <c r="FW166" s="34" t="s">
        <v>165</v>
      </c>
      <c r="FX166" s="34">
        <v>0</v>
      </c>
      <c r="FY166" s="34">
        <v>0</v>
      </c>
      <c r="FZ166" s="34">
        <v>0</v>
      </c>
      <c r="GA166" s="34">
        <v>0</v>
      </c>
      <c r="GD166" s="34" t="s">
        <v>165</v>
      </c>
      <c r="GE166" s="34">
        <v>0</v>
      </c>
      <c r="GF166" s="34">
        <v>0</v>
      </c>
      <c r="GG166" s="34">
        <v>0</v>
      </c>
      <c r="GH166" s="34">
        <v>0</v>
      </c>
    </row>
    <row r="167" spans="1:190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  <c r="EN167" s="34" t="s">
        <v>166</v>
      </c>
      <c r="EO167" s="34">
        <v>0</v>
      </c>
      <c r="EP167" s="34">
        <v>0</v>
      </c>
      <c r="EQ167" s="34">
        <v>0</v>
      </c>
      <c r="ER167" s="34">
        <v>0</v>
      </c>
      <c r="EU167" s="34" t="s">
        <v>166</v>
      </c>
      <c r="EV167" s="34">
        <v>0</v>
      </c>
      <c r="EW167" s="34">
        <v>0</v>
      </c>
      <c r="EX167" s="34">
        <v>0</v>
      </c>
      <c r="EY167" s="34">
        <v>0</v>
      </c>
      <c r="FB167" s="34" t="s">
        <v>166</v>
      </c>
      <c r="FC167" s="34">
        <v>0</v>
      </c>
      <c r="FD167" s="34">
        <v>0</v>
      </c>
      <c r="FE167" s="34">
        <v>0</v>
      </c>
      <c r="FF167" s="34">
        <v>0</v>
      </c>
      <c r="FI167" s="34" t="s">
        <v>166</v>
      </c>
      <c r="FJ167" s="34">
        <v>0</v>
      </c>
      <c r="FK167" s="34">
        <v>0</v>
      </c>
      <c r="FL167" s="34">
        <v>0</v>
      </c>
      <c r="FM167" s="34">
        <v>0</v>
      </c>
      <c r="FP167" s="34" t="s">
        <v>166</v>
      </c>
      <c r="FQ167" s="34">
        <v>0</v>
      </c>
      <c r="FR167" s="34">
        <v>0</v>
      </c>
      <c r="FS167" s="34">
        <v>0</v>
      </c>
      <c r="FT167" s="34">
        <v>0</v>
      </c>
      <c r="FW167" s="34" t="s">
        <v>166</v>
      </c>
      <c r="FX167" s="34">
        <v>0</v>
      </c>
      <c r="FY167" s="34">
        <v>0</v>
      </c>
      <c r="FZ167" s="34">
        <v>0</v>
      </c>
      <c r="GA167" s="34">
        <v>0</v>
      </c>
      <c r="GD167" s="34" t="s">
        <v>166</v>
      </c>
      <c r="GE167" s="34">
        <v>0</v>
      </c>
      <c r="GF167" s="34">
        <v>0</v>
      </c>
      <c r="GG167" s="34">
        <v>0</v>
      </c>
      <c r="GH167" s="34">
        <v>0</v>
      </c>
    </row>
    <row r="168" spans="1:190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  <c r="EN168" s="34" t="s">
        <v>167</v>
      </c>
      <c r="EO168" s="34">
        <v>0</v>
      </c>
      <c r="EP168" s="34">
        <v>0</v>
      </c>
      <c r="EQ168" s="34">
        <v>0</v>
      </c>
      <c r="ER168" s="34">
        <v>0</v>
      </c>
      <c r="EU168" s="34" t="s">
        <v>167</v>
      </c>
      <c r="EV168" s="34">
        <v>0</v>
      </c>
      <c r="EW168" s="34">
        <v>0</v>
      </c>
      <c r="EX168" s="34">
        <v>0</v>
      </c>
      <c r="EY168" s="34">
        <v>0</v>
      </c>
      <c r="FB168" s="34" t="s">
        <v>167</v>
      </c>
      <c r="FC168" s="34">
        <v>0</v>
      </c>
      <c r="FD168" s="34">
        <v>0</v>
      </c>
      <c r="FE168" s="34">
        <v>0</v>
      </c>
      <c r="FF168" s="34">
        <v>0</v>
      </c>
      <c r="FI168" s="34" t="s">
        <v>167</v>
      </c>
      <c r="FJ168" s="34">
        <v>0</v>
      </c>
      <c r="FK168" s="34">
        <v>0</v>
      </c>
      <c r="FL168" s="34">
        <v>0</v>
      </c>
      <c r="FM168" s="34">
        <v>0</v>
      </c>
      <c r="FP168" s="34" t="s">
        <v>167</v>
      </c>
      <c r="FQ168" s="34">
        <v>0</v>
      </c>
      <c r="FR168" s="34">
        <v>0</v>
      </c>
      <c r="FS168" s="34">
        <v>0</v>
      </c>
      <c r="FT168" s="34">
        <v>0</v>
      </c>
      <c r="FW168" s="34" t="s">
        <v>167</v>
      </c>
      <c r="FX168" s="34">
        <v>0</v>
      </c>
      <c r="FY168" s="34">
        <v>0</v>
      </c>
      <c r="FZ168" s="34">
        <v>0</v>
      </c>
      <c r="GA168" s="34">
        <v>0</v>
      </c>
      <c r="GD168" s="34" t="s">
        <v>167</v>
      </c>
      <c r="GE168" s="34">
        <v>0</v>
      </c>
      <c r="GF168" s="34">
        <v>0</v>
      </c>
      <c r="GG168" s="34">
        <v>0</v>
      </c>
      <c r="GH168" s="34">
        <v>0</v>
      </c>
    </row>
    <row r="169" spans="1:190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  <c r="EN169" s="34" t="s">
        <v>168</v>
      </c>
      <c r="EO169" s="34">
        <v>0</v>
      </c>
      <c r="EP169" s="34">
        <v>0</v>
      </c>
      <c r="EQ169" s="34">
        <v>0</v>
      </c>
      <c r="ER169" s="34">
        <v>0</v>
      </c>
      <c r="EU169" s="34" t="s">
        <v>168</v>
      </c>
      <c r="EV169" s="34">
        <v>0</v>
      </c>
      <c r="EW169" s="34">
        <v>0</v>
      </c>
      <c r="EX169" s="34">
        <v>0</v>
      </c>
      <c r="EY169" s="34">
        <v>0</v>
      </c>
      <c r="FB169" s="34" t="s">
        <v>168</v>
      </c>
      <c r="FC169" s="34">
        <v>0</v>
      </c>
      <c r="FD169" s="34">
        <v>0</v>
      </c>
      <c r="FE169" s="34">
        <v>0</v>
      </c>
      <c r="FF169" s="34">
        <v>0</v>
      </c>
      <c r="FI169" s="34" t="s">
        <v>168</v>
      </c>
      <c r="FJ169" s="34">
        <v>0</v>
      </c>
      <c r="FK169" s="34">
        <v>0</v>
      </c>
      <c r="FL169" s="34">
        <v>0</v>
      </c>
      <c r="FM169" s="34">
        <v>0</v>
      </c>
      <c r="FP169" s="34" t="s">
        <v>168</v>
      </c>
      <c r="FQ169" s="34">
        <v>0</v>
      </c>
      <c r="FR169" s="34">
        <v>0</v>
      </c>
      <c r="FS169" s="34">
        <v>0</v>
      </c>
      <c r="FT169" s="34">
        <v>0</v>
      </c>
      <c r="FW169" s="34" t="s">
        <v>168</v>
      </c>
      <c r="FX169" s="34">
        <v>0</v>
      </c>
      <c r="FY169" s="34">
        <v>0</v>
      </c>
      <c r="FZ169" s="34">
        <v>0</v>
      </c>
      <c r="GA169" s="34">
        <v>0</v>
      </c>
      <c r="GD169" s="34" t="s">
        <v>168</v>
      </c>
      <c r="GE169" s="34">
        <v>0</v>
      </c>
      <c r="GF169" s="34">
        <v>0</v>
      </c>
      <c r="GG169" s="34">
        <v>0</v>
      </c>
      <c r="GH169" s="34">
        <v>0</v>
      </c>
    </row>
    <row r="170" spans="1:190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  <c r="EN170" s="34" t="s">
        <v>169</v>
      </c>
      <c r="EO170" s="34">
        <v>0</v>
      </c>
      <c r="EP170" s="34">
        <v>0</v>
      </c>
      <c r="EQ170" s="34">
        <v>0</v>
      </c>
      <c r="ER170" s="34">
        <v>0</v>
      </c>
      <c r="EU170" s="34" t="s">
        <v>169</v>
      </c>
      <c r="EV170" s="34">
        <v>0</v>
      </c>
      <c r="EW170" s="34">
        <v>0</v>
      </c>
      <c r="EX170" s="34">
        <v>0</v>
      </c>
      <c r="EY170" s="34">
        <v>0</v>
      </c>
      <c r="FB170" s="34" t="s">
        <v>169</v>
      </c>
      <c r="FC170" s="34">
        <v>0</v>
      </c>
      <c r="FD170" s="34">
        <v>0</v>
      </c>
      <c r="FE170" s="34">
        <v>0</v>
      </c>
      <c r="FF170" s="34">
        <v>0</v>
      </c>
      <c r="FI170" s="34" t="s">
        <v>169</v>
      </c>
      <c r="FJ170" s="34">
        <v>0</v>
      </c>
      <c r="FK170" s="34">
        <v>0</v>
      </c>
      <c r="FL170" s="34">
        <v>0</v>
      </c>
      <c r="FM170" s="34">
        <v>0</v>
      </c>
      <c r="FP170" s="34" t="s">
        <v>169</v>
      </c>
      <c r="FQ170" s="34">
        <v>0</v>
      </c>
      <c r="FR170" s="34">
        <v>0</v>
      </c>
      <c r="FS170" s="34">
        <v>0</v>
      </c>
      <c r="FT170" s="34">
        <v>0</v>
      </c>
      <c r="FW170" s="34" t="s">
        <v>169</v>
      </c>
      <c r="FX170" s="34">
        <v>0</v>
      </c>
      <c r="FY170" s="34">
        <v>0</v>
      </c>
      <c r="FZ170" s="34">
        <v>0</v>
      </c>
      <c r="GA170" s="34">
        <v>0</v>
      </c>
      <c r="GD170" s="34" t="s">
        <v>169</v>
      </c>
      <c r="GE170" s="34">
        <v>0</v>
      </c>
      <c r="GF170" s="34">
        <v>0</v>
      </c>
      <c r="GG170" s="34">
        <v>0</v>
      </c>
      <c r="GH170" s="34">
        <v>0</v>
      </c>
    </row>
    <row r="171" spans="1:190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  <c r="EN171" s="34" t="s">
        <v>170</v>
      </c>
      <c r="EO171" s="34">
        <v>0</v>
      </c>
      <c r="EP171" s="34">
        <v>0</v>
      </c>
      <c r="EQ171" s="34">
        <v>0</v>
      </c>
      <c r="ER171" s="34">
        <v>0</v>
      </c>
      <c r="EU171" s="34" t="s">
        <v>170</v>
      </c>
      <c r="EV171" s="34">
        <v>0</v>
      </c>
      <c r="EW171" s="34">
        <v>0</v>
      </c>
      <c r="EX171" s="34">
        <v>0</v>
      </c>
      <c r="EY171" s="34">
        <v>0</v>
      </c>
      <c r="FB171" s="34" t="s">
        <v>170</v>
      </c>
      <c r="FC171" s="34">
        <v>0</v>
      </c>
      <c r="FD171" s="34">
        <v>0</v>
      </c>
      <c r="FE171" s="34">
        <v>0</v>
      </c>
      <c r="FF171" s="34">
        <v>0</v>
      </c>
      <c r="FI171" s="34" t="s">
        <v>170</v>
      </c>
      <c r="FJ171" s="34">
        <v>0</v>
      </c>
      <c r="FK171" s="34">
        <v>0</v>
      </c>
      <c r="FL171" s="34">
        <v>0</v>
      </c>
      <c r="FM171" s="34">
        <v>0</v>
      </c>
      <c r="FP171" s="34" t="s">
        <v>170</v>
      </c>
      <c r="FQ171" s="34">
        <v>0</v>
      </c>
      <c r="FR171" s="34">
        <v>0</v>
      </c>
      <c r="FS171" s="34">
        <v>0</v>
      </c>
      <c r="FT171" s="34">
        <v>0</v>
      </c>
      <c r="FW171" s="34" t="s">
        <v>170</v>
      </c>
      <c r="FX171" s="34">
        <v>0</v>
      </c>
      <c r="FY171" s="34">
        <v>0</v>
      </c>
      <c r="FZ171" s="34">
        <v>0</v>
      </c>
      <c r="GA171" s="34">
        <v>0</v>
      </c>
      <c r="GD171" s="34" t="s">
        <v>170</v>
      </c>
      <c r="GE171" s="34">
        <v>0</v>
      </c>
      <c r="GF171" s="34">
        <v>0</v>
      </c>
      <c r="GG171" s="34">
        <v>0</v>
      </c>
      <c r="GH171" s="34">
        <v>0</v>
      </c>
    </row>
    <row r="172" spans="1:190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  <c r="EN172" s="34" t="s">
        <v>171</v>
      </c>
      <c r="EO172" s="34">
        <v>0</v>
      </c>
      <c r="EP172" s="34">
        <v>0</v>
      </c>
      <c r="EQ172" s="34">
        <v>0</v>
      </c>
      <c r="ER172" s="34">
        <v>0</v>
      </c>
      <c r="EU172" s="34" t="s">
        <v>171</v>
      </c>
      <c r="EV172" s="34">
        <v>0</v>
      </c>
      <c r="EW172" s="34">
        <v>0</v>
      </c>
      <c r="EX172" s="34">
        <v>0</v>
      </c>
      <c r="EY172" s="34">
        <v>0</v>
      </c>
      <c r="FB172" s="34" t="s">
        <v>171</v>
      </c>
      <c r="FC172" s="34">
        <v>0</v>
      </c>
      <c r="FD172" s="34">
        <v>0</v>
      </c>
      <c r="FE172" s="34">
        <v>0</v>
      </c>
      <c r="FF172" s="34">
        <v>0</v>
      </c>
      <c r="FI172" s="34" t="s">
        <v>171</v>
      </c>
      <c r="FJ172" s="34">
        <v>0</v>
      </c>
      <c r="FK172" s="34">
        <v>0</v>
      </c>
      <c r="FL172" s="34">
        <v>0</v>
      </c>
      <c r="FM172" s="34">
        <v>0</v>
      </c>
      <c r="FP172" s="34" t="s">
        <v>171</v>
      </c>
      <c r="FQ172" s="34">
        <v>0</v>
      </c>
      <c r="FR172" s="34">
        <v>0</v>
      </c>
      <c r="FS172" s="34">
        <v>0</v>
      </c>
      <c r="FT172" s="34">
        <v>0</v>
      </c>
      <c r="FW172" s="34" t="s">
        <v>171</v>
      </c>
      <c r="FX172" s="34">
        <v>0</v>
      </c>
      <c r="FY172" s="34">
        <v>0</v>
      </c>
      <c r="FZ172" s="34">
        <v>0</v>
      </c>
      <c r="GA172" s="34">
        <v>0</v>
      </c>
      <c r="GD172" s="34" t="s">
        <v>171</v>
      </c>
      <c r="GE172" s="34">
        <v>0</v>
      </c>
      <c r="GF172" s="34">
        <v>0</v>
      </c>
      <c r="GG172" s="34">
        <v>0</v>
      </c>
      <c r="GH172" s="34">
        <v>0</v>
      </c>
    </row>
    <row r="173" spans="1:190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  <c r="EN173" s="34" t="s">
        <v>172</v>
      </c>
      <c r="EO173" s="34">
        <v>0</v>
      </c>
      <c r="EP173" s="34">
        <v>0</v>
      </c>
      <c r="EQ173" s="34">
        <v>0</v>
      </c>
      <c r="ER173" s="34">
        <v>0</v>
      </c>
      <c r="EU173" s="34" t="s">
        <v>172</v>
      </c>
      <c r="EV173" s="34">
        <v>0</v>
      </c>
      <c r="EW173" s="34">
        <v>0</v>
      </c>
      <c r="EX173" s="34">
        <v>0</v>
      </c>
      <c r="EY173" s="34">
        <v>0</v>
      </c>
      <c r="FB173" s="34" t="s">
        <v>172</v>
      </c>
      <c r="FC173" s="34">
        <v>0</v>
      </c>
      <c r="FD173" s="34">
        <v>0</v>
      </c>
      <c r="FE173" s="34">
        <v>0</v>
      </c>
      <c r="FF173" s="34">
        <v>0</v>
      </c>
      <c r="FI173" s="34" t="s">
        <v>172</v>
      </c>
      <c r="FJ173" s="34">
        <v>0</v>
      </c>
      <c r="FK173" s="34">
        <v>0</v>
      </c>
      <c r="FL173" s="34">
        <v>0</v>
      </c>
      <c r="FM173" s="34">
        <v>0</v>
      </c>
      <c r="FP173" s="34" t="s">
        <v>172</v>
      </c>
      <c r="FQ173" s="34">
        <v>0</v>
      </c>
      <c r="FR173" s="34">
        <v>0</v>
      </c>
      <c r="FS173" s="34">
        <v>0</v>
      </c>
      <c r="FT173" s="34">
        <v>0</v>
      </c>
      <c r="FW173" s="34" t="s">
        <v>172</v>
      </c>
      <c r="FX173" s="34">
        <v>0</v>
      </c>
      <c r="FY173" s="34">
        <v>0</v>
      </c>
      <c r="FZ173" s="34">
        <v>0</v>
      </c>
      <c r="GA173" s="34">
        <v>0</v>
      </c>
      <c r="GD173" s="34" t="s">
        <v>172</v>
      </c>
      <c r="GE173" s="34">
        <v>0</v>
      </c>
      <c r="GF173" s="34">
        <v>0</v>
      </c>
      <c r="GG173" s="34">
        <v>0</v>
      </c>
      <c r="GH173" s="34">
        <v>0</v>
      </c>
    </row>
    <row r="174" spans="1:190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  <c r="EN174" s="34" t="s">
        <v>173</v>
      </c>
      <c r="EO174" s="34">
        <v>0</v>
      </c>
      <c r="EP174" s="34">
        <v>0</v>
      </c>
      <c r="EQ174" s="34">
        <v>0</v>
      </c>
      <c r="ER174" s="34">
        <v>0</v>
      </c>
      <c r="EU174" s="34" t="s">
        <v>173</v>
      </c>
      <c r="EV174" s="34">
        <v>0</v>
      </c>
      <c r="EW174" s="34">
        <v>0</v>
      </c>
      <c r="EX174" s="34">
        <v>0</v>
      </c>
      <c r="EY174" s="34">
        <v>0</v>
      </c>
      <c r="FB174" s="34" t="s">
        <v>173</v>
      </c>
      <c r="FC174" s="34">
        <v>0</v>
      </c>
      <c r="FD174" s="34">
        <v>0</v>
      </c>
      <c r="FE174" s="34">
        <v>0</v>
      </c>
      <c r="FF174" s="34">
        <v>0</v>
      </c>
      <c r="FI174" s="34" t="s">
        <v>173</v>
      </c>
      <c r="FJ174" s="34">
        <v>0</v>
      </c>
      <c r="FK174" s="34">
        <v>0</v>
      </c>
      <c r="FL174" s="34">
        <v>0</v>
      </c>
      <c r="FM174" s="34">
        <v>0</v>
      </c>
      <c r="FP174" s="34" t="s">
        <v>173</v>
      </c>
      <c r="FQ174" s="34">
        <v>0</v>
      </c>
      <c r="FR174" s="34">
        <v>0</v>
      </c>
      <c r="FS174" s="34">
        <v>0</v>
      </c>
      <c r="FT174" s="34">
        <v>0</v>
      </c>
      <c r="FW174" s="34" t="s">
        <v>173</v>
      </c>
      <c r="FX174" s="34">
        <v>0</v>
      </c>
      <c r="FY174" s="34">
        <v>0</v>
      </c>
      <c r="FZ174" s="34">
        <v>0</v>
      </c>
      <c r="GA174" s="34">
        <v>0</v>
      </c>
      <c r="GD174" s="34" t="s">
        <v>173</v>
      </c>
      <c r="GE174" s="34">
        <v>0</v>
      </c>
      <c r="GF174" s="34">
        <v>0</v>
      </c>
      <c r="GG174" s="34">
        <v>0</v>
      </c>
      <c r="GH174" s="34">
        <v>0</v>
      </c>
    </row>
    <row r="175" spans="1:190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  <c r="EN175" s="34" t="s">
        <v>174</v>
      </c>
      <c r="EO175" s="34">
        <v>0</v>
      </c>
      <c r="EP175" s="34">
        <v>0</v>
      </c>
      <c r="EQ175" s="34">
        <v>0</v>
      </c>
      <c r="ER175" s="34">
        <v>0</v>
      </c>
      <c r="EU175" s="34" t="s">
        <v>174</v>
      </c>
      <c r="EV175" s="34">
        <v>0</v>
      </c>
      <c r="EW175" s="34">
        <v>0</v>
      </c>
      <c r="EX175" s="34">
        <v>0</v>
      </c>
      <c r="EY175" s="34">
        <v>0</v>
      </c>
      <c r="FB175" s="34" t="s">
        <v>174</v>
      </c>
      <c r="FC175" s="34">
        <v>0</v>
      </c>
      <c r="FD175" s="34">
        <v>0</v>
      </c>
      <c r="FE175" s="34">
        <v>0</v>
      </c>
      <c r="FF175" s="34">
        <v>0</v>
      </c>
      <c r="FI175" s="34" t="s">
        <v>174</v>
      </c>
      <c r="FJ175" s="34">
        <v>0</v>
      </c>
      <c r="FK175" s="34">
        <v>0</v>
      </c>
      <c r="FL175" s="34">
        <v>0</v>
      </c>
      <c r="FM175" s="34">
        <v>0</v>
      </c>
      <c r="FP175" s="34" t="s">
        <v>174</v>
      </c>
      <c r="FQ175" s="34">
        <v>0</v>
      </c>
      <c r="FR175" s="34">
        <v>0</v>
      </c>
      <c r="FS175" s="34">
        <v>0</v>
      </c>
      <c r="FT175" s="34">
        <v>0</v>
      </c>
      <c r="FW175" s="34" t="s">
        <v>174</v>
      </c>
      <c r="FX175" s="34">
        <v>0</v>
      </c>
      <c r="FY175" s="34">
        <v>0</v>
      </c>
      <c r="FZ175" s="34">
        <v>0</v>
      </c>
      <c r="GA175" s="34">
        <v>0</v>
      </c>
      <c r="GD175" s="34" t="s">
        <v>174</v>
      </c>
      <c r="GE175" s="34">
        <v>0</v>
      </c>
      <c r="GF175" s="34">
        <v>0</v>
      </c>
      <c r="GG175" s="34">
        <v>0</v>
      </c>
      <c r="GH175" s="34">
        <v>0</v>
      </c>
    </row>
    <row r="176" spans="1:190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  <c r="EN176" s="34" t="s">
        <v>175</v>
      </c>
      <c r="EO176" s="34">
        <v>0</v>
      </c>
      <c r="EP176" s="34">
        <v>0</v>
      </c>
      <c r="EQ176" s="34">
        <v>0</v>
      </c>
      <c r="ER176" s="34">
        <v>0</v>
      </c>
      <c r="EU176" s="34" t="s">
        <v>175</v>
      </c>
      <c r="EV176" s="34">
        <v>0</v>
      </c>
      <c r="EW176" s="34">
        <v>0</v>
      </c>
      <c r="EX176" s="34">
        <v>0</v>
      </c>
      <c r="EY176" s="34">
        <v>0</v>
      </c>
      <c r="FB176" s="34" t="s">
        <v>175</v>
      </c>
      <c r="FC176" s="34">
        <v>0</v>
      </c>
      <c r="FD176" s="34">
        <v>0</v>
      </c>
      <c r="FE176" s="34">
        <v>0</v>
      </c>
      <c r="FF176" s="34">
        <v>0</v>
      </c>
      <c r="FI176" s="34" t="s">
        <v>175</v>
      </c>
      <c r="FJ176" s="34">
        <v>0</v>
      </c>
      <c r="FK176" s="34">
        <v>0</v>
      </c>
      <c r="FL176" s="34">
        <v>0</v>
      </c>
      <c r="FM176" s="34">
        <v>0</v>
      </c>
      <c r="FP176" s="34" t="s">
        <v>175</v>
      </c>
      <c r="FQ176" s="34">
        <v>0</v>
      </c>
      <c r="FR176" s="34">
        <v>0</v>
      </c>
      <c r="FS176" s="34">
        <v>0</v>
      </c>
      <c r="FT176" s="34">
        <v>0</v>
      </c>
      <c r="FW176" s="34" t="s">
        <v>175</v>
      </c>
      <c r="FX176" s="34">
        <v>0</v>
      </c>
      <c r="FY176" s="34">
        <v>0</v>
      </c>
      <c r="FZ176" s="34">
        <v>0</v>
      </c>
      <c r="GA176" s="34">
        <v>0</v>
      </c>
      <c r="GD176" s="34" t="s">
        <v>175</v>
      </c>
      <c r="GE176" s="34">
        <v>0</v>
      </c>
      <c r="GF176" s="34">
        <v>0</v>
      </c>
      <c r="GG176" s="34">
        <v>0</v>
      </c>
      <c r="GH176" s="34">
        <v>0</v>
      </c>
    </row>
    <row r="177" spans="1:190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  <c r="EN177" s="34" t="s">
        <v>176</v>
      </c>
      <c r="EO177" s="34">
        <v>0</v>
      </c>
      <c r="EP177" s="34">
        <v>0</v>
      </c>
      <c r="EQ177" s="34">
        <v>0</v>
      </c>
      <c r="ER177" s="34">
        <v>0</v>
      </c>
      <c r="EU177" s="34" t="s">
        <v>176</v>
      </c>
      <c r="EV177" s="34">
        <v>0</v>
      </c>
      <c r="EW177" s="34">
        <v>0</v>
      </c>
      <c r="EX177" s="34">
        <v>0</v>
      </c>
      <c r="EY177" s="34">
        <v>0</v>
      </c>
      <c r="FB177" s="34" t="s">
        <v>176</v>
      </c>
      <c r="FC177" s="34">
        <v>0</v>
      </c>
      <c r="FD177" s="34">
        <v>0</v>
      </c>
      <c r="FE177" s="34">
        <v>0</v>
      </c>
      <c r="FF177" s="34">
        <v>0</v>
      </c>
      <c r="FI177" s="34" t="s">
        <v>176</v>
      </c>
      <c r="FJ177" s="34">
        <v>0</v>
      </c>
      <c r="FK177" s="34">
        <v>0</v>
      </c>
      <c r="FL177" s="34">
        <v>0</v>
      </c>
      <c r="FM177" s="34">
        <v>0</v>
      </c>
      <c r="FP177" s="34" t="s">
        <v>176</v>
      </c>
      <c r="FQ177" s="34">
        <v>0</v>
      </c>
      <c r="FR177" s="34">
        <v>0</v>
      </c>
      <c r="FS177" s="34">
        <v>0</v>
      </c>
      <c r="FT177" s="34">
        <v>0</v>
      </c>
      <c r="FW177" s="34" t="s">
        <v>176</v>
      </c>
      <c r="FX177" s="34">
        <v>0</v>
      </c>
      <c r="FY177" s="34">
        <v>0</v>
      </c>
      <c r="FZ177" s="34">
        <v>0</v>
      </c>
      <c r="GA177" s="34">
        <v>0</v>
      </c>
      <c r="GD177" s="34" t="s">
        <v>176</v>
      </c>
      <c r="GE177" s="34">
        <v>0</v>
      </c>
      <c r="GF177" s="34">
        <v>0</v>
      </c>
      <c r="GG177" s="34">
        <v>0</v>
      </c>
      <c r="GH177" s="34">
        <v>0</v>
      </c>
    </row>
    <row r="178" spans="1:190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  <c r="EN178" s="34" t="s">
        <v>177</v>
      </c>
      <c r="EO178" s="34">
        <v>0</v>
      </c>
      <c r="EP178" s="34">
        <v>0</v>
      </c>
      <c r="EQ178" s="34">
        <v>0</v>
      </c>
      <c r="ER178" s="34">
        <v>0</v>
      </c>
      <c r="EU178" s="34" t="s">
        <v>177</v>
      </c>
      <c r="EV178" s="34">
        <v>0</v>
      </c>
      <c r="EW178" s="34">
        <v>0</v>
      </c>
      <c r="EX178" s="34">
        <v>0</v>
      </c>
      <c r="EY178" s="34">
        <v>0</v>
      </c>
      <c r="FB178" s="34" t="s">
        <v>177</v>
      </c>
      <c r="FC178" s="34">
        <v>0</v>
      </c>
      <c r="FD178" s="34">
        <v>0</v>
      </c>
      <c r="FE178" s="34">
        <v>0</v>
      </c>
      <c r="FF178" s="34">
        <v>0</v>
      </c>
      <c r="FI178" s="34" t="s">
        <v>177</v>
      </c>
      <c r="FJ178" s="34">
        <v>0</v>
      </c>
      <c r="FK178" s="34">
        <v>0</v>
      </c>
      <c r="FL178" s="34">
        <v>0</v>
      </c>
      <c r="FM178" s="34">
        <v>0</v>
      </c>
      <c r="FP178" s="34" t="s">
        <v>177</v>
      </c>
      <c r="FQ178" s="34">
        <v>0</v>
      </c>
      <c r="FR178" s="34">
        <v>0</v>
      </c>
      <c r="FS178" s="34">
        <v>0</v>
      </c>
      <c r="FT178" s="34">
        <v>0</v>
      </c>
      <c r="FW178" s="34" t="s">
        <v>177</v>
      </c>
      <c r="FX178" s="34">
        <v>0</v>
      </c>
      <c r="FY178" s="34">
        <v>0</v>
      </c>
      <c r="FZ178" s="34">
        <v>0</v>
      </c>
      <c r="GA178" s="34">
        <v>0</v>
      </c>
      <c r="GD178" s="34" t="s">
        <v>177</v>
      </c>
      <c r="GE178" s="34">
        <v>0</v>
      </c>
      <c r="GF178" s="34">
        <v>0</v>
      </c>
      <c r="GG178" s="34">
        <v>0</v>
      </c>
      <c r="GH178" s="34">
        <v>0</v>
      </c>
    </row>
    <row r="179" spans="1:190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  <c r="EN179" s="34" t="s">
        <v>178</v>
      </c>
      <c r="EO179" s="34">
        <v>0</v>
      </c>
      <c r="EP179" s="34">
        <v>0</v>
      </c>
      <c r="EQ179" s="34">
        <v>0</v>
      </c>
      <c r="ER179" s="34">
        <v>0</v>
      </c>
      <c r="EU179" s="34" t="s">
        <v>178</v>
      </c>
      <c r="EV179" s="34">
        <v>0</v>
      </c>
      <c r="EW179" s="34">
        <v>0</v>
      </c>
      <c r="EX179" s="34">
        <v>0</v>
      </c>
      <c r="EY179" s="34">
        <v>0</v>
      </c>
      <c r="FB179" s="34" t="s">
        <v>178</v>
      </c>
      <c r="FC179" s="34">
        <v>0</v>
      </c>
      <c r="FD179" s="34">
        <v>0</v>
      </c>
      <c r="FE179" s="34">
        <v>0</v>
      </c>
      <c r="FF179" s="34">
        <v>0</v>
      </c>
      <c r="FI179" s="34" t="s">
        <v>178</v>
      </c>
      <c r="FJ179" s="34">
        <v>0</v>
      </c>
      <c r="FK179" s="34">
        <v>0</v>
      </c>
      <c r="FL179" s="34">
        <v>0</v>
      </c>
      <c r="FM179" s="34">
        <v>0</v>
      </c>
      <c r="FP179" s="34" t="s">
        <v>178</v>
      </c>
      <c r="FQ179" s="34">
        <v>0</v>
      </c>
      <c r="FR179" s="34">
        <v>0</v>
      </c>
      <c r="FS179" s="34">
        <v>0</v>
      </c>
      <c r="FT179" s="34">
        <v>0</v>
      </c>
      <c r="FW179" s="34" t="s">
        <v>178</v>
      </c>
      <c r="FX179" s="34">
        <v>0</v>
      </c>
      <c r="FY179" s="34">
        <v>0</v>
      </c>
      <c r="FZ179" s="34">
        <v>0</v>
      </c>
      <c r="GA179" s="34">
        <v>0</v>
      </c>
      <c r="GD179" s="34" t="s">
        <v>178</v>
      </c>
      <c r="GE179" s="34">
        <v>0</v>
      </c>
      <c r="GF179" s="34">
        <v>0</v>
      </c>
      <c r="GG179" s="34">
        <v>0</v>
      </c>
      <c r="GH179" s="34">
        <v>0</v>
      </c>
    </row>
    <row r="180" spans="1:190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  <c r="EN180" s="34" t="s">
        <v>179</v>
      </c>
      <c r="EO180" s="34">
        <v>0</v>
      </c>
      <c r="EP180" s="34">
        <v>0</v>
      </c>
      <c r="EQ180" s="34">
        <v>0</v>
      </c>
      <c r="ER180" s="34">
        <v>0</v>
      </c>
      <c r="EU180" s="34" t="s">
        <v>179</v>
      </c>
      <c r="EV180" s="34">
        <v>0</v>
      </c>
      <c r="EW180" s="34">
        <v>0</v>
      </c>
      <c r="EX180" s="34">
        <v>0</v>
      </c>
      <c r="EY180" s="34">
        <v>0</v>
      </c>
      <c r="FB180" s="34" t="s">
        <v>179</v>
      </c>
      <c r="FC180" s="34">
        <v>0</v>
      </c>
      <c r="FD180" s="34">
        <v>0</v>
      </c>
      <c r="FE180" s="34">
        <v>0</v>
      </c>
      <c r="FF180" s="34">
        <v>0</v>
      </c>
      <c r="FI180" s="34" t="s">
        <v>179</v>
      </c>
      <c r="FJ180" s="34">
        <v>0</v>
      </c>
      <c r="FK180" s="34">
        <v>0</v>
      </c>
      <c r="FL180" s="34">
        <v>0</v>
      </c>
      <c r="FM180" s="34">
        <v>0</v>
      </c>
      <c r="FP180" s="34" t="s">
        <v>179</v>
      </c>
      <c r="FQ180" s="34">
        <v>0</v>
      </c>
      <c r="FR180" s="34">
        <v>0</v>
      </c>
      <c r="FS180" s="34">
        <v>0</v>
      </c>
      <c r="FT180" s="34">
        <v>0</v>
      </c>
      <c r="FW180" s="34" t="s">
        <v>179</v>
      </c>
      <c r="FX180" s="34">
        <v>0</v>
      </c>
      <c r="FY180" s="34">
        <v>0</v>
      </c>
      <c r="FZ180" s="34">
        <v>0</v>
      </c>
      <c r="GA180" s="34">
        <v>0</v>
      </c>
      <c r="GD180" s="34" t="s">
        <v>179</v>
      </c>
      <c r="GE180" s="34">
        <v>0</v>
      </c>
      <c r="GF180" s="34">
        <v>0</v>
      </c>
      <c r="GG180" s="34">
        <v>0</v>
      </c>
      <c r="GH180" s="34">
        <v>0</v>
      </c>
    </row>
    <row r="181" spans="1:190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  <c r="EN181" s="34" t="s">
        <v>180</v>
      </c>
      <c r="EO181" s="34">
        <v>0</v>
      </c>
      <c r="EP181" s="34">
        <v>0</v>
      </c>
      <c r="EQ181" s="34">
        <v>0</v>
      </c>
      <c r="ER181" s="34">
        <v>0</v>
      </c>
      <c r="EU181" s="34" t="s">
        <v>180</v>
      </c>
      <c r="EV181" s="34">
        <v>0</v>
      </c>
      <c r="EW181" s="34">
        <v>0</v>
      </c>
      <c r="EX181" s="34">
        <v>0</v>
      </c>
      <c r="EY181" s="34">
        <v>0</v>
      </c>
      <c r="FB181" s="34" t="s">
        <v>180</v>
      </c>
      <c r="FC181" s="34">
        <v>0</v>
      </c>
      <c r="FD181" s="34">
        <v>0</v>
      </c>
      <c r="FE181" s="34">
        <v>0</v>
      </c>
      <c r="FF181" s="34">
        <v>0</v>
      </c>
      <c r="FI181" s="34" t="s">
        <v>180</v>
      </c>
      <c r="FJ181" s="34">
        <v>0</v>
      </c>
      <c r="FK181" s="34">
        <v>0</v>
      </c>
      <c r="FL181" s="34">
        <v>0</v>
      </c>
      <c r="FM181" s="34">
        <v>0</v>
      </c>
      <c r="FP181" s="34" t="s">
        <v>180</v>
      </c>
      <c r="FQ181" s="34">
        <v>0</v>
      </c>
      <c r="FR181" s="34">
        <v>0</v>
      </c>
      <c r="FS181" s="34">
        <v>0</v>
      </c>
      <c r="FT181" s="34">
        <v>0</v>
      </c>
      <c r="FW181" s="34" t="s">
        <v>180</v>
      </c>
      <c r="FX181" s="34">
        <v>0</v>
      </c>
      <c r="FY181" s="34">
        <v>0</v>
      </c>
      <c r="FZ181" s="34">
        <v>0</v>
      </c>
      <c r="GA181" s="34">
        <v>0</v>
      </c>
      <c r="GD181" s="34" t="s">
        <v>180</v>
      </c>
      <c r="GE181" s="34">
        <v>0</v>
      </c>
      <c r="GF181" s="34">
        <v>0</v>
      </c>
      <c r="GG181" s="34">
        <v>0</v>
      </c>
      <c r="GH181" s="34">
        <v>0</v>
      </c>
    </row>
    <row r="182" spans="1:190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  <c r="EN182" s="34" t="s">
        <v>181</v>
      </c>
      <c r="EO182" s="34">
        <v>0</v>
      </c>
      <c r="EP182" s="34">
        <v>0</v>
      </c>
      <c r="EQ182" s="34">
        <v>0</v>
      </c>
      <c r="ER182" s="34">
        <v>0</v>
      </c>
      <c r="EU182" s="34" t="s">
        <v>181</v>
      </c>
      <c r="EV182" s="34">
        <v>0</v>
      </c>
      <c r="EW182" s="34">
        <v>0</v>
      </c>
      <c r="EX182" s="34">
        <v>0</v>
      </c>
      <c r="EY182" s="34">
        <v>0</v>
      </c>
      <c r="FB182" s="34" t="s">
        <v>181</v>
      </c>
      <c r="FC182" s="34">
        <v>0</v>
      </c>
      <c r="FD182" s="34">
        <v>0</v>
      </c>
      <c r="FE182" s="34">
        <v>0</v>
      </c>
      <c r="FF182" s="34">
        <v>0</v>
      </c>
      <c r="FI182" s="34" t="s">
        <v>181</v>
      </c>
      <c r="FJ182" s="34">
        <v>0</v>
      </c>
      <c r="FK182" s="34">
        <v>0</v>
      </c>
      <c r="FL182" s="34">
        <v>0</v>
      </c>
      <c r="FM182" s="34">
        <v>0</v>
      </c>
      <c r="FP182" s="34" t="s">
        <v>181</v>
      </c>
      <c r="FQ182" s="34">
        <v>0</v>
      </c>
      <c r="FR182" s="34">
        <v>0</v>
      </c>
      <c r="FS182" s="34">
        <v>0</v>
      </c>
      <c r="FT182" s="34">
        <v>0</v>
      </c>
      <c r="FW182" s="34" t="s">
        <v>181</v>
      </c>
      <c r="FX182" s="34">
        <v>0</v>
      </c>
      <c r="FY182" s="34">
        <v>0</v>
      </c>
      <c r="FZ182" s="34">
        <v>0</v>
      </c>
      <c r="GA182" s="34">
        <v>0</v>
      </c>
      <c r="GD182" s="34" t="s">
        <v>181</v>
      </c>
      <c r="GE182" s="34">
        <v>0</v>
      </c>
      <c r="GF182" s="34">
        <v>0</v>
      </c>
      <c r="GG182" s="34">
        <v>0</v>
      </c>
      <c r="GH182" s="34">
        <v>0</v>
      </c>
    </row>
    <row r="183" spans="1:190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  <c r="EN183" s="34" t="s">
        <v>182</v>
      </c>
      <c r="EO183" s="34">
        <v>0</v>
      </c>
      <c r="EP183" s="34">
        <v>0</v>
      </c>
      <c r="EQ183" s="34">
        <v>0</v>
      </c>
      <c r="ER183" s="34">
        <v>0</v>
      </c>
      <c r="EU183" s="34" t="s">
        <v>182</v>
      </c>
      <c r="EV183" s="34">
        <v>0</v>
      </c>
      <c r="EW183" s="34">
        <v>0</v>
      </c>
      <c r="EX183" s="34">
        <v>0</v>
      </c>
      <c r="EY183" s="34">
        <v>0</v>
      </c>
      <c r="FB183" s="34" t="s">
        <v>182</v>
      </c>
      <c r="FC183" s="34">
        <v>0</v>
      </c>
      <c r="FD183" s="34">
        <v>0</v>
      </c>
      <c r="FE183" s="34">
        <v>0</v>
      </c>
      <c r="FF183" s="34">
        <v>0</v>
      </c>
      <c r="FI183" s="34" t="s">
        <v>182</v>
      </c>
      <c r="FJ183" s="34">
        <v>0</v>
      </c>
      <c r="FK183" s="34">
        <v>0</v>
      </c>
      <c r="FL183" s="34">
        <v>0</v>
      </c>
      <c r="FM183" s="34">
        <v>0</v>
      </c>
      <c r="FP183" s="34" t="s">
        <v>182</v>
      </c>
      <c r="FQ183" s="34">
        <v>0</v>
      </c>
      <c r="FR183" s="34">
        <v>0</v>
      </c>
      <c r="FS183" s="34">
        <v>0</v>
      </c>
      <c r="FT183" s="34">
        <v>0</v>
      </c>
      <c r="FW183" s="34" t="s">
        <v>182</v>
      </c>
      <c r="FX183" s="34">
        <v>0</v>
      </c>
      <c r="FY183" s="34">
        <v>0</v>
      </c>
      <c r="FZ183" s="34">
        <v>0</v>
      </c>
      <c r="GA183" s="34">
        <v>0</v>
      </c>
      <c r="GD183" s="34" t="s">
        <v>182</v>
      </c>
      <c r="GE183" s="34">
        <v>0</v>
      </c>
      <c r="GF183" s="34">
        <v>0</v>
      </c>
      <c r="GG183" s="34">
        <v>0</v>
      </c>
      <c r="GH183" s="34">
        <v>0</v>
      </c>
    </row>
    <row r="184" spans="1:190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  <c r="EN184" s="34" t="s">
        <v>183</v>
      </c>
      <c r="EO184" s="34">
        <v>0</v>
      </c>
      <c r="EP184" s="34">
        <v>0</v>
      </c>
      <c r="EQ184" s="34">
        <v>0</v>
      </c>
      <c r="ER184" s="34">
        <v>0</v>
      </c>
      <c r="EU184" s="34" t="s">
        <v>183</v>
      </c>
      <c r="EV184" s="34">
        <v>0</v>
      </c>
      <c r="EW184" s="34">
        <v>0</v>
      </c>
      <c r="EX184" s="34">
        <v>0</v>
      </c>
      <c r="EY184" s="34">
        <v>0</v>
      </c>
      <c r="FB184" s="34" t="s">
        <v>183</v>
      </c>
      <c r="FC184" s="34">
        <v>0</v>
      </c>
      <c r="FD184" s="34">
        <v>0</v>
      </c>
      <c r="FE184" s="34">
        <v>0</v>
      </c>
      <c r="FF184" s="34">
        <v>0</v>
      </c>
      <c r="FI184" s="34" t="s">
        <v>183</v>
      </c>
      <c r="FJ184" s="34">
        <v>0</v>
      </c>
      <c r="FK184" s="34">
        <v>0</v>
      </c>
      <c r="FL184" s="34">
        <v>0</v>
      </c>
      <c r="FM184" s="34">
        <v>0</v>
      </c>
      <c r="FP184" s="34" t="s">
        <v>183</v>
      </c>
      <c r="FQ184" s="34">
        <v>0</v>
      </c>
      <c r="FR184" s="34">
        <v>0</v>
      </c>
      <c r="FS184" s="34">
        <v>0</v>
      </c>
      <c r="FT184" s="34">
        <v>0</v>
      </c>
      <c r="FW184" s="34" t="s">
        <v>183</v>
      </c>
      <c r="FX184" s="34">
        <v>0</v>
      </c>
      <c r="FY184" s="34">
        <v>0</v>
      </c>
      <c r="FZ184" s="34">
        <v>0</v>
      </c>
      <c r="GA184" s="34">
        <v>0</v>
      </c>
      <c r="GD184" s="34" t="s">
        <v>183</v>
      </c>
      <c r="GE184" s="34">
        <v>0</v>
      </c>
      <c r="GF184" s="34">
        <v>0</v>
      </c>
      <c r="GG184" s="34">
        <v>0</v>
      </c>
      <c r="GH184" s="34">
        <v>0</v>
      </c>
    </row>
    <row r="185" spans="1:190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  <c r="EN185" s="34" t="s">
        <v>184</v>
      </c>
      <c r="EO185" s="34">
        <v>0</v>
      </c>
      <c r="EP185" s="34">
        <v>0</v>
      </c>
      <c r="EQ185" s="34">
        <v>0</v>
      </c>
      <c r="ER185" s="34">
        <v>0</v>
      </c>
      <c r="EU185" s="34" t="s">
        <v>184</v>
      </c>
      <c r="EV185" s="34">
        <v>0</v>
      </c>
      <c r="EW185" s="34">
        <v>0</v>
      </c>
      <c r="EX185" s="34">
        <v>0</v>
      </c>
      <c r="EY185" s="34">
        <v>0</v>
      </c>
      <c r="FB185" s="34" t="s">
        <v>184</v>
      </c>
      <c r="FC185" s="34">
        <v>0</v>
      </c>
      <c r="FD185" s="34">
        <v>0</v>
      </c>
      <c r="FE185" s="34">
        <v>0</v>
      </c>
      <c r="FF185" s="34">
        <v>0</v>
      </c>
      <c r="FI185" s="34" t="s">
        <v>184</v>
      </c>
      <c r="FJ185" s="34">
        <v>0</v>
      </c>
      <c r="FK185" s="34">
        <v>0</v>
      </c>
      <c r="FL185" s="34">
        <v>0</v>
      </c>
      <c r="FM185" s="34">
        <v>0</v>
      </c>
      <c r="FP185" s="34" t="s">
        <v>184</v>
      </c>
      <c r="FQ185" s="34">
        <v>0</v>
      </c>
      <c r="FR185" s="34">
        <v>0</v>
      </c>
      <c r="FS185" s="34">
        <v>0</v>
      </c>
      <c r="FT185" s="34">
        <v>0</v>
      </c>
      <c r="FW185" s="34" t="s">
        <v>184</v>
      </c>
      <c r="FX185" s="34">
        <v>0</v>
      </c>
      <c r="FY185" s="34">
        <v>0</v>
      </c>
      <c r="FZ185" s="34">
        <v>0</v>
      </c>
      <c r="GA185" s="34">
        <v>0</v>
      </c>
      <c r="GD185" s="34" t="s">
        <v>184</v>
      </c>
      <c r="GE185" s="34">
        <v>0</v>
      </c>
      <c r="GF185" s="34">
        <v>0</v>
      </c>
      <c r="GG185" s="34">
        <v>0</v>
      </c>
      <c r="GH185" s="34">
        <v>0</v>
      </c>
    </row>
    <row r="186" spans="1:190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  <c r="EN186" s="34" t="s">
        <v>185</v>
      </c>
      <c r="EO186" s="34">
        <v>0</v>
      </c>
      <c r="EP186" s="34">
        <v>0</v>
      </c>
      <c r="EQ186" s="34">
        <v>0</v>
      </c>
      <c r="ER186" s="34">
        <v>0</v>
      </c>
      <c r="EU186" s="34" t="s">
        <v>185</v>
      </c>
      <c r="EV186" s="34">
        <v>0</v>
      </c>
      <c r="EW186" s="34">
        <v>0</v>
      </c>
      <c r="EX186" s="34">
        <v>0</v>
      </c>
      <c r="EY186" s="34">
        <v>0</v>
      </c>
      <c r="FB186" s="34" t="s">
        <v>185</v>
      </c>
      <c r="FC186" s="34">
        <v>0</v>
      </c>
      <c r="FD186" s="34">
        <v>0</v>
      </c>
      <c r="FE186" s="34">
        <v>0</v>
      </c>
      <c r="FF186" s="34">
        <v>0</v>
      </c>
      <c r="FI186" s="34" t="s">
        <v>185</v>
      </c>
      <c r="FJ186" s="34">
        <v>0</v>
      </c>
      <c r="FK186" s="34">
        <v>0</v>
      </c>
      <c r="FL186" s="34">
        <v>0</v>
      </c>
      <c r="FM186" s="34">
        <v>0</v>
      </c>
      <c r="FP186" s="34" t="s">
        <v>185</v>
      </c>
      <c r="FQ186" s="34">
        <v>0</v>
      </c>
      <c r="FR186" s="34">
        <v>0</v>
      </c>
      <c r="FS186" s="34">
        <v>0</v>
      </c>
      <c r="FT186" s="34">
        <v>0</v>
      </c>
      <c r="FW186" s="34" t="s">
        <v>185</v>
      </c>
      <c r="FX186" s="34">
        <v>0</v>
      </c>
      <c r="FY186" s="34">
        <v>0</v>
      </c>
      <c r="FZ186" s="34">
        <v>0</v>
      </c>
      <c r="GA186" s="34">
        <v>0</v>
      </c>
      <c r="GD186" s="34" t="s">
        <v>185</v>
      </c>
      <c r="GE186" s="34">
        <v>0</v>
      </c>
      <c r="GF186" s="34">
        <v>0</v>
      </c>
      <c r="GG186" s="34">
        <v>0</v>
      </c>
      <c r="GH186" s="34">
        <v>0</v>
      </c>
    </row>
    <row r="187" spans="1:190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  <c r="EN187" s="34" t="s">
        <v>186</v>
      </c>
      <c r="EO187" s="34">
        <v>0</v>
      </c>
      <c r="EP187" s="34">
        <v>0</v>
      </c>
      <c r="EQ187" s="34">
        <v>0</v>
      </c>
      <c r="ER187" s="34">
        <v>0</v>
      </c>
      <c r="EU187" s="34" t="s">
        <v>186</v>
      </c>
      <c r="EV187" s="34">
        <v>0</v>
      </c>
      <c r="EW187" s="34">
        <v>0</v>
      </c>
      <c r="EX187" s="34">
        <v>0</v>
      </c>
      <c r="EY187" s="34">
        <v>0</v>
      </c>
      <c r="FB187" s="34" t="s">
        <v>186</v>
      </c>
      <c r="FC187" s="34">
        <v>0</v>
      </c>
      <c r="FD187" s="34">
        <v>0</v>
      </c>
      <c r="FE187" s="34">
        <v>0</v>
      </c>
      <c r="FF187" s="34">
        <v>0</v>
      </c>
      <c r="FI187" s="34" t="s">
        <v>186</v>
      </c>
      <c r="FJ187" s="34">
        <v>0</v>
      </c>
      <c r="FK187" s="34">
        <v>0</v>
      </c>
      <c r="FL187" s="34">
        <v>0</v>
      </c>
      <c r="FM187" s="34">
        <v>0</v>
      </c>
      <c r="FP187" s="34" t="s">
        <v>186</v>
      </c>
      <c r="FQ187" s="34">
        <v>0</v>
      </c>
      <c r="FR187" s="34">
        <v>0</v>
      </c>
      <c r="FS187" s="34">
        <v>0</v>
      </c>
      <c r="FT187" s="34">
        <v>0</v>
      </c>
      <c r="FW187" s="34" t="s">
        <v>186</v>
      </c>
      <c r="FX187" s="34">
        <v>0</v>
      </c>
      <c r="FY187" s="34">
        <v>0</v>
      </c>
      <c r="FZ187" s="34">
        <v>0</v>
      </c>
      <c r="GA187" s="34">
        <v>0</v>
      </c>
      <c r="GD187" s="34" t="s">
        <v>186</v>
      </c>
      <c r="GE187" s="34">
        <v>0</v>
      </c>
      <c r="GF187" s="34">
        <v>0</v>
      </c>
      <c r="GG187" s="34">
        <v>0</v>
      </c>
      <c r="GH187" s="34">
        <v>0</v>
      </c>
    </row>
    <row r="188" spans="1:190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  <c r="EN188" s="34" t="s">
        <v>187</v>
      </c>
      <c r="EO188" s="34">
        <v>0</v>
      </c>
      <c r="EP188" s="34">
        <v>0</v>
      </c>
      <c r="EQ188" s="34">
        <v>0</v>
      </c>
      <c r="ER188" s="34">
        <v>0</v>
      </c>
      <c r="EU188" s="34" t="s">
        <v>187</v>
      </c>
      <c r="EV188" s="34">
        <v>0</v>
      </c>
      <c r="EW188" s="34">
        <v>0</v>
      </c>
      <c r="EX188" s="34">
        <v>0</v>
      </c>
      <c r="EY188" s="34">
        <v>0</v>
      </c>
      <c r="FB188" s="34" t="s">
        <v>187</v>
      </c>
      <c r="FC188" s="34">
        <v>0</v>
      </c>
      <c r="FD188" s="34">
        <v>0</v>
      </c>
      <c r="FE188" s="34">
        <v>0</v>
      </c>
      <c r="FF188" s="34">
        <v>0</v>
      </c>
      <c r="FI188" s="34" t="s">
        <v>187</v>
      </c>
      <c r="FJ188" s="34">
        <v>0</v>
      </c>
      <c r="FK188" s="34">
        <v>0</v>
      </c>
      <c r="FL188" s="34">
        <v>0</v>
      </c>
      <c r="FM188" s="34">
        <v>0</v>
      </c>
      <c r="FP188" s="34" t="s">
        <v>187</v>
      </c>
      <c r="FQ188" s="34">
        <v>0</v>
      </c>
      <c r="FR188" s="34">
        <v>0</v>
      </c>
      <c r="FS188" s="34">
        <v>0</v>
      </c>
      <c r="FT188" s="34">
        <v>0</v>
      </c>
      <c r="FW188" s="34" t="s">
        <v>187</v>
      </c>
      <c r="FX188" s="34">
        <v>0</v>
      </c>
      <c r="FY188" s="34">
        <v>0</v>
      </c>
      <c r="FZ188" s="34">
        <v>0</v>
      </c>
      <c r="GA188" s="34">
        <v>0</v>
      </c>
      <c r="GD188" s="34" t="s">
        <v>187</v>
      </c>
      <c r="GE188" s="34">
        <v>0</v>
      </c>
      <c r="GF188" s="34">
        <v>0</v>
      </c>
      <c r="GG188" s="34">
        <v>0</v>
      </c>
      <c r="GH188" s="34">
        <v>0</v>
      </c>
    </row>
    <row r="189" spans="1:190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  <c r="EN189" s="34" t="s">
        <v>188</v>
      </c>
      <c r="EO189" s="34">
        <v>0</v>
      </c>
      <c r="EP189" s="34">
        <v>0</v>
      </c>
      <c r="EQ189" s="34">
        <v>0</v>
      </c>
      <c r="ER189" s="34">
        <v>0</v>
      </c>
      <c r="EU189" s="34" t="s">
        <v>188</v>
      </c>
      <c r="EV189" s="34">
        <v>0</v>
      </c>
      <c r="EW189" s="34">
        <v>0</v>
      </c>
      <c r="EX189" s="34">
        <v>0</v>
      </c>
      <c r="EY189" s="34">
        <v>0</v>
      </c>
      <c r="FB189" s="34" t="s">
        <v>188</v>
      </c>
      <c r="FC189" s="34">
        <v>0</v>
      </c>
      <c r="FD189" s="34">
        <v>0</v>
      </c>
      <c r="FE189" s="34">
        <v>0</v>
      </c>
      <c r="FF189" s="34">
        <v>0</v>
      </c>
      <c r="FI189" s="34" t="s">
        <v>188</v>
      </c>
      <c r="FJ189" s="34">
        <v>0</v>
      </c>
      <c r="FK189" s="34">
        <v>0</v>
      </c>
      <c r="FL189" s="34">
        <v>0</v>
      </c>
      <c r="FM189" s="34">
        <v>0</v>
      </c>
      <c r="FP189" s="34" t="s">
        <v>188</v>
      </c>
      <c r="FQ189" s="34">
        <v>0</v>
      </c>
      <c r="FR189" s="34">
        <v>0</v>
      </c>
      <c r="FS189" s="34">
        <v>0</v>
      </c>
      <c r="FT189" s="34">
        <v>0</v>
      </c>
      <c r="FW189" s="34" t="s">
        <v>188</v>
      </c>
      <c r="FX189" s="34">
        <v>0</v>
      </c>
      <c r="FY189" s="34">
        <v>0</v>
      </c>
      <c r="FZ189" s="34">
        <v>0</v>
      </c>
      <c r="GA189" s="34">
        <v>0</v>
      </c>
      <c r="GD189" s="34" t="s">
        <v>188</v>
      </c>
      <c r="GE189" s="34">
        <v>0</v>
      </c>
      <c r="GF189" s="34">
        <v>0</v>
      </c>
      <c r="GG189" s="34">
        <v>0</v>
      </c>
      <c r="GH189" s="34">
        <v>0</v>
      </c>
    </row>
    <row r="190" spans="1:190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  <c r="EN190" s="34" t="s">
        <v>189</v>
      </c>
      <c r="EO190" s="34">
        <v>0</v>
      </c>
      <c r="EP190" s="34">
        <v>0</v>
      </c>
      <c r="EQ190" s="34">
        <v>0</v>
      </c>
      <c r="ER190" s="34">
        <v>0</v>
      </c>
      <c r="EU190" s="34" t="s">
        <v>189</v>
      </c>
      <c r="EV190" s="34">
        <v>0</v>
      </c>
      <c r="EW190" s="34">
        <v>0</v>
      </c>
      <c r="EX190" s="34">
        <v>0</v>
      </c>
      <c r="EY190" s="34">
        <v>0</v>
      </c>
      <c r="FB190" s="34" t="s">
        <v>189</v>
      </c>
      <c r="FC190" s="34">
        <v>0</v>
      </c>
      <c r="FD190" s="34">
        <v>0</v>
      </c>
      <c r="FE190" s="34">
        <v>0</v>
      </c>
      <c r="FF190" s="34">
        <v>0</v>
      </c>
      <c r="FI190" s="34" t="s">
        <v>189</v>
      </c>
      <c r="FJ190" s="34">
        <v>0</v>
      </c>
      <c r="FK190" s="34">
        <v>0</v>
      </c>
      <c r="FL190" s="34">
        <v>0</v>
      </c>
      <c r="FM190" s="34">
        <v>0</v>
      </c>
      <c r="FP190" s="34" t="s">
        <v>189</v>
      </c>
      <c r="FQ190" s="34">
        <v>0</v>
      </c>
      <c r="FR190" s="34">
        <v>0</v>
      </c>
      <c r="FS190" s="34">
        <v>0</v>
      </c>
      <c r="FT190" s="34">
        <v>0</v>
      </c>
      <c r="FW190" s="34" t="s">
        <v>189</v>
      </c>
      <c r="FX190" s="34">
        <v>0</v>
      </c>
      <c r="FY190" s="34">
        <v>0</v>
      </c>
      <c r="FZ190" s="34">
        <v>0</v>
      </c>
      <c r="GA190" s="34">
        <v>0</v>
      </c>
      <c r="GD190" s="34" t="s">
        <v>189</v>
      </c>
      <c r="GE190" s="34">
        <v>0</v>
      </c>
      <c r="GF190" s="34">
        <v>0</v>
      </c>
      <c r="GG190" s="34">
        <v>0</v>
      </c>
      <c r="GH190" s="34">
        <v>0</v>
      </c>
    </row>
    <row r="191" spans="1:190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  <c r="EN191" s="34" t="s">
        <v>190</v>
      </c>
      <c r="EO191" s="34">
        <v>0</v>
      </c>
      <c r="EP191" s="34">
        <v>0</v>
      </c>
      <c r="EQ191" s="34">
        <v>0</v>
      </c>
      <c r="ER191" s="34">
        <v>0</v>
      </c>
      <c r="EU191" s="34" t="s">
        <v>190</v>
      </c>
      <c r="EV191" s="34">
        <v>0</v>
      </c>
      <c r="EW191" s="34">
        <v>0</v>
      </c>
      <c r="EX191" s="34">
        <v>0</v>
      </c>
      <c r="EY191" s="34">
        <v>0</v>
      </c>
      <c r="FB191" s="34" t="s">
        <v>190</v>
      </c>
      <c r="FC191" s="34">
        <v>0</v>
      </c>
      <c r="FD191" s="34">
        <v>0</v>
      </c>
      <c r="FE191" s="34">
        <v>0</v>
      </c>
      <c r="FF191" s="34">
        <v>0</v>
      </c>
      <c r="FI191" s="34" t="s">
        <v>190</v>
      </c>
      <c r="FJ191" s="34">
        <v>0</v>
      </c>
      <c r="FK191" s="34">
        <v>0</v>
      </c>
      <c r="FL191" s="34">
        <v>0</v>
      </c>
      <c r="FM191" s="34">
        <v>0</v>
      </c>
      <c r="FP191" s="34" t="s">
        <v>190</v>
      </c>
      <c r="FQ191" s="34">
        <v>0</v>
      </c>
      <c r="FR191" s="34">
        <v>0</v>
      </c>
      <c r="FS191" s="34">
        <v>0</v>
      </c>
      <c r="FT191" s="34">
        <v>0</v>
      </c>
      <c r="FW191" s="34" t="s">
        <v>190</v>
      </c>
      <c r="FX191" s="34">
        <v>0</v>
      </c>
      <c r="FY191" s="34">
        <v>0</v>
      </c>
      <c r="FZ191" s="34">
        <v>0</v>
      </c>
      <c r="GA191" s="34">
        <v>0</v>
      </c>
      <c r="GD191" s="34" t="s">
        <v>190</v>
      </c>
      <c r="GE191" s="34">
        <v>0</v>
      </c>
      <c r="GF191" s="34">
        <v>0</v>
      </c>
      <c r="GG191" s="34">
        <v>0</v>
      </c>
      <c r="GH191" s="34">
        <v>0</v>
      </c>
    </row>
    <row r="192" spans="1:190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  <c r="EN192" s="34" t="s">
        <v>191</v>
      </c>
      <c r="EO192" s="34">
        <v>0</v>
      </c>
      <c r="EP192" s="34">
        <v>0</v>
      </c>
      <c r="EQ192" s="34">
        <v>0</v>
      </c>
      <c r="ER192" s="34">
        <v>0</v>
      </c>
      <c r="EU192" s="34" t="s">
        <v>191</v>
      </c>
      <c r="EV192" s="34">
        <v>0</v>
      </c>
      <c r="EW192" s="34">
        <v>0</v>
      </c>
      <c r="EX192" s="34">
        <v>0</v>
      </c>
      <c r="EY192" s="34">
        <v>0</v>
      </c>
      <c r="FB192" s="34" t="s">
        <v>191</v>
      </c>
      <c r="FC192" s="34">
        <v>0</v>
      </c>
      <c r="FD192" s="34">
        <v>0</v>
      </c>
      <c r="FE192" s="34">
        <v>0</v>
      </c>
      <c r="FF192" s="34">
        <v>0</v>
      </c>
      <c r="FI192" s="34" t="s">
        <v>191</v>
      </c>
      <c r="FJ192" s="34">
        <v>0</v>
      </c>
      <c r="FK192" s="34">
        <v>0</v>
      </c>
      <c r="FL192" s="34">
        <v>0</v>
      </c>
      <c r="FM192" s="34">
        <v>0</v>
      </c>
      <c r="FP192" s="34" t="s">
        <v>191</v>
      </c>
      <c r="FQ192" s="34">
        <v>0</v>
      </c>
      <c r="FR192" s="34">
        <v>0</v>
      </c>
      <c r="FS192" s="34">
        <v>0</v>
      </c>
      <c r="FT192" s="34">
        <v>0</v>
      </c>
      <c r="FW192" s="34" t="s">
        <v>191</v>
      </c>
      <c r="FX192" s="34">
        <v>0</v>
      </c>
      <c r="FY192" s="34">
        <v>0</v>
      </c>
      <c r="FZ192" s="34">
        <v>0</v>
      </c>
      <c r="GA192" s="34">
        <v>0</v>
      </c>
      <c r="GD192" s="34" t="s">
        <v>191</v>
      </c>
      <c r="GE192" s="34">
        <v>0</v>
      </c>
      <c r="GF192" s="34">
        <v>0</v>
      </c>
      <c r="GG192" s="34">
        <v>0</v>
      </c>
      <c r="GH192" s="34">
        <v>0</v>
      </c>
    </row>
    <row r="193" spans="1:190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  <c r="EN193" s="34" t="s">
        <v>192</v>
      </c>
      <c r="EO193" s="34">
        <v>0</v>
      </c>
      <c r="EP193" s="34">
        <v>0</v>
      </c>
      <c r="EQ193" s="34">
        <v>0</v>
      </c>
      <c r="ER193" s="34">
        <v>0</v>
      </c>
      <c r="EU193" s="34" t="s">
        <v>192</v>
      </c>
      <c r="EV193" s="34">
        <v>0</v>
      </c>
      <c r="EW193" s="34">
        <v>0</v>
      </c>
      <c r="EX193" s="34">
        <v>0</v>
      </c>
      <c r="EY193" s="34">
        <v>0</v>
      </c>
      <c r="FB193" s="34" t="s">
        <v>192</v>
      </c>
      <c r="FC193" s="34">
        <v>0</v>
      </c>
      <c r="FD193" s="34">
        <v>0</v>
      </c>
      <c r="FE193" s="34">
        <v>0</v>
      </c>
      <c r="FF193" s="34">
        <v>0</v>
      </c>
      <c r="FI193" s="34" t="s">
        <v>192</v>
      </c>
      <c r="FJ193" s="34">
        <v>0</v>
      </c>
      <c r="FK193" s="34">
        <v>0</v>
      </c>
      <c r="FL193" s="34">
        <v>0</v>
      </c>
      <c r="FM193" s="34">
        <v>0</v>
      </c>
      <c r="FP193" s="34" t="s">
        <v>192</v>
      </c>
      <c r="FQ193" s="34">
        <v>0</v>
      </c>
      <c r="FR193" s="34">
        <v>0</v>
      </c>
      <c r="FS193" s="34">
        <v>0</v>
      </c>
      <c r="FT193" s="34">
        <v>0</v>
      </c>
      <c r="FW193" s="34" t="s">
        <v>192</v>
      </c>
      <c r="FX193" s="34">
        <v>0</v>
      </c>
      <c r="FY193" s="34">
        <v>0</v>
      </c>
      <c r="FZ193" s="34">
        <v>0</v>
      </c>
      <c r="GA193" s="34">
        <v>0</v>
      </c>
      <c r="GD193" s="34" t="s">
        <v>192</v>
      </c>
      <c r="GE193" s="34">
        <v>0</v>
      </c>
      <c r="GF193" s="34">
        <v>0</v>
      </c>
      <c r="GG193" s="34">
        <v>0</v>
      </c>
      <c r="GH193" s="34">
        <v>0</v>
      </c>
    </row>
    <row r="194" spans="1:190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  <c r="EN194" s="34" t="s">
        <v>193</v>
      </c>
      <c r="EO194" s="34">
        <v>0</v>
      </c>
      <c r="EP194" s="34">
        <v>0</v>
      </c>
      <c r="EQ194" s="34">
        <v>0</v>
      </c>
      <c r="ER194" s="34">
        <v>0</v>
      </c>
      <c r="EU194" s="34" t="s">
        <v>193</v>
      </c>
      <c r="EV194" s="34">
        <v>0</v>
      </c>
      <c r="EW194" s="34">
        <v>0</v>
      </c>
      <c r="EX194" s="34">
        <v>0</v>
      </c>
      <c r="EY194" s="34">
        <v>0</v>
      </c>
      <c r="FB194" s="34" t="s">
        <v>193</v>
      </c>
      <c r="FC194" s="34">
        <v>0</v>
      </c>
      <c r="FD194" s="34">
        <v>0</v>
      </c>
      <c r="FE194" s="34">
        <v>0</v>
      </c>
      <c r="FF194" s="34">
        <v>0</v>
      </c>
      <c r="FI194" s="34" t="s">
        <v>193</v>
      </c>
      <c r="FJ194" s="34">
        <v>0</v>
      </c>
      <c r="FK194" s="34">
        <v>0</v>
      </c>
      <c r="FL194" s="34">
        <v>0</v>
      </c>
      <c r="FM194" s="34">
        <v>0</v>
      </c>
      <c r="FP194" s="34" t="s">
        <v>193</v>
      </c>
      <c r="FQ194" s="34">
        <v>0</v>
      </c>
      <c r="FR194" s="34">
        <v>0</v>
      </c>
      <c r="FS194" s="34">
        <v>0</v>
      </c>
      <c r="FT194" s="34">
        <v>0</v>
      </c>
      <c r="FW194" s="34" t="s">
        <v>193</v>
      </c>
      <c r="FX194" s="34">
        <v>0</v>
      </c>
      <c r="FY194" s="34">
        <v>0</v>
      </c>
      <c r="FZ194" s="34">
        <v>0</v>
      </c>
      <c r="GA194" s="34">
        <v>0</v>
      </c>
      <c r="GD194" s="34" t="s">
        <v>193</v>
      </c>
      <c r="GE194" s="34">
        <v>0</v>
      </c>
      <c r="GF194" s="34">
        <v>0</v>
      </c>
      <c r="GG194" s="34">
        <v>0</v>
      </c>
      <c r="GH194" s="34">
        <v>0</v>
      </c>
    </row>
    <row r="195" spans="1:190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  <c r="EN195" s="34" t="s">
        <v>194</v>
      </c>
      <c r="EO195" s="34">
        <v>0</v>
      </c>
      <c r="EP195" s="34">
        <v>0</v>
      </c>
      <c r="EQ195" s="34">
        <v>0</v>
      </c>
      <c r="ER195" s="34">
        <v>0</v>
      </c>
      <c r="EU195" s="34" t="s">
        <v>194</v>
      </c>
      <c r="EV195" s="34">
        <v>0</v>
      </c>
      <c r="EW195" s="34">
        <v>0</v>
      </c>
      <c r="EX195" s="34">
        <v>0</v>
      </c>
      <c r="EY195" s="34">
        <v>0</v>
      </c>
      <c r="FB195" s="34" t="s">
        <v>194</v>
      </c>
      <c r="FC195" s="34">
        <v>0</v>
      </c>
      <c r="FD195" s="34">
        <v>0</v>
      </c>
      <c r="FE195" s="34">
        <v>0</v>
      </c>
      <c r="FF195" s="34">
        <v>0</v>
      </c>
      <c r="FI195" s="34" t="s">
        <v>194</v>
      </c>
      <c r="FJ195" s="34">
        <v>0</v>
      </c>
      <c r="FK195" s="34">
        <v>0</v>
      </c>
      <c r="FL195" s="34">
        <v>0</v>
      </c>
      <c r="FM195" s="34">
        <v>0</v>
      </c>
      <c r="FP195" s="34" t="s">
        <v>194</v>
      </c>
      <c r="FQ195" s="34">
        <v>0</v>
      </c>
      <c r="FR195" s="34">
        <v>0</v>
      </c>
      <c r="FS195" s="34">
        <v>0</v>
      </c>
      <c r="FT195" s="34">
        <v>0</v>
      </c>
      <c r="FW195" s="34" t="s">
        <v>194</v>
      </c>
      <c r="FX195" s="34">
        <v>0</v>
      </c>
      <c r="FY195" s="34">
        <v>0</v>
      </c>
      <c r="FZ195" s="34">
        <v>0</v>
      </c>
      <c r="GA195" s="34">
        <v>0</v>
      </c>
      <c r="GD195" s="34" t="s">
        <v>194</v>
      </c>
      <c r="GE195" s="34">
        <v>0</v>
      </c>
      <c r="GF195" s="34">
        <v>0</v>
      </c>
      <c r="GG195" s="34">
        <v>0</v>
      </c>
      <c r="GH195" s="34">
        <v>0</v>
      </c>
    </row>
    <row r="196" spans="1:190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  <c r="EN196" s="34" t="s">
        <v>195</v>
      </c>
      <c r="EO196" s="34">
        <v>0</v>
      </c>
      <c r="EP196" s="34">
        <v>0</v>
      </c>
      <c r="EQ196" s="34">
        <v>0</v>
      </c>
      <c r="ER196" s="34">
        <v>0</v>
      </c>
      <c r="EU196" s="34" t="s">
        <v>195</v>
      </c>
      <c r="EV196" s="34">
        <v>0</v>
      </c>
      <c r="EW196" s="34">
        <v>0</v>
      </c>
      <c r="EX196" s="34">
        <v>0</v>
      </c>
      <c r="EY196" s="34">
        <v>0</v>
      </c>
      <c r="FB196" s="34" t="s">
        <v>195</v>
      </c>
      <c r="FC196" s="34">
        <v>0</v>
      </c>
      <c r="FD196" s="34">
        <v>0</v>
      </c>
      <c r="FE196" s="34">
        <v>0</v>
      </c>
      <c r="FF196" s="34">
        <v>0</v>
      </c>
      <c r="FI196" s="34" t="s">
        <v>195</v>
      </c>
      <c r="FJ196" s="34">
        <v>0</v>
      </c>
      <c r="FK196" s="34">
        <v>0</v>
      </c>
      <c r="FL196" s="34">
        <v>0</v>
      </c>
      <c r="FM196" s="34">
        <v>0</v>
      </c>
      <c r="FP196" s="34" t="s">
        <v>195</v>
      </c>
      <c r="FQ196" s="34">
        <v>0</v>
      </c>
      <c r="FR196" s="34">
        <v>0</v>
      </c>
      <c r="FS196" s="34">
        <v>0</v>
      </c>
      <c r="FT196" s="34">
        <v>0</v>
      </c>
      <c r="FW196" s="34" t="s">
        <v>195</v>
      </c>
      <c r="FX196" s="34">
        <v>0</v>
      </c>
      <c r="FY196" s="34">
        <v>0</v>
      </c>
      <c r="FZ196" s="34">
        <v>0</v>
      </c>
      <c r="GA196" s="34">
        <v>0</v>
      </c>
      <c r="GD196" s="34" t="s">
        <v>195</v>
      </c>
      <c r="GE196" s="34">
        <v>0</v>
      </c>
      <c r="GF196" s="34">
        <v>0</v>
      </c>
      <c r="GG196" s="34">
        <v>0</v>
      </c>
      <c r="GH196" s="34">
        <v>0</v>
      </c>
    </row>
    <row r="197" spans="1:190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  <c r="EN197" s="34" t="s">
        <v>196</v>
      </c>
      <c r="EO197" s="34">
        <v>0</v>
      </c>
      <c r="EP197" s="34">
        <v>0</v>
      </c>
      <c r="EQ197" s="34">
        <v>0</v>
      </c>
      <c r="ER197" s="34">
        <v>0</v>
      </c>
      <c r="EU197" s="34" t="s">
        <v>196</v>
      </c>
      <c r="EV197" s="34">
        <v>0</v>
      </c>
      <c r="EW197" s="34">
        <v>0</v>
      </c>
      <c r="EX197" s="34">
        <v>0</v>
      </c>
      <c r="EY197" s="34">
        <v>0</v>
      </c>
      <c r="FB197" s="34" t="s">
        <v>196</v>
      </c>
      <c r="FC197" s="34">
        <v>0</v>
      </c>
      <c r="FD197" s="34">
        <v>0</v>
      </c>
      <c r="FE197" s="34">
        <v>0</v>
      </c>
      <c r="FF197" s="34">
        <v>0</v>
      </c>
      <c r="FI197" s="34" t="s">
        <v>196</v>
      </c>
      <c r="FJ197" s="34">
        <v>0</v>
      </c>
      <c r="FK197" s="34">
        <v>0</v>
      </c>
      <c r="FL197" s="34">
        <v>0</v>
      </c>
      <c r="FM197" s="34">
        <v>0</v>
      </c>
      <c r="FP197" s="34" t="s">
        <v>196</v>
      </c>
      <c r="FQ197" s="34">
        <v>0</v>
      </c>
      <c r="FR197" s="34">
        <v>0</v>
      </c>
      <c r="FS197" s="34">
        <v>0</v>
      </c>
      <c r="FT197" s="34">
        <v>0</v>
      </c>
      <c r="FW197" s="34" t="s">
        <v>196</v>
      </c>
      <c r="FX197" s="34">
        <v>0</v>
      </c>
      <c r="FY197" s="34">
        <v>0</v>
      </c>
      <c r="FZ197" s="34">
        <v>0</v>
      </c>
      <c r="GA197" s="34">
        <v>0</v>
      </c>
      <c r="GD197" s="34" t="s">
        <v>196</v>
      </c>
      <c r="GE197" s="34">
        <v>0</v>
      </c>
      <c r="GF197" s="34">
        <v>0</v>
      </c>
      <c r="GG197" s="34">
        <v>0</v>
      </c>
      <c r="GH197" s="34">
        <v>0</v>
      </c>
    </row>
    <row r="198" spans="1:190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  <c r="EN198" s="34" t="s">
        <v>197</v>
      </c>
      <c r="EO198" s="34">
        <v>0</v>
      </c>
      <c r="EP198" s="34">
        <v>0</v>
      </c>
      <c r="EQ198" s="34">
        <v>0</v>
      </c>
      <c r="ER198" s="34">
        <v>0</v>
      </c>
      <c r="EU198" s="34" t="s">
        <v>197</v>
      </c>
      <c r="EV198" s="34">
        <v>0</v>
      </c>
      <c r="EW198" s="34">
        <v>0</v>
      </c>
      <c r="EX198" s="34">
        <v>0</v>
      </c>
      <c r="EY198" s="34">
        <v>0</v>
      </c>
      <c r="FB198" s="34" t="s">
        <v>197</v>
      </c>
      <c r="FC198" s="34">
        <v>0</v>
      </c>
      <c r="FD198" s="34">
        <v>0</v>
      </c>
      <c r="FE198" s="34">
        <v>0</v>
      </c>
      <c r="FF198" s="34">
        <v>0</v>
      </c>
      <c r="FI198" s="34" t="s">
        <v>197</v>
      </c>
      <c r="FJ198" s="34">
        <v>0</v>
      </c>
      <c r="FK198" s="34">
        <v>0</v>
      </c>
      <c r="FL198" s="34">
        <v>0</v>
      </c>
      <c r="FM198" s="34">
        <v>0</v>
      </c>
      <c r="FP198" s="34" t="s">
        <v>197</v>
      </c>
      <c r="FQ198" s="34">
        <v>0</v>
      </c>
      <c r="FR198" s="34">
        <v>0</v>
      </c>
      <c r="FS198" s="34">
        <v>0</v>
      </c>
      <c r="FT198" s="34">
        <v>0</v>
      </c>
      <c r="FW198" s="34" t="s">
        <v>197</v>
      </c>
      <c r="FX198" s="34">
        <v>0</v>
      </c>
      <c r="FY198" s="34">
        <v>0</v>
      </c>
      <c r="FZ198" s="34">
        <v>0</v>
      </c>
      <c r="GA198" s="34">
        <v>0</v>
      </c>
      <c r="GD198" s="34" t="s">
        <v>197</v>
      </c>
      <c r="GE198" s="34">
        <v>0</v>
      </c>
      <c r="GF198" s="34">
        <v>0</v>
      </c>
      <c r="GG198" s="34">
        <v>0</v>
      </c>
      <c r="GH198" s="34">
        <v>0</v>
      </c>
    </row>
    <row r="199" spans="1:190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  <c r="EN199" s="34" t="s">
        <v>198</v>
      </c>
      <c r="EO199" s="34">
        <v>0</v>
      </c>
      <c r="EP199" s="34">
        <v>0</v>
      </c>
      <c r="EQ199" s="34">
        <v>0</v>
      </c>
      <c r="ER199" s="34">
        <v>0</v>
      </c>
      <c r="EU199" s="34" t="s">
        <v>198</v>
      </c>
      <c r="EV199" s="34">
        <v>0</v>
      </c>
      <c r="EW199" s="34">
        <v>0</v>
      </c>
      <c r="EX199" s="34">
        <v>0</v>
      </c>
      <c r="EY199" s="34">
        <v>0</v>
      </c>
      <c r="FB199" s="34" t="s">
        <v>198</v>
      </c>
      <c r="FC199" s="34">
        <v>0</v>
      </c>
      <c r="FD199" s="34">
        <v>0</v>
      </c>
      <c r="FE199" s="34">
        <v>0</v>
      </c>
      <c r="FF199" s="34">
        <v>0</v>
      </c>
      <c r="FI199" s="34" t="s">
        <v>198</v>
      </c>
      <c r="FJ199" s="34">
        <v>0</v>
      </c>
      <c r="FK199" s="34">
        <v>0</v>
      </c>
      <c r="FL199" s="34">
        <v>0</v>
      </c>
      <c r="FM199" s="34">
        <v>0</v>
      </c>
      <c r="FP199" s="34" t="s">
        <v>198</v>
      </c>
      <c r="FQ199" s="34">
        <v>0</v>
      </c>
      <c r="FR199" s="34">
        <v>0</v>
      </c>
      <c r="FS199" s="34">
        <v>0</v>
      </c>
      <c r="FT199" s="34">
        <v>0</v>
      </c>
      <c r="FW199" s="34" t="s">
        <v>198</v>
      </c>
      <c r="FX199" s="34">
        <v>0</v>
      </c>
      <c r="FY199" s="34">
        <v>0</v>
      </c>
      <c r="FZ199" s="34">
        <v>0</v>
      </c>
      <c r="GA199" s="34">
        <v>0</v>
      </c>
      <c r="GD199" s="34" t="s">
        <v>198</v>
      </c>
      <c r="GE199" s="34">
        <v>0</v>
      </c>
      <c r="GF199" s="34">
        <v>0</v>
      </c>
      <c r="GG199" s="34">
        <v>0</v>
      </c>
      <c r="GH199" s="34">
        <v>0</v>
      </c>
    </row>
    <row r="200" spans="1:190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  <c r="EN200" s="34" t="s">
        <v>199</v>
      </c>
      <c r="EO200" s="34">
        <v>0</v>
      </c>
      <c r="EP200" s="34">
        <v>0</v>
      </c>
      <c r="EQ200" s="34">
        <v>0</v>
      </c>
      <c r="ER200" s="34">
        <v>0</v>
      </c>
      <c r="EU200" s="34" t="s">
        <v>199</v>
      </c>
      <c r="EV200" s="34">
        <v>0</v>
      </c>
      <c r="EW200" s="34">
        <v>0</v>
      </c>
      <c r="EX200" s="34">
        <v>0</v>
      </c>
      <c r="EY200" s="34">
        <v>0</v>
      </c>
      <c r="FB200" s="34" t="s">
        <v>199</v>
      </c>
      <c r="FC200" s="34">
        <v>0</v>
      </c>
      <c r="FD200" s="34">
        <v>0</v>
      </c>
      <c r="FE200" s="34">
        <v>0</v>
      </c>
      <c r="FF200" s="34">
        <v>0</v>
      </c>
      <c r="FI200" s="34" t="s">
        <v>199</v>
      </c>
      <c r="FJ200" s="34">
        <v>0</v>
      </c>
      <c r="FK200" s="34">
        <v>0</v>
      </c>
      <c r="FL200" s="34">
        <v>0</v>
      </c>
      <c r="FM200" s="34">
        <v>0</v>
      </c>
      <c r="FP200" s="34" t="s">
        <v>199</v>
      </c>
      <c r="FQ200" s="34">
        <v>0</v>
      </c>
      <c r="FR200" s="34">
        <v>0</v>
      </c>
      <c r="FS200" s="34">
        <v>0</v>
      </c>
      <c r="FT200" s="34">
        <v>0</v>
      </c>
      <c r="FW200" s="34" t="s">
        <v>199</v>
      </c>
      <c r="FX200" s="34">
        <v>0</v>
      </c>
      <c r="FY200" s="34">
        <v>0</v>
      </c>
      <c r="FZ200" s="34">
        <v>0</v>
      </c>
      <c r="GA200" s="34">
        <v>0</v>
      </c>
      <c r="GD200" s="34" t="s">
        <v>199</v>
      </c>
      <c r="GE200" s="34">
        <v>0</v>
      </c>
      <c r="GF200" s="34">
        <v>0</v>
      </c>
      <c r="GG200" s="34">
        <v>0</v>
      </c>
      <c r="GH200" s="34">
        <v>0</v>
      </c>
    </row>
    <row r="201" spans="1:190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  <c r="EN201" s="34" t="s">
        <v>200</v>
      </c>
      <c r="EO201" s="34">
        <v>0</v>
      </c>
      <c r="EP201" s="34">
        <v>0</v>
      </c>
      <c r="EQ201" s="34">
        <v>0</v>
      </c>
      <c r="ER201" s="34">
        <v>0</v>
      </c>
      <c r="EU201" s="34" t="s">
        <v>200</v>
      </c>
      <c r="EV201" s="34">
        <v>0</v>
      </c>
      <c r="EW201" s="34">
        <v>0</v>
      </c>
      <c r="EX201" s="34">
        <v>0</v>
      </c>
      <c r="EY201" s="34">
        <v>0</v>
      </c>
      <c r="FB201" s="34" t="s">
        <v>200</v>
      </c>
      <c r="FC201" s="34">
        <v>0</v>
      </c>
      <c r="FD201" s="34">
        <v>0</v>
      </c>
      <c r="FE201" s="34">
        <v>0</v>
      </c>
      <c r="FF201" s="34">
        <v>0</v>
      </c>
      <c r="FI201" s="34" t="s">
        <v>200</v>
      </c>
      <c r="FJ201" s="34">
        <v>0</v>
      </c>
      <c r="FK201" s="34">
        <v>0</v>
      </c>
      <c r="FL201" s="34">
        <v>0</v>
      </c>
      <c r="FM201" s="34">
        <v>0</v>
      </c>
      <c r="FP201" s="34" t="s">
        <v>200</v>
      </c>
      <c r="FQ201" s="34">
        <v>0</v>
      </c>
      <c r="FR201" s="34">
        <v>0</v>
      </c>
      <c r="FS201" s="34">
        <v>0</v>
      </c>
      <c r="FT201" s="34">
        <v>0</v>
      </c>
      <c r="FW201" s="34" t="s">
        <v>200</v>
      </c>
      <c r="FX201" s="34">
        <v>0</v>
      </c>
      <c r="FY201" s="34">
        <v>0</v>
      </c>
      <c r="FZ201" s="34">
        <v>0</v>
      </c>
      <c r="GA201" s="34">
        <v>0</v>
      </c>
      <c r="GD201" s="34" t="s">
        <v>200</v>
      </c>
      <c r="GE201" s="34">
        <v>0</v>
      </c>
      <c r="GF201" s="34">
        <v>0</v>
      </c>
      <c r="GG201" s="34">
        <v>0</v>
      </c>
      <c r="GH201" s="34">
        <v>0</v>
      </c>
    </row>
    <row r="202" spans="1:190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  <c r="EN202" s="34" t="s">
        <v>201</v>
      </c>
      <c r="EO202" s="34">
        <v>0</v>
      </c>
      <c r="EP202" s="34">
        <v>0</v>
      </c>
      <c r="EQ202" s="34">
        <v>0</v>
      </c>
      <c r="ER202" s="34">
        <v>0</v>
      </c>
      <c r="EU202" s="34" t="s">
        <v>201</v>
      </c>
      <c r="EV202" s="34">
        <v>0</v>
      </c>
      <c r="EW202" s="34">
        <v>0</v>
      </c>
      <c r="EX202" s="34">
        <v>0</v>
      </c>
      <c r="EY202" s="34">
        <v>0</v>
      </c>
      <c r="FB202" s="34" t="s">
        <v>201</v>
      </c>
      <c r="FC202" s="34">
        <v>0</v>
      </c>
      <c r="FD202" s="34">
        <v>0</v>
      </c>
      <c r="FE202" s="34">
        <v>0</v>
      </c>
      <c r="FF202" s="34">
        <v>0</v>
      </c>
      <c r="FI202" s="34" t="s">
        <v>201</v>
      </c>
      <c r="FJ202" s="34">
        <v>0</v>
      </c>
      <c r="FK202" s="34">
        <v>0</v>
      </c>
      <c r="FL202" s="34">
        <v>0</v>
      </c>
      <c r="FM202" s="34">
        <v>0</v>
      </c>
      <c r="FP202" s="34" t="s">
        <v>201</v>
      </c>
      <c r="FQ202" s="34">
        <v>0</v>
      </c>
      <c r="FR202" s="34">
        <v>0</v>
      </c>
      <c r="FS202" s="34">
        <v>0</v>
      </c>
      <c r="FT202" s="34">
        <v>0</v>
      </c>
      <c r="FW202" s="34" t="s">
        <v>201</v>
      </c>
      <c r="FX202" s="34">
        <v>0</v>
      </c>
      <c r="FY202" s="34">
        <v>0</v>
      </c>
      <c r="FZ202" s="34">
        <v>0</v>
      </c>
      <c r="GA202" s="34">
        <v>0</v>
      </c>
      <c r="GD202" s="34" t="s">
        <v>201</v>
      </c>
      <c r="GE202" s="34">
        <v>0</v>
      </c>
      <c r="GF202" s="34">
        <v>0</v>
      </c>
      <c r="GG202" s="34">
        <v>0</v>
      </c>
      <c r="GH202" s="34">
        <v>0</v>
      </c>
    </row>
    <row r="203" spans="1:190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  <c r="EN203" s="34" t="s">
        <v>202</v>
      </c>
      <c r="EO203" s="34">
        <v>0</v>
      </c>
      <c r="EP203" s="34">
        <v>0</v>
      </c>
      <c r="EQ203" s="34">
        <v>0</v>
      </c>
      <c r="ER203" s="34">
        <v>0</v>
      </c>
      <c r="EU203" s="34" t="s">
        <v>202</v>
      </c>
      <c r="EV203" s="34">
        <v>0</v>
      </c>
      <c r="EW203" s="34">
        <v>0</v>
      </c>
      <c r="EX203" s="34">
        <v>0</v>
      </c>
      <c r="EY203" s="34">
        <v>0</v>
      </c>
      <c r="FB203" s="34" t="s">
        <v>202</v>
      </c>
      <c r="FC203" s="34">
        <v>0</v>
      </c>
      <c r="FD203" s="34">
        <v>0</v>
      </c>
      <c r="FE203" s="34">
        <v>0</v>
      </c>
      <c r="FF203" s="34">
        <v>0</v>
      </c>
      <c r="FI203" s="34" t="s">
        <v>202</v>
      </c>
      <c r="FJ203" s="34">
        <v>0</v>
      </c>
      <c r="FK203" s="34">
        <v>0</v>
      </c>
      <c r="FL203" s="34">
        <v>0</v>
      </c>
      <c r="FM203" s="34">
        <v>0</v>
      </c>
      <c r="FP203" s="34" t="s">
        <v>202</v>
      </c>
      <c r="FQ203" s="34">
        <v>0</v>
      </c>
      <c r="FR203" s="34">
        <v>0</v>
      </c>
      <c r="FS203" s="34">
        <v>0</v>
      </c>
      <c r="FT203" s="34">
        <v>0</v>
      </c>
      <c r="FW203" s="34" t="s">
        <v>202</v>
      </c>
      <c r="FX203" s="34">
        <v>0</v>
      </c>
      <c r="FY203" s="34">
        <v>0</v>
      </c>
      <c r="FZ203" s="34">
        <v>0</v>
      </c>
      <c r="GA203" s="34">
        <v>0</v>
      </c>
      <c r="GD203" s="34" t="s">
        <v>202</v>
      </c>
      <c r="GE203" s="34">
        <v>0</v>
      </c>
      <c r="GF203" s="34">
        <v>0</v>
      </c>
      <c r="GG203" s="34">
        <v>0</v>
      </c>
      <c r="GH203" s="34">
        <v>0</v>
      </c>
    </row>
    <row r="204" spans="1:190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  <c r="EN204" s="34" t="s">
        <v>203</v>
      </c>
      <c r="EO204" s="34">
        <v>0</v>
      </c>
      <c r="EP204" s="34">
        <v>0</v>
      </c>
      <c r="EQ204" s="34">
        <v>0</v>
      </c>
      <c r="ER204" s="34">
        <v>0</v>
      </c>
      <c r="EU204" s="34" t="s">
        <v>203</v>
      </c>
      <c r="EV204" s="34">
        <v>0</v>
      </c>
      <c r="EW204" s="34">
        <v>0</v>
      </c>
      <c r="EX204" s="34">
        <v>0</v>
      </c>
      <c r="EY204" s="34">
        <v>0</v>
      </c>
      <c r="FB204" s="34" t="s">
        <v>203</v>
      </c>
      <c r="FC204" s="34">
        <v>0</v>
      </c>
      <c r="FD204" s="34">
        <v>0</v>
      </c>
      <c r="FE204" s="34">
        <v>0</v>
      </c>
      <c r="FF204" s="34">
        <v>0</v>
      </c>
      <c r="FI204" s="34" t="s">
        <v>203</v>
      </c>
      <c r="FJ204" s="34">
        <v>0</v>
      </c>
      <c r="FK204" s="34">
        <v>0</v>
      </c>
      <c r="FL204" s="34">
        <v>0</v>
      </c>
      <c r="FM204" s="34">
        <v>0</v>
      </c>
      <c r="FP204" s="34" t="s">
        <v>203</v>
      </c>
      <c r="FQ204" s="34">
        <v>0</v>
      </c>
      <c r="FR204" s="34">
        <v>0</v>
      </c>
      <c r="FS204" s="34">
        <v>0</v>
      </c>
      <c r="FT204" s="34">
        <v>0</v>
      </c>
      <c r="FW204" s="34" t="s">
        <v>203</v>
      </c>
      <c r="FX204" s="34">
        <v>0</v>
      </c>
      <c r="FY204" s="34">
        <v>0</v>
      </c>
      <c r="FZ204" s="34">
        <v>0</v>
      </c>
      <c r="GA204" s="34">
        <v>0</v>
      </c>
      <c r="GD204" s="34" t="s">
        <v>203</v>
      </c>
      <c r="GE204" s="34">
        <v>0</v>
      </c>
      <c r="GF204" s="34">
        <v>0</v>
      </c>
      <c r="GG204" s="34">
        <v>0</v>
      </c>
      <c r="GH204" s="34">
        <v>0</v>
      </c>
    </row>
    <row r="205" spans="1:190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  <c r="EN205" s="34" t="s">
        <v>204</v>
      </c>
      <c r="EO205" s="34">
        <v>0</v>
      </c>
      <c r="EP205" s="34">
        <v>0</v>
      </c>
      <c r="EQ205" s="34">
        <v>0</v>
      </c>
      <c r="ER205" s="34">
        <v>0</v>
      </c>
      <c r="EU205" s="34" t="s">
        <v>204</v>
      </c>
      <c r="EV205" s="34">
        <v>0</v>
      </c>
      <c r="EW205" s="34">
        <v>0</v>
      </c>
      <c r="EX205" s="34">
        <v>0</v>
      </c>
      <c r="EY205" s="34">
        <v>0</v>
      </c>
      <c r="FB205" s="34" t="s">
        <v>204</v>
      </c>
      <c r="FC205" s="34">
        <v>0</v>
      </c>
      <c r="FD205" s="34">
        <v>0</v>
      </c>
      <c r="FE205" s="34">
        <v>0</v>
      </c>
      <c r="FF205" s="34">
        <v>0</v>
      </c>
      <c r="FI205" s="34" t="s">
        <v>204</v>
      </c>
      <c r="FJ205" s="34">
        <v>0</v>
      </c>
      <c r="FK205" s="34">
        <v>0</v>
      </c>
      <c r="FL205" s="34">
        <v>0</v>
      </c>
      <c r="FM205" s="34">
        <v>0</v>
      </c>
      <c r="FP205" s="34" t="s">
        <v>204</v>
      </c>
      <c r="FQ205" s="34">
        <v>0</v>
      </c>
      <c r="FR205" s="34">
        <v>0</v>
      </c>
      <c r="FS205" s="34">
        <v>0</v>
      </c>
      <c r="FT205" s="34">
        <v>0</v>
      </c>
      <c r="FW205" s="34" t="s">
        <v>204</v>
      </c>
      <c r="FX205" s="34">
        <v>0</v>
      </c>
      <c r="FY205" s="34">
        <v>0</v>
      </c>
      <c r="FZ205" s="34">
        <v>0</v>
      </c>
      <c r="GA205" s="34">
        <v>0</v>
      </c>
      <c r="GD205" s="34" t="s">
        <v>204</v>
      </c>
      <c r="GE205" s="34">
        <v>0</v>
      </c>
      <c r="GF205" s="34">
        <v>0</v>
      </c>
      <c r="GG205" s="34">
        <v>0</v>
      </c>
      <c r="GH205" s="34">
        <v>0</v>
      </c>
    </row>
    <row r="206" spans="1:190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  <c r="EN206" s="34" t="s">
        <v>205</v>
      </c>
      <c r="EO206" s="34">
        <v>0</v>
      </c>
      <c r="EP206" s="34">
        <v>0</v>
      </c>
      <c r="EQ206" s="34">
        <v>0</v>
      </c>
      <c r="ER206" s="34">
        <v>0</v>
      </c>
      <c r="EU206" s="34" t="s">
        <v>205</v>
      </c>
      <c r="EV206" s="34">
        <v>0</v>
      </c>
      <c r="EW206" s="34">
        <v>0</v>
      </c>
      <c r="EX206" s="34">
        <v>0</v>
      </c>
      <c r="EY206" s="34">
        <v>0</v>
      </c>
      <c r="FB206" s="34" t="s">
        <v>205</v>
      </c>
      <c r="FC206" s="34">
        <v>0</v>
      </c>
      <c r="FD206" s="34">
        <v>0</v>
      </c>
      <c r="FE206" s="34">
        <v>0</v>
      </c>
      <c r="FF206" s="34">
        <v>0</v>
      </c>
      <c r="FI206" s="34" t="s">
        <v>205</v>
      </c>
      <c r="FJ206" s="34">
        <v>0</v>
      </c>
      <c r="FK206" s="34">
        <v>0</v>
      </c>
      <c r="FL206" s="34">
        <v>0</v>
      </c>
      <c r="FM206" s="34">
        <v>0</v>
      </c>
      <c r="FP206" s="34" t="s">
        <v>205</v>
      </c>
      <c r="FQ206" s="34">
        <v>0</v>
      </c>
      <c r="FR206" s="34">
        <v>0</v>
      </c>
      <c r="FS206" s="34">
        <v>0</v>
      </c>
      <c r="FT206" s="34">
        <v>0</v>
      </c>
      <c r="FW206" s="34" t="s">
        <v>205</v>
      </c>
      <c r="FX206" s="34">
        <v>0</v>
      </c>
      <c r="FY206" s="34">
        <v>0</v>
      </c>
      <c r="FZ206" s="34">
        <v>0</v>
      </c>
      <c r="GA206" s="34">
        <v>0</v>
      </c>
      <c r="GD206" s="34" t="s">
        <v>205</v>
      </c>
      <c r="GE206" s="34">
        <v>0</v>
      </c>
      <c r="GF206" s="34">
        <v>0</v>
      </c>
      <c r="GG206" s="34">
        <v>0</v>
      </c>
      <c r="GH206" s="34">
        <v>0</v>
      </c>
    </row>
    <row r="207" spans="1:190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  <c r="EN207" s="34" t="s">
        <v>206</v>
      </c>
      <c r="EO207" s="34">
        <v>0</v>
      </c>
      <c r="EP207" s="34">
        <v>0</v>
      </c>
      <c r="EQ207" s="34">
        <v>0</v>
      </c>
      <c r="ER207" s="34">
        <v>0</v>
      </c>
      <c r="EU207" s="34" t="s">
        <v>206</v>
      </c>
      <c r="EV207" s="34">
        <v>0</v>
      </c>
      <c r="EW207" s="34">
        <v>0</v>
      </c>
      <c r="EX207" s="34">
        <v>0</v>
      </c>
      <c r="EY207" s="34">
        <v>0</v>
      </c>
      <c r="FB207" s="34" t="s">
        <v>206</v>
      </c>
      <c r="FC207" s="34">
        <v>0</v>
      </c>
      <c r="FD207" s="34">
        <v>0</v>
      </c>
      <c r="FE207" s="34">
        <v>0</v>
      </c>
      <c r="FF207" s="34">
        <v>0</v>
      </c>
      <c r="FI207" s="34" t="s">
        <v>206</v>
      </c>
      <c r="FJ207" s="34">
        <v>0</v>
      </c>
      <c r="FK207" s="34">
        <v>0</v>
      </c>
      <c r="FL207" s="34">
        <v>0</v>
      </c>
      <c r="FM207" s="34">
        <v>0</v>
      </c>
      <c r="FP207" s="34" t="s">
        <v>206</v>
      </c>
      <c r="FQ207" s="34">
        <v>0</v>
      </c>
      <c r="FR207" s="34">
        <v>0</v>
      </c>
      <c r="FS207" s="34">
        <v>0</v>
      </c>
      <c r="FT207" s="34">
        <v>0</v>
      </c>
      <c r="FW207" s="34" t="s">
        <v>206</v>
      </c>
      <c r="FX207" s="34">
        <v>0</v>
      </c>
      <c r="FY207" s="34">
        <v>0</v>
      </c>
      <c r="FZ207" s="34">
        <v>0</v>
      </c>
      <c r="GA207" s="34">
        <v>0</v>
      </c>
      <c r="GD207" s="34" t="s">
        <v>206</v>
      </c>
      <c r="GE207" s="34">
        <v>0</v>
      </c>
      <c r="GF207" s="34">
        <v>0</v>
      </c>
      <c r="GG207" s="34">
        <v>0</v>
      </c>
      <c r="GH207" s="34">
        <v>0</v>
      </c>
    </row>
    <row r="208" spans="1:190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  <c r="EN208" s="34" t="s">
        <v>207</v>
      </c>
      <c r="EO208" s="34">
        <v>0</v>
      </c>
      <c r="EP208" s="34">
        <v>0</v>
      </c>
      <c r="EQ208" s="34">
        <v>0</v>
      </c>
      <c r="ER208" s="34">
        <v>0</v>
      </c>
      <c r="EU208" s="34" t="s">
        <v>207</v>
      </c>
      <c r="EV208" s="34">
        <v>0</v>
      </c>
      <c r="EW208" s="34">
        <v>0</v>
      </c>
      <c r="EX208" s="34">
        <v>0</v>
      </c>
      <c r="EY208" s="34">
        <v>0</v>
      </c>
      <c r="FB208" s="34" t="s">
        <v>207</v>
      </c>
      <c r="FC208" s="34">
        <v>0</v>
      </c>
      <c r="FD208" s="34">
        <v>0</v>
      </c>
      <c r="FE208" s="34">
        <v>0</v>
      </c>
      <c r="FF208" s="34">
        <v>0</v>
      </c>
      <c r="FI208" s="34" t="s">
        <v>207</v>
      </c>
      <c r="FJ208" s="34">
        <v>0</v>
      </c>
      <c r="FK208" s="34">
        <v>0</v>
      </c>
      <c r="FL208" s="34">
        <v>0</v>
      </c>
      <c r="FM208" s="34">
        <v>0</v>
      </c>
      <c r="FP208" s="34" t="s">
        <v>207</v>
      </c>
      <c r="FQ208" s="34">
        <v>0</v>
      </c>
      <c r="FR208" s="34">
        <v>0</v>
      </c>
      <c r="FS208" s="34">
        <v>0</v>
      </c>
      <c r="FT208" s="34">
        <v>0</v>
      </c>
      <c r="FW208" s="34" t="s">
        <v>207</v>
      </c>
      <c r="FX208" s="34">
        <v>0</v>
      </c>
      <c r="FY208" s="34">
        <v>0</v>
      </c>
      <c r="FZ208" s="34">
        <v>0</v>
      </c>
      <c r="GA208" s="34">
        <v>0</v>
      </c>
      <c r="GD208" s="34" t="s">
        <v>207</v>
      </c>
      <c r="GE208" s="34">
        <v>0</v>
      </c>
      <c r="GF208" s="34">
        <v>0</v>
      </c>
      <c r="GG208" s="34">
        <v>0</v>
      </c>
      <c r="GH208" s="34">
        <v>0</v>
      </c>
    </row>
    <row r="209" spans="1:190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  <c r="EN209" s="34" t="s">
        <v>208</v>
      </c>
      <c r="EO209" s="34">
        <v>0</v>
      </c>
      <c r="EP209" s="34">
        <v>0</v>
      </c>
      <c r="EQ209" s="34">
        <v>0</v>
      </c>
      <c r="ER209" s="34">
        <v>0</v>
      </c>
      <c r="EU209" s="34" t="s">
        <v>208</v>
      </c>
      <c r="EV209" s="34">
        <v>0</v>
      </c>
      <c r="EW209" s="34">
        <v>0</v>
      </c>
      <c r="EX209" s="34">
        <v>0</v>
      </c>
      <c r="EY209" s="34">
        <v>0</v>
      </c>
      <c r="FB209" s="34" t="s">
        <v>208</v>
      </c>
      <c r="FC209" s="34">
        <v>0</v>
      </c>
      <c r="FD209" s="34">
        <v>0</v>
      </c>
      <c r="FE209" s="34">
        <v>0</v>
      </c>
      <c r="FF209" s="34">
        <v>0</v>
      </c>
      <c r="FI209" s="34" t="s">
        <v>208</v>
      </c>
      <c r="FJ209" s="34">
        <v>0</v>
      </c>
      <c r="FK209" s="34">
        <v>0</v>
      </c>
      <c r="FL209" s="34">
        <v>0</v>
      </c>
      <c r="FM209" s="34">
        <v>0</v>
      </c>
      <c r="FP209" s="34" t="s">
        <v>208</v>
      </c>
      <c r="FQ209" s="34">
        <v>0</v>
      </c>
      <c r="FR209" s="34">
        <v>0</v>
      </c>
      <c r="FS209" s="34">
        <v>0</v>
      </c>
      <c r="FT209" s="34">
        <v>0</v>
      </c>
      <c r="FW209" s="34" t="s">
        <v>208</v>
      </c>
      <c r="FX209" s="34">
        <v>0</v>
      </c>
      <c r="FY209" s="34">
        <v>0</v>
      </c>
      <c r="FZ209" s="34">
        <v>0</v>
      </c>
      <c r="GA209" s="34">
        <v>0</v>
      </c>
      <c r="GD209" s="34" t="s">
        <v>208</v>
      </c>
      <c r="GE209" s="34">
        <v>0</v>
      </c>
      <c r="GF209" s="34">
        <v>0</v>
      </c>
      <c r="GG209" s="34">
        <v>0</v>
      </c>
      <c r="GH209" s="34">
        <v>0</v>
      </c>
    </row>
    <row r="210" spans="1:190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  <c r="EN210" s="34" t="s">
        <v>209</v>
      </c>
      <c r="EO210" s="34">
        <v>0</v>
      </c>
      <c r="EP210" s="34">
        <v>0</v>
      </c>
      <c r="EQ210" s="34">
        <v>0</v>
      </c>
      <c r="ER210" s="34">
        <v>0</v>
      </c>
      <c r="EU210" s="34" t="s">
        <v>209</v>
      </c>
      <c r="EV210" s="34">
        <v>0</v>
      </c>
      <c r="EW210" s="34">
        <v>0</v>
      </c>
      <c r="EX210" s="34">
        <v>0</v>
      </c>
      <c r="EY210" s="34">
        <v>0</v>
      </c>
      <c r="FB210" s="34" t="s">
        <v>209</v>
      </c>
      <c r="FC210" s="34">
        <v>0</v>
      </c>
      <c r="FD210" s="34">
        <v>0</v>
      </c>
      <c r="FE210" s="34">
        <v>0</v>
      </c>
      <c r="FF210" s="34">
        <v>0</v>
      </c>
      <c r="FI210" s="34" t="s">
        <v>209</v>
      </c>
      <c r="FJ210" s="34">
        <v>0</v>
      </c>
      <c r="FK210" s="34">
        <v>0</v>
      </c>
      <c r="FL210" s="34">
        <v>0</v>
      </c>
      <c r="FM210" s="34">
        <v>0</v>
      </c>
      <c r="FP210" s="34" t="s">
        <v>209</v>
      </c>
      <c r="FQ210" s="34">
        <v>0</v>
      </c>
      <c r="FR210" s="34">
        <v>0</v>
      </c>
      <c r="FS210" s="34">
        <v>0</v>
      </c>
      <c r="FT210" s="34">
        <v>0</v>
      </c>
      <c r="FW210" s="34" t="s">
        <v>209</v>
      </c>
      <c r="FX210" s="34">
        <v>0</v>
      </c>
      <c r="FY210" s="34">
        <v>0</v>
      </c>
      <c r="FZ210" s="34">
        <v>0</v>
      </c>
      <c r="GA210" s="34">
        <v>0</v>
      </c>
      <c r="GD210" s="34" t="s">
        <v>209</v>
      </c>
      <c r="GE210" s="34">
        <v>0</v>
      </c>
      <c r="GF210" s="34">
        <v>0</v>
      </c>
      <c r="GG210" s="34">
        <v>0</v>
      </c>
      <c r="GH210" s="34">
        <v>0</v>
      </c>
    </row>
    <row r="211" spans="1:190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  <c r="EN211" s="34" t="s">
        <v>210</v>
      </c>
      <c r="EO211" s="34">
        <v>0</v>
      </c>
      <c r="EP211" s="34">
        <v>0</v>
      </c>
      <c r="EQ211" s="34">
        <v>0</v>
      </c>
      <c r="ER211" s="34">
        <v>0</v>
      </c>
      <c r="EU211" s="34" t="s">
        <v>210</v>
      </c>
      <c r="EV211" s="34">
        <v>0</v>
      </c>
      <c r="EW211" s="34">
        <v>0</v>
      </c>
      <c r="EX211" s="34">
        <v>0</v>
      </c>
      <c r="EY211" s="34">
        <v>0</v>
      </c>
      <c r="FB211" s="34" t="s">
        <v>210</v>
      </c>
      <c r="FC211" s="34">
        <v>0</v>
      </c>
      <c r="FD211" s="34">
        <v>0</v>
      </c>
      <c r="FE211" s="34">
        <v>0</v>
      </c>
      <c r="FF211" s="34">
        <v>0</v>
      </c>
      <c r="FI211" s="34" t="s">
        <v>210</v>
      </c>
      <c r="FJ211" s="34">
        <v>0</v>
      </c>
      <c r="FK211" s="34">
        <v>0</v>
      </c>
      <c r="FL211" s="34">
        <v>0</v>
      </c>
      <c r="FM211" s="34">
        <v>0</v>
      </c>
      <c r="FP211" s="34" t="s">
        <v>210</v>
      </c>
      <c r="FQ211" s="34">
        <v>0</v>
      </c>
      <c r="FR211" s="34">
        <v>0</v>
      </c>
      <c r="FS211" s="34">
        <v>0</v>
      </c>
      <c r="FT211" s="34">
        <v>0</v>
      </c>
      <c r="FW211" s="34" t="s">
        <v>210</v>
      </c>
      <c r="FX211" s="34">
        <v>0</v>
      </c>
      <c r="FY211" s="34">
        <v>0</v>
      </c>
      <c r="FZ211" s="34">
        <v>0</v>
      </c>
      <c r="GA211" s="34">
        <v>0</v>
      </c>
      <c r="GD211" s="34" t="s">
        <v>210</v>
      </c>
      <c r="GE211" s="34">
        <v>0</v>
      </c>
      <c r="GF211" s="34">
        <v>0</v>
      </c>
      <c r="GG211" s="34">
        <v>0</v>
      </c>
      <c r="GH211" s="34">
        <v>0</v>
      </c>
    </row>
    <row r="212" spans="1:190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  <c r="EN212" s="34" t="s">
        <v>211</v>
      </c>
      <c r="EO212" s="34">
        <v>0</v>
      </c>
      <c r="EP212" s="34">
        <v>0</v>
      </c>
      <c r="EQ212" s="34">
        <v>0</v>
      </c>
      <c r="ER212" s="34">
        <v>0</v>
      </c>
      <c r="EU212" s="34" t="s">
        <v>211</v>
      </c>
      <c r="EV212" s="34">
        <v>0</v>
      </c>
      <c r="EW212" s="34">
        <v>0</v>
      </c>
      <c r="EX212" s="34">
        <v>0</v>
      </c>
      <c r="EY212" s="34">
        <v>0</v>
      </c>
      <c r="FB212" s="34" t="s">
        <v>211</v>
      </c>
      <c r="FC212" s="34">
        <v>0</v>
      </c>
      <c r="FD212" s="34">
        <v>0</v>
      </c>
      <c r="FE212" s="34">
        <v>0</v>
      </c>
      <c r="FF212" s="34">
        <v>0</v>
      </c>
      <c r="FI212" s="34" t="s">
        <v>211</v>
      </c>
      <c r="FJ212" s="34">
        <v>0</v>
      </c>
      <c r="FK212" s="34">
        <v>0</v>
      </c>
      <c r="FL212" s="34">
        <v>0</v>
      </c>
      <c r="FM212" s="34">
        <v>0</v>
      </c>
      <c r="FP212" s="34" t="s">
        <v>211</v>
      </c>
      <c r="FQ212" s="34">
        <v>0</v>
      </c>
      <c r="FR212" s="34">
        <v>0</v>
      </c>
      <c r="FS212" s="34">
        <v>0</v>
      </c>
      <c r="FT212" s="34">
        <v>0</v>
      </c>
      <c r="FW212" s="34" t="s">
        <v>211</v>
      </c>
      <c r="FX212" s="34">
        <v>0</v>
      </c>
      <c r="FY212" s="34">
        <v>0</v>
      </c>
      <c r="FZ212" s="34">
        <v>0</v>
      </c>
      <c r="GA212" s="34">
        <v>0</v>
      </c>
      <c r="GD212" s="34" t="s">
        <v>211</v>
      </c>
      <c r="GE212" s="34">
        <v>0</v>
      </c>
      <c r="GF212" s="34">
        <v>0</v>
      </c>
      <c r="GG212" s="34">
        <v>0</v>
      </c>
      <c r="GH212" s="34">
        <v>0</v>
      </c>
    </row>
    <row r="213" spans="1:190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  <c r="EN213" s="34" t="s">
        <v>212</v>
      </c>
      <c r="EO213" s="34">
        <v>0</v>
      </c>
      <c r="EP213" s="34">
        <v>0</v>
      </c>
      <c r="EQ213" s="34">
        <v>0</v>
      </c>
      <c r="ER213" s="34">
        <v>0</v>
      </c>
      <c r="EU213" s="34" t="s">
        <v>212</v>
      </c>
      <c r="EV213" s="34">
        <v>0</v>
      </c>
      <c r="EW213" s="34">
        <v>0</v>
      </c>
      <c r="EX213" s="34">
        <v>0</v>
      </c>
      <c r="EY213" s="34">
        <v>0</v>
      </c>
      <c r="FB213" s="34" t="s">
        <v>212</v>
      </c>
      <c r="FC213" s="34">
        <v>0</v>
      </c>
      <c r="FD213" s="34">
        <v>0</v>
      </c>
      <c r="FE213" s="34">
        <v>0</v>
      </c>
      <c r="FF213" s="34">
        <v>0</v>
      </c>
      <c r="FI213" s="34" t="s">
        <v>212</v>
      </c>
      <c r="FJ213" s="34">
        <v>0</v>
      </c>
      <c r="FK213" s="34">
        <v>0</v>
      </c>
      <c r="FL213" s="34">
        <v>0</v>
      </c>
      <c r="FM213" s="34">
        <v>0</v>
      </c>
      <c r="FP213" s="34" t="s">
        <v>212</v>
      </c>
      <c r="FQ213" s="34">
        <v>0</v>
      </c>
      <c r="FR213" s="34">
        <v>0</v>
      </c>
      <c r="FS213" s="34">
        <v>0</v>
      </c>
      <c r="FT213" s="34">
        <v>0</v>
      </c>
      <c r="FW213" s="34" t="s">
        <v>212</v>
      </c>
      <c r="FX213" s="34">
        <v>0</v>
      </c>
      <c r="FY213" s="34">
        <v>0</v>
      </c>
      <c r="FZ213" s="34">
        <v>0</v>
      </c>
      <c r="GA213" s="34">
        <v>0</v>
      </c>
      <c r="GD213" s="34" t="s">
        <v>212</v>
      </c>
      <c r="GE213" s="34">
        <v>0</v>
      </c>
      <c r="GF213" s="34">
        <v>0</v>
      </c>
      <c r="GG213" s="34">
        <v>0</v>
      </c>
      <c r="GH213" s="34">
        <v>0</v>
      </c>
    </row>
    <row r="214" spans="1:190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  <c r="EN214" s="34" t="s">
        <v>213</v>
      </c>
      <c r="EO214" s="34">
        <v>0</v>
      </c>
      <c r="EP214" s="34">
        <v>0</v>
      </c>
      <c r="EQ214" s="34">
        <v>0</v>
      </c>
      <c r="ER214" s="34">
        <v>0</v>
      </c>
      <c r="EU214" s="34" t="s">
        <v>213</v>
      </c>
      <c r="EV214" s="34">
        <v>0</v>
      </c>
      <c r="EW214" s="34">
        <v>0</v>
      </c>
      <c r="EX214" s="34">
        <v>0</v>
      </c>
      <c r="EY214" s="34">
        <v>0</v>
      </c>
      <c r="FB214" s="34" t="s">
        <v>213</v>
      </c>
      <c r="FC214" s="34">
        <v>0</v>
      </c>
      <c r="FD214" s="34">
        <v>0</v>
      </c>
      <c r="FE214" s="34">
        <v>0</v>
      </c>
      <c r="FF214" s="34">
        <v>0</v>
      </c>
      <c r="FI214" s="34" t="s">
        <v>213</v>
      </c>
      <c r="FJ214" s="34">
        <v>0</v>
      </c>
      <c r="FK214" s="34">
        <v>0</v>
      </c>
      <c r="FL214" s="34">
        <v>0</v>
      </c>
      <c r="FM214" s="34">
        <v>0</v>
      </c>
      <c r="FP214" s="34" t="s">
        <v>213</v>
      </c>
      <c r="FQ214" s="34">
        <v>0</v>
      </c>
      <c r="FR214" s="34">
        <v>0</v>
      </c>
      <c r="FS214" s="34">
        <v>0</v>
      </c>
      <c r="FT214" s="34">
        <v>0</v>
      </c>
      <c r="FW214" s="34" t="s">
        <v>213</v>
      </c>
      <c r="FX214" s="34">
        <v>0</v>
      </c>
      <c r="FY214" s="34">
        <v>0</v>
      </c>
      <c r="FZ214" s="34">
        <v>0</v>
      </c>
      <c r="GA214" s="34">
        <v>0</v>
      </c>
      <c r="GD214" s="34" t="s">
        <v>213</v>
      </c>
      <c r="GE214" s="34">
        <v>0</v>
      </c>
      <c r="GF214" s="34">
        <v>0</v>
      </c>
      <c r="GG214" s="34">
        <v>0</v>
      </c>
      <c r="GH214" s="34">
        <v>0</v>
      </c>
    </row>
    <row r="215" spans="1:190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  <c r="EN215" s="34" t="s">
        <v>214</v>
      </c>
      <c r="EO215" s="34">
        <v>0</v>
      </c>
      <c r="EP215" s="34">
        <v>0</v>
      </c>
      <c r="EQ215" s="34">
        <v>0</v>
      </c>
      <c r="ER215" s="34">
        <v>0</v>
      </c>
      <c r="EU215" s="34" t="s">
        <v>214</v>
      </c>
      <c r="EV215" s="34">
        <v>0</v>
      </c>
      <c r="EW215" s="34">
        <v>0</v>
      </c>
      <c r="EX215" s="34">
        <v>0</v>
      </c>
      <c r="EY215" s="34">
        <v>0</v>
      </c>
      <c r="FB215" s="34" t="s">
        <v>214</v>
      </c>
      <c r="FC215" s="34">
        <v>0</v>
      </c>
      <c r="FD215" s="34">
        <v>0</v>
      </c>
      <c r="FE215" s="34">
        <v>0</v>
      </c>
      <c r="FF215" s="34">
        <v>0</v>
      </c>
      <c r="FI215" s="34" t="s">
        <v>214</v>
      </c>
      <c r="FJ215" s="34">
        <v>0</v>
      </c>
      <c r="FK215" s="34">
        <v>0</v>
      </c>
      <c r="FL215" s="34">
        <v>0</v>
      </c>
      <c r="FM215" s="34">
        <v>0</v>
      </c>
      <c r="FP215" s="34" t="s">
        <v>214</v>
      </c>
      <c r="FQ215" s="34">
        <v>0</v>
      </c>
      <c r="FR215" s="34">
        <v>0</v>
      </c>
      <c r="FS215" s="34">
        <v>0</v>
      </c>
      <c r="FT215" s="34">
        <v>0</v>
      </c>
      <c r="FW215" s="34" t="s">
        <v>214</v>
      </c>
      <c r="FX215" s="34">
        <v>0</v>
      </c>
      <c r="FY215" s="34">
        <v>0</v>
      </c>
      <c r="FZ215" s="34">
        <v>0</v>
      </c>
      <c r="GA215" s="34">
        <v>0</v>
      </c>
      <c r="GD215" s="34" t="s">
        <v>214</v>
      </c>
      <c r="GE215" s="34">
        <v>0</v>
      </c>
      <c r="GF215" s="34">
        <v>0</v>
      </c>
      <c r="GG215" s="34">
        <v>0</v>
      </c>
      <c r="GH215" s="34">
        <v>0</v>
      </c>
    </row>
    <row r="216" spans="1:190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  <c r="EN216" s="34" t="s">
        <v>215</v>
      </c>
      <c r="EO216" s="34">
        <v>0</v>
      </c>
      <c r="EP216" s="34">
        <v>0</v>
      </c>
      <c r="EQ216" s="34">
        <v>0</v>
      </c>
      <c r="ER216" s="34">
        <v>0</v>
      </c>
      <c r="EU216" s="34" t="s">
        <v>215</v>
      </c>
      <c r="EV216" s="34">
        <v>0</v>
      </c>
      <c r="EW216" s="34">
        <v>0</v>
      </c>
      <c r="EX216" s="34">
        <v>0</v>
      </c>
      <c r="EY216" s="34">
        <v>0</v>
      </c>
      <c r="FB216" s="34" t="s">
        <v>215</v>
      </c>
      <c r="FC216" s="34">
        <v>0</v>
      </c>
      <c r="FD216" s="34">
        <v>0</v>
      </c>
      <c r="FE216" s="34">
        <v>0</v>
      </c>
      <c r="FF216" s="34">
        <v>0</v>
      </c>
      <c r="FI216" s="34" t="s">
        <v>215</v>
      </c>
      <c r="FJ216" s="34">
        <v>0</v>
      </c>
      <c r="FK216" s="34">
        <v>0</v>
      </c>
      <c r="FL216" s="34">
        <v>0</v>
      </c>
      <c r="FM216" s="34">
        <v>0</v>
      </c>
      <c r="FP216" s="34" t="s">
        <v>215</v>
      </c>
      <c r="FQ216" s="34">
        <v>0</v>
      </c>
      <c r="FR216" s="34">
        <v>0</v>
      </c>
      <c r="FS216" s="34">
        <v>0</v>
      </c>
      <c r="FT216" s="34">
        <v>0</v>
      </c>
      <c r="FW216" s="34" t="s">
        <v>215</v>
      </c>
      <c r="FX216" s="34">
        <v>0</v>
      </c>
      <c r="FY216" s="34">
        <v>0</v>
      </c>
      <c r="FZ216" s="34">
        <v>0</v>
      </c>
      <c r="GA216" s="34">
        <v>0</v>
      </c>
      <c r="GD216" s="34" t="s">
        <v>215</v>
      </c>
      <c r="GE216" s="34">
        <v>0</v>
      </c>
      <c r="GF216" s="34">
        <v>0</v>
      </c>
      <c r="GG216" s="34">
        <v>0</v>
      </c>
      <c r="GH216" s="34">
        <v>0</v>
      </c>
    </row>
    <row r="217" spans="1:190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  <c r="EN217" s="34" t="s">
        <v>216</v>
      </c>
      <c r="EO217" s="34">
        <v>0</v>
      </c>
      <c r="EP217" s="34">
        <v>0</v>
      </c>
      <c r="EQ217" s="34">
        <v>0</v>
      </c>
      <c r="ER217" s="34">
        <v>0</v>
      </c>
      <c r="EU217" s="34" t="s">
        <v>216</v>
      </c>
      <c r="EV217" s="34">
        <v>0</v>
      </c>
      <c r="EW217" s="34">
        <v>0</v>
      </c>
      <c r="EX217" s="34">
        <v>0</v>
      </c>
      <c r="EY217" s="34">
        <v>0</v>
      </c>
      <c r="FB217" s="34" t="s">
        <v>216</v>
      </c>
      <c r="FC217" s="34">
        <v>0</v>
      </c>
      <c r="FD217" s="34">
        <v>0</v>
      </c>
      <c r="FE217" s="34">
        <v>0</v>
      </c>
      <c r="FF217" s="34">
        <v>0</v>
      </c>
      <c r="FI217" s="34" t="s">
        <v>216</v>
      </c>
      <c r="FJ217" s="34">
        <v>0</v>
      </c>
      <c r="FK217" s="34">
        <v>0</v>
      </c>
      <c r="FL217" s="34">
        <v>0</v>
      </c>
      <c r="FM217" s="34">
        <v>0</v>
      </c>
      <c r="FP217" s="34" t="s">
        <v>216</v>
      </c>
      <c r="FQ217" s="34">
        <v>0</v>
      </c>
      <c r="FR217" s="34">
        <v>0</v>
      </c>
      <c r="FS217" s="34">
        <v>0</v>
      </c>
      <c r="FT217" s="34">
        <v>0</v>
      </c>
      <c r="FW217" s="34" t="s">
        <v>216</v>
      </c>
      <c r="FX217" s="34">
        <v>0</v>
      </c>
      <c r="FY217" s="34">
        <v>0</v>
      </c>
      <c r="FZ217" s="34">
        <v>0</v>
      </c>
      <c r="GA217" s="34">
        <v>0</v>
      </c>
      <c r="GD217" s="34" t="s">
        <v>216</v>
      </c>
      <c r="GE217" s="34">
        <v>0</v>
      </c>
      <c r="GF217" s="34">
        <v>0</v>
      </c>
      <c r="GG217" s="34">
        <v>0</v>
      </c>
      <c r="GH217" s="34">
        <v>0</v>
      </c>
    </row>
    <row r="218" spans="1:190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  <c r="EN218" s="34" t="s">
        <v>217</v>
      </c>
      <c r="EO218" s="34">
        <v>0</v>
      </c>
      <c r="EP218" s="34">
        <v>0</v>
      </c>
      <c r="EQ218" s="34">
        <v>0</v>
      </c>
      <c r="ER218" s="34">
        <v>0</v>
      </c>
      <c r="EU218" s="34" t="s">
        <v>217</v>
      </c>
      <c r="EV218" s="34">
        <v>0</v>
      </c>
      <c r="EW218" s="34">
        <v>0</v>
      </c>
      <c r="EX218" s="34">
        <v>0</v>
      </c>
      <c r="EY218" s="34">
        <v>0</v>
      </c>
      <c r="FB218" s="34" t="s">
        <v>217</v>
      </c>
      <c r="FC218" s="34">
        <v>0</v>
      </c>
      <c r="FD218" s="34">
        <v>0</v>
      </c>
      <c r="FE218" s="34">
        <v>0</v>
      </c>
      <c r="FF218" s="34">
        <v>0</v>
      </c>
      <c r="FI218" s="34" t="s">
        <v>217</v>
      </c>
      <c r="FJ218" s="34">
        <v>0</v>
      </c>
      <c r="FK218" s="34">
        <v>0</v>
      </c>
      <c r="FL218" s="34">
        <v>0</v>
      </c>
      <c r="FM218" s="34">
        <v>0</v>
      </c>
      <c r="FP218" s="34" t="s">
        <v>217</v>
      </c>
      <c r="FQ218" s="34">
        <v>0</v>
      </c>
      <c r="FR218" s="34">
        <v>0</v>
      </c>
      <c r="FS218" s="34">
        <v>0</v>
      </c>
      <c r="FT218" s="34">
        <v>0</v>
      </c>
      <c r="FW218" s="34" t="s">
        <v>217</v>
      </c>
      <c r="FX218" s="34">
        <v>0</v>
      </c>
      <c r="FY218" s="34">
        <v>0</v>
      </c>
      <c r="FZ218" s="34">
        <v>0</v>
      </c>
      <c r="GA218" s="34">
        <v>0</v>
      </c>
      <c r="GD218" s="34" t="s">
        <v>217</v>
      </c>
      <c r="GE218" s="34">
        <v>0</v>
      </c>
      <c r="GF218" s="34">
        <v>0</v>
      </c>
      <c r="GG218" s="34">
        <v>0</v>
      </c>
      <c r="GH218" s="34">
        <v>0</v>
      </c>
    </row>
    <row r="219" spans="1:190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  <c r="EN219" s="34" t="s">
        <v>218</v>
      </c>
      <c r="EO219" s="34">
        <v>0</v>
      </c>
      <c r="EP219" s="34">
        <v>0</v>
      </c>
      <c r="EQ219" s="34">
        <v>0</v>
      </c>
      <c r="ER219" s="34">
        <v>0</v>
      </c>
      <c r="EU219" s="34" t="s">
        <v>218</v>
      </c>
      <c r="EV219" s="34">
        <v>0</v>
      </c>
      <c r="EW219" s="34">
        <v>0</v>
      </c>
      <c r="EX219" s="34">
        <v>0</v>
      </c>
      <c r="EY219" s="34">
        <v>0</v>
      </c>
      <c r="FB219" s="34" t="s">
        <v>218</v>
      </c>
      <c r="FC219" s="34">
        <v>0</v>
      </c>
      <c r="FD219" s="34">
        <v>0</v>
      </c>
      <c r="FE219" s="34">
        <v>0</v>
      </c>
      <c r="FF219" s="34">
        <v>0</v>
      </c>
      <c r="FI219" s="34" t="s">
        <v>218</v>
      </c>
      <c r="FJ219" s="34">
        <v>0</v>
      </c>
      <c r="FK219" s="34">
        <v>0</v>
      </c>
      <c r="FL219" s="34">
        <v>0</v>
      </c>
      <c r="FM219" s="34">
        <v>0</v>
      </c>
      <c r="FP219" s="34" t="s">
        <v>218</v>
      </c>
      <c r="FQ219" s="34">
        <v>0</v>
      </c>
      <c r="FR219" s="34">
        <v>0</v>
      </c>
      <c r="FS219" s="34">
        <v>0</v>
      </c>
      <c r="FT219" s="34">
        <v>0</v>
      </c>
      <c r="FW219" s="34" t="s">
        <v>218</v>
      </c>
      <c r="FX219" s="34">
        <v>0</v>
      </c>
      <c r="FY219" s="34">
        <v>0</v>
      </c>
      <c r="FZ219" s="34">
        <v>0</v>
      </c>
      <c r="GA219" s="34">
        <v>0</v>
      </c>
      <c r="GD219" s="34" t="s">
        <v>218</v>
      </c>
      <c r="GE219" s="34">
        <v>0</v>
      </c>
      <c r="GF219" s="34">
        <v>0</v>
      </c>
      <c r="GG219" s="34">
        <v>0</v>
      </c>
      <c r="GH219" s="34">
        <v>0</v>
      </c>
    </row>
    <row r="220" spans="1:190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  <c r="EN220" s="34" t="s">
        <v>219</v>
      </c>
      <c r="EO220" s="34">
        <v>0</v>
      </c>
      <c r="EP220" s="34">
        <v>0</v>
      </c>
      <c r="EQ220" s="34">
        <v>0</v>
      </c>
      <c r="ER220" s="34">
        <v>0</v>
      </c>
      <c r="EU220" s="34" t="s">
        <v>219</v>
      </c>
      <c r="EV220" s="34">
        <v>0</v>
      </c>
      <c r="EW220" s="34">
        <v>0</v>
      </c>
      <c r="EX220" s="34">
        <v>0</v>
      </c>
      <c r="EY220" s="34">
        <v>0</v>
      </c>
      <c r="FB220" s="34" t="s">
        <v>219</v>
      </c>
      <c r="FC220" s="34">
        <v>0</v>
      </c>
      <c r="FD220" s="34">
        <v>0</v>
      </c>
      <c r="FE220" s="34">
        <v>0</v>
      </c>
      <c r="FF220" s="34">
        <v>0</v>
      </c>
      <c r="FI220" s="34" t="s">
        <v>219</v>
      </c>
      <c r="FJ220" s="34">
        <v>0</v>
      </c>
      <c r="FK220" s="34">
        <v>0</v>
      </c>
      <c r="FL220" s="34">
        <v>0</v>
      </c>
      <c r="FM220" s="34">
        <v>0</v>
      </c>
      <c r="FP220" s="34" t="s">
        <v>219</v>
      </c>
      <c r="FQ220" s="34">
        <v>0</v>
      </c>
      <c r="FR220" s="34">
        <v>0</v>
      </c>
      <c r="FS220" s="34">
        <v>0</v>
      </c>
      <c r="FT220" s="34">
        <v>0</v>
      </c>
      <c r="FW220" s="34" t="s">
        <v>219</v>
      </c>
      <c r="FX220" s="34">
        <v>0</v>
      </c>
      <c r="FY220" s="34">
        <v>0</v>
      </c>
      <c r="FZ220" s="34">
        <v>0</v>
      </c>
      <c r="GA220" s="34">
        <v>0</v>
      </c>
      <c r="GD220" s="34" t="s">
        <v>219</v>
      </c>
      <c r="GE220" s="34">
        <v>0</v>
      </c>
      <c r="GF220" s="34">
        <v>0</v>
      </c>
      <c r="GG220" s="34">
        <v>0</v>
      </c>
      <c r="GH220" s="34">
        <v>0</v>
      </c>
    </row>
    <row r="221" spans="1:190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  <c r="EN221" s="34" t="s">
        <v>220</v>
      </c>
      <c r="EO221" s="34">
        <v>0</v>
      </c>
      <c r="EP221" s="34">
        <v>0</v>
      </c>
      <c r="EQ221" s="34">
        <v>0</v>
      </c>
      <c r="ER221" s="34">
        <v>0</v>
      </c>
      <c r="EU221" s="34" t="s">
        <v>220</v>
      </c>
      <c r="EV221" s="34">
        <v>0</v>
      </c>
      <c r="EW221" s="34">
        <v>0</v>
      </c>
      <c r="EX221" s="34">
        <v>0</v>
      </c>
      <c r="EY221" s="34">
        <v>0</v>
      </c>
      <c r="FB221" s="34" t="s">
        <v>220</v>
      </c>
      <c r="FC221" s="34">
        <v>0</v>
      </c>
      <c r="FD221" s="34">
        <v>0</v>
      </c>
      <c r="FE221" s="34">
        <v>0</v>
      </c>
      <c r="FF221" s="34">
        <v>0</v>
      </c>
      <c r="FI221" s="34" t="s">
        <v>220</v>
      </c>
      <c r="FJ221" s="34">
        <v>0</v>
      </c>
      <c r="FK221" s="34">
        <v>0</v>
      </c>
      <c r="FL221" s="34">
        <v>0</v>
      </c>
      <c r="FM221" s="34">
        <v>0</v>
      </c>
      <c r="FP221" s="34" t="s">
        <v>220</v>
      </c>
      <c r="FQ221" s="34">
        <v>0</v>
      </c>
      <c r="FR221" s="34">
        <v>0</v>
      </c>
      <c r="FS221" s="34">
        <v>0</v>
      </c>
      <c r="FT221" s="34">
        <v>0</v>
      </c>
      <c r="FW221" s="34" t="s">
        <v>220</v>
      </c>
      <c r="FX221" s="34">
        <v>0</v>
      </c>
      <c r="FY221" s="34">
        <v>0</v>
      </c>
      <c r="FZ221" s="34">
        <v>0</v>
      </c>
      <c r="GA221" s="34">
        <v>0</v>
      </c>
      <c r="GD221" s="34" t="s">
        <v>220</v>
      </c>
      <c r="GE221" s="34">
        <v>0</v>
      </c>
      <c r="GF221" s="34">
        <v>0</v>
      </c>
      <c r="GG221" s="34">
        <v>0</v>
      </c>
      <c r="GH221" s="34">
        <v>0</v>
      </c>
    </row>
    <row r="222" spans="1:190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  <c r="EN222" s="34" t="s">
        <v>221</v>
      </c>
      <c r="EO222" s="34">
        <v>0</v>
      </c>
      <c r="EP222" s="34">
        <v>0</v>
      </c>
      <c r="EQ222" s="34">
        <v>0</v>
      </c>
      <c r="ER222" s="34">
        <v>0</v>
      </c>
      <c r="EU222" s="34" t="s">
        <v>221</v>
      </c>
      <c r="EV222" s="34">
        <v>0</v>
      </c>
      <c r="EW222" s="34">
        <v>0</v>
      </c>
      <c r="EX222" s="34">
        <v>0</v>
      </c>
      <c r="EY222" s="34">
        <v>0</v>
      </c>
      <c r="FB222" s="34" t="s">
        <v>221</v>
      </c>
      <c r="FC222" s="34">
        <v>0</v>
      </c>
      <c r="FD222" s="34">
        <v>0</v>
      </c>
      <c r="FE222" s="34">
        <v>0</v>
      </c>
      <c r="FF222" s="34">
        <v>0</v>
      </c>
      <c r="FI222" s="34" t="s">
        <v>221</v>
      </c>
      <c r="FJ222" s="34">
        <v>0</v>
      </c>
      <c r="FK222" s="34">
        <v>0</v>
      </c>
      <c r="FL222" s="34">
        <v>0</v>
      </c>
      <c r="FM222" s="34">
        <v>0</v>
      </c>
      <c r="FP222" s="34" t="s">
        <v>221</v>
      </c>
      <c r="FQ222" s="34">
        <v>0</v>
      </c>
      <c r="FR222" s="34">
        <v>0</v>
      </c>
      <c r="FS222" s="34">
        <v>0</v>
      </c>
      <c r="FT222" s="34">
        <v>0</v>
      </c>
      <c r="FW222" s="34" t="s">
        <v>221</v>
      </c>
      <c r="FX222" s="34">
        <v>0</v>
      </c>
      <c r="FY222" s="34">
        <v>0</v>
      </c>
      <c r="FZ222" s="34">
        <v>0</v>
      </c>
      <c r="GA222" s="34">
        <v>0</v>
      </c>
      <c r="GD222" s="34" t="s">
        <v>221</v>
      </c>
      <c r="GE222" s="34">
        <v>0</v>
      </c>
      <c r="GF222" s="34">
        <v>0</v>
      </c>
      <c r="GG222" s="34">
        <v>0</v>
      </c>
      <c r="GH222" s="34">
        <v>0</v>
      </c>
    </row>
    <row r="223" spans="1:190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  <c r="EN223" s="34" t="s">
        <v>222</v>
      </c>
      <c r="EO223" s="34">
        <v>0</v>
      </c>
      <c r="EP223" s="34">
        <v>0</v>
      </c>
      <c r="EQ223" s="34">
        <v>0</v>
      </c>
      <c r="ER223" s="34">
        <v>0</v>
      </c>
      <c r="EU223" s="34" t="s">
        <v>222</v>
      </c>
      <c r="EV223" s="34">
        <v>0</v>
      </c>
      <c r="EW223" s="34">
        <v>0</v>
      </c>
      <c r="EX223" s="34">
        <v>0</v>
      </c>
      <c r="EY223" s="34">
        <v>0</v>
      </c>
      <c r="FB223" s="34" t="s">
        <v>222</v>
      </c>
      <c r="FC223" s="34">
        <v>0</v>
      </c>
      <c r="FD223" s="34">
        <v>0</v>
      </c>
      <c r="FE223" s="34">
        <v>0</v>
      </c>
      <c r="FF223" s="34">
        <v>0</v>
      </c>
      <c r="FI223" s="34" t="s">
        <v>222</v>
      </c>
      <c r="FJ223" s="34">
        <v>0</v>
      </c>
      <c r="FK223" s="34">
        <v>0</v>
      </c>
      <c r="FL223" s="34">
        <v>0</v>
      </c>
      <c r="FM223" s="34">
        <v>0</v>
      </c>
      <c r="FP223" s="34" t="s">
        <v>222</v>
      </c>
      <c r="FQ223" s="34">
        <v>0</v>
      </c>
      <c r="FR223" s="34">
        <v>0</v>
      </c>
      <c r="FS223" s="34">
        <v>0</v>
      </c>
      <c r="FT223" s="34">
        <v>0</v>
      </c>
      <c r="FW223" s="34" t="s">
        <v>222</v>
      </c>
      <c r="FX223" s="34">
        <v>0</v>
      </c>
      <c r="FY223" s="34">
        <v>0</v>
      </c>
      <c r="FZ223" s="34">
        <v>0</v>
      </c>
      <c r="GA223" s="34">
        <v>0</v>
      </c>
      <c r="GD223" s="34" t="s">
        <v>222</v>
      </c>
      <c r="GE223" s="34">
        <v>0</v>
      </c>
      <c r="GF223" s="34">
        <v>0</v>
      </c>
      <c r="GG223" s="34">
        <v>0</v>
      </c>
      <c r="GH223" s="34">
        <v>0</v>
      </c>
    </row>
    <row r="224" spans="1:190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  <c r="EN224" s="34" t="s">
        <v>223</v>
      </c>
      <c r="EO224" s="34">
        <v>0</v>
      </c>
      <c r="EP224" s="34">
        <v>0</v>
      </c>
      <c r="EQ224" s="34">
        <v>0</v>
      </c>
      <c r="ER224" s="34">
        <v>0</v>
      </c>
      <c r="EU224" s="34" t="s">
        <v>223</v>
      </c>
      <c r="EV224" s="34">
        <v>0</v>
      </c>
      <c r="EW224" s="34">
        <v>0</v>
      </c>
      <c r="EX224" s="34">
        <v>0</v>
      </c>
      <c r="EY224" s="34">
        <v>0</v>
      </c>
      <c r="FB224" s="34" t="s">
        <v>223</v>
      </c>
      <c r="FC224" s="34">
        <v>0</v>
      </c>
      <c r="FD224" s="34">
        <v>0</v>
      </c>
      <c r="FE224" s="34">
        <v>0</v>
      </c>
      <c r="FF224" s="34">
        <v>0</v>
      </c>
      <c r="FI224" s="34" t="s">
        <v>223</v>
      </c>
      <c r="FJ224" s="34">
        <v>0</v>
      </c>
      <c r="FK224" s="34">
        <v>0</v>
      </c>
      <c r="FL224" s="34">
        <v>0</v>
      </c>
      <c r="FM224" s="34">
        <v>0</v>
      </c>
      <c r="FP224" s="34" t="s">
        <v>223</v>
      </c>
      <c r="FQ224" s="34">
        <v>0</v>
      </c>
      <c r="FR224" s="34">
        <v>0</v>
      </c>
      <c r="FS224" s="34">
        <v>0</v>
      </c>
      <c r="FT224" s="34">
        <v>0</v>
      </c>
      <c r="FW224" s="34" t="s">
        <v>223</v>
      </c>
      <c r="FX224" s="34">
        <v>0</v>
      </c>
      <c r="FY224" s="34">
        <v>0</v>
      </c>
      <c r="FZ224" s="34">
        <v>0</v>
      </c>
      <c r="GA224" s="34">
        <v>0</v>
      </c>
      <c r="GD224" s="34" t="s">
        <v>223</v>
      </c>
      <c r="GE224" s="34">
        <v>0</v>
      </c>
      <c r="GF224" s="34">
        <v>0</v>
      </c>
      <c r="GG224" s="34">
        <v>0</v>
      </c>
      <c r="GH224" s="34">
        <v>0</v>
      </c>
    </row>
    <row r="225" spans="1:190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  <c r="EN225" s="34" t="s">
        <v>224</v>
      </c>
      <c r="EO225" s="34">
        <v>0</v>
      </c>
      <c r="EP225" s="34">
        <v>0</v>
      </c>
      <c r="EQ225" s="34">
        <v>0</v>
      </c>
      <c r="ER225" s="34">
        <v>0</v>
      </c>
      <c r="EU225" s="34" t="s">
        <v>224</v>
      </c>
      <c r="EV225" s="34">
        <v>0</v>
      </c>
      <c r="EW225" s="34">
        <v>0</v>
      </c>
      <c r="EX225" s="34">
        <v>0</v>
      </c>
      <c r="EY225" s="34">
        <v>0</v>
      </c>
      <c r="FB225" s="34" t="s">
        <v>224</v>
      </c>
      <c r="FC225" s="34">
        <v>0</v>
      </c>
      <c r="FD225" s="34">
        <v>0</v>
      </c>
      <c r="FE225" s="34">
        <v>0</v>
      </c>
      <c r="FF225" s="34">
        <v>0</v>
      </c>
      <c r="FI225" s="34" t="s">
        <v>224</v>
      </c>
      <c r="FJ225" s="34">
        <v>0</v>
      </c>
      <c r="FK225" s="34">
        <v>0</v>
      </c>
      <c r="FL225" s="34">
        <v>0</v>
      </c>
      <c r="FM225" s="34">
        <v>0</v>
      </c>
      <c r="FP225" s="34" t="s">
        <v>224</v>
      </c>
      <c r="FQ225" s="34">
        <v>0</v>
      </c>
      <c r="FR225" s="34">
        <v>0</v>
      </c>
      <c r="FS225" s="34">
        <v>0</v>
      </c>
      <c r="FT225" s="34">
        <v>0</v>
      </c>
      <c r="FW225" s="34" t="s">
        <v>224</v>
      </c>
      <c r="FX225" s="34">
        <v>0</v>
      </c>
      <c r="FY225" s="34">
        <v>0</v>
      </c>
      <c r="FZ225" s="34">
        <v>0</v>
      </c>
      <c r="GA225" s="34">
        <v>0</v>
      </c>
      <c r="GD225" s="34" t="s">
        <v>224</v>
      </c>
      <c r="GE225" s="34">
        <v>0</v>
      </c>
      <c r="GF225" s="34">
        <v>0</v>
      </c>
      <c r="GG225" s="34">
        <v>0</v>
      </c>
      <c r="GH225" s="34">
        <v>0</v>
      </c>
    </row>
    <row r="226" spans="1:190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  <c r="EN226" s="34" t="s">
        <v>225</v>
      </c>
      <c r="EO226" s="34">
        <v>0</v>
      </c>
      <c r="EP226" s="34">
        <v>0</v>
      </c>
      <c r="EQ226" s="34">
        <v>0</v>
      </c>
      <c r="ER226" s="34">
        <v>0</v>
      </c>
      <c r="EU226" s="34" t="s">
        <v>225</v>
      </c>
      <c r="EV226" s="34">
        <v>0</v>
      </c>
      <c r="EW226" s="34">
        <v>0</v>
      </c>
      <c r="EX226" s="34">
        <v>0</v>
      </c>
      <c r="EY226" s="34">
        <v>0</v>
      </c>
      <c r="FB226" s="34" t="s">
        <v>225</v>
      </c>
      <c r="FC226" s="34">
        <v>0</v>
      </c>
      <c r="FD226" s="34">
        <v>0</v>
      </c>
      <c r="FE226" s="34">
        <v>0</v>
      </c>
      <c r="FF226" s="34">
        <v>0</v>
      </c>
      <c r="FI226" s="34" t="s">
        <v>225</v>
      </c>
      <c r="FJ226" s="34">
        <v>0</v>
      </c>
      <c r="FK226" s="34">
        <v>0</v>
      </c>
      <c r="FL226" s="34">
        <v>0</v>
      </c>
      <c r="FM226" s="34">
        <v>0</v>
      </c>
      <c r="FP226" s="34" t="s">
        <v>225</v>
      </c>
      <c r="FQ226" s="34">
        <v>0</v>
      </c>
      <c r="FR226" s="34">
        <v>0</v>
      </c>
      <c r="FS226" s="34">
        <v>0</v>
      </c>
      <c r="FT226" s="34">
        <v>0</v>
      </c>
      <c r="FW226" s="34" t="s">
        <v>225</v>
      </c>
      <c r="FX226" s="34">
        <v>0</v>
      </c>
      <c r="FY226" s="34">
        <v>0</v>
      </c>
      <c r="FZ226" s="34">
        <v>0</v>
      </c>
      <c r="GA226" s="34">
        <v>0</v>
      </c>
      <c r="GD226" s="34" t="s">
        <v>225</v>
      </c>
      <c r="GE226" s="34">
        <v>0</v>
      </c>
      <c r="GF226" s="34">
        <v>0</v>
      </c>
      <c r="GG226" s="34">
        <v>0</v>
      </c>
      <c r="GH226" s="34">
        <v>0</v>
      </c>
    </row>
    <row r="227" spans="1:190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  <c r="EN227" s="34" t="s">
        <v>226</v>
      </c>
      <c r="EO227" s="34">
        <v>0</v>
      </c>
      <c r="EP227" s="34">
        <v>0</v>
      </c>
      <c r="EQ227" s="34">
        <v>0</v>
      </c>
      <c r="ER227" s="34">
        <v>0</v>
      </c>
      <c r="EU227" s="34" t="s">
        <v>226</v>
      </c>
      <c r="EV227" s="34">
        <v>0</v>
      </c>
      <c r="EW227" s="34">
        <v>0</v>
      </c>
      <c r="EX227" s="34">
        <v>0</v>
      </c>
      <c r="EY227" s="34">
        <v>0</v>
      </c>
      <c r="FB227" s="34" t="s">
        <v>226</v>
      </c>
      <c r="FC227" s="34">
        <v>0</v>
      </c>
      <c r="FD227" s="34">
        <v>0</v>
      </c>
      <c r="FE227" s="34">
        <v>0</v>
      </c>
      <c r="FF227" s="34">
        <v>0</v>
      </c>
      <c r="FI227" s="34" t="s">
        <v>226</v>
      </c>
      <c r="FJ227" s="34">
        <v>0</v>
      </c>
      <c r="FK227" s="34">
        <v>0</v>
      </c>
      <c r="FL227" s="34">
        <v>0</v>
      </c>
      <c r="FM227" s="34">
        <v>0</v>
      </c>
      <c r="FP227" s="34" t="s">
        <v>226</v>
      </c>
      <c r="FQ227" s="34">
        <v>0</v>
      </c>
      <c r="FR227" s="34">
        <v>0</v>
      </c>
      <c r="FS227" s="34">
        <v>0</v>
      </c>
      <c r="FT227" s="34">
        <v>0</v>
      </c>
      <c r="FW227" s="34" t="s">
        <v>226</v>
      </c>
      <c r="FX227" s="34">
        <v>0</v>
      </c>
      <c r="FY227" s="34">
        <v>0</v>
      </c>
      <c r="FZ227" s="34">
        <v>0</v>
      </c>
      <c r="GA227" s="34">
        <v>0</v>
      </c>
      <c r="GD227" s="34" t="s">
        <v>226</v>
      </c>
      <c r="GE227" s="34">
        <v>0</v>
      </c>
      <c r="GF227" s="34">
        <v>0</v>
      </c>
      <c r="GG227" s="34">
        <v>0</v>
      </c>
      <c r="GH227" s="34">
        <v>0</v>
      </c>
    </row>
    <row r="228" spans="1:190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  <c r="EN228" s="34" t="s">
        <v>227</v>
      </c>
      <c r="EO228" s="34">
        <v>0</v>
      </c>
      <c r="EP228" s="34">
        <v>0</v>
      </c>
      <c r="EQ228" s="34">
        <v>0</v>
      </c>
      <c r="ER228" s="34">
        <v>0</v>
      </c>
      <c r="EU228" s="34" t="s">
        <v>227</v>
      </c>
      <c r="EV228" s="34">
        <v>0</v>
      </c>
      <c r="EW228" s="34">
        <v>0</v>
      </c>
      <c r="EX228" s="34">
        <v>0</v>
      </c>
      <c r="EY228" s="34">
        <v>0</v>
      </c>
      <c r="FB228" s="34" t="s">
        <v>227</v>
      </c>
      <c r="FC228" s="34">
        <v>0</v>
      </c>
      <c r="FD228" s="34">
        <v>0</v>
      </c>
      <c r="FE228" s="34">
        <v>0</v>
      </c>
      <c r="FF228" s="34">
        <v>0</v>
      </c>
      <c r="FI228" s="34" t="s">
        <v>227</v>
      </c>
      <c r="FJ228" s="34">
        <v>0</v>
      </c>
      <c r="FK228" s="34">
        <v>0</v>
      </c>
      <c r="FL228" s="34">
        <v>0</v>
      </c>
      <c r="FM228" s="34">
        <v>0</v>
      </c>
      <c r="FP228" s="34" t="s">
        <v>227</v>
      </c>
      <c r="FQ228" s="34">
        <v>0</v>
      </c>
      <c r="FR228" s="34">
        <v>0</v>
      </c>
      <c r="FS228" s="34">
        <v>0</v>
      </c>
      <c r="FT228" s="34">
        <v>0</v>
      </c>
      <c r="FW228" s="34" t="s">
        <v>227</v>
      </c>
      <c r="FX228" s="34">
        <v>0</v>
      </c>
      <c r="FY228" s="34">
        <v>0</v>
      </c>
      <c r="FZ228" s="34">
        <v>0</v>
      </c>
      <c r="GA228" s="34">
        <v>0</v>
      </c>
      <c r="GD228" s="34" t="s">
        <v>227</v>
      </c>
      <c r="GE228" s="34">
        <v>0</v>
      </c>
      <c r="GF228" s="34">
        <v>0</v>
      </c>
      <c r="GG228" s="34">
        <v>0</v>
      </c>
      <c r="GH228" s="34">
        <v>0</v>
      </c>
    </row>
    <row r="229" spans="1:190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  <c r="EN229" s="34" t="s">
        <v>228</v>
      </c>
      <c r="EO229" s="34">
        <v>0</v>
      </c>
      <c r="EP229" s="34">
        <v>0</v>
      </c>
      <c r="EQ229" s="34">
        <v>0</v>
      </c>
      <c r="ER229" s="34">
        <v>0</v>
      </c>
      <c r="EU229" s="34" t="s">
        <v>228</v>
      </c>
      <c r="EV229" s="34">
        <v>0</v>
      </c>
      <c r="EW229" s="34">
        <v>0</v>
      </c>
      <c r="EX229" s="34">
        <v>0</v>
      </c>
      <c r="EY229" s="34">
        <v>0</v>
      </c>
      <c r="FB229" s="34" t="s">
        <v>228</v>
      </c>
      <c r="FC229" s="34">
        <v>0</v>
      </c>
      <c r="FD229" s="34">
        <v>0</v>
      </c>
      <c r="FE229" s="34">
        <v>0</v>
      </c>
      <c r="FF229" s="34">
        <v>0</v>
      </c>
      <c r="FI229" s="34" t="s">
        <v>228</v>
      </c>
      <c r="FJ229" s="34">
        <v>0</v>
      </c>
      <c r="FK229" s="34">
        <v>0</v>
      </c>
      <c r="FL229" s="34">
        <v>0</v>
      </c>
      <c r="FM229" s="34">
        <v>0</v>
      </c>
      <c r="FP229" s="34" t="s">
        <v>228</v>
      </c>
      <c r="FQ229" s="34">
        <v>0</v>
      </c>
      <c r="FR229" s="34">
        <v>0</v>
      </c>
      <c r="FS229" s="34">
        <v>0</v>
      </c>
      <c r="FT229" s="34">
        <v>0</v>
      </c>
      <c r="FW229" s="34" t="s">
        <v>228</v>
      </c>
      <c r="FX229" s="34">
        <v>0</v>
      </c>
      <c r="FY229" s="34">
        <v>0</v>
      </c>
      <c r="FZ229" s="34">
        <v>0</v>
      </c>
      <c r="GA229" s="34">
        <v>0</v>
      </c>
      <c r="GD229" s="34" t="s">
        <v>228</v>
      </c>
      <c r="GE229" s="34">
        <v>0</v>
      </c>
      <c r="GF229" s="34">
        <v>0</v>
      </c>
      <c r="GG229" s="34">
        <v>0</v>
      </c>
      <c r="GH229" s="34">
        <v>0</v>
      </c>
    </row>
    <row r="230" spans="1:190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  <c r="EN230" s="34" t="s">
        <v>229</v>
      </c>
      <c r="EO230" s="34">
        <v>0</v>
      </c>
      <c r="EP230" s="34">
        <v>0</v>
      </c>
      <c r="EQ230" s="34">
        <v>0</v>
      </c>
      <c r="ER230" s="34">
        <v>0</v>
      </c>
      <c r="EU230" s="34" t="s">
        <v>229</v>
      </c>
      <c r="EV230" s="34">
        <v>0</v>
      </c>
      <c r="EW230" s="34">
        <v>0</v>
      </c>
      <c r="EX230" s="34">
        <v>0</v>
      </c>
      <c r="EY230" s="34">
        <v>0</v>
      </c>
      <c r="FB230" s="34" t="s">
        <v>229</v>
      </c>
      <c r="FC230" s="34">
        <v>0</v>
      </c>
      <c r="FD230" s="34">
        <v>0</v>
      </c>
      <c r="FE230" s="34">
        <v>0</v>
      </c>
      <c r="FF230" s="34">
        <v>0</v>
      </c>
      <c r="FI230" s="34" t="s">
        <v>229</v>
      </c>
      <c r="FJ230" s="34">
        <v>0</v>
      </c>
      <c r="FK230" s="34">
        <v>0</v>
      </c>
      <c r="FL230" s="34">
        <v>0</v>
      </c>
      <c r="FM230" s="34">
        <v>0</v>
      </c>
      <c r="FP230" s="34" t="s">
        <v>229</v>
      </c>
      <c r="FQ230" s="34">
        <v>0</v>
      </c>
      <c r="FR230" s="34">
        <v>0</v>
      </c>
      <c r="FS230" s="34">
        <v>0</v>
      </c>
      <c r="FT230" s="34">
        <v>0</v>
      </c>
      <c r="FW230" s="34" t="s">
        <v>229</v>
      </c>
      <c r="FX230" s="34">
        <v>0</v>
      </c>
      <c r="FY230" s="34">
        <v>0</v>
      </c>
      <c r="FZ230" s="34">
        <v>0</v>
      </c>
      <c r="GA230" s="34">
        <v>0</v>
      </c>
      <c r="GD230" s="34" t="s">
        <v>229</v>
      </c>
      <c r="GE230" s="34">
        <v>0</v>
      </c>
      <c r="GF230" s="34">
        <v>0</v>
      </c>
      <c r="GG230" s="34">
        <v>0</v>
      </c>
      <c r="GH230" s="34">
        <v>0</v>
      </c>
    </row>
    <row r="231" spans="1:190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  <c r="EN231" s="34" t="s">
        <v>230</v>
      </c>
      <c r="EO231" s="34">
        <v>0</v>
      </c>
      <c r="EP231" s="34">
        <v>0</v>
      </c>
      <c r="EQ231" s="34">
        <v>0</v>
      </c>
      <c r="ER231" s="34">
        <v>0</v>
      </c>
      <c r="EU231" s="34" t="s">
        <v>230</v>
      </c>
      <c r="EV231" s="34">
        <v>0</v>
      </c>
      <c r="EW231" s="34">
        <v>0</v>
      </c>
      <c r="EX231" s="34">
        <v>0</v>
      </c>
      <c r="EY231" s="34">
        <v>0</v>
      </c>
      <c r="FB231" s="34" t="s">
        <v>230</v>
      </c>
      <c r="FC231" s="34">
        <v>0</v>
      </c>
      <c r="FD231" s="34">
        <v>0</v>
      </c>
      <c r="FE231" s="34">
        <v>0</v>
      </c>
      <c r="FF231" s="34">
        <v>0</v>
      </c>
      <c r="FI231" s="34" t="s">
        <v>230</v>
      </c>
      <c r="FJ231" s="34">
        <v>0</v>
      </c>
      <c r="FK231" s="34">
        <v>0</v>
      </c>
      <c r="FL231" s="34">
        <v>0</v>
      </c>
      <c r="FM231" s="34">
        <v>0</v>
      </c>
      <c r="FP231" s="34" t="s">
        <v>230</v>
      </c>
      <c r="FQ231" s="34">
        <v>0</v>
      </c>
      <c r="FR231" s="34">
        <v>0</v>
      </c>
      <c r="FS231" s="34">
        <v>0</v>
      </c>
      <c r="FT231" s="34">
        <v>0</v>
      </c>
      <c r="FW231" s="34" t="s">
        <v>230</v>
      </c>
      <c r="FX231" s="34">
        <v>0</v>
      </c>
      <c r="FY231" s="34">
        <v>0</v>
      </c>
      <c r="FZ231" s="34">
        <v>0</v>
      </c>
      <c r="GA231" s="34">
        <v>0</v>
      </c>
      <c r="GD231" s="34" t="s">
        <v>230</v>
      </c>
      <c r="GE231" s="34">
        <v>0</v>
      </c>
      <c r="GF231" s="34">
        <v>0</v>
      </c>
      <c r="GG231" s="34">
        <v>0</v>
      </c>
      <c r="GH231" s="34">
        <v>0</v>
      </c>
    </row>
    <row r="232" spans="1:190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  <c r="EN232" s="34" t="s">
        <v>231</v>
      </c>
      <c r="EO232" s="34">
        <v>0</v>
      </c>
      <c r="EP232" s="34">
        <v>0</v>
      </c>
      <c r="EQ232" s="34">
        <v>0</v>
      </c>
      <c r="ER232" s="34">
        <v>0</v>
      </c>
      <c r="EU232" s="34" t="s">
        <v>231</v>
      </c>
      <c r="EV232" s="34">
        <v>0</v>
      </c>
      <c r="EW232" s="34">
        <v>0</v>
      </c>
      <c r="EX232" s="34">
        <v>0</v>
      </c>
      <c r="EY232" s="34">
        <v>0</v>
      </c>
      <c r="FB232" s="34" t="s">
        <v>231</v>
      </c>
      <c r="FC232" s="34">
        <v>0</v>
      </c>
      <c r="FD232" s="34">
        <v>0</v>
      </c>
      <c r="FE232" s="34">
        <v>0</v>
      </c>
      <c r="FF232" s="34">
        <v>0</v>
      </c>
      <c r="FI232" s="34" t="s">
        <v>231</v>
      </c>
      <c r="FJ232" s="34">
        <v>0</v>
      </c>
      <c r="FK232" s="34">
        <v>0</v>
      </c>
      <c r="FL232" s="34">
        <v>0</v>
      </c>
      <c r="FM232" s="34">
        <v>0</v>
      </c>
      <c r="FP232" s="34" t="s">
        <v>231</v>
      </c>
      <c r="FQ232" s="34">
        <v>0</v>
      </c>
      <c r="FR232" s="34">
        <v>0</v>
      </c>
      <c r="FS232" s="34">
        <v>0</v>
      </c>
      <c r="FT232" s="34">
        <v>0</v>
      </c>
      <c r="FW232" s="34" t="s">
        <v>231</v>
      </c>
      <c r="FX232" s="34">
        <v>0</v>
      </c>
      <c r="FY232" s="34">
        <v>0</v>
      </c>
      <c r="FZ232" s="34">
        <v>0</v>
      </c>
      <c r="GA232" s="34">
        <v>0</v>
      </c>
      <c r="GD232" s="34" t="s">
        <v>231</v>
      </c>
      <c r="GE232" s="34">
        <v>0</v>
      </c>
      <c r="GF232" s="34">
        <v>0</v>
      </c>
      <c r="GG232" s="34">
        <v>0</v>
      </c>
      <c r="GH232" s="34">
        <v>0</v>
      </c>
    </row>
    <row r="233" spans="1:190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  <c r="EN233" s="34" t="s">
        <v>232</v>
      </c>
      <c r="EO233" s="34">
        <v>0</v>
      </c>
      <c r="EP233" s="34">
        <v>0</v>
      </c>
      <c r="EQ233" s="34">
        <v>0</v>
      </c>
      <c r="ER233" s="34">
        <v>0</v>
      </c>
      <c r="EU233" s="34" t="s">
        <v>232</v>
      </c>
      <c r="EV233" s="34">
        <v>0</v>
      </c>
      <c r="EW233" s="34">
        <v>0</v>
      </c>
      <c r="EX233" s="34">
        <v>0</v>
      </c>
      <c r="EY233" s="34">
        <v>0</v>
      </c>
      <c r="FB233" s="34" t="s">
        <v>232</v>
      </c>
      <c r="FC233" s="34">
        <v>0</v>
      </c>
      <c r="FD233" s="34">
        <v>0</v>
      </c>
      <c r="FE233" s="34">
        <v>0</v>
      </c>
      <c r="FF233" s="34">
        <v>0</v>
      </c>
      <c r="FI233" s="34" t="s">
        <v>232</v>
      </c>
      <c r="FJ233" s="34">
        <v>0</v>
      </c>
      <c r="FK233" s="34">
        <v>0</v>
      </c>
      <c r="FL233" s="34">
        <v>0</v>
      </c>
      <c r="FM233" s="34">
        <v>0</v>
      </c>
      <c r="FP233" s="34" t="s">
        <v>232</v>
      </c>
      <c r="FQ233" s="34">
        <v>0</v>
      </c>
      <c r="FR233" s="34">
        <v>0</v>
      </c>
      <c r="FS233" s="34">
        <v>0</v>
      </c>
      <c r="FT233" s="34">
        <v>0</v>
      </c>
      <c r="FW233" s="34" t="s">
        <v>232</v>
      </c>
      <c r="FX233" s="34">
        <v>0</v>
      </c>
      <c r="FY233" s="34">
        <v>0</v>
      </c>
      <c r="FZ233" s="34">
        <v>0</v>
      </c>
      <c r="GA233" s="34">
        <v>0</v>
      </c>
      <c r="GD233" s="34" t="s">
        <v>232</v>
      </c>
      <c r="GE233" s="34">
        <v>0</v>
      </c>
      <c r="GF233" s="34">
        <v>0</v>
      </c>
      <c r="GG233" s="34">
        <v>0</v>
      </c>
      <c r="GH233" s="34">
        <v>0</v>
      </c>
    </row>
    <row r="234" spans="1:190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  <c r="EN234" s="34" t="s">
        <v>233</v>
      </c>
      <c r="EO234" s="34">
        <v>0</v>
      </c>
      <c r="EP234" s="34">
        <v>0</v>
      </c>
      <c r="EQ234" s="34">
        <v>0</v>
      </c>
      <c r="ER234" s="34">
        <v>0</v>
      </c>
      <c r="EU234" s="34" t="s">
        <v>233</v>
      </c>
      <c r="EV234" s="34">
        <v>0</v>
      </c>
      <c r="EW234" s="34">
        <v>0</v>
      </c>
      <c r="EX234" s="34">
        <v>0</v>
      </c>
      <c r="EY234" s="34">
        <v>0</v>
      </c>
      <c r="FB234" s="34" t="s">
        <v>233</v>
      </c>
      <c r="FC234" s="34">
        <v>0</v>
      </c>
      <c r="FD234" s="34">
        <v>0</v>
      </c>
      <c r="FE234" s="34">
        <v>0</v>
      </c>
      <c r="FF234" s="34">
        <v>0</v>
      </c>
      <c r="FI234" s="34" t="s">
        <v>233</v>
      </c>
      <c r="FJ234" s="34">
        <v>0</v>
      </c>
      <c r="FK234" s="34">
        <v>0</v>
      </c>
      <c r="FL234" s="34">
        <v>0</v>
      </c>
      <c r="FM234" s="34">
        <v>0</v>
      </c>
      <c r="FP234" s="34" t="s">
        <v>233</v>
      </c>
      <c r="FQ234" s="34">
        <v>0</v>
      </c>
      <c r="FR234" s="34">
        <v>0</v>
      </c>
      <c r="FS234" s="34">
        <v>0</v>
      </c>
      <c r="FT234" s="34">
        <v>0</v>
      </c>
      <c r="FW234" s="34" t="s">
        <v>233</v>
      </c>
      <c r="FX234" s="34">
        <v>0</v>
      </c>
      <c r="FY234" s="34">
        <v>0</v>
      </c>
      <c r="FZ234" s="34">
        <v>0</v>
      </c>
      <c r="GA234" s="34">
        <v>0</v>
      </c>
      <c r="GD234" s="34" t="s">
        <v>233</v>
      </c>
      <c r="GE234" s="34">
        <v>0</v>
      </c>
      <c r="GF234" s="34">
        <v>0</v>
      </c>
      <c r="GG234" s="34">
        <v>0</v>
      </c>
      <c r="GH234" s="34">
        <v>0</v>
      </c>
    </row>
    <row r="235" spans="1:190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  <c r="EN235" s="34" t="s">
        <v>234</v>
      </c>
      <c r="EO235" s="34">
        <v>0</v>
      </c>
      <c r="EP235" s="34">
        <v>0</v>
      </c>
      <c r="EQ235" s="34">
        <v>0</v>
      </c>
      <c r="ER235" s="34">
        <v>0</v>
      </c>
      <c r="EU235" s="34" t="s">
        <v>234</v>
      </c>
      <c r="EV235" s="34">
        <v>0</v>
      </c>
      <c r="EW235" s="34">
        <v>0</v>
      </c>
      <c r="EX235" s="34">
        <v>0</v>
      </c>
      <c r="EY235" s="34">
        <v>0</v>
      </c>
      <c r="FB235" s="34" t="s">
        <v>234</v>
      </c>
      <c r="FC235" s="34">
        <v>0</v>
      </c>
      <c r="FD235" s="34">
        <v>0</v>
      </c>
      <c r="FE235" s="34">
        <v>0</v>
      </c>
      <c r="FF235" s="34">
        <v>0</v>
      </c>
      <c r="FI235" s="34" t="s">
        <v>234</v>
      </c>
      <c r="FJ235" s="34">
        <v>0</v>
      </c>
      <c r="FK235" s="34">
        <v>0</v>
      </c>
      <c r="FL235" s="34">
        <v>0</v>
      </c>
      <c r="FM235" s="34">
        <v>0</v>
      </c>
      <c r="FP235" s="34" t="s">
        <v>234</v>
      </c>
      <c r="FQ235" s="34">
        <v>0</v>
      </c>
      <c r="FR235" s="34">
        <v>0</v>
      </c>
      <c r="FS235" s="34">
        <v>0</v>
      </c>
      <c r="FT235" s="34">
        <v>0</v>
      </c>
      <c r="FW235" s="34" t="s">
        <v>234</v>
      </c>
      <c r="FX235" s="34">
        <v>0</v>
      </c>
      <c r="FY235" s="34">
        <v>0</v>
      </c>
      <c r="FZ235" s="34">
        <v>0</v>
      </c>
      <c r="GA235" s="34">
        <v>0</v>
      </c>
      <c r="GD235" s="34" t="s">
        <v>234</v>
      </c>
      <c r="GE235" s="34">
        <v>0</v>
      </c>
      <c r="GF235" s="34">
        <v>0</v>
      </c>
      <c r="GG235" s="34">
        <v>0</v>
      </c>
      <c r="GH235" s="34">
        <v>0</v>
      </c>
    </row>
    <row r="236" spans="1:190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  <c r="EN236" s="34" t="s">
        <v>235</v>
      </c>
      <c r="EO236" s="34">
        <v>0</v>
      </c>
      <c r="EP236" s="34">
        <v>0</v>
      </c>
      <c r="EQ236" s="34">
        <v>0</v>
      </c>
      <c r="ER236" s="34">
        <v>0</v>
      </c>
      <c r="EU236" s="34" t="s">
        <v>235</v>
      </c>
      <c r="EV236" s="34">
        <v>0</v>
      </c>
      <c r="EW236" s="34">
        <v>0</v>
      </c>
      <c r="EX236" s="34">
        <v>0</v>
      </c>
      <c r="EY236" s="34">
        <v>0</v>
      </c>
      <c r="FB236" s="34" t="s">
        <v>235</v>
      </c>
      <c r="FC236" s="34">
        <v>0</v>
      </c>
      <c r="FD236" s="34">
        <v>0</v>
      </c>
      <c r="FE236" s="34">
        <v>0</v>
      </c>
      <c r="FF236" s="34">
        <v>0</v>
      </c>
      <c r="FI236" s="34" t="s">
        <v>235</v>
      </c>
      <c r="FJ236" s="34">
        <v>0</v>
      </c>
      <c r="FK236" s="34">
        <v>0</v>
      </c>
      <c r="FL236" s="34">
        <v>0</v>
      </c>
      <c r="FM236" s="34">
        <v>0</v>
      </c>
      <c r="FP236" s="34" t="s">
        <v>235</v>
      </c>
      <c r="FQ236" s="34">
        <v>0</v>
      </c>
      <c r="FR236" s="34">
        <v>0</v>
      </c>
      <c r="FS236" s="34">
        <v>0</v>
      </c>
      <c r="FT236" s="34">
        <v>0</v>
      </c>
      <c r="FW236" s="34" t="s">
        <v>235</v>
      </c>
      <c r="FX236" s="34">
        <v>0</v>
      </c>
      <c r="FY236" s="34">
        <v>0</v>
      </c>
      <c r="FZ236" s="34">
        <v>0</v>
      </c>
      <c r="GA236" s="34">
        <v>0</v>
      </c>
      <c r="GD236" s="34" t="s">
        <v>235</v>
      </c>
      <c r="GE236" s="34">
        <v>0</v>
      </c>
      <c r="GF236" s="34">
        <v>0</v>
      </c>
      <c r="GG236" s="34">
        <v>0</v>
      </c>
      <c r="GH236" s="34">
        <v>0</v>
      </c>
    </row>
    <row r="237" spans="1:190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  <c r="EN237" s="34" t="s">
        <v>236</v>
      </c>
      <c r="EO237" s="34">
        <v>0</v>
      </c>
      <c r="EP237" s="34">
        <v>0</v>
      </c>
      <c r="EQ237" s="34">
        <v>0</v>
      </c>
      <c r="ER237" s="34">
        <v>0</v>
      </c>
      <c r="EU237" s="34" t="s">
        <v>236</v>
      </c>
      <c r="EV237" s="34">
        <v>0</v>
      </c>
      <c r="EW237" s="34">
        <v>0</v>
      </c>
      <c r="EX237" s="34">
        <v>0</v>
      </c>
      <c r="EY237" s="34">
        <v>0</v>
      </c>
      <c r="FB237" s="34" t="s">
        <v>236</v>
      </c>
      <c r="FC237" s="34">
        <v>0</v>
      </c>
      <c r="FD237" s="34">
        <v>0</v>
      </c>
      <c r="FE237" s="34">
        <v>0</v>
      </c>
      <c r="FF237" s="34">
        <v>0</v>
      </c>
      <c r="FI237" s="34" t="s">
        <v>236</v>
      </c>
      <c r="FJ237" s="34">
        <v>0</v>
      </c>
      <c r="FK237" s="34">
        <v>0</v>
      </c>
      <c r="FL237" s="34">
        <v>0</v>
      </c>
      <c r="FM237" s="34">
        <v>0</v>
      </c>
      <c r="FP237" s="34" t="s">
        <v>236</v>
      </c>
      <c r="FQ237" s="34">
        <v>0</v>
      </c>
      <c r="FR237" s="34">
        <v>0</v>
      </c>
      <c r="FS237" s="34">
        <v>0</v>
      </c>
      <c r="FT237" s="34">
        <v>0</v>
      </c>
      <c r="FW237" s="34" t="s">
        <v>236</v>
      </c>
      <c r="FX237" s="34">
        <v>0</v>
      </c>
      <c r="FY237" s="34">
        <v>0</v>
      </c>
      <c r="FZ237" s="34">
        <v>0</v>
      </c>
      <c r="GA237" s="34">
        <v>0</v>
      </c>
      <c r="GD237" s="34" t="s">
        <v>236</v>
      </c>
      <c r="GE237" s="34">
        <v>0</v>
      </c>
      <c r="GF237" s="34">
        <v>0</v>
      </c>
      <c r="GG237" s="34">
        <v>0</v>
      </c>
      <c r="GH237" s="34">
        <v>0</v>
      </c>
    </row>
    <row r="238" spans="1:190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  <c r="EN238" s="34" t="s">
        <v>237</v>
      </c>
      <c r="EO238" s="34">
        <v>0</v>
      </c>
      <c r="EP238" s="34">
        <v>0</v>
      </c>
      <c r="EQ238" s="34">
        <v>0</v>
      </c>
      <c r="ER238" s="34">
        <v>0</v>
      </c>
      <c r="EU238" s="34" t="s">
        <v>237</v>
      </c>
      <c r="EV238" s="34">
        <v>0</v>
      </c>
      <c r="EW238" s="34">
        <v>0</v>
      </c>
      <c r="EX238" s="34">
        <v>0</v>
      </c>
      <c r="EY238" s="34">
        <v>0</v>
      </c>
      <c r="FB238" s="34" t="s">
        <v>237</v>
      </c>
      <c r="FC238" s="34">
        <v>0</v>
      </c>
      <c r="FD238" s="34">
        <v>0</v>
      </c>
      <c r="FE238" s="34">
        <v>0</v>
      </c>
      <c r="FF238" s="34">
        <v>0</v>
      </c>
      <c r="FI238" s="34" t="s">
        <v>237</v>
      </c>
      <c r="FJ238" s="34">
        <v>0</v>
      </c>
      <c r="FK238" s="34">
        <v>0</v>
      </c>
      <c r="FL238" s="34">
        <v>0</v>
      </c>
      <c r="FM238" s="34">
        <v>0</v>
      </c>
      <c r="FP238" s="34" t="s">
        <v>237</v>
      </c>
      <c r="FQ238" s="34">
        <v>0</v>
      </c>
      <c r="FR238" s="34">
        <v>0</v>
      </c>
      <c r="FS238" s="34">
        <v>0</v>
      </c>
      <c r="FT238" s="34">
        <v>0</v>
      </c>
      <c r="FW238" s="34" t="s">
        <v>237</v>
      </c>
      <c r="FX238" s="34">
        <v>0</v>
      </c>
      <c r="FY238" s="34">
        <v>0</v>
      </c>
      <c r="FZ238" s="34">
        <v>0</v>
      </c>
      <c r="GA238" s="34">
        <v>0</v>
      </c>
      <c r="GD238" s="34" t="s">
        <v>237</v>
      </c>
      <c r="GE238" s="34">
        <v>0</v>
      </c>
      <c r="GF238" s="34">
        <v>0</v>
      </c>
      <c r="GG238" s="34">
        <v>0</v>
      </c>
      <c r="GH238" s="34">
        <v>0</v>
      </c>
    </row>
    <row r="239" spans="1:190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  <c r="EN239" s="34" t="s">
        <v>238</v>
      </c>
      <c r="EO239" s="34">
        <v>0</v>
      </c>
      <c r="EP239" s="34">
        <v>0</v>
      </c>
      <c r="EQ239" s="34">
        <v>0</v>
      </c>
      <c r="ER239" s="34">
        <v>0</v>
      </c>
      <c r="EU239" s="34" t="s">
        <v>238</v>
      </c>
      <c r="EV239" s="34">
        <v>0</v>
      </c>
      <c r="EW239" s="34">
        <v>0</v>
      </c>
      <c r="EX239" s="34">
        <v>0</v>
      </c>
      <c r="EY239" s="34">
        <v>0</v>
      </c>
      <c r="FB239" s="34" t="s">
        <v>238</v>
      </c>
      <c r="FC239" s="34">
        <v>0</v>
      </c>
      <c r="FD239" s="34">
        <v>0</v>
      </c>
      <c r="FE239" s="34">
        <v>0</v>
      </c>
      <c r="FF239" s="34">
        <v>0</v>
      </c>
      <c r="FI239" s="34" t="s">
        <v>238</v>
      </c>
      <c r="FJ239" s="34">
        <v>0</v>
      </c>
      <c r="FK239" s="34">
        <v>0</v>
      </c>
      <c r="FL239" s="34">
        <v>0</v>
      </c>
      <c r="FM239" s="34">
        <v>0</v>
      </c>
      <c r="FP239" s="34" t="s">
        <v>238</v>
      </c>
      <c r="FQ239" s="34">
        <v>0</v>
      </c>
      <c r="FR239" s="34">
        <v>0</v>
      </c>
      <c r="FS239" s="34">
        <v>0</v>
      </c>
      <c r="FT239" s="34">
        <v>0</v>
      </c>
      <c r="FW239" s="34" t="s">
        <v>238</v>
      </c>
      <c r="FX239" s="34">
        <v>0</v>
      </c>
      <c r="FY239" s="34">
        <v>0</v>
      </c>
      <c r="FZ239" s="34">
        <v>0</v>
      </c>
      <c r="GA239" s="34">
        <v>0</v>
      </c>
      <c r="GD239" s="34" t="s">
        <v>238</v>
      </c>
      <c r="GE239" s="34">
        <v>0</v>
      </c>
      <c r="GF239" s="34">
        <v>0</v>
      </c>
      <c r="GG239" s="34">
        <v>0</v>
      </c>
      <c r="GH239" s="34">
        <v>0</v>
      </c>
    </row>
    <row r="240" spans="1:190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  <c r="EN240" s="34" t="s">
        <v>239</v>
      </c>
      <c r="EO240" s="34">
        <v>0</v>
      </c>
      <c r="EP240" s="34">
        <v>0</v>
      </c>
      <c r="EQ240" s="34">
        <v>0</v>
      </c>
      <c r="ER240" s="34">
        <v>0</v>
      </c>
      <c r="EU240" s="34" t="s">
        <v>239</v>
      </c>
      <c r="EV240" s="34">
        <v>0</v>
      </c>
      <c r="EW240" s="34">
        <v>0</v>
      </c>
      <c r="EX240" s="34">
        <v>0</v>
      </c>
      <c r="EY240" s="34">
        <v>0</v>
      </c>
      <c r="FB240" s="34" t="s">
        <v>239</v>
      </c>
      <c r="FC240" s="34">
        <v>0</v>
      </c>
      <c r="FD240" s="34">
        <v>0</v>
      </c>
      <c r="FE240" s="34">
        <v>0</v>
      </c>
      <c r="FF240" s="34">
        <v>0</v>
      </c>
      <c r="FI240" s="34" t="s">
        <v>239</v>
      </c>
      <c r="FJ240" s="34">
        <v>0</v>
      </c>
      <c r="FK240" s="34">
        <v>0</v>
      </c>
      <c r="FL240" s="34">
        <v>0</v>
      </c>
      <c r="FM240" s="34">
        <v>0</v>
      </c>
      <c r="FP240" s="34" t="s">
        <v>239</v>
      </c>
      <c r="FQ240" s="34">
        <v>0</v>
      </c>
      <c r="FR240" s="34">
        <v>0</v>
      </c>
      <c r="FS240" s="34">
        <v>0</v>
      </c>
      <c r="FT240" s="34">
        <v>0</v>
      </c>
      <c r="FW240" s="34" t="s">
        <v>239</v>
      </c>
      <c r="FX240" s="34">
        <v>0</v>
      </c>
      <c r="FY240" s="34">
        <v>0</v>
      </c>
      <c r="FZ240" s="34">
        <v>0</v>
      </c>
      <c r="GA240" s="34">
        <v>0</v>
      </c>
      <c r="GD240" s="34" t="s">
        <v>239</v>
      </c>
      <c r="GE240" s="34">
        <v>0</v>
      </c>
      <c r="GF240" s="34">
        <v>0</v>
      </c>
      <c r="GG240" s="34">
        <v>0</v>
      </c>
      <c r="GH240" s="34">
        <v>0</v>
      </c>
    </row>
    <row r="241" spans="1:190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  <c r="EN241" s="34" t="s">
        <v>240</v>
      </c>
      <c r="EO241" s="34">
        <v>0</v>
      </c>
      <c r="EP241" s="34">
        <v>0</v>
      </c>
      <c r="EQ241" s="34">
        <v>0</v>
      </c>
      <c r="ER241" s="34">
        <v>0</v>
      </c>
      <c r="EU241" s="34" t="s">
        <v>240</v>
      </c>
      <c r="EV241" s="34">
        <v>0</v>
      </c>
      <c r="EW241" s="34">
        <v>0</v>
      </c>
      <c r="EX241" s="34">
        <v>0</v>
      </c>
      <c r="EY241" s="34">
        <v>0</v>
      </c>
      <c r="FB241" s="34" t="s">
        <v>240</v>
      </c>
      <c r="FC241" s="34">
        <v>0</v>
      </c>
      <c r="FD241" s="34">
        <v>0</v>
      </c>
      <c r="FE241" s="34">
        <v>0</v>
      </c>
      <c r="FF241" s="34">
        <v>0</v>
      </c>
      <c r="FI241" s="34" t="s">
        <v>240</v>
      </c>
      <c r="FJ241" s="34">
        <v>0</v>
      </c>
      <c r="FK241" s="34">
        <v>0</v>
      </c>
      <c r="FL241" s="34">
        <v>0</v>
      </c>
      <c r="FM241" s="34">
        <v>0</v>
      </c>
      <c r="FP241" s="34" t="s">
        <v>240</v>
      </c>
      <c r="FQ241" s="34">
        <v>0</v>
      </c>
      <c r="FR241" s="34">
        <v>0</v>
      </c>
      <c r="FS241" s="34">
        <v>0</v>
      </c>
      <c r="FT241" s="34">
        <v>0</v>
      </c>
      <c r="FW241" s="34" t="s">
        <v>240</v>
      </c>
      <c r="FX241" s="34">
        <v>0</v>
      </c>
      <c r="FY241" s="34">
        <v>0</v>
      </c>
      <c r="FZ241" s="34">
        <v>0</v>
      </c>
      <c r="GA241" s="34">
        <v>0</v>
      </c>
      <c r="GD241" s="34" t="s">
        <v>240</v>
      </c>
      <c r="GE241" s="34">
        <v>0</v>
      </c>
      <c r="GF241" s="34">
        <v>0</v>
      </c>
      <c r="GG241" s="34">
        <v>0</v>
      </c>
      <c r="GH241" s="34">
        <v>0</v>
      </c>
    </row>
    <row r="242" spans="1:190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  <c r="EN242" s="34" t="s">
        <v>241</v>
      </c>
      <c r="EO242" s="34">
        <v>0</v>
      </c>
      <c r="EP242" s="34">
        <v>0</v>
      </c>
      <c r="EQ242" s="34">
        <v>0</v>
      </c>
      <c r="ER242" s="34">
        <v>0</v>
      </c>
      <c r="EU242" s="34" t="s">
        <v>241</v>
      </c>
      <c r="EV242" s="34">
        <v>0</v>
      </c>
      <c r="EW242" s="34">
        <v>0</v>
      </c>
      <c r="EX242" s="34">
        <v>0</v>
      </c>
      <c r="EY242" s="34">
        <v>0</v>
      </c>
      <c r="FB242" s="34" t="s">
        <v>241</v>
      </c>
      <c r="FC242" s="34">
        <v>0</v>
      </c>
      <c r="FD242" s="34">
        <v>0</v>
      </c>
      <c r="FE242" s="34">
        <v>0</v>
      </c>
      <c r="FF242" s="34">
        <v>0</v>
      </c>
      <c r="FI242" s="34" t="s">
        <v>241</v>
      </c>
      <c r="FJ242" s="34">
        <v>0</v>
      </c>
      <c r="FK242" s="34">
        <v>0</v>
      </c>
      <c r="FL242" s="34">
        <v>0</v>
      </c>
      <c r="FM242" s="34">
        <v>0</v>
      </c>
      <c r="FP242" s="34" t="s">
        <v>241</v>
      </c>
      <c r="FQ242" s="34">
        <v>0</v>
      </c>
      <c r="FR242" s="34">
        <v>0</v>
      </c>
      <c r="FS242" s="34">
        <v>0</v>
      </c>
      <c r="FT242" s="34">
        <v>0</v>
      </c>
      <c r="FW242" s="34" t="s">
        <v>241</v>
      </c>
      <c r="FX242" s="34">
        <v>0</v>
      </c>
      <c r="FY242" s="34">
        <v>0</v>
      </c>
      <c r="FZ242" s="34">
        <v>0</v>
      </c>
      <c r="GA242" s="34">
        <v>0</v>
      </c>
      <c r="GD242" s="34" t="s">
        <v>241</v>
      </c>
      <c r="GE242" s="34">
        <v>0</v>
      </c>
      <c r="GF242" s="34">
        <v>0</v>
      </c>
      <c r="GG242" s="34">
        <v>0</v>
      </c>
      <c r="GH242" s="34">
        <v>0</v>
      </c>
    </row>
    <row r="243" spans="1:190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  <c r="EN243" s="34" t="s">
        <v>242</v>
      </c>
      <c r="EO243" s="34">
        <v>0</v>
      </c>
      <c r="EP243" s="34">
        <v>0</v>
      </c>
      <c r="EQ243" s="34">
        <v>0</v>
      </c>
      <c r="ER243" s="34">
        <v>0</v>
      </c>
      <c r="EU243" s="34" t="s">
        <v>242</v>
      </c>
      <c r="EV243" s="34">
        <v>0</v>
      </c>
      <c r="EW243" s="34">
        <v>0</v>
      </c>
      <c r="EX243" s="34">
        <v>0</v>
      </c>
      <c r="EY243" s="34">
        <v>0</v>
      </c>
      <c r="FB243" s="34" t="s">
        <v>242</v>
      </c>
      <c r="FC243" s="34">
        <v>0</v>
      </c>
      <c r="FD243" s="34">
        <v>0</v>
      </c>
      <c r="FE243" s="34">
        <v>0</v>
      </c>
      <c r="FF243" s="34">
        <v>0</v>
      </c>
      <c r="FI243" s="34" t="s">
        <v>242</v>
      </c>
      <c r="FJ243" s="34">
        <v>0</v>
      </c>
      <c r="FK243" s="34">
        <v>0</v>
      </c>
      <c r="FL243" s="34">
        <v>0</v>
      </c>
      <c r="FM243" s="34">
        <v>0</v>
      </c>
      <c r="FP243" s="34" t="s">
        <v>242</v>
      </c>
      <c r="FQ243" s="34">
        <v>0</v>
      </c>
      <c r="FR243" s="34">
        <v>0</v>
      </c>
      <c r="FS243" s="34">
        <v>0</v>
      </c>
      <c r="FT243" s="34">
        <v>0</v>
      </c>
      <c r="FW243" s="34" t="s">
        <v>242</v>
      </c>
      <c r="FX243" s="34">
        <v>0</v>
      </c>
      <c r="FY243" s="34">
        <v>0</v>
      </c>
      <c r="FZ243" s="34">
        <v>0</v>
      </c>
      <c r="GA243" s="34">
        <v>0</v>
      </c>
      <c r="GD243" s="34" t="s">
        <v>242</v>
      </c>
      <c r="GE243" s="34">
        <v>0</v>
      </c>
      <c r="GF243" s="34">
        <v>0</v>
      </c>
      <c r="GG243" s="34">
        <v>0</v>
      </c>
      <c r="GH243" s="34">
        <v>0</v>
      </c>
    </row>
    <row r="244" spans="1:190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  <c r="EN244" s="34" t="s">
        <v>243</v>
      </c>
      <c r="EO244" s="34">
        <v>0</v>
      </c>
      <c r="EP244" s="34">
        <v>0</v>
      </c>
      <c r="EQ244" s="34">
        <v>0</v>
      </c>
      <c r="ER244" s="34">
        <v>0</v>
      </c>
      <c r="EU244" s="34" t="s">
        <v>243</v>
      </c>
      <c r="EV244" s="34">
        <v>0</v>
      </c>
      <c r="EW244" s="34">
        <v>0</v>
      </c>
      <c r="EX244" s="34">
        <v>0</v>
      </c>
      <c r="EY244" s="34">
        <v>0</v>
      </c>
      <c r="FB244" s="34" t="s">
        <v>243</v>
      </c>
      <c r="FC244" s="34">
        <v>0</v>
      </c>
      <c r="FD244" s="34">
        <v>0</v>
      </c>
      <c r="FE244" s="34">
        <v>0</v>
      </c>
      <c r="FF244" s="34">
        <v>0</v>
      </c>
      <c r="FI244" s="34" t="s">
        <v>243</v>
      </c>
      <c r="FJ244" s="34">
        <v>0</v>
      </c>
      <c r="FK244" s="34">
        <v>0</v>
      </c>
      <c r="FL244" s="34">
        <v>0</v>
      </c>
      <c r="FM244" s="34">
        <v>0</v>
      </c>
      <c r="FP244" s="34" t="s">
        <v>243</v>
      </c>
      <c r="FQ244" s="34">
        <v>0</v>
      </c>
      <c r="FR244" s="34">
        <v>0</v>
      </c>
      <c r="FS244" s="34">
        <v>0</v>
      </c>
      <c r="FT244" s="34">
        <v>0</v>
      </c>
      <c r="FW244" s="34" t="s">
        <v>243</v>
      </c>
      <c r="FX244" s="34">
        <v>0</v>
      </c>
      <c r="FY244" s="34">
        <v>0</v>
      </c>
      <c r="FZ244" s="34">
        <v>0</v>
      </c>
      <c r="GA244" s="34">
        <v>0</v>
      </c>
      <c r="GD244" s="34" t="s">
        <v>243</v>
      </c>
      <c r="GE244" s="34">
        <v>0</v>
      </c>
      <c r="GF244" s="34">
        <v>0</v>
      </c>
      <c r="GG244" s="34">
        <v>0</v>
      </c>
      <c r="GH244" s="34">
        <v>0</v>
      </c>
    </row>
    <row r="245" spans="1:190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  <c r="EN245" s="34" t="s">
        <v>244</v>
      </c>
      <c r="EO245" s="34">
        <v>0</v>
      </c>
      <c r="EP245" s="34">
        <v>0</v>
      </c>
      <c r="EQ245" s="34">
        <v>0</v>
      </c>
      <c r="ER245" s="34">
        <v>0</v>
      </c>
      <c r="EU245" s="34" t="s">
        <v>244</v>
      </c>
      <c r="EV245" s="34">
        <v>0</v>
      </c>
      <c r="EW245" s="34">
        <v>0</v>
      </c>
      <c r="EX245" s="34">
        <v>0</v>
      </c>
      <c r="EY245" s="34">
        <v>0</v>
      </c>
      <c r="FB245" s="34" t="s">
        <v>244</v>
      </c>
      <c r="FC245" s="34">
        <v>0</v>
      </c>
      <c r="FD245" s="34">
        <v>0</v>
      </c>
      <c r="FE245" s="34">
        <v>0</v>
      </c>
      <c r="FF245" s="34">
        <v>0</v>
      </c>
      <c r="FI245" s="34" t="s">
        <v>244</v>
      </c>
      <c r="FJ245" s="34">
        <v>0</v>
      </c>
      <c r="FK245" s="34">
        <v>0</v>
      </c>
      <c r="FL245" s="34">
        <v>0</v>
      </c>
      <c r="FM245" s="34">
        <v>0</v>
      </c>
      <c r="FP245" s="34" t="s">
        <v>244</v>
      </c>
      <c r="FQ245" s="34">
        <v>0</v>
      </c>
      <c r="FR245" s="34">
        <v>0</v>
      </c>
      <c r="FS245" s="34">
        <v>0</v>
      </c>
      <c r="FT245" s="34">
        <v>0</v>
      </c>
      <c r="FW245" s="34" t="s">
        <v>244</v>
      </c>
      <c r="FX245" s="34">
        <v>0</v>
      </c>
      <c r="FY245" s="34">
        <v>0</v>
      </c>
      <c r="FZ245" s="34">
        <v>0</v>
      </c>
      <c r="GA245" s="34">
        <v>0</v>
      </c>
      <c r="GD245" s="34" t="s">
        <v>244</v>
      </c>
      <c r="GE245" s="34">
        <v>0</v>
      </c>
      <c r="GF245" s="34">
        <v>0</v>
      </c>
      <c r="GG245" s="34">
        <v>0</v>
      </c>
      <c r="GH245" s="34">
        <v>0</v>
      </c>
    </row>
    <row r="246" spans="1:190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  <c r="EN246" s="34" t="s">
        <v>245</v>
      </c>
      <c r="EO246" s="34">
        <v>0</v>
      </c>
      <c r="EP246" s="34">
        <v>0</v>
      </c>
      <c r="EQ246" s="34">
        <v>0</v>
      </c>
      <c r="ER246" s="34">
        <v>0</v>
      </c>
      <c r="EU246" s="34" t="s">
        <v>245</v>
      </c>
      <c r="EV246" s="34">
        <v>0</v>
      </c>
      <c r="EW246" s="34">
        <v>0</v>
      </c>
      <c r="EX246" s="34">
        <v>0</v>
      </c>
      <c r="EY246" s="34">
        <v>0</v>
      </c>
      <c r="FB246" s="34" t="s">
        <v>245</v>
      </c>
      <c r="FC246" s="34">
        <v>0</v>
      </c>
      <c r="FD246" s="34">
        <v>0</v>
      </c>
      <c r="FE246" s="34">
        <v>0</v>
      </c>
      <c r="FF246" s="34">
        <v>0</v>
      </c>
      <c r="FI246" s="34" t="s">
        <v>245</v>
      </c>
      <c r="FJ246" s="34">
        <v>0</v>
      </c>
      <c r="FK246" s="34">
        <v>0</v>
      </c>
      <c r="FL246" s="34">
        <v>0</v>
      </c>
      <c r="FM246" s="34">
        <v>0</v>
      </c>
      <c r="FP246" s="34" t="s">
        <v>245</v>
      </c>
      <c r="FQ246" s="34">
        <v>0</v>
      </c>
      <c r="FR246" s="34">
        <v>0</v>
      </c>
      <c r="FS246" s="34">
        <v>0</v>
      </c>
      <c r="FT246" s="34">
        <v>0</v>
      </c>
      <c r="FW246" s="34" t="s">
        <v>245</v>
      </c>
      <c r="FX246" s="34">
        <v>0</v>
      </c>
      <c r="FY246" s="34">
        <v>0</v>
      </c>
      <c r="FZ246" s="34">
        <v>0</v>
      </c>
      <c r="GA246" s="34">
        <v>0</v>
      </c>
      <c r="GD246" s="34" t="s">
        <v>245</v>
      </c>
      <c r="GE246" s="34">
        <v>0</v>
      </c>
      <c r="GF246" s="34">
        <v>0</v>
      </c>
      <c r="GG246" s="34">
        <v>0</v>
      </c>
      <c r="GH246" s="34">
        <v>0</v>
      </c>
    </row>
    <row r="247" spans="1:190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  <c r="EN247" s="34" t="s">
        <v>246</v>
      </c>
      <c r="EO247" s="34">
        <v>0</v>
      </c>
      <c r="EP247" s="34">
        <v>0</v>
      </c>
      <c r="EQ247" s="34">
        <v>0</v>
      </c>
      <c r="ER247" s="34">
        <v>0</v>
      </c>
      <c r="EU247" s="34" t="s">
        <v>246</v>
      </c>
      <c r="EV247" s="34">
        <v>0</v>
      </c>
      <c r="EW247" s="34">
        <v>0</v>
      </c>
      <c r="EX247" s="34">
        <v>0</v>
      </c>
      <c r="EY247" s="34">
        <v>0</v>
      </c>
      <c r="FB247" s="34" t="s">
        <v>246</v>
      </c>
      <c r="FC247" s="34">
        <v>0</v>
      </c>
      <c r="FD247" s="34">
        <v>0</v>
      </c>
      <c r="FE247" s="34">
        <v>0</v>
      </c>
      <c r="FF247" s="34">
        <v>0</v>
      </c>
      <c r="FI247" s="34" t="s">
        <v>246</v>
      </c>
      <c r="FJ247" s="34">
        <v>0</v>
      </c>
      <c r="FK247" s="34">
        <v>0</v>
      </c>
      <c r="FL247" s="34">
        <v>0</v>
      </c>
      <c r="FM247" s="34">
        <v>0</v>
      </c>
      <c r="FP247" s="34" t="s">
        <v>246</v>
      </c>
      <c r="FQ247" s="34">
        <v>0</v>
      </c>
      <c r="FR247" s="34">
        <v>0</v>
      </c>
      <c r="FS247" s="34">
        <v>0</v>
      </c>
      <c r="FT247" s="34">
        <v>0</v>
      </c>
      <c r="FW247" s="34" t="s">
        <v>246</v>
      </c>
      <c r="FX247" s="34">
        <v>0</v>
      </c>
      <c r="FY247" s="34">
        <v>0</v>
      </c>
      <c r="FZ247" s="34">
        <v>0</v>
      </c>
      <c r="GA247" s="34">
        <v>0</v>
      </c>
      <c r="GD247" s="34" t="s">
        <v>246</v>
      </c>
      <c r="GE247" s="34">
        <v>0</v>
      </c>
      <c r="GF247" s="34">
        <v>0</v>
      </c>
      <c r="GG247" s="34">
        <v>0</v>
      </c>
      <c r="GH247" s="34">
        <v>0</v>
      </c>
    </row>
    <row r="248" spans="1:190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  <c r="EN248" s="34" t="s">
        <v>247</v>
      </c>
      <c r="EO248" s="34">
        <v>0</v>
      </c>
      <c r="EP248" s="34">
        <v>0</v>
      </c>
      <c r="EQ248" s="34">
        <v>0</v>
      </c>
      <c r="ER248" s="34">
        <v>0</v>
      </c>
      <c r="EU248" s="34" t="s">
        <v>247</v>
      </c>
      <c r="EV248" s="34">
        <v>0</v>
      </c>
      <c r="EW248" s="34">
        <v>0</v>
      </c>
      <c r="EX248" s="34">
        <v>0</v>
      </c>
      <c r="EY248" s="34">
        <v>0</v>
      </c>
      <c r="FB248" s="34" t="s">
        <v>247</v>
      </c>
      <c r="FC248" s="34">
        <v>0</v>
      </c>
      <c r="FD248" s="34">
        <v>0</v>
      </c>
      <c r="FE248" s="34">
        <v>0</v>
      </c>
      <c r="FF248" s="34">
        <v>0</v>
      </c>
      <c r="FI248" s="34" t="s">
        <v>247</v>
      </c>
      <c r="FJ248" s="34">
        <v>0</v>
      </c>
      <c r="FK248" s="34">
        <v>0</v>
      </c>
      <c r="FL248" s="34">
        <v>0</v>
      </c>
      <c r="FM248" s="34">
        <v>0</v>
      </c>
      <c r="FP248" s="34" t="s">
        <v>247</v>
      </c>
      <c r="FQ248" s="34">
        <v>0</v>
      </c>
      <c r="FR248" s="34">
        <v>0</v>
      </c>
      <c r="FS248" s="34">
        <v>0</v>
      </c>
      <c r="FT248" s="34">
        <v>0</v>
      </c>
      <c r="FW248" s="34" t="s">
        <v>247</v>
      </c>
      <c r="FX248" s="34">
        <v>0</v>
      </c>
      <c r="FY248" s="34">
        <v>0</v>
      </c>
      <c r="FZ248" s="34">
        <v>0</v>
      </c>
      <c r="GA248" s="34">
        <v>0</v>
      </c>
      <c r="GD248" s="34" t="s">
        <v>247</v>
      </c>
      <c r="GE248" s="34">
        <v>0</v>
      </c>
      <c r="GF248" s="34">
        <v>0</v>
      </c>
      <c r="GG248" s="34">
        <v>0</v>
      </c>
      <c r="GH248" s="34">
        <v>0</v>
      </c>
    </row>
    <row r="249" spans="1:190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  <c r="EN249" s="34" t="s">
        <v>248</v>
      </c>
      <c r="EO249" s="34">
        <v>0</v>
      </c>
      <c r="EP249" s="34">
        <v>0</v>
      </c>
      <c r="EQ249" s="34">
        <v>0</v>
      </c>
      <c r="ER249" s="34">
        <v>0</v>
      </c>
      <c r="EU249" s="34" t="s">
        <v>248</v>
      </c>
      <c r="EV249" s="34">
        <v>0</v>
      </c>
      <c r="EW249" s="34">
        <v>0</v>
      </c>
      <c r="EX249" s="34">
        <v>0</v>
      </c>
      <c r="EY249" s="34">
        <v>0</v>
      </c>
      <c r="FB249" s="34" t="s">
        <v>248</v>
      </c>
      <c r="FC249" s="34">
        <v>0</v>
      </c>
      <c r="FD249" s="34">
        <v>0</v>
      </c>
      <c r="FE249" s="34">
        <v>0</v>
      </c>
      <c r="FF249" s="34">
        <v>0</v>
      </c>
      <c r="FI249" s="34" t="s">
        <v>248</v>
      </c>
      <c r="FJ249" s="34">
        <v>0</v>
      </c>
      <c r="FK249" s="34">
        <v>0</v>
      </c>
      <c r="FL249" s="34">
        <v>0</v>
      </c>
      <c r="FM249" s="34">
        <v>0</v>
      </c>
      <c r="FP249" s="34" t="s">
        <v>248</v>
      </c>
      <c r="FQ249" s="34">
        <v>0</v>
      </c>
      <c r="FR249" s="34">
        <v>0</v>
      </c>
      <c r="FS249" s="34">
        <v>0</v>
      </c>
      <c r="FT249" s="34">
        <v>0</v>
      </c>
      <c r="FW249" s="34" t="s">
        <v>248</v>
      </c>
      <c r="FX249" s="34">
        <v>0</v>
      </c>
      <c r="FY249" s="34">
        <v>0</v>
      </c>
      <c r="FZ249" s="34">
        <v>0</v>
      </c>
      <c r="GA249" s="34">
        <v>0</v>
      </c>
      <c r="GD249" s="34" t="s">
        <v>248</v>
      </c>
      <c r="GE249" s="34">
        <v>0</v>
      </c>
      <c r="GF249" s="34">
        <v>0</v>
      </c>
      <c r="GG249" s="34">
        <v>0</v>
      </c>
      <c r="GH249" s="34">
        <v>0</v>
      </c>
    </row>
    <row r="250" spans="1:190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  <c r="EN250" s="34" t="s">
        <v>249</v>
      </c>
      <c r="EO250" s="34">
        <v>0</v>
      </c>
      <c r="EP250" s="34">
        <v>0</v>
      </c>
      <c r="EQ250" s="34">
        <v>0</v>
      </c>
      <c r="ER250" s="34">
        <v>0</v>
      </c>
      <c r="EU250" s="34" t="s">
        <v>249</v>
      </c>
      <c r="EV250" s="34">
        <v>0</v>
      </c>
      <c r="EW250" s="34">
        <v>0</v>
      </c>
      <c r="EX250" s="34">
        <v>0</v>
      </c>
      <c r="EY250" s="34">
        <v>0</v>
      </c>
      <c r="FB250" s="34" t="s">
        <v>249</v>
      </c>
      <c r="FC250" s="34">
        <v>0</v>
      </c>
      <c r="FD250" s="34">
        <v>0</v>
      </c>
      <c r="FE250" s="34">
        <v>0</v>
      </c>
      <c r="FF250" s="34">
        <v>0</v>
      </c>
      <c r="FI250" s="34" t="s">
        <v>249</v>
      </c>
      <c r="FJ250" s="34">
        <v>0</v>
      </c>
      <c r="FK250" s="34">
        <v>0</v>
      </c>
      <c r="FL250" s="34">
        <v>0</v>
      </c>
      <c r="FM250" s="34">
        <v>0</v>
      </c>
      <c r="FP250" s="34" t="s">
        <v>249</v>
      </c>
      <c r="FQ250" s="34">
        <v>0</v>
      </c>
      <c r="FR250" s="34">
        <v>0</v>
      </c>
      <c r="FS250" s="34">
        <v>0</v>
      </c>
      <c r="FT250" s="34">
        <v>0</v>
      </c>
      <c r="FW250" s="34" t="s">
        <v>249</v>
      </c>
      <c r="FX250" s="34">
        <v>0</v>
      </c>
      <c r="FY250" s="34">
        <v>0</v>
      </c>
      <c r="FZ250" s="34">
        <v>0</v>
      </c>
      <c r="GA250" s="34">
        <v>0</v>
      </c>
      <c r="GD250" s="34" t="s">
        <v>249</v>
      </c>
      <c r="GE250" s="34">
        <v>0</v>
      </c>
      <c r="GF250" s="34">
        <v>0</v>
      </c>
      <c r="GG250" s="34">
        <v>0</v>
      </c>
      <c r="GH250" s="34">
        <v>0</v>
      </c>
    </row>
    <row r="251" spans="1:190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  <c r="EN251" s="34" t="s">
        <v>250</v>
      </c>
      <c r="EO251" s="34">
        <v>0</v>
      </c>
      <c r="EP251" s="34">
        <v>0</v>
      </c>
      <c r="EQ251" s="34">
        <v>0</v>
      </c>
      <c r="ER251" s="34">
        <v>0</v>
      </c>
      <c r="EU251" s="34" t="s">
        <v>250</v>
      </c>
      <c r="EV251" s="34">
        <v>0</v>
      </c>
      <c r="EW251" s="34">
        <v>0</v>
      </c>
      <c r="EX251" s="34">
        <v>0</v>
      </c>
      <c r="EY251" s="34">
        <v>0</v>
      </c>
      <c r="FB251" s="34" t="s">
        <v>250</v>
      </c>
      <c r="FC251" s="34">
        <v>0</v>
      </c>
      <c r="FD251" s="34">
        <v>0</v>
      </c>
      <c r="FE251" s="34">
        <v>0</v>
      </c>
      <c r="FF251" s="34">
        <v>0</v>
      </c>
      <c r="FI251" s="34" t="s">
        <v>250</v>
      </c>
      <c r="FJ251" s="34">
        <v>0</v>
      </c>
      <c r="FK251" s="34">
        <v>0</v>
      </c>
      <c r="FL251" s="34">
        <v>0</v>
      </c>
      <c r="FM251" s="34">
        <v>0</v>
      </c>
      <c r="FP251" s="34" t="s">
        <v>250</v>
      </c>
      <c r="FQ251" s="34">
        <v>0</v>
      </c>
      <c r="FR251" s="34">
        <v>0</v>
      </c>
      <c r="FS251" s="34">
        <v>0</v>
      </c>
      <c r="FT251" s="34">
        <v>0</v>
      </c>
      <c r="FW251" s="34" t="s">
        <v>250</v>
      </c>
      <c r="FX251" s="34">
        <v>0</v>
      </c>
      <c r="FY251" s="34">
        <v>0</v>
      </c>
      <c r="FZ251" s="34">
        <v>0</v>
      </c>
      <c r="GA251" s="34">
        <v>0</v>
      </c>
      <c r="GD251" s="34" t="s">
        <v>250</v>
      </c>
      <c r="GE251" s="34">
        <v>0</v>
      </c>
      <c r="GF251" s="34">
        <v>0</v>
      </c>
      <c r="GG251" s="34">
        <v>0</v>
      </c>
      <c r="GH251" s="34">
        <v>0</v>
      </c>
    </row>
    <row r="252" spans="1:190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  <c r="EN252" s="34" t="s">
        <v>251</v>
      </c>
      <c r="EO252" s="34">
        <v>0</v>
      </c>
      <c r="EP252" s="34">
        <v>0</v>
      </c>
      <c r="EQ252" s="34">
        <v>0</v>
      </c>
      <c r="ER252" s="34">
        <v>0</v>
      </c>
      <c r="EU252" s="34" t="s">
        <v>251</v>
      </c>
      <c r="EV252" s="34">
        <v>0</v>
      </c>
      <c r="EW252" s="34">
        <v>0</v>
      </c>
      <c r="EX252" s="34">
        <v>0</v>
      </c>
      <c r="EY252" s="34">
        <v>0</v>
      </c>
      <c r="FB252" s="34" t="s">
        <v>251</v>
      </c>
      <c r="FC252" s="34">
        <v>0</v>
      </c>
      <c r="FD252" s="34">
        <v>0</v>
      </c>
      <c r="FE252" s="34">
        <v>0</v>
      </c>
      <c r="FF252" s="34">
        <v>0</v>
      </c>
      <c r="FI252" s="34" t="s">
        <v>251</v>
      </c>
      <c r="FJ252" s="34">
        <v>0</v>
      </c>
      <c r="FK252" s="34">
        <v>0</v>
      </c>
      <c r="FL252" s="34">
        <v>0</v>
      </c>
      <c r="FM252" s="34">
        <v>0</v>
      </c>
      <c r="FP252" s="34" t="s">
        <v>251</v>
      </c>
      <c r="FQ252" s="34">
        <v>0</v>
      </c>
      <c r="FR252" s="34">
        <v>0</v>
      </c>
      <c r="FS252" s="34">
        <v>0</v>
      </c>
      <c r="FT252" s="34">
        <v>0</v>
      </c>
      <c r="FW252" s="34" t="s">
        <v>251</v>
      </c>
      <c r="FX252" s="34">
        <v>0</v>
      </c>
      <c r="FY252" s="34">
        <v>0</v>
      </c>
      <c r="FZ252" s="34">
        <v>0</v>
      </c>
      <c r="GA252" s="34">
        <v>0</v>
      </c>
      <c r="GD252" s="34" t="s">
        <v>251</v>
      </c>
      <c r="GE252" s="34">
        <v>0</v>
      </c>
      <c r="GF252" s="34">
        <v>0</v>
      </c>
      <c r="GG252" s="34">
        <v>0</v>
      </c>
      <c r="GH252" s="34">
        <v>0</v>
      </c>
    </row>
    <row r="253" spans="1:190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  <c r="EN253" s="34" t="s">
        <v>252</v>
      </c>
      <c r="EO253" s="34">
        <v>0</v>
      </c>
      <c r="EP253" s="34">
        <v>0</v>
      </c>
      <c r="EQ253" s="34">
        <v>0</v>
      </c>
      <c r="ER253" s="34">
        <v>0</v>
      </c>
      <c r="EU253" s="34" t="s">
        <v>252</v>
      </c>
      <c r="EV253" s="34">
        <v>0</v>
      </c>
      <c r="EW253" s="34">
        <v>0</v>
      </c>
      <c r="EX253" s="34">
        <v>0</v>
      </c>
      <c r="EY253" s="34">
        <v>0</v>
      </c>
      <c r="FB253" s="34" t="s">
        <v>252</v>
      </c>
      <c r="FC253" s="34">
        <v>0</v>
      </c>
      <c r="FD253" s="34">
        <v>0</v>
      </c>
      <c r="FE253" s="34">
        <v>0</v>
      </c>
      <c r="FF253" s="34">
        <v>0</v>
      </c>
      <c r="FI253" s="34" t="s">
        <v>252</v>
      </c>
      <c r="FJ253" s="34">
        <v>0</v>
      </c>
      <c r="FK253" s="34">
        <v>0</v>
      </c>
      <c r="FL253" s="34">
        <v>0</v>
      </c>
      <c r="FM253" s="34">
        <v>0</v>
      </c>
      <c r="FP253" s="34" t="s">
        <v>252</v>
      </c>
      <c r="FQ253" s="34">
        <v>0</v>
      </c>
      <c r="FR253" s="34">
        <v>0</v>
      </c>
      <c r="FS253" s="34">
        <v>0</v>
      </c>
      <c r="FT253" s="34">
        <v>0</v>
      </c>
      <c r="FW253" s="34" t="s">
        <v>252</v>
      </c>
      <c r="FX253" s="34">
        <v>0</v>
      </c>
      <c r="FY253" s="34">
        <v>0</v>
      </c>
      <c r="FZ253" s="34">
        <v>0</v>
      </c>
      <c r="GA253" s="34">
        <v>0</v>
      </c>
      <c r="GD253" s="34" t="s">
        <v>252</v>
      </c>
      <c r="GE253" s="34">
        <v>0</v>
      </c>
      <c r="GF253" s="34">
        <v>0</v>
      </c>
      <c r="GG253" s="34">
        <v>0</v>
      </c>
      <c r="GH253" s="34">
        <v>0</v>
      </c>
    </row>
    <row r="254" spans="1:190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  <c r="EN254" s="34" t="s">
        <v>253</v>
      </c>
      <c r="EO254" s="34">
        <v>0</v>
      </c>
      <c r="EP254" s="34">
        <v>0</v>
      </c>
      <c r="EQ254" s="34">
        <v>0</v>
      </c>
      <c r="ER254" s="34">
        <v>0</v>
      </c>
      <c r="EU254" s="34" t="s">
        <v>253</v>
      </c>
      <c r="EV254" s="34">
        <v>0</v>
      </c>
      <c r="EW254" s="34">
        <v>0</v>
      </c>
      <c r="EX254" s="34">
        <v>0</v>
      </c>
      <c r="EY254" s="34">
        <v>0</v>
      </c>
      <c r="FB254" s="34" t="s">
        <v>253</v>
      </c>
      <c r="FC254" s="34">
        <v>0</v>
      </c>
      <c r="FD254" s="34">
        <v>0</v>
      </c>
      <c r="FE254" s="34">
        <v>0</v>
      </c>
      <c r="FF254" s="34">
        <v>0</v>
      </c>
      <c r="FI254" s="34" t="s">
        <v>253</v>
      </c>
      <c r="FJ254" s="34">
        <v>0</v>
      </c>
      <c r="FK254" s="34">
        <v>0</v>
      </c>
      <c r="FL254" s="34">
        <v>0</v>
      </c>
      <c r="FM254" s="34">
        <v>0</v>
      </c>
      <c r="FP254" s="34" t="s">
        <v>253</v>
      </c>
      <c r="FQ254" s="34">
        <v>0</v>
      </c>
      <c r="FR254" s="34">
        <v>0</v>
      </c>
      <c r="FS254" s="34">
        <v>0</v>
      </c>
      <c r="FT254" s="34">
        <v>0</v>
      </c>
      <c r="FW254" s="34" t="s">
        <v>253</v>
      </c>
      <c r="FX254" s="34">
        <v>0</v>
      </c>
      <c r="FY254" s="34">
        <v>0</v>
      </c>
      <c r="FZ254" s="34">
        <v>0</v>
      </c>
      <c r="GA254" s="34">
        <v>0</v>
      </c>
      <c r="GD254" s="34" t="s">
        <v>253</v>
      </c>
      <c r="GE254" s="34">
        <v>0</v>
      </c>
      <c r="GF254" s="34">
        <v>0</v>
      </c>
      <c r="GG254" s="34">
        <v>0</v>
      </c>
      <c r="GH254" s="34">
        <v>0</v>
      </c>
    </row>
    <row r="255" spans="1:190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  <c r="EN255" s="34" t="s">
        <v>254</v>
      </c>
      <c r="EO255" s="34">
        <v>0</v>
      </c>
      <c r="EP255" s="34">
        <v>0</v>
      </c>
      <c r="EQ255" s="34">
        <v>0</v>
      </c>
      <c r="ER255" s="34">
        <v>0</v>
      </c>
      <c r="EU255" s="34" t="s">
        <v>254</v>
      </c>
      <c r="EV255" s="34">
        <v>0</v>
      </c>
      <c r="EW255" s="34">
        <v>0</v>
      </c>
      <c r="EX255" s="34">
        <v>0</v>
      </c>
      <c r="EY255" s="34">
        <v>0</v>
      </c>
      <c r="FB255" s="34" t="s">
        <v>254</v>
      </c>
      <c r="FC255" s="34">
        <v>0</v>
      </c>
      <c r="FD255" s="34">
        <v>0</v>
      </c>
      <c r="FE255" s="34">
        <v>0</v>
      </c>
      <c r="FF255" s="34">
        <v>0</v>
      </c>
      <c r="FI255" s="34" t="s">
        <v>254</v>
      </c>
      <c r="FJ255" s="34">
        <v>0</v>
      </c>
      <c r="FK255" s="34">
        <v>0</v>
      </c>
      <c r="FL255" s="34">
        <v>0</v>
      </c>
      <c r="FM255" s="34">
        <v>0</v>
      </c>
      <c r="FP255" s="34" t="s">
        <v>254</v>
      </c>
      <c r="FQ255" s="34">
        <v>0</v>
      </c>
      <c r="FR255" s="34">
        <v>0</v>
      </c>
      <c r="FS255" s="34">
        <v>0</v>
      </c>
      <c r="FT255" s="34">
        <v>0</v>
      </c>
      <c r="FW255" s="34" t="s">
        <v>254</v>
      </c>
      <c r="FX255" s="34">
        <v>0</v>
      </c>
      <c r="FY255" s="34">
        <v>0</v>
      </c>
      <c r="FZ255" s="34">
        <v>0</v>
      </c>
      <c r="GA255" s="34">
        <v>0</v>
      </c>
      <c r="GD255" s="34" t="s">
        <v>254</v>
      </c>
      <c r="GE255" s="34">
        <v>0</v>
      </c>
      <c r="GF255" s="34">
        <v>0</v>
      </c>
      <c r="GG255" s="34">
        <v>0</v>
      </c>
      <c r="GH255" s="34">
        <v>0</v>
      </c>
    </row>
    <row r="256" spans="1:190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  <c r="EN256" s="34" t="s">
        <v>255</v>
      </c>
      <c r="EO256" s="34">
        <v>0</v>
      </c>
      <c r="EP256" s="34">
        <v>0</v>
      </c>
      <c r="EQ256" s="34">
        <v>0</v>
      </c>
      <c r="ER256" s="34">
        <v>0</v>
      </c>
      <c r="EU256" s="34" t="s">
        <v>255</v>
      </c>
      <c r="EV256" s="34">
        <v>0</v>
      </c>
      <c r="EW256" s="34">
        <v>0</v>
      </c>
      <c r="EX256" s="34">
        <v>0</v>
      </c>
      <c r="EY256" s="34">
        <v>0</v>
      </c>
      <c r="FB256" s="34" t="s">
        <v>255</v>
      </c>
      <c r="FC256" s="34">
        <v>0</v>
      </c>
      <c r="FD256" s="34">
        <v>0</v>
      </c>
      <c r="FE256" s="34">
        <v>0</v>
      </c>
      <c r="FF256" s="34">
        <v>0</v>
      </c>
      <c r="FI256" s="34" t="s">
        <v>255</v>
      </c>
      <c r="FJ256" s="34">
        <v>0</v>
      </c>
      <c r="FK256" s="34">
        <v>0</v>
      </c>
      <c r="FL256" s="34">
        <v>0</v>
      </c>
      <c r="FM256" s="34">
        <v>0</v>
      </c>
      <c r="FP256" s="34" t="s">
        <v>255</v>
      </c>
      <c r="FQ256" s="34">
        <v>0</v>
      </c>
      <c r="FR256" s="34">
        <v>0</v>
      </c>
      <c r="FS256" s="34">
        <v>0</v>
      </c>
      <c r="FT256" s="34">
        <v>0</v>
      </c>
      <c r="FW256" s="34" t="s">
        <v>255</v>
      </c>
      <c r="FX256" s="34">
        <v>0</v>
      </c>
      <c r="FY256" s="34">
        <v>0</v>
      </c>
      <c r="FZ256" s="34">
        <v>0</v>
      </c>
      <c r="GA256" s="34">
        <v>0</v>
      </c>
      <c r="GD256" s="34" t="s">
        <v>255</v>
      </c>
      <c r="GE256" s="34">
        <v>0</v>
      </c>
      <c r="GF256" s="34">
        <v>0</v>
      </c>
      <c r="GG256" s="34">
        <v>0</v>
      </c>
      <c r="GH256" s="34">
        <v>0</v>
      </c>
    </row>
    <row r="257" spans="1:190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  <c r="EN257" s="34" t="s">
        <v>256</v>
      </c>
      <c r="EO257" s="34">
        <v>0</v>
      </c>
      <c r="EP257" s="34">
        <v>0</v>
      </c>
      <c r="EQ257" s="34">
        <v>0</v>
      </c>
      <c r="ER257" s="34">
        <v>0</v>
      </c>
      <c r="EU257" s="34" t="s">
        <v>256</v>
      </c>
      <c r="EV257" s="34">
        <v>0</v>
      </c>
      <c r="EW257" s="34">
        <v>0</v>
      </c>
      <c r="EX257" s="34">
        <v>0</v>
      </c>
      <c r="EY257" s="34">
        <v>0</v>
      </c>
      <c r="FB257" s="34" t="s">
        <v>256</v>
      </c>
      <c r="FC257" s="34">
        <v>0</v>
      </c>
      <c r="FD257" s="34">
        <v>0</v>
      </c>
      <c r="FE257" s="34">
        <v>0</v>
      </c>
      <c r="FF257" s="34">
        <v>0</v>
      </c>
      <c r="FI257" s="34" t="s">
        <v>256</v>
      </c>
      <c r="FJ257" s="34">
        <v>0</v>
      </c>
      <c r="FK257" s="34">
        <v>0</v>
      </c>
      <c r="FL257" s="34">
        <v>0</v>
      </c>
      <c r="FM257" s="34">
        <v>0</v>
      </c>
      <c r="FP257" s="34" t="s">
        <v>256</v>
      </c>
      <c r="FQ257" s="34">
        <v>0</v>
      </c>
      <c r="FR257" s="34">
        <v>0</v>
      </c>
      <c r="FS257" s="34">
        <v>0</v>
      </c>
      <c r="FT257" s="34">
        <v>0</v>
      </c>
      <c r="FW257" s="34" t="s">
        <v>256</v>
      </c>
      <c r="FX257" s="34">
        <v>0</v>
      </c>
      <c r="FY257" s="34">
        <v>0</v>
      </c>
      <c r="FZ257" s="34">
        <v>0</v>
      </c>
      <c r="GA257" s="34">
        <v>0</v>
      </c>
      <c r="GD257" s="34" t="s">
        <v>256</v>
      </c>
      <c r="GE257" s="34">
        <v>0</v>
      </c>
      <c r="GF257" s="34">
        <v>0</v>
      </c>
      <c r="GG257" s="34">
        <v>0</v>
      </c>
      <c r="GH257" s="34">
        <v>0</v>
      </c>
    </row>
    <row r="258" spans="1:190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  <c r="EN258" s="34" t="s">
        <v>257</v>
      </c>
      <c r="EO258" s="34">
        <v>0</v>
      </c>
      <c r="EP258" s="34">
        <v>0</v>
      </c>
      <c r="EQ258" s="34">
        <v>0</v>
      </c>
      <c r="ER258" s="34">
        <v>0</v>
      </c>
      <c r="EU258" s="34" t="s">
        <v>257</v>
      </c>
      <c r="EV258" s="34">
        <v>0</v>
      </c>
      <c r="EW258" s="34">
        <v>0</v>
      </c>
      <c r="EX258" s="34">
        <v>0</v>
      </c>
      <c r="EY258" s="34">
        <v>0</v>
      </c>
      <c r="FB258" s="34" t="s">
        <v>257</v>
      </c>
      <c r="FC258" s="34">
        <v>0</v>
      </c>
      <c r="FD258" s="34">
        <v>0</v>
      </c>
      <c r="FE258" s="34">
        <v>0</v>
      </c>
      <c r="FF258" s="34">
        <v>0</v>
      </c>
      <c r="FI258" s="34" t="s">
        <v>257</v>
      </c>
      <c r="FJ258" s="34">
        <v>0</v>
      </c>
      <c r="FK258" s="34">
        <v>0</v>
      </c>
      <c r="FL258" s="34">
        <v>0</v>
      </c>
      <c r="FM258" s="34">
        <v>0</v>
      </c>
      <c r="FP258" s="34" t="s">
        <v>257</v>
      </c>
      <c r="FQ258" s="34">
        <v>0</v>
      </c>
      <c r="FR258" s="34">
        <v>0</v>
      </c>
      <c r="FS258" s="34">
        <v>0</v>
      </c>
      <c r="FT258" s="34">
        <v>0</v>
      </c>
      <c r="FW258" s="34" t="s">
        <v>257</v>
      </c>
      <c r="FX258" s="34">
        <v>0</v>
      </c>
      <c r="FY258" s="34">
        <v>0</v>
      </c>
      <c r="FZ258" s="34">
        <v>0</v>
      </c>
      <c r="GA258" s="34">
        <v>0</v>
      </c>
      <c r="GD258" s="34" t="s">
        <v>257</v>
      </c>
      <c r="GE258" s="34">
        <v>0</v>
      </c>
      <c r="GF258" s="34">
        <v>0</v>
      </c>
      <c r="GG258" s="34">
        <v>0</v>
      </c>
      <c r="GH258" s="34">
        <v>0</v>
      </c>
    </row>
    <row r="261" spans="1:190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  <c r="EO261" s="34" t="str">
        <f>EO262&amp;EO263</f>
        <v xml:space="preserve"> FEBRERO 19T.ESPAÑA</v>
      </c>
      <c r="EP261" s="34" t="str">
        <f>EO262&amp;EP263</f>
        <v xml:space="preserve"> FEBRERO 19HIPERMERCADOS</v>
      </c>
      <c r="EQ261" s="34" t="str">
        <f>EO262&amp;EQ263</f>
        <v xml:space="preserve"> FEBRERO 19SUPER+AUTOS</v>
      </c>
      <c r="ER261" s="34" t="str">
        <f>EO262&amp;ER263</f>
        <v xml:space="preserve"> FEBRERO 19DISCOUNTS</v>
      </c>
      <c r="EV261" s="34" t="str">
        <f>EV262&amp;EV263</f>
        <v xml:space="preserve"> MARZO 19T.ESPAÑA</v>
      </c>
      <c r="EW261" s="34" t="str">
        <f>EV262&amp;EW263</f>
        <v xml:space="preserve"> MARZO 19HIPERMERCADOS</v>
      </c>
      <c r="EX261" s="34" t="str">
        <f>EV262&amp;EX263</f>
        <v xml:space="preserve"> MARZO 19SUPER+AUTOS</v>
      </c>
      <c r="EY261" s="34" t="str">
        <f>EV262&amp;EY263</f>
        <v xml:space="preserve"> MARZO 19DISCOUNTS</v>
      </c>
      <c r="FC261" s="34" t="str">
        <f>FC262&amp;FC263</f>
        <v xml:space="preserve"> ABRIL 19T.ESPAÑA</v>
      </c>
      <c r="FD261" s="34" t="str">
        <f>FC262&amp;FD263</f>
        <v xml:space="preserve"> ABRIL 19HIPERMERCADOS</v>
      </c>
      <c r="FE261" s="34" t="str">
        <f>FC262&amp;FE263</f>
        <v xml:space="preserve"> ABRIL 19SUPER+AUTOS</v>
      </c>
      <c r="FF261" s="34" t="str">
        <f>FC262&amp;FF263</f>
        <v xml:space="preserve"> ABRIL 19DISCOUNTS</v>
      </c>
      <c r="FG261" s="34"/>
      <c r="FJ261" s="34" t="str">
        <f>FJ262&amp;FJ263</f>
        <v xml:space="preserve"> MAYO 19\T.ESPAÑA</v>
      </c>
      <c r="FK261" s="34" t="str">
        <f>FJ262&amp;FK263</f>
        <v xml:space="preserve"> MAYO 19\HIPERMERCADOS</v>
      </c>
      <c r="FL261" s="34" t="str">
        <f>FJ262&amp;FL263</f>
        <v xml:space="preserve"> MAYO 19\SUPER+AUTOS</v>
      </c>
      <c r="FM261" s="34" t="str">
        <f>FJ262&amp;FM263</f>
        <v xml:space="preserve"> MAYO 19\DISCOUNTS</v>
      </c>
      <c r="FQ261" s="34" t="str">
        <f>FQ262&amp;FQ263</f>
        <v xml:space="preserve"> JUNIO 1T.ESPAÑA</v>
      </c>
      <c r="FR261" s="34" t="str">
        <f>FQ262&amp;FR263</f>
        <v xml:space="preserve"> JUNIO 1HIPERMERCADOS</v>
      </c>
      <c r="FS261" s="34" t="str">
        <f>FQ262&amp;FS263</f>
        <v xml:space="preserve"> JUNIO 1SUPER+AUTOS</v>
      </c>
      <c r="FT261" s="34" t="str">
        <f>FQ262&amp;FT263</f>
        <v xml:space="preserve"> JUNIO 1DISCOUNTS</v>
      </c>
      <c r="FX261" s="34" t="str">
        <f>FX262&amp;FX263</f>
        <v xml:space="preserve"> JULIO 19T.ESPAÑA</v>
      </c>
      <c r="FY261" s="34" t="str">
        <f>FX262&amp;FY263</f>
        <v xml:space="preserve"> JULIO 19HIPERMERCADOS</v>
      </c>
      <c r="FZ261" s="34" t="str">
        <f>FX262&amp;FZ263</f>
        <v xml:space="preserve"> JULIO 19SUPER+AUTOS</v>
      </c>
      <c r="GA261" s="34" t="str">
        <f>FX262&amp;GA263</f>
        <v xml:space="preserve"> JULIO 19DISCOUNTS</v>
      </c>
      <c r="GE261" s="34" t="str">
        <f>GE262&amp;GE263</f>
        <v xml:space="preserve"> AGOSTO 1T.ESPAÑA</v>
      </c>
      <c r="GF261" s="34" t="str">
        <f>GE262&amp;GF263</f>
        <v xml:space="preserve"> AGOSTO 1HIPERMERCADOS</v>
      </c>
      <c r="GG261" s="34" t="str">
        <f>GE262&amp;GG263</f>
        <v xml:space="preserve"> AGOSTO 1SUPER+AUTOS</v>
      </c>
      <c r="GH261" s="34" t="str">
        <f>GE262&amp;GH263</f>
        <v xml:space="preserve"> AGOSTO 1DISCOUNTS</v>
      </c>
    </row>
    <row r="262" spans="1:190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  <c r="EN262" s="5"/>
      <c r="EO262" s="5" t="str">
        <f>MID(EN$4,6,LEN(EG$4)-13)</f>
        <v xml:space="preserve"> FEBRERO 19</v>
      </c>
      <c r="EP262" s="5"/>
      <c r="EQ262" s="5"/>
      <c r="ER262" s="5"/>
      <c r="EU262" s="5"/>
      <c r="EV262" s="5" t="str">
        <f>MID(EU$4,6,LEN(EN$4)-17)</f>
        <v xml:space="preserve"> MARZO 19</v>
      </c>
      <c r="EW262" s="5"/>
      <c r="EX262" s="5"/>
      <c r="EY262" s="5"/>
      <c r="FC262" s="5" t="str">
        <f>MID(FB$4,6,LEN(EU$4)-15)</f>
        <v xml:space="preserve"> ABRIL 19</v>
      </c>
      <c r="FD262" s="5"/>
      <c r="FE262" s="5"/>
      <c r="FF262" s="5"/>
      <c r="FG262" s="34"/>
      <c r="FJ262" s="5" t="str">
        <f>MID(FI$4,6,LEN(FB$4)-15)</f>
        <v xml:space="preserve"> MAYO 19\</v>
      </c>
      <c r="FK262" s="5"/>
      <c r="FL262" s="5"/>
      <c r="FM262" s="5"/>
      <c r="FQ262" s="5" t="str">
        <f>MID(FP$4,6,LEN(FI$4)-15)</f>
        <v xml:space="preserve"> JUNIO 1</v>
      </c>
      <c r="FR262" s="5"/>
      <c r="FS262" s="5"/>
      <c r="FT262" s="5"/>
      <c r="FX262" s="5" t="str">
        <f>MID(FW$4,6,LEN(FP$4)-15)</f>
        <v xml:space="preserve"> JULIO 19</v>
      </c>
      <c r="FY262" s="5"/>
      <c r="FZ262" s="5"/>
      <c r="GA262" s="5"/>
      <c r="GE262" s="5" t="str">
        <f>MID(GD$4,6,LEN(FW$4)-15)</f>
        <v xml:space="preserve"> AGOSTO 1</v>
      </c>
      <c r="GF262" s="5"/>
      <c r="GG262" s="5"/>
      <c r="GH262" s="5"/>
    </row>
    <row r="263" spans="1:190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  <c r="EO263" s="34" t="s">
        <v>1</v>
      </c>
      <c r="EP263" s="34" t="s">
        <v>2</v>
      </c>
      <c r="EQ263" s="34" t="s">
        <v>3</v>
      </c>
      <c r="ER263" s="34" t="s">
        <v>4</v>
      </c>
      <c r="EV263" s="34" t="s">
        <v>1</v>
      </c>
      <c r="EW263" s="34" t="s">
        <v>2</v>
      </c>
      <c r="EX263" s="34" t="s">
        <v>3</v>
      </c>
      <c r="EY263" s="34" t="s">
        <v>4</v>
      </c>
      <c r="FC263" s="34" t="s">
        <v>1</v>
      </c>
      <c r="FD263" s="34" t="s">
        <v>2</v>
      </c>
      <c r="FE263" s="34" t="s">
        <v>3</v>
      </c>
      <c r="FF263" s="34" t="s">
        <v>4</v>
      </c>
      <c r="FG263" s="34"/>
      <c r="FJ263" s="34" t="s">
        <v>1</v>
      </c>
      <c r="FK263" s="34" t="s">
        <v>2</v>
      </c>
      <c r="FL263" s="34" t="s">
        <v>3</v>
      </c>
      <c r="FM263" s="34" t="s">
        <v>4</v>
      </c>
      <c r="FQ263" s="34" t="s">
        <v>1</v>
      </c>
      <c r="FR263" s="34" t="s">
        <v>2</v>
      </c>
      <c r="FS263" s="34" t="s">
        <v>3</v>
      </c>
      <c r="FT263" s="34" t="s">
        <v>4</v>
      </c>
      <c r="FX263" s="34" t="s">
        <v>1</v>
      </c>
      <c r="FY263" s="34" t="s">
        <v>2</v>
      </c>
      <c r="FZ263" s="34" t="s">
        <v>3</v>
      </c>
      <c r="GA263" s="34" t="s">
        <v>4</v>
      </c>
      <c r="GE263" s="34" t="s">
        <v>1</v>
      </c>
      <c r="GF263" s="34" t="s">
        <v>2</v>
      </c>
      <c r="GG263" s="34" t="s">
        <v>3</v>
      </c>
      <c r="GH263" s="34" t="s">
        <v>4</v>
      </c>
    </row>
    <row r="264" spans="1:190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  <c r="EN264" s="34" t="s">
        <v>5</v>
      </c>
      <c r="EO264" s="34">
        <v>100</v>
      </c>
      <c r="EP264" s="34">
        <v>100</v>
      </c>
      <c r="EQ264" s="34">
        <v>100</v>
      </c>
      <c r="ER264" s="34">
        <v>100</v>
      </c>
      <c r="EU264" s="34" t="s">
        <v>5</v>
      </c>
      <c r="EV264" s="34">
        <v>100</v>
      </c>
      <c r="EW264" s="34">
        <v>100</v>
      </c>
      <c r="EX264" s="34">
        <v>100</v>
      </c>
      <c r="EY264" s="34">
        <v>100</v>
      </c>
      <c r="FC264" s="34">
        <v>100</v>
      </c>
      <c r="FD264" s="34">
        <v>100</v>
      </c>
      <c r="FE264" s="34">
        <v>100</v>
      </c>
      <c r="FF264" s="34">
        <v>100</v>
      </c>
      <c r="FG264" s="34"/>
      <c r="FJ264" s="34">
        <v>100</v>
      </c>
      <c r="FK264" s="34">
        <v>100</v>
      </c>
      <c r="FL264" s="34">
        <v>100</v>
      </c>
      <c r="FM264" s="34">
        <v>100</v>
      </c>
      <c r="FQ264" s="34">
        <v>100</v>
      </c>
      <c r="FR264" s="34">
        <v>100</v>
      </c>
      <c r="FS264" s="34">
        <v>100</v>
      </c>
      <c r="FT264" s="34">
        <v>100</v>
      </c>
      <c r="FX264" s="34">
        <v>100</v>
      </c>
      <c r="FY264" s="34">
        <v>100</v>
      </c>
      <c r="FZ264" s="34">
        <v>100</v>
      </c>
      <c r="GA264" s="34">
        <v>100</v>
      </c>
      <c r="GE264" s="34">
        <v>100</v>
      </c>
      <c r="GF264" s="34">
        <v>100</v>
      </c>
      <c r="GG264" s="34">
        <v>100</v>
      </c>
      <c r="GH264" s="34">
        <v>100</v>
      </c>
    </row>
    <row r="265" spans="1:190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  <c r="EN265" s="34" t="s">
        <v>258</v>
      </c>
      <c r="EO265" s="34">
        <f>SUM(EO7:EO13)</f>
        <v>0.69</v>
      </c>
      <c r="EP265" s="34">
        <f t="shared" ref="EP265:ER265" si="21">SUM(EP7:EP13)</f>
        <v>0.70000000000000007</v>
      </c>
      <c r="EQ265" s="34">
        <f t="shared" si="21"/>
        <v>0.66999999999999993</v>
      </c>
      <c r="ER265" s="34">
        <f t="shared" si="21"/>
        <v>0.95</v>
      </c>
      <c r="EU265" s="34" t="s">
        <v>258</v>
      </c>
      <c r="EV265" s="34">
        <f>SUM(EV7:EV13)</f>
        <v>0.13999999999999999</v>
      </c>
      <c r="EW265" s="34">
        <f t="shared" ref="EW265:EY265" si="22">SUM(EW7:EW13)</f>
        <v>0.27</v>
      </c>
      <c r="EX265" s="34">
        <f t="shared" si="22"/>
        <v>0.09</v>
      </c>
      <c r="EY265" s="34">
        <f t="shared" si="22"/>
        <v>0.25</v>
      </c>
      <c r="FC265" s="34">
        <f>SUM(FC7:FC13)</f>
        <v>0.22999999999999998</v>
      </c>
      <c r="FD265" s="34">
        <f t="shared" ref="FD265:FF265" si="23">SUM(FD7:FD13)</f>
        <v>0.42</v>
      </c>
      <c r="FE265" s="34">
        <f t="shared" si="23"/>
        <v>0.13</v>
      </c>
      <c r="FF265" s="34">
        <f t="shared" si="23"/>
        <v>0.42000000000000004</v>
      </c>
      <c r="FG265" s="34"/>
      <c r="FJ265" s="34">
        <f>SUM(FJ7:FJ13)</f>
        <v>0.39000000000000007</v>
      </c>
      <c r="FK265" s="34">
        <f t="shared" ref="FK265:FM265" si="24">SUM(FK7:FK13)</f>
        <v>0.35</v>
      </c>
      <c r="FL265" s="34">
        <f t="shared" si="24"/>
        <v>0.31999999999999995</v>
      </c>
      <c r="FM265" s="34">
        <f t="shared" si="24"/>
        <v>0.7</v>
      </c>
      <c r="FQ265" s="34">
        <f>SUM(FQ7:FQ13)</f>
        <v>0.42</v>
      </c>
      <c r="FR265" s="34">
        <f t="shared" ref="FR265:FT265" si="25">SUM(FR7:FR13)</f>
        <v>0.25</v>
      </c>
      <c r="FS265" s="34">
        <f t="shared" si="25"/>
        <v>0.53</v>
      </c>
      <c r="FT265" s="34">
        <f t="shared" si="25"/>
        <v>0.16</v>
      </c>
      <c r="FX265" s="34">
        <f>SUM(FX7:FX13)</f>
        <v>0.15</v>
      </c>
      <c r="FY265" s="34">
        <f t="shared" ref="FY265:GA265" si="26">SUM(FY7:FY13)</f>
        <v>0.55000000000000004</v>
      </c>
      <c r="FZ265" s="34">
        <f t="shared" si="26"/>
        <v>0.08</v>
      </c>
      <c r="GA265" s="34">
        <f t="shared" si="26"/>
        <v>0.12</v>
      </c>
      <c r="GE265" s="34">
        <f>SUM(GE7:GE13)</f>
        <v>0.15000000000000002</v>
      </c>
      <c r="GF265" s="34">
        <f t="shared" ref="GF265:GH265" si="27">SUM(GF7:GF13)</f>
        <v>0.83</v>
      </c>
      <c r="GG265" s="34">
        <f t="shared" si="27"/>
        <v>0.04</v>
      </c>
      <c r="GH265" s="34">
        <f t="shared" si="27"/>
        <v>0</v>
      </c>
    </row>
    <row r="266" spans="1:190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28">SUM(D14)</f>
        <v>0</v>
      </c>
      <c r="E266" s="34">
        <f t="shared" si="28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29">SUM(K14)</f>
        <v>0</v>
      </c>
      <c r="L266" s="34">
        <f t="shared" si="29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30">SUM(R14)</f>
        <v>0.03</v>
      </c>
      <c r="S266" s="34">
        <f t="shared" si="30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31">SUM(Y14)</f>
        <v>0.02</v>
      </c>
      <c r="Z266" s="34">
        <f t="shared" si="31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32">SUM(AF14)</f>
        <v>0</v>
      </c>
      <c r="AG266" s="34">
        <f t="shared" si="32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33">SUM(AM14)</f>
        <v>0.05</v>
      </c>
      <c r="AN266" s="34">
        <f t="shared" si="33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34">SUM(AT14)</f>
        <v>0.09</v>
      </c>
      <c r="AU266" s="32">
        <f t="shared" si="34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35">SUM(BA14)</f>
        <v>0.02</v>
      </c>
      <c r="BB266" s="32">
        <f t="shared" si="35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36">SUM(BH14)</f>
        <v>0.22</v>
      </c>
      <c r="BI266" s="32">
        <f t="shared" si="36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37">SUM(BR14)</f>
        <v>0.04</v>
      </c>
      <c r="BS266" s="32">
        <f t="shared" si="37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38">SUM(BY14)</f>
        <v>0</v>
      </c>
      <c r="BZ266" s="2">
        <f t="shared" si="38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39">SUM(CF14)</f>
        <v>0.04</v>
      </c>
      <c r="CG266" s="2">
        <f t="shared" si="39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40">SUM(CM14)</f>
        <v>0.28999999999999998</v>
      </c>
      <c r="CN266" s="34">
        <f t="shared" si="40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41">SUM(CT14)</f>
        <v>0.06</v>
      </c>
      <c r="CU266" s="34">
        <f t="shared" si="41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42">SUM(DA14)</f>
        <v>0.13</v>
      </c>
      <c r="DB266" s="34">
        <f t="shared" si="42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43">SUM(DH14)</f>
        <v>0.12</v>
      </c>
      <c r="DI266" s="34">
        <f t="shared" si="43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44">SUM(DO14)</f>
        <v>0.05</v>
      </c>
      <c r="DP266" s="34">
        <f t="shared" si="44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45">SUM(DV14)</f>
        <v>0.01</v>
      </c>
      <c r="DW266" s="34">
        <f t="shared" si="45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46">SUM(EC14)</f>
        <v>0.09</v>
      </c>
      <c r="ED266" s="34">
        <f t="shared" si="46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47">SUM(EJ14)</f>
        <v>0</v>
      </c>
      <c r="EK266" s="34">
        <f t="shared" si="47"/>
        <v>0</v>
      </c>
      <c r="EN266" s="34" t="s">
        <v>13</v>
      </c>
      <c r="EO266" s="34">
        <f>SUM(EO14)</f>
        <v>0.13</v>
      </c>
      <c r="EP266" s="34">
        <f>SUM(EP14)</f>
        <v>0</v>
      </c>
      <c r="EQ266" s="34">
        <f t="shared" ref="EQ266:ER266" si="48">SUM(EQ14)</f>
        <v>0.04</v>
      </c>
      <c r="ER266" s="34">
        <f t="shared" si="48"/>
        <v>0.56999999999999995</v>
      </c>
      <c r="EU266" s="34" t="s">
        <v>13</v>
      </c>
      <c r="EV266" s="34">
        <f>SUM(EV14)</f>
        <v>0</v>
      </c>
      <c r="EW266" s="34">
        <f>SUM(EW14)</f>
        <v>0</v>
      </c>
      <c r="EX266" s="34">
        <f t="shared" ref="EX266:EY266" si="49">SUM(EX14)</f>
        <v>0</v>
      </c>
      <c r="EY266" s="34">
        <f t="shared" si="49"/>
        <v>0</v>
      </c>
      <c r="FC266" s="34">
        <f>SUM(FC14)</f>
        <v>0</v>
      </c>
      <c r="FD266" s="34">
        <f>SUM(FD14)</f>
        <v>0</v>
      </c>
      <c r="FE266" s="34">
        <f t="shared" ref="FE266:FF266" si="50">SUM(FE14)</f>
        <v>0</v>
      </c>
      <c r="FF266" s="34">
        <f t="shared" si="50"/>
        <v>0</v>
      </c>
      <c r="FG266" s="34"/>
      <c r="FJ266" s="34">
        <f>SUM(FJ14)</f>
        <v>0.01</v>
      </c>
      <c r="FK266" s="34">
        <f>SUM(FK14)</f>
        <v>0</v>
      </c>
      <c r="FL266" s="34">
        <f t="shared" ref="FL266:FM266" si="51">SUM(FL14)</f>
        <v>0.01</v>
      </c>
      <c r="FM266" s="34">
        <f t="shared" si="51"/>
        <v>0</v>
      </c>
      <c r="FQ266" s="34">
        <f>SUM(FQ14)</f>
        <v>0</v>
      </c>
      <c r="FR266" s="34">
        <f>SUM(FR14)</f>
        <v>0</v>
      </c>
      <c r="FS266" s="34">
        <f t="shared" ref="FS266:FT266" si="52">SUM(FS14)</f>
        <v>0</v>
      </c>
      <c r="FT266" s="34">
        <f t="shared" si="52"/>
        <v>0</v>
      </c>
      <c r="FX266" s="34">
        <f>SUM(FX14)</f>
        <v>0.06</v>
      </c>
      <c r="FY266" s="34">
        <f>SUM(FY14)</f>
        <v>0</v>
      </c>
      <c r="FZ266" s="34">
        <f t="shared" ref="FZ266:GA266" si="53">SUM(FZ14)</f>
        <v>0.04</v>
      </c>
      <c r="GA266" s="34">
        <f t="shared" si="53"/>
        <v>0</v>
      </c>
      <c r="GE266" s="34">
        <f>SUM(GE14)</f>
        <v>0.09</v>
      </c>
      <c r="GF266" s="34">
        <f>SUM(GF14)</f>
        <v>0.13</v>
      </c>
      <c r="GG266" s="34">
        <f t="shared" ref="GG266:GH266" si="54">SUM(GG14)</f>
        <v>0.12</v>
      </c>
      <c r="GH266" s="34">
        <f t="shared" si="54"/>
        <v>0</v>
      </c>
    </row>
    <row r="267" spans="1:190" x14ac:dyDescent="0.25">
      <c r="A267" s="34" t="s">
        <v>259</v>
      </c>
      <c r="B267" s="34">
        <f t="shared" ref="B267:E267" si="55">SUM(B15)</f>
        <v>0.43</v>
      </c>
      <c r="C267" s="34">
        <f t="shared" si="55"/>
        <v>0.65</v>
      </c>
      <c r="D267" s="34">
        <f t="shared" si="55"/>
        <v>0.5</v>
      </c>
      <c r="E267" s="34">
        <f t="shared" si="55"/>
        <v>0</v>
      </c>
      <c r="H267" s="34" t="s">
        <v>259</v>
      </c>
      <c r="I267" s="34">
        <f t="shared" ref="I267:L267" si="56">SUM(I15)</f>
        <v>0.55000000000000004</v>
      </c>
      <c r="J267" s="34">
        <f t="shared" si="56"/>
        <v>0.73</v>
      </c>
      <c r="K267" s="34">
        <f t="shared" si="56"/>
        <v>0.56999999999999995</v>
      </c>
      <c r="L267" s="34">
        <f t="shared" si="56"/>
        <v>0</v>
      </c>
      <c r="O267" s="34" t="s">
        <v>259</v>
      </c>
      <c r="P267" s="34">
        <f t="shared" ref="P267:S267" si="57">SUM(P15)</f>
        <v>0.75</v>
      </c>
      <c r="Q267" s="34">
        <f t="shared" si="57"/>
        <v>2.5099999999999998</v>
      </c>
      <c r="R267" s="34">
        <f t="shared" si="57"/>
        <v>0.52</v>
      </c>
      <c r="S267" s="34">
        <f t="shared" si="57"/>
        <v>0</v>
      </c>
      <c r="V267" s="34" t="s">
        <v>259</v>
      </c>
      <c r="W267" s="34">
        <f t="shared" ref="W267:Z267" si="58">SUM(W15)</f>
        <v>0.61</v>
      </c>
      <c r="X267" s="34">
        <f t="shared" si="58"/>
        <v>2.17</v>
      </c>
      <c r="Y267" s="34">
        <f t="shared" si="58"/>
        <v>0.23</v>
      </c>
      <c r="Z267" s="34">
        <f t="shared" si="58"/>
        <v>0</v>
      </c>
      <c r="AC267" s="34" t="s">
        <v>259</v>
      </c>
      <c r="AD267" s="34">
        <f t="shared" ref="AD267:AG267" si="59">SUM(AD15)</f>
        <v>0.34</v>
      </c>
      <c r="AE267" s="34">
        <f t="shared" si="59"/>
        <v>0.31</v>
      </c>
      <c r="AF267" s="34">
        <f t="shared" si="59"/>
        <v>0.44</v>
      </c>
      <c r="AG267" s="34">
        <f t="shared" si="59"/>
        <v>0</v>
      </c>
      <c r="AJ267" s="34" t="s">
        <v>259</v>
      </c>
      <c r="AK267" s="34">
        <f t="shared" ref="AK267:AN267" si="60">SUM(AK15)</f>
        <v>0.69</v>
      </c>
      <c r="AL267" s="34">
        <f t="shared" si="60"/>
        <v>0.93</v>
      </c>
      <c r="AM267" s="34">
        <f t="shared" si="60"/>
        <v>0.26</v>
      </c>
      <c r="AN267" s="34">
        <f t="shared" si="60"/>
        <v>1.44</v>
      </c>
      <c r="AQ267" s="32" t="s">
        <v>259</v>
      </c>
      <c r="AR267" s="32">
        <f t="shared" ref="AR267:AU267" si="61">SUM(AR15)</f>
        <v>0.95</v>
      </c>
      <c r="AS267" s="32">
        <f t="shared" si="61"/>
        <v>0.06</v>
      </c>
      <c r="AT267" s="32">
        <f t="shared" si="61"/>
        <v>0.28000000000000003</v>
      </c>
      <c r="AU267" s="32">
        <f t="shared" si="61"/>
        <v>3.14</v>
      </c>
      <c r="AX267" s="32" t="s">
        <v>259</v>
      </c>
      <c r="AY267" s="32">
        <f t="shared" ref="AY267:BB267" si="62">SUM(AY15)</f>
        <v>0.45</v>
      </c>
      <c r="AZ267" s="32">
        <f t="shared" si="62"/>
        <v>1.31</v>
      </c>
      <c r="BA267" s="32">
        <f t="shared" si="62"/>
        <v>0.31</v>
      </c>
      <c r="BB267" s="32">
        <f t="shared" si="62"/>
        <v>0.06</v>
      </c>
      <c r="BE267" s="32" t="s">
        <v>259</v>
      </c>
      <c r="BF267" s="32">
        <f t="shared" ref="BF267:BI267" si="63">SUM(BF15)</f>
        <v>0.53</v>
      </c>
      <c r="BG267" s="32">
        <f t="shared" si="63"/>
        <v>0.49</v>
      </c>
      <c r="BH267" s="32">
        <f t="shared" si="63"/>
        <v>0.51</v>
      </c>
      <c r="BI267" s="32">
        <f t="shared" si="63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64">SUM(BP15)</f>
        <v>0.22</v>
      </c>
      <c r="BQ267" s="32">
        <f t="shared" si="64"/>
        <v>0.22</v>
      </c>
      <c r="BR267" s="32">
        <f t="shared" si="64"/>
        <v>0.22</v>
      </c>
      <c r="BS267" s="32">
        <f t="shared" si="64"/>
        <v>0</v>
      </c>
      <c r="BV267" s="2" t="s">
        <v>259</v>
      </c>
      <c r="BW267" s="2">
        <f t="shared" ref="BW267:BZ267" si="65">SUM(BW15)</f>
        <v>0.3</v>
      </c>
      <c r="BX267" s="2">
        <f t="shared" si="65"/>
        <v>0.17</v>
      </c>
      <c r="BY267" s="2">
        <f t="shared" si="65"/>
        <v>0.17</v>
      </c>
      <c r="BZ267" s="2">
        <f t="shared" si="65"/>
        <v>0.1</v>
      </c>
      <c r="CC267" s="2" t="s">
        <v>259</v>
      </c>
      <c r="CD267" s="2">
        <f t="shared" ref="CD267:CG272" si="66">SUM(CD15)</f>
        <v>0.35</v>
      </c>
      <c r="CE267" s="2">
        <f t="shared" si="66"/>
        <v>0.45</v>
      </c>
      <c r="CF267" s="2">
        <f t="shared" si="66"/>
        <v>0.36</v>
      </c>
      <c r="CG267" s="2">
        <f t="shared" si="66"/>
        <v>0</v>
      </c>
      <c r="CJ267" s="34" t="s">
        <v>259</v>
      </c>
      <c r="CK267" s="34">
        <f t="shared" ref="CK267:CN267" si="67">SUM(CK15)</f>
        <v>0.4</v>
      </c>
      <c r="CL267" s="34">
        <f t="shared" si="67"/>
        <v>2.2000000000000002</v>
      </c>
      <c r="CM267" s="34">
        <f t="shared" si="67"/>
        <v>0.05</v>
      </c>
      <c r="CN267" s="34">
        <f t="shared" si="67"/>
        <v>0.04</v>
      </c>
      <c r="CQ267" s="34" t="s">
        <v>259</v>
      </c>
      <c r="CR267" s="34">
        <f t="shared" ref="CR267:CU267" si="68">SUM(CR15)</f>
        <v>0.22</v>
      </c>
      <c r="CS267" s="34">
        <f t="shared" si="68"/>
        <v>0.62</v>
      </c>
      <c r="CT267" s="34">
        <f t="shared" si="68"/>
        <v>0.15</v>
      </c>
      <c r="CU267" s="34">
        <f t="shared" si="68"/>
        <v>0</v>
      </c>
      <c r="CX267" s="34" t="s">
        <v>259</v>
      </c>
      <c r="CY267" s="34">
        <f t="shared" ref="CY267:DB267" si="69">SUM(CY15)</f>
        <v>0.28999999999999998</v>
      </c>
      <c r="CZ267" s="34">
        <f t="shared" si="69"/>
        <v>0.23</v>
      </c>
      <c r="DA267" s="34">
        <f t="shared" si="69"/>
        <v>0.15</v>
      </c>
      <c r="DB267" s="34">
        <f t="shared" si="69"/>
        <v>0.71</v>
      </c>
      <c r="DE267" s="34" t="s">
        <v>259</v>
      </c>
      <c r="DF267" s="34">
        <f t="shared" ref="DF267:DI267" si="70">SUM(DF15)</f>
        <v>0.19</v>
      </c>
      <c r="DG267" s="34">
        <f t="shared" si="70"/>
        <v>0.25</v>
      </c>
      <c r="DH267" s="34">
        <f t="shared" si="70"/>
        <v>0.06</v>
      </c>
      <c r="DI267" s="34">
        <f t="shared" si="70"/>
        <v>0.4</v>
      </c>
      <c r="DL267" s="34" t="s">
        <v>259</v>
      </c>
      <c r="DM267" s="34">
        <f t="shared" ref="DM267:DP267" si="71">SUM(DM15)</f>
        <v>0.41</v>
      </c>
      <c r="DN267" s="34">
        <f t="shared" si="71"/>
        <v>0</v>
      </c>
      <c r="DO267" s="34">
        <f t="shared" si="71"/>
        <v>0.22</v>
      </c>
      <c r="DP267" s="34">
        <f t="shared" si="71"/>
        <v>1.1499999999999999</v>
      </c>
      <c r="DS267" s="34" t="s">
        <v>259</v>
      </c>
      <c r="DT267" s="34">
        <f t="shared" ref="DT267:DW267" si="72">SUM(DT15)</f>
        <v>0.48</v>
      </c>
      <c r="DU267" s="34">
        <f t="shared" si="72"/>
        <v>0.35</v>
      </c>
      <c r="DV267" s="34">
        <f t="shared" si="72"/>
        <v>0.17</v>
      </c>
      <c r="DW267" s="34">
        <f t="shared" si="72"/>
        <v>1.51</v>
      </c>
      <c r="DZ267" s="34" t="s">
        <v>259</v>
      </c>
      <c r="EA267" s="34">
        <f t="shared" ref="EA267:ED267" si="73">SUM(EA15)</f>
        <v>0.41</v>
      </c>
      <c r="EB267" s="34">
        <f t="shared" si="73"/>
        <v>0.34</v>
      </c>
      <c r="EC267" s="34">
        <f t="shared" si="73"/>
        <v>0.25</v>
      </c>
      <c r="ED267" s="34">
        <f t="shared" si="73"/>
        <v>0.14000000000000001</v>
      </c>
      <c r="EG267" s="34" t="s">
        <v>259</v>
      </c>
      <c r="EH267" s="34">
        <f t="shared" ref="EH267:EK267" si="74">SUM(EH15)</f>
        <v>0.27</v>
      </c>
      <c r="EI267" s="34">
        <f t="shared" si="74"/>
        <v>0.2</v>
      </c>
      <c r="EJ267" s="34">
        <f t="shared" si="74"/>
        <v>0.13</v>
      </c>
      <c r="EK267" s="34">
        <f t="shared" si="74"/>
        <v>0.33</v>
      </c>
      <c r="EN267" s="34" t="s">
        <v>259</v>
      </c>
      <c r="EO267" s="34">
        <f t="shared" ref="EO267:ER267" si="75">SUM(EO15)</f>
        <v>0.41</v>
      </c>
      <c r="EP267" s="34">
        <f t="shared" si="75"/>
        <v>0</v>
      </c>
      <c r="EQ267" s="34">
        <f t="shared" si="75"/>
        <v>0.33</v>
      </c>
      <c r="ER267" s="34">
        <f t="shared" si="75"/>
        <v>0.12</v>
      </c>
      <c r="EU267" s="34" t="s">
        <v>259</v>
      </c>
      <c r="EV267" s="34">
        <f t="shared" ref="EV267:EY267" si="76">SUM(EV15)</f>
        <v>0.37</v>
      </c>
      <c r="EW267" s="34">
        <f t="shared" si="76"/>
        <v>0.11</v>
      </c>
      <c r="EX267" s="34">
        <f t="shared" si="76"/>
        <v>0.32</v>
      </c>
      <c r="EY267" s="34">
        <f t="shared" si="76"/>
        <v>0</v>
      </c>
      <c r="FC267" s="34">
        <f t="shared" ref="FC267:FF267" si="77">SUM(FC15)</f>
        <v>0.79</v>
      </c>
      <c r="FD267" s="34">
        <f t="shared" si="77"/>
        <v>0.11</v>
      </c>
      <c r="FE267" s="34">
        <f t="shared" si="77"/>
        <v>0.25</v>
      </c>
      <c r="FF267" s="34">
        <f t="shared" si="77"/>
        <v>0.24</v>
      </c>
      <c r="FG267" s="34"/>
      <c r="FJ267" s="34">
        <f t="shared" ref="FJ267:FM267" si="78">SUM(FJ15)</f>
        <v>0.49</v>
      </c>
      <c r="FK267" s="34">
        <f t="shared" si="78"/>
        <v>0.28999999999999998</v>
      </c>
      <c r="FL267" s="34">
        <f t="shared" si="78"/>
        <v>0.27</v>
      </c>
      <c r="FM267" s="34">
        <f t="shared" si="78"/>
        <v>0</v>
      </c>
      <c r="FQ267" s="34">
        <f t="shared" ref="FQ267:FT267" si="79">SUM(FQ15)</f>
        <v>0.47</v>
      </c>
      <c r="FR267" s="34">
        <f t="shared" si="79"/>
        <v>0.36</v>
      </c>
      <c r="FS267" s="34">
        <f t="shared" si="79"/>
        <v>0.14000000000000001</v>
      </c>
      <c r="FT267" s="34">
        <f t="shared" si="79"/>
        <v>0.22</v>
      </c>
      <c r="FX267" s="34">
        <f t="shared" ref="FX267:GA267" si="80">SUM(FX15)</f>
        <v>0.32</v>
      </c>
      <c r="FY267" s="34">
        <f t="shared" si="80"/>
        <v>0.18</v>
      </c>
      <c r="FZ267" s="34">
        <f t="shared" si="80"/>
        <v>0.22</v>
      </c>
      <c r="GA267" s="34">
        <f t="shared" si="80"/>
        <v>0</v>
      </c>
      <c r="GE267" s="34">
        <f t="shared" ref="GE267:GH267" si="81">SUM(GE15)</f>
        <v>0.46</v>
      </c>
      <c r="GF267" s="34">
        <f t="shared" si="81"/>
        <v>0</v>
      </c>
      <c r="GG267" s="34">
        <f t="shared" si="81"/>
        <v>0.3</v>
      </c>
      <c r="GH267" s="34">
        <f t="shared" si="81"/>
        <v>0</v>
      </c>
    </row>
    <row r="268" spans="1:190" x14ac:dyDescent="0.25">
      <c r="A268" s="34" t="s">
        <v>260</v>
      </c>
      <c r="B268" s="34">
        <f t="shared" ref="B268:E268" si="82">SUM(B16)</f>
        <v>1.79</v>
      </c>
      <c r="C268" s="34">
        <f t="shared" si="82"/>
        <v>1.82</v>
      </c>
      <c r="D268" s="34">
        <f t="shared" si="82"/>
        <v>1.55</v>
      </c>
      <c r="E268" s="34">
        <f t="shared" si="82"/>
        <v>0.45</v>
      </c>
      <c r="H268" s="34" t="s">
        <v>260</v>
      </c>
      <c r="I268" s="34">
        <f t="shared" ref="I268:L268" si="83">SUM(I16)</f>
        <v>1.58</v>
      </c>
      <c r="J268" s="34">
        <f t="shared" si="83"/>
        <v>2.4300000000000002</v>
      </c>
      <c r="K268" s="34">
        <f t="shared" si="83"/>
        <v>1.4</v>
      </c>
      <c r="L268" s="34">
        <f t="shared" si="83"/>
        <v>0</v>
      </c>
      <c r="O268" s="34" t="s">
        <v>260</v>
      </c>
      <c r="P268" s="34">
        <f t="shared" ref="P268:S268" si="84">SUM(P16)</f>
        <v>1.19</v>
      </c>
      <c r="Q268" s="34">
        <f t="shared" si="84"/>
        <v>1.1399999999999999</v>
      </c>
      <c r="R268" s="34">
        <f t="shared" si="84"/>
        <v>1.1000000000000001</v>
      </c>
      <c r="S268" s="34">
        <f t="shared" si="84"/>
        <v>7.0000000000000007E-2</v>
      </c>
      <c r="V268" s="34" t="s">
        <v>260</v>
      </c>
      <c r="W268" s="34">
        <f t="shared" ref="W268:Z268" si="85">SUM(W16)</f>
        <v>1.06</v>
      </c>
      <c r="X268" s="34">
        <f t="shared" si="85"/>
        <v>0.78</v>
      </c>
      <c r="Y268" s="34">
        <f t="shared" si="85"/>
        <v>0.91</v>
      </c>
      <c r="Z268" s="34">
        <f t="shared" si="85"/>
        <v>0.4</v>
      </c>
      <c r="AC268" s="34" t="s">
        <v>260</v>
      </c>
      <c r="AD268" s="34">
        <f t="shared" ref="AD268:AG268" si="86">SUM(AD16)</f>
        <v>1.1599999999999999</v>
      </c>
      <c r="AE268" s="34">
        <f t="shared" si="86"/>
        <v>1.1599999999999999</v>
      </c>
      <c r="AF268" s="34">
        <f t="shared" si="86"/>
        <v>0.81</v>
      </c>
      <c r="AG268" s="34">
        <f t="shared" si="86"/>
        <v>0.53</v>
      </c>
      <c r="AJ268" s="34" t="s">
        <v>260</v>
      </c>
      <c r="AK268" s="34">
        <f t="shared" ref="AK268:AN268" si="87">SUM(AK16)</f>
        <v>1.27</v>
      </c>
      <c r="AL268" s="34">
        <f t="shared" si="87"/>
        <v>2.73</v>
      </c>
      <c r="AM268" s="34">
        <f t="shared" si="87"/>
        <v>0.88</v>
      </c>
      <c r="AN268" s="34">
        <f t="shared" si="87"/>
        <v>0.67</v>
      </c>
      <c r="AQ268" s="32" t="s">
        <v>260</v>
      </c>
      <c r="AR268" s="32">
        <f t="shared" ref="AR268:AU268" si="88">SUM(AR16)</f>
        <v>1.79</v>
      </c>
      <c r="AS268" s="32">
        <f t="shared" si="88"/>
        <v>2.2400000000000002</v>
      </c>
      <c r="AT268" s="32">
        <f t="shared" si="88"/>
        <v>1.1100000000000001</v>
      </c>
      <c r="AU268" s="32">
        <f t="shared" si="88"/>
        <v>2.89</v>
      </c>
      <c r="AX268" s="32" t="s">
        <v>260</v>
      </c>
      <c r="AY268" s="32">
        <f t="shared" ref="AY268:BB268" si="89">SUM(AY16)</f>
        <v>1.35</v>
      </c>
      <c r="AZ268" s="32">
        <f t="shared" si="89"/>
        <v>1.94</v>
      </c>
      <c r="BA268" s="32">
        <f t="shared" si="89"/>
        <v>1.08</v>
      </c>
      <c r="BB268" s="32">
        <f t="shared" si="89"/>
        <v>1.1000000000000001</v>
      </c>
      <c r="BE268" s="32" t="s">
        <v>260</v>
      </c>
      <c r="BF268" s="32">
        <f t="shared" ref="BF268:BI268" si="90">SUM(BF16)</f>
        <v>1.73</v>
      </c>
      <c r="BG268" s="32">
        <f t="shared" si="90"/>
        <v>3.48</v>
      </c>
      <c r="BH268" s="32">
        <f t="shared" si="90"/>
        <v>1.18</v>
      </c>
      <c r="BI268" s="32">
        <f t="shared" si="90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91">SUM(BP16)</f>
        <v>1.81</v>
      </c>
      <c r="BQ268" s="32">
        <f t="shared" si="91"/>
        <v>5.46</v>
      </c>
      <c r="BR268" s="32">
        <f t="shared" si="91"/>
        <v>1.2</v>
      </c>
      <c r="BS268" s="32">
        <f t="shared" si="91"/>
        <v>0.42</v>
      </c>
      <c r="BV268" s="2" t="s">
        <v>260</v>
      </c>
      <c r="BW268" s="1">
        <f t="shared" ref="BW268:BZ268" si="92">SUM(BW16)</f>
        <v>1.65</v>
      </c>
      <c r="BX268" s="2">
        <f t="shared" si="92"/>
        <v>3.83</v>
      </c>
      <c r="BY268" s="2">
        <f t="shared" si="92"/>
        <v>1.06</v>
      </c>
      <c r="BZ268" s="2">
        <f t="shared" si="92"/>
        <v>1.44</v>
      </c>
      <c r="CC268" s="2" t="s">
        <v>260</v>
      </c>
      <c r="CD268" s="2">
        <f t="shared" si="66"/>
        <v>1.82</v>
      </c>
      <c r="CE268" s="2">
        <f t="shared" si="66"/>
        <v>4.83</v>
      </c>
      <c r="CF268" s="2">
        <f t="shared" si="66"/>
        <v>1.21</v>
      </c>
      <c r="CG268" s="2">
        <f t="shared" si="66"/>
        <v>0.52</v>
      </c>
      <c r="CJ268" s="34" t="s">
        <v>260</v>
      </c>
      <c r="CK268" s="34">
        <f t="shared" ref="CK268:CN268" si="93">SUM(CK16)</f>
        <v>1.95</v>
      </c>
      <c r="CL268" s="34">
        <f t="shared" si="93"/>
        <v>5.38</v>
      </c>
      <c r="CM268" s="34">
        <f t="shared" si="93"/>
        <v>1.31</v>
      </c>
      <c r="CN268" s="34">
        <f t="shared" si="93"/>
        <v>0.27</v>
      </c>
      <c r="CQ268" s="34" t="s">
        <v>260</v>
      </c>
      <c r="CR268" s="34">
        <f t="shared" ref="CR268:CU268" si="94">SUM(CR16)</f>
        <v>1.99</v>
      </c>
      <c r="CS268" s="34">
        <f t="shared" si="94"/>
        <v>5.2</v>
      </c>
      <c r="CT268" s="34">
        <f t="shared" si="94"/>
        <v>1.31</v>
      </c>
      <c r="CU268" s="34">
        <f t="shared" si="94"/>
        <v>0.96</v>
      </c>
      <c r="CX268" s="34" t="s">
        <v>260</v>
      </c>
      <c r="CY268" s="34">
        <f t="shared" ref="CY268:DB268" si="95">SUM(CY16)</f>
        <v>1.95</v>
      </c>
      <c r="CZ268" s="34">
        <f t="shared" si="95"/>
        <v>6.73</v>
      </c>
      <c r="DA268" s="34">
        <f t="shared" si="95"/>
        <v>1.1299999999999999</v>
      </c>
      <c r="DB268" s="34">
        <f t="shared" si="95"/>
        <v>0.7</v>
      </c>
      <c r="DE268" s="34" t="s">
        <v>260</v>
      </c>
      <c r="DF268" s="34">
        <f t="shared" ref="DF268:DI268" si="96">SUM(DF16)</f>
        <v>2.31</v>
      </c>
      <c r="DG268" s="34">
        <f t="shared" si="96"/>
        <v>7.12</v>
      </c>
      <c r="DH268" s="34">
        <f t="shared" si="96"/>
        <v>1.1000000000000001</v>
      </c>
      <c r="DI268" s="34">
        <f t="shared" si="96"/>
        <v>0.6</v>
      </c>
      <c r="DL268" s="34" t="s">
        <v>260</v>
      </c>
      <c r="DM268" s="34">
        <f t="shared" ref="DM268:DP268" si="97">SUM(DM16)</f>
        <v>1.67</v>
      </c>
      <c r="DN268" s="34">
        <f t="shared" si="97"/>
        <v>4.0199999999999996</v>
      </c>
      <c r="DO268" s="34">
        <f t="shared" si="97"/>
        <v>1</v>
      </c>
      <c r="DP268" s="34">
        <f t="shared" si="97"/>
        <v>0.94</v>
      </c>
      <c r="DS268" s="34" t="s">
        <v>260</v>
      </c>
      <c r="DT268" s="34">
        <f t="shared" ref="DT268:DW268" si="98">SUM(DT16)</f>
        <v>1.85</v>
      </c>
      <c r="DU268" s="34">
        <f t="shared" si="98"/>
        <v>3.07</v>
      </c>
      <c r="DV268" s="34">
        <f t="shared" si="98"/>
        <v>1.61</v>
      </c>
      <c r="DW268" s="34">
        <f t="shared" si="98"/>
        <v>0.72</v>
      </c>
      <c r="DZ268" s="34" t="s">
        <v>260</v>
      </c>
      <c r="EA268" s="34">
        <f t="shared" ref="EA268:ED268" si="99">SUM(EA16)</f>
        <v>1.77</v>
      </c>
      <c r="EB268" s="34">
        <f t="shared" si="99"/>
        <v>3.43</v>
      </c>
      <c r="EC268" s="34">
        <f t="shared" si="99"/>
        <v>1.17</v>
      </c>
      <c r="ED268" s="34">
        <f t="shared" si="99"/>
        <v>0.59</v>
      </c>
      <c r="EG268" s="34" t="s">
        <v>260</v>
      </c>
      <c r="EH268" s="34">
        <f t="shared" ref="EH268:EK268" si="100">SUM(EH16)</f>
        <v>2.16</v>
      </c>
      <c r="EI268" s="34">
        <f t="shared" si="100"/>
        <v>2.04</v>
      </c>
      <c r="EJ268" s="34">
        <f t="shared" si="100"/>
        <v>2.23</v>
      </c>
      <c r="EK268" s="34">
        <f t="shared" si="100"/>
        <v>0.52</v>
      </c>
      <c r="EN268" s="34" t="s">
        <v>260</v>
      </c>
      <c r="EO268" s="34">
        <f t="shared" ref="EO268:ER268" si="101">SUM(EO16)</f>
        <v>2.42</v>
      </c>
      <c r="EP268" s="34">
        <f t="shared" si="101"/>
        <v>3.84</v>
      </c>
      <c r="EQ268" s="34">
        <f t="shared" si="101"/>
        <v>2.21</v>
      </c>
      <c r="ER268" s="34">
        <f t="shared" si="101"/>
        <v>0.74</v>
      </c>
      <c r="EU268" s="34" t="s">
        <v>260</v>
      </c>
      <c r="EV268" s="34">
        <f t="shared" ref="EV268:EY268" si="102">SUM(EV16)</f>
        <v>1.67</v>
      </c>
      <c r="EW268" s="34">
        <f t="shared" si="102"/>
        <v>3.05</v>
      </c>
      <c r="EX268" s="34">
        <f t="shared" si="102"/>
        <v>1.45</v>
      </c>
      <c r="EY268" s="34">
        <f t="shared" si="102"/>
        <v>0.6</v>
      </c>
      <c r="FC268" s="34">
        <f t="shared" ref="FC268:FF268" si="103">SUM(FC16)</f>
        <v>2.2799999999999998</v>
      </c>
      <c r="FD268" s="34">
        <f t="shared" si="103"/>
        <v>7.44</v>
      </c>
      <c r="FE268" s="34">
        <f t="shared" si="103"/>
        <v>1.43</v>
      </c>
      <c r="FF268" s="34">
        <f t="shared" si="103"/>
        <v>0.11</v>
      </c>
      <c r="FG268" s="34"/>
      <c r="FJ268" s="34">
        <f t="shared" ref="FJ268:FM268" si="104">SUM(FJ16)</f>
        <v>2.0299999999999998</v>
      </c>
      <c r="FK268" s="34">
        <f t="shared" si="104"/>
        <v>4.42</v>
      </c>
      <c r="FL268" s="34">
        <f t="shared" si="104"/>
        <v>1.95</v>
      </c>
      <c r="FM268" s="34">
        <f t="shared" si="104"/>
        <v>0.26</v>
      </c>
      <c r="FQ268" s="34">
        <f t="shared" ref="FQ268:FT268" si="105">SUM(FQ16)</f>
        <v>2.4500000000000002</v>
      </c>
      <c r="FR268" s="34">
        <f t="shared" si="105"/>
        <v>6.24</v>
      </c>
      <c r="FS268" s="34">
        <f t="shared" si="105"/>
        <v>1.95</v>
      </c>
      <c r="FT268" s="34">
        <f t="shared" si="105"/>
        <v>0.62</v>
      </c>
      <c r="FX268" s="34">
        <f t="shared" ref="FX268:GA268" si="106">SUM(FX16)</f>
        <v>2.93</v>
      </c>
      <c r="FY268" s="34">
        <f t="shared" si="106"/>
        <v>9.01</v>
      </c>
      <c r="FZ268" s="34">
        <f t="shared" si="106"/>
        <v>1.67</v>
      </c>
      <c r="GA268" s="34">
        <f t="shared" si="106"/>
        <v>1.19</v>
      </c>
      <c r="GE268" s="34">
        <f t="shared" ref="GE268:GH268" si="107">SUM(GE16)</f>
        <v>3.27</v>
      </c>
      <c r="GF268" s="34">
        <f t="shared" si="107"/>
        <v>8.32</v>
      </c>
      <c r="GG268" s="34">
        <f t="shared" si="107"/>
        <v>2.38</v>
      </c>
      <c r="GH268" s="34">
        <f t="shared" si="107"/>
        <v>0.87</v>
      </c>
    </row>
    <row r="269" spans="1:190" x14ac:dyDescent="0.25">
      <c r="A269" s="34" t="s">
        <v>261</v>
      </c>
      <c r="B269" s="34">
        <f t="shared" ref="B269:E269" si="108">SUM(B17)</f>
        <v>23.52</v>
      </c>
      <c r="C269" s="34">
        <f t="shared" si="108"/>
        <v>16.649999999999999</v>
      </c>
      <c r="D269" s="34">
        <f t="shared" si="108"/>
        <v>29.54</v>
      </c>
      <c r="E269" s="34">
        <f t="shared" si="108"/>
        <v>12.05</v>
      </c>
      <c r="H269" s="34" t="s">
        <v>261</v>
      </c>
      <c r="I269" s="34">
        <f t="shared" ref="I269:L269" si="109">SUM(I17)</f>
        <v>21.18</v>
      </c>
      <c r="J269" s="34">
        <f t="shared" si="109"/>
        <v>12.69</v>
      </c>
      <c r="K269" s="34">
        <f t="shared" si="109"/>
        <v>26.99</v>
      </c>
      <c r="L269" s="34">
        <f t="shared" si="109"/>
        <v>11.66</v>
      </c>
      <c r="O269" s="34" t="s">
        <v>261</v>
      </c>
      <c r="P269" s="34">
        <f t="shared" ref="P269:S269" si="110">SUM(P17)</f>
        <v>26.81</v>
      </c>
      <c r="Q269" s="34">
        <f t="shared" si="110"/>
        <v>16.399999999999999</v>
      </c>
      <c r="R269" s="34">
        <f t="shared" si="110"/>
        <v>28.75</v>
      </c>
      <c r="S269" s="34">
        <f t="shared" si="110"/>
        <v>32.25</v>
      </c>
      <c r="V269" s="34" t="s">
        <v>261</v>
      </c>
      <c r="W269" s="34">
        <f t="shared" ref="W269:Z269" si="111">SUM(W17)</f>
        <v>26.48</v>
      </c>
      <c r="X269" s="34">
        <f t="shared" si="111"/>
        <v>15.37</v>
      </c>
      <c r="Y269" s="34">
        <f t="shared" si="111"/>
        <v>29.46</v>
      </c>
      <c r="Z269" s="34">
        <f t="shared" si="111"/>
        <v>30.85</v>
      </c>
      <c r="AC269" s="34" t="s">
        <v>261</v>
      </c>
      <c r="AD269" s="34">
        <f t="shared" ref="AD269:AG269" si="112">SUM(AD17)</f>
        <v>27.24</v>
      </c>
      <c r="AE269" s="34">
        <f t="shared" si="112"/>
        <v>18.309999999999999</v>
      </c>
      <c r="AF269" s="34">
        <f t="shared" si="112"/>
        <v>29.84</v>
      </c>
      <c r="AG269" s="34">
        <f t="shared" si="112"/>
        <v>29.89</v>
      </c>
      <c r="AJ269" s="34" t="s">
        <v>261</v>
      </c>
      <c r="AK269" s="34">
        <f t="shared" ref="AK269:AN269" si="113">SUM(AK17)</f>
        <v>38.85</v>
      </c>
      <c r="AL269" s="34">
        <f t="shared" si="113"/>
        <v>17.54</v>
      </c>
      <c r="AM269" s="34">
        <f t="shared" si="113"/>
        <v>40.33</v>
      </c>
      <c r="AN269" s="34">
        <f t="shared" si="113"/>
        <v>54.2</v>
      </c>
      <c r="AQ269" s="32" t="s">
        <v>261</v>
      </c>
      <c r="AR269" s="32">
        <f t="shared" ref="AR269:AU269" si="114">SUM(AR17)</f>
        <v>38.520000000000003</v>
      </c>
      <c r="AS269" s="32">
        <f t="shared" si="114"/>
        <v>21.07</v>
      </c>
      <c r="AT269" s="32">
        <f t="shared" si="114"/>
        <v>41.62</v>
      </c>
      <c r="AU269" s="32">
        <f t="shared" si="114"/>
        <v>51.61</v>
      </c>
      <c r="AX269" s="32" t="s">
        <v>261</v>
      </c>
      <c r="AY269" s="32">
        <f t="shared" ref="AY269:BB269" si="115">SUM(AY17)</f>
        <v>37.53</v>
      </c>
      <c r="AZ269" s="32">
        <f t="shared" si="115"/>
        <v>36.61</v>
      </c>
      <c r="BA269" s="32">
        <f t="shared" si="115"/>
        <v>40.840000000000003</v>
      </c>
      <c r="BB269" s="32">
        <f t="shared" si="115"/>
        <v>33.31</v>
      </c>
      <c r="BE269" s="32" t="s">
        <v>261</v>
      </c>
      <c r="BF269" s="32">
        <f t="shared" ref="BF269:BI269" si="116">SUM(BF17)</f>
        <v>38.32</v>
      </c>
      <c r="BG269" s="32">
        <f t="shared" si="116"/>
        <v>31.64</v>
      </c>
      <c r="BH269" s="32">
        <f t="shared" si="116"/>
        <v>43.36</v>
      </c>
      <c r="BI269" s="32">
        <f t="shared" si="116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117">SUM(BP17)</f>
        <v>40.06</v>
      </c>
      <c r="BQ269" s="32">
        <f t="shared" si="117"/>
        <v>34.31</v>
      </c>
      <c r="BR269" s="32">
        <f t="shared" si="117"/>
        <v>46.09</v>
      </c>
      <c r="BS269" s="32">
        <f t="shared" si="117"/>
        <v>30.53</v>
      </c>
      <c r="BV269" s="2" t="s">
        <v>261</v>
      </c>
      <c r="BW269" s="2">
        <f>SUM(BW17)</f>
        <v>38.340000000000003</v>
      </c>
      <c r="BX269" s="2">
        <f t="shared" ref="BX269:BZ269" si="118">SUM(BX17)</f>
        <v>36</v>
      </c>
      <c r="BY269" s="2">
        <f t="shared" si="118"/>
        <v>43.88</v>
      </c>
      <c r="BZ269" s="2">
        <f t="shared" si="118"/>
        <v>28.86</v>
      </c>
      <c r="CC269" s="2" t="s">
        <v>261</v>
      </c>
      <c r="CD269" s="2">
        <f t="shared" si="66"/>
        <v>37.57</v>
      </c>
      <c r="CE269" s="2">
        <f t="shared" si="66"/>
        <v>33.1</v>
      </c>
      <c r="CF269" s="2">
        <f t="shared" si="66"/>
        <v>42.37</v>
      </c>
      <c r="CG269" s="2">
        <f t="shared" si="66"/>
        <v>31.22</v>
      </c>
      <c r="CJ269" s="34" t="s">
        <v>261</v>
      </c>
      <c r="CK269" s="34">
        <f t="shared" ref="CK269:CN269" si="119">SUM(CK17)</f>
        <v>37.659999999999997</v>
      </c>
      <c r="CL269" s="34">
        <f t="shared" si="119"/>
        <v>29.74</v>
      </c>
      <c r="CM269" s="34">
        <f t="shared" si="119"/>
        <v>43.48</v>
      </c>
      <c r="CN269" s="34">
        <f t="shared" si="119"/>
        <v>32.78</v>
      </c>
      <c r="CQ269" s="34" t="s">
        <v>261</v>
      </c>
      <c r="CR269" s="34">
        <f t="shared" ref="CR269:CU269" si="120">SUM(CR17)</f>
        <v>38.11</v>
      </c>
      <c r="CS269" s="34">
        <f t="shared" si="120"/>
        <v>36.119999999999997</v>
      </c>
      <c r="CT269" s="34">
        <f t="shared" si="120"/>
        <v>42.19</v>
      </c>
      <c r="CU269" s="34">
        <f t="shared" si="120"/>
        <v>33.33</v>
      </c>
      <c r="CX269" s="34" t="s">
        <v>261</v>
      </c>
      <c r="CY269" s="34">
        <f t="shared" ref="CY269:DB269" si="121">SUM(CY17)</f>
        <v>38.15</v>
      </c>
      <c r="CZ269" s="34">
        <f t="shared" si="121"/>
        <v>27.23</v>
      </c>
      <c r="DA269" s="34">
        <f t="shared" si="121"/>
        <v>44.17</v>
      </c>
      <c r="DB269" s="34">
        <f t="shared" si="121"/>
        <v>33.97</v>
      </c>
      <c r="DE269" s="34" t="s">
        <v>261</v>
      </c>
      <c r="DF269" s="34">
        <f t="shared" ref="DF269:DI269" si="122">SUM(DF17)</f>
        <v>36.54</v>
      </c>
      <c r="DG269" s="34">
        <f t="shared" si="122"/>
        <v>29.34</v>
      </c>
      <c r="DH269" s="34">
        <f t="shared" si="122"/>
        <v>42.68</v>
      </c>
      <c r="DI269" s="34">
        <f t="shared" si="122"/>
        <v>28.68</v>
      </c>
      <c r="DL269" s="34" t="s">
        <v>261</v>
      </c>
      <c r="DM269" s="34">
        <f t="shared" ref="DM269:DP269" si="123">SUM(DM17)</f>
        <v>38.07</v>
      </c>
      <c r="DN269" s="34">
        <f t="shared" si="123"/>
        <v>30.55</v>
      </c>
      <c r="DO269" s="34">
        <f t="shared" si="123"/>
        <v>45.04</v>
      </c>
      <c r="DP269" s="34">
        <f t="shared" si="123"/>
        <v>27.73</v>
      </c>
      <c r="DS269" s="34" t="s">
        <v>261</v>
      </c>
      <c r="DT269" s="34">
        <f t="shared" ref="DT269:DW269" si="124">SUM(DT17)</f>
        <v>38.18</v>
      </c>
      <c r="DU269" s="34">
        <f t="shared" si="124"/>
        <v>31.78</v>
      </c>
      <c r="DV269" s="34">
        <f t="shared" si="124"/>
        <v>44.97</v>
      </c>
      <c r="DW269" s="34">
        <f t="shared" si="124"/>
        <v>28.43</v>
      </c>
      <c r="DZ269" s="34" t="s">
        <v>261</v>
      </c>
      <c r="EA269" s="34">
        <f t="shared" ref="EA269:ED269" si="125">SUM(EA17)</f>
        <v>38.479999999999997</v>
      </c>
      <c r="EB269" s="34">
        <f t="shared" si="125"/>
        <v>34.57</v>
      </c>
      <c r="EC269" s="34">
        <f t="shared" si="125"/>
        <v>43.92</v>
      </c>
      <c r="ED269" s="34">
        <f t="shared" si="125"/>
        <v>31.8</v>
      </c>
      <c r="EG269" s="34" t="s">
        <v>261</v>
      </c>
      <c r="EH269" s="34">
        <f t="shared" ref="EH269:EK269" si="126">SUM(EH17)</f>
        <v>39.450000000000003</v>
      </c>
      <c r="EI269" s="34">
        <f t="shared" si="126"/>
        <v>33.33</v>
      </c>
      <c r="EJ269" s="34">
        <f t="shared" si="126"/>
        <v>45.25</v>
      </c>
      <c r="EK269" s="34">
        <f t="shared" si="126"/>
        <v>32.83</v>
      </c>
      <c r="EN269" s="34" t="s">
        <v>261</v>
      </c>
      <c r="EO269" s="34">
        <f t="shared" ref="EO269:ER269" si="127">SUM(EO17)</f>
        <v>39.090000000000003</v>
      </c>
      <c r="EP269" s="34">
        <f t="shared" si="127"/>
        <v>28.96</v>
      </c>
      <c r="EQ269" s="34">
        <f t="shared" si="127"/>
        <v>45.81</v>
      </c>
      <c r="ER269" s="34">
        <f t="shared" si="127"/>
        <v>31.05</v>
      </c>
      <c r="EU269" s="34" t="s">
        <v>261</v>
      </c>
      <c r="EV269" s="34">
        <f t="shared" ref="EV269:EY269" si="128">SUM(EV17)</f>
        <v>38.46</v>
      </c>
      <c r="EW269" s="34">
        <f t="shared" si="128"/>
        <v>29.88</v>
      </c>
      <c r="EX269" s="34">
        <f t="shared" si="128"/>
        <v>45.47</v>
      </c>
      <c r="EY269" s="34">
        <f t="shared" si="128"/>
        <v>28.87</v>
      </c>
      <c r="FC269" s="34">
        <f t="shared" ref="FC269:FF269" si="129">SUM(FC17)</f>
        <v>36.94</v>
      </c>
      <c r="FD269" s="34">
        <f t="shared" si="129"/>
        <v>26.96</v>
      </c>
      <c r="FE269" s="34">
        <f t="shared" si="129"/>
        <v>44.44</v>
      </c>
      <c r="FF269" s="34">
        <f t="shared" si="129"/>
        <v>26.72</v>
      </c>
      <c r="FG269" s="34"/>
      <c r="FJ269" s="34">
        <f t="shared" ref="FJ269:FM269" si="130">SUM(FJ17)</f>
        <v>38.119999999999997</v>
      </c>
      <c r="FK269" s="34">
        <f t="shared" si="130"/>
        <v>28.81</v>
      </c>
      <c r="FL269" s="34">
        <f t="shared" si="130"/>
        <v>44.17</v>
      </c>
      <c r="FM269" s="34">
        <f t="shared" si="130"/>
        <v>31.87</v>
      </c>
      <c r="FQ269" s="34">
        <f t="shared" ref="FQ269:FT269" si="131">SUM(FQ17)</f>
        <v>36.42</v>
      </c>
      <c r="FR269" s="34">
        <f t="shared" si="131"/>
        <v>24.51</v>
      </c>
      <c r="FS269" s="34">
        <f t="shared" si="131"/>
        <v>44.07</v>
      </c>
      <c r="FT269" s="34">
        <f t="shared" si="131"/>
        <v>27.68</v>
      </c>
      <c r="FX269" s="34">
        <f t="shared" ref="FX269:GA269" si="132">SUM(FX17)</f>
        <v>37.65</v>
      </c>
      <c r="FY269" s="34">
        <f t="shared" si="132"/>
        <v>24.83</v>
      </c>
      <c r="FZ269" s="34">
        <f t="shared" si="132"/>
        <v>44.4</v>
      </c>
      <c r="GA269" s="34">
        <f t="shared" si="132"/>
        <v>31.16</v>
      </c>
      <c r="GE269" s="34">
        <f t="shared" ref="GE269:GH269" si="133">SUM(GE17)</f>
        <v>36.33</v>
      </c>
      <c r="GF269" s="34">
        <f t="shared" si="133"/>
        <v>26.03</v>
      </c>
      <c r="GG269" s="34">
        <f t="shared" si="133"/>
        <v>42.84</v>
      </c>
      <c r="GH269" s="34">
        <f t="shared" si="133"/>
        <v>28.67</v>
      </c>
    </row>
    <row r="270" spans="1:190" x14ac:dyDescent="0.25">
      <c r="A270" s="34" t="s">
        <v>262</v>
      </c>
      <c r="B270" s="34">
        <f t="shared" ref="B270:E270" si="134">SUM(B18)</f>
        <v>24.25</v>
      </c>
      <c r="C270" s="34">
        <f t="shared" si="134"/>
        <v>21.23</v>
      </c>
      <c r="D270" s="34">
        <f t="shared" si="134"/>
        <v>18.63</v>
      </c>
      <c r="E270" s="34">
        <f t="shared" si="134"/>
        <v>49.67</v>
      </c>
      <c r="H270" s="34" t="s">
        <v>262</v>
      </c>
      <c r="I270" s="34">
        <f t="shared" ref="I270:L270" si="135">SUM(I18)</f>
        <v>26.24</v>
      </c>
      <c r="J270" s="34">
        <f t="shared" si="135"/>
        <v>23.42</v>
      </c>
      <c r="K270" s="34">
        <f t="shared" si="135"/>
        <v>20.190000000000001</v>
      </c>
      <c r="L270" s="34">
        <f t="shared" si="135"/>
        <v>54.74</v>
      </c>
      <c r="O270" s="34" t="s">
        <v>262</v>
      </c>
      <c r="P270" s="34">
        <f t="shared" ref="P270:S270" si="136">SUM(P18)</f>
        <v>21.54</v>
      </c>
      <c r="Q270" s="34">
        <f t="shared" si="136"/>
        <v>19.920000000000002</v>
      </c>
      <c r="R270" s="34">
        <f t="shared" si="136"/>
        <v>19.52</v>
      </c>
      <c r="S270" s="34">
        <f t="shared" si="136"/>
        <v>32.369999999999997</v>
      </c>
      <c r="V270" s="34" t="s">
        <v>262</v>
      </c>
      <c r="W270" s="34">
        <f t="shared" ref="W270:Z270" si="137">SUM(W18)</f>
        <v>21.37</v>
      </c>
      <c r="X270" s="34">
        <f t="shared" si="137"/>
        <v>22.81</v>
      </c>
      <c r="Y270" s="34">
        <f t="shared" si="137"/>
        <v>19.54</v>
      </c>
      <c r="Z270" s="34">
        <f t="shared" si="137"/>
        <v>29.94</v>
      </c>
      <c r="AC270" s="34" t="s">
        <v>262</v>
      </c>
      <c r="AD270" s="34">
        <f t="shared" ref="AD270:AG270" si="138">SUM(AD18)</f>
        <v>20.47</v>
      </c>
      <c r="AE270" s="34">
        <f t="shared" si="138"/>
        <v>16.78</v>
      </c>
      <c r="AF270" s="34">
        <f t="shared" si="138"/>
        <v>19.21</v>
      </c>
      <c r="AG270" s="34">
        <f t="shared" si="138"/>
        <v>31.07</v>
      </c>
      <c r="AJ270" s="34" t="s">
        <v>262</v>
      </c>
      <c r="AK270" s="34">
        <f t="shared" ref="AK270:AN270" si="139">SUM(AK18)</f>
        <v>10.84</v>
      </c>
      <c r="AL270" s="34">
        <f t="shared" si="139"/>
        <v>23.1</v>
      </c>
      <c r="AM270" s="34">
        <f t="shared" si="139"/>
        <v>9.74</v>
      </c>
      <c r="AN270" s="34">
        <f t="shared" si="139"/>
        <v>5.68</v>
      </c>
      <c r="AQ270" s="32" t="s">
        <v>262</v>
      </c>
      <c r="AR270" s="32">
        <f t="shared" ref="AR270:AU270" si="140">SUM(AR18)</f>
        <v>8.4499999999999993</v>
      </c>
      <c r="AS270" s="32">
        <f t="shared" si="140"/>
        <v>19.23</v>
      </c>
      <c r="AT270" s="32">
        <f t="shared" si="140"/>
        <v>6.24</v>
      </c>
      <c r="AU270" s="32">
        <f t="shared" si="140"/>
        <v>6.66</v>
      </c>
      <c r="AX270" s="32" t="s">
        <v>262</v>
      </c>
      <c r="AY270" s="32">
        <f t="shared" ref="AY270:BB270" si="141">SUM(AY18)</f>
        <v>12.24</v>
      </c>
      <c r="AZ270" s="32">
        <f t="shared" si="141"/>
        <v>8.25</v>
      </c>
      <c r="BA270" s="32">
        <f t="shared" si="141"/>
        <v>8.2100000000000009</v>
      </c>
      <c r="BB270" s="32">
        <f t="shared" si="141"/>
        <v>28.52</v>
      </c>
      <c r="BE270" s="32" t="s">
        <v>262</v>
      </c>
      <c r="BF270" s="32">
        <f t="shared" ref="BF270:BI270" si="142">SUM(BF18)</f>
        <v>11.04</v>
      </c>
      <c r="BG270" s="32">
        <f t="shared" si="142"/>
        <v>8.92</v>
      </c>
      <c r="BH270" s="32">
        <f t="shared" si="142"/>
        <v>6.39</v>
      </c>
      <c r="BI270" s="32">
        <f t="shared" si="142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43">SUM(BP18)</f>
        <v>11.21</v>
      </c>
      <c r="BQ270" s="32">
        <f t="shared" si="143"/>
        <v>5.74</v>
      </c>
      <c r="BR270" s="32">
        <f t="shared" si="143"/>
        <v>6.63</v>
      </c>
      <c r="BS270" s="32">
        <f t="shared" si="143"/>
        <v>32.479999999999997</v>
      </c>
      <c r="BV270" s="2" t="s">
        <v>262</v>
      </c>
      <c r="BW270" s="2">
        <f t="shared" ref="BW270:BZ270" si="144">SUM(BW18)</f>
        <v>11.63</v>
      </c>
      <c r="BX270" s="2">
        <f t="shared" si="144"/>
        <v>4.8099999999999996</v>
      </c>
      <c r="BY270" s="2">
        <f t="shared" si="144"/>
        <v>7.41</v>
      </c>
      <c r="BZ270" s="2">
        <f t="shared" si="144"/>
        <v>31.66</v>
      </c>
      <c r="CC270" s="2" t="s">
        <v>262</v>
      </c>
      <c r="CD270" s="2">
        <f t="shared" si="66"/>
        <v>9.8000000000000007</v>
      </c>
      <c r="CE270" s="2">
        <f t="shared" si="66"/>
        <v>2.76</v>
      </c>
      <c r="CF270" s="2">
        <f t="shared" si="66"/>
        <v>6.17</v>
      </c>
      <c r="CG270" s="2">
        <f t="shared" si="66"/>
        <v>26.48</v>
      </c>
      <c r="CJ270" s="34" t="s">
        <v>262</v>
      </c>
      <c r="CK270" s="34">
        <f t="shared" ref="CK270:CN270" si="145">SUM(CK18)</f>
        <v>9.18</v>
      </c>
      <c r="CL270" s="34">
        <f t="shared" si="145"/>
        <v>2.33</v>
      </c>
      <c r="CM270" s="34">
        <f t="shared" si="145"/>
        <v>5.46</v>
      </c>
      <c r="CN270" s="34">
        <f t="shared" si="145"/>
        <v>26.09</v>
      </c>
      <c r="CQ270" s="34" t="s">
        <v>262</v>
      </c>
      <c r="CR270" s="34">
        <f t="shared" ref="CR270:CU270" si="146">SUM(CR18)</f>
        <v>10.39</v>
      </c>
      <c r="CS270" s="34">
        <f t="shared" si="146"/>
        <v>4.43</v>
      </c>
      <c r="CT270" s="34">
        <f t="shared" si="146"/>
        <v>6.93</v>
      </c>
      <c r="CU270" s="34">
        <f t="shared" si="146"/>
        <v>26.15</v>
      </c>
      <c r="CX270" s="34" t="s">
        <v>262</v>
      </c>
      <c r="CY270" s="34">
        <f t="shared" ref="CY270:DB270" si="147">SUM(CY18)</f>
        <v>9.34</v>
      </c>
      <c r="CZ270" s="34">
        <f t="shared" si="147"/>
        <v>3.87</v>
      </c>
      <c r="DA270" s="34">
        <f t="shared" si="147"/>
        <v>5.82</v>
      </c>
      <c r="DB270" s="34">
        <f t="shared" si="147"/>
        <v>25.43</v>
      </c>
      <c r="DE270" s="34" t="s">
        <v>262</v>
      </c>
      <c r="DF270" s="34">
        <f t="shared" ref="DF270:DI270" si="148">SUM(DF18)</f>
        <v>10.54</v>
      </c>
      <c r="DG270" s="34">
        <f t="shared" si="148"/>
        <v>3.75</v>
      </c>
      <c r="DH270" s="34">
        <f t="shared" si="148"/>
        <v>7.26</v>
      </c>
      <c r="DI270" s="34">
        <f t="shared" si="148"/>
        <v>26.31</v>
      </c>
      <c r="DL270" s="34" t="s">
        <v>262</v>
      </c>
      <c r="DM270" s="34">
        <f t="shared" ref="DM270:DP270" si="149">SUM(DM18)</f>
        <v>10.07</v>
      </c>
      <c r="DN270" s="34">
        <f t="shared" si="149"/>
        <v>4.7</v>
      </c>
      <c r="DO270" s="34">
        <f t="shared" si="149"/>
        <v>5.47</v>
      </c>
      <c r="DP270" s="34">
        <f t="shared" si="149"/>
        <v>28.52</v>
      </c>
      <c r="DS270" s="34" t="s">
        <v>262</v>
      </c>
      <c r="DT270" s="34">
        <f t="shared" ref="DT270:DW270" si="150">SUM(DT18)</f>
        <v>10.029999999999999</v>
      </c>
      <c r="DU270" s="34">
        <f t="shared" si="150"/>
        <v>7.17</v>
      </c>
      <c r="DV270" s="34">
        <f t="shared" si="150"/>
        <v>4.62</v>
      </c>
      <c r="DW270" s="34">
        <f t="shared" si="150"/>
        <v>27.86</v>
      </c>
      <c r="DZ270" s="34" t="s">
        <v>262</v>
      </c>
      <c r="EA270" s="34">
        <f t="shared" ref="EA270:ED270" si="151">SUM(EA18)</f>
        <v>9.36</v>
      </c>
      <c r="EB270" s="34">
        <f t="shared" si="151"/>
        <v>4.01</v>
      </c>
      <c r="EC270" s="34">
        <f t="shared" si="151"/>
        <v>6.16</v>
      </c>
      <c r="ED270" s="34">
        <f t="shared" si="151"/>
        <v>24.25</v>
      </c>
      <c r="EG270" s="34" t="s">
        <v>262</v>
      </c>
      <c r="EH270" s="34">
        <f t="shared" ref="EH270:EK270" si="152">SUM(EH18)</f>
        <v>8.24</v>
      </c>
      <c r="EI270" s="34">
        <f t="shared" si="152"/>
        <v>3.74</v>
      </c>
      <c r="EJ270" s="34">
        <f t="shared" si="152"/>
        <v>3.45</v>
      </c>
      <c r="EK270" s="34">
        <f t="shared" si="152"/>
        <v>24.69</v>
      </c>
      <c r="EN270" s="34" t="s">
        <v>262</v>
      </c>
      <c r="EO270" s="34">
        <f t="shared" ref="EO270:ER270" si="153">SUM(EO18)</f>
        <v>7.84</v>
      </c>
      <c r="EP270" s="34">
        <f t="shared" si="153"/>
        <v>6.14</v>
      </c>
      <c r="EQ270" s="34">
        <f t="shared" si="153"/>
        <v>4</v>
      </c>
      <c r="ER270" s="34">
        <f t="shared" si="153"/>
        <v>23.25</v>
      </c>
      <c r="EU270" s="34" t="s">
        <v>262</v>
      </c>
      <c r="EV270" s="34">
        <f t="shared" ref="EV270:EY270" si="154">SUM(EV18)</f>
        <v>7.67</v>
      </c>
      <c r="EW270" s="34">
        <f t="shared" si="154"/>
        <v>5.81</v>
      </c>
      <c r="EX270" s="34">
        <f t="shared" si="154"/>
        <v>3.3</v>
      </c>
      <c r="EY270" s="34">
        <f t="shared" si="154"/>
        <v>23.27</v>
      </c>
      <c r="FC270" s="34">
        <f t="shared" ref="FC270:FF270" si="155">SUM(FC18)</f>
        <v>7.52</v>
      </c>
      <c r="FD270" s="34">
        <f t="shared" si="155"/>
        <v>3.52</v>
      </c>
      <c r="FE270" s="34">
        <f t="shared" si="155"/>
        <v>4.03</v>
      </c>
      <c r="FF270" s="34">
        <f t="shared" si="155"/>
        <v>23.3</v>
      </c>
      <c r="FG270" s="34"/>
      <c r="FJ270" s="34">
        <f t="shared" ref="FJ270:FM270" si="156">SUM(FJ18)</f>
        <v>6.97</v>
      </c>
      <c r="FK270" s="34">
        <f t="shared" si="156"/>
        <v>4.05</v>
      </c>
      <c r="FL270" s="34">
        <f t="shared" si="156"/>
        <v>3.21</v>
      </c>
      <c r="FM270" s="34">
        <f t="shared" si="156"/>
        <v>21.68</v>
      </c>
      <c r="FQ270" s="34">
        <f t="shared" ref="FQ270:FT270" si="157">SUM(FQ18)</f>
        <v>7.18</v>
      </c>
      <c r="FR270" s="34">
        <f t="shared" si="157"/>
        <v>4.12</v>
      </c>
      <c r="FS270" s="34">
        <f t="shared" si="157"/>
        <v>3.46</v>
      </c>
      <c r="FT270" s="34">
        <f t="shared" si="157"/>
        <v>22.93</v>
      </c>
      <c r="FX270" s="34">
        <f t="shared" ref="FX270:GA270" si="158">SUM(FX18)</f>
        <v>7.8</v>
      </c>
      <c r="FY270" s="34">
        <f t="shared" si="158"/>
        <v>6.91</v>
      </c>
      <c r="FZ270" s="34">
        <f t="shared" si="158"/>
        <v>4.1399999999999997</v>
      </c>
      <c r="GA270" s="34">
        <f t="shared" si="158"/>
        <v>22.66</v>
      </c>
      <c r="GE270" s="34">
        <f t="shared" ref="GE270:GH270" si="159">SUM(GE18)</f>
        <v>7.61</v>
      </c>
      <c r="GF270" s="34">
        <f t="shared" si="159"/>
        <v>8.36</v>
      </c>
      <c r="GG270" s="34">
        <f t="shared" si="159"/>
        <v>3.8</v>
      </c>
      <c r="GH270" s="34">
        <f t="shared" si="159"/>
        <v>21.96</v>
      </c>
    </row>
    <row r="271" spans="1:190" x14ac:dyDescent="0.25">
      <c r="A271" s="34" t="s">
        <v>263</v>
      </c>
      <c r="B271" s="34">
        <f t="shared" ref="B271:E271" si="160">SUM(B19)</f>
        <v>4.8499999999999996</v>
      </c>
      <c r="C271" s="34">
        <f t="shared" si="160"/>
        <v>5.85</v>
      </c>
      <c r="D271" s="34">
        <f t="shared" si="160"/>
        <v>4.93</v>
      </c>
      <c r="E271" s="34">
        <f t="shared" si="160"/>
        <v>2.61</v>
      </c>
      <c r="H271" s="34" t="s">
        <v>263</v>
      </c>
      <c r="I271" s="34">
        <f t="shared" ref="I271:L271" si="161">SUM(I19)</f>
        <v>4.4000000000000004</v>
      </c>
      <c r="J271" s="34">
        <f t="shared" si="161"/>
        <v>7.51</v>
      </c>
      <c r="K271" s="34">
        <f t="shared" si="161"/>
        <v>4.32</v>
      </c>
      <c r="L271" s="34">
        <f t="shared" si="161"/>
        <v>1.63</v>
      </c>
      <c r="O271" s="34" t="s">
        <v>263</v>
      </c>
      <c r="P271" s="34">
        <f t="shared" ref="P271:S271" si="162">SUM(P19)</f>
        <v>4.34</v>
      </c>
      <c r="Q271" s="34">
        <f t="shared" si="162"/>
        <v>6.16</v>
      </c>
      <c r="R271" s="34">
        <f t="shared" si="162"/>
        <v>3.78</v>
      </c>
      <c r="S271" s="34">
        <f t="shared" si="162"/>
        <v>1.88</v>
      </c>
      <c r="V271" s="34" t="s">
        <v>263</v>
      </c>
      <c r="W271" s="34">
        <f t="shared" ref="W271:Z271" si="163">SUM(W19)</f>
        <v>5.94</v>
      </c>
      <c r="X271" s="34">
        <f t="shared" si="163"/>
        <v>9.81</v>
      </c>
      <c r="Y271" s="34">
        <f t="shared" si="163"/>
        <v>5.58</v>
      </c>
      <c r="Z271" s="34">
        <f t="shared" si="163"/>
        <v>3.03</v>
      </c>
      <c r="AC271" s="34" t="s">
        <v>263</v>
      </c>
      <c r="AD271" s="34">
        <f t="shared" ref="AD271:AG271" si="164">SUM(AD19)</f>
        <v>5.84</v>
      </c>
      <c r="AE271" s="34">
        <f t="shared" si="164"/>
        <v>10.83</v>
      </c>
      <c r="AF271" s="34">
        <f t="shared" si="164"/>
        <v>5.36</v>
      </c>
      <c r="AG271" s="34">
        <f t="shared" si="164"/>
        <v>2.0299999999999998</v>
      </c>
      <c r="AJ271" s="34" t="s">
        <v>263</v>
      </c>
      <c r="AK271" s="34">
        <f t="shared" ref="AK271:AN271" si="165">SUM(AK19)</f>
        <v>5.17</v>
      </c>
      <c r="AL271" s="34">
        <f t="shared" si="165"/>
        <v>6.5</v>
      </c>
      <c r="AM271" s="34">
        <f t="shared" si="165"/>
        <v>4.91</v>
      </c>
      <c r="AN271" s="34">
        <f t="shared" si="165"/>
        <v>3.29</v>
      </c>
      <c r="AQ271" s="32" t="s">
        <v>263</v>
      </c>
      <c r="AR271" s="32">
        <f t="shared" ref="AR271:AU271" si="166">SUM(AR19)</f>
        <v>5.44</v>
      </c>
      <c r="AS271" s="32">
        <f t="shared" si="166"/>
        <v>10</v>
      </c>
      <c r="AT271" s="32">
        <f t="shared" si="166"/>
        <v>5.0999999999999996</v>
      </c>
      <c r="AU271" s="32">
        <f t="shared" si="166"/>
        <v>1.07</v>
      </c>
      <c r="AX271" s="32" t="s">
        <v>263</v>
      </c>
      <c r="AY271" s="32">
        <f t="shared" ref="AY271:BB271" si="167">SUM(AY19)</f>
        <v>5.67</v>
      </c>
      <c r="AZ271" s="32">
        <f t="shared" si="167"/>
        <v>9.59</v>
      </c>
      <c r="BA271" s="32">
        <f t="shared" si="167"/>
        <v>5.37</v>
      </c>
      <c r="BB271" s="32">
        <f t="shared" si="167"/>
        <v>1.98</v>
      </c>
      <c r="BE271" s="32" t="s">
        <v>263</v>
      </c>
      <c r="BF271" s="32">
        <f t="shared" ref="BF271:BI271" si="168">SUM(BF19)</f>
        <v>3.93</v>
      </c>
      <c r="BG271" s="32">
        <f t="shared" si="168"/>
        <v>5.38</v>
      </c>
      <c r="BH271" s="32">
        <f t="shared" si="168"/>
        <v>4.04</v>
      </c>
      <c r="BI271" s="32">
        <f t="shared" si="168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69">SUM(BP19)</f>
        <v>4.17</v>
      </c>
      <c r="BQ271" s="32">
        <f t="shared" si="169"/>
        <v>6.55</v>
      </c>
      <c r="BR271" s="32">
        <f t="shared" si="169"/>
        <v>4.21</v>
      </c>
      <c r="BS271" s="32">
        <f t="shared" si="169"/>
        <v>1.35</v>
      </c>
      <c r="BV271" s="2" t="s">
        <v>263</v>
      </c>
      <c r="BW271" s="2">
        <f t="shared" ref="BW271:BZ271" si="170">SUM(BW19)</f>
        <v>3.95</v>
      </c>
      <c r="BX271" s="2">
        <f t="shared" si="170"/>
        <v>5.49</v>
      </c>
      <c r="BY271" s="2">
        <f t="shared" si="170"/>
        <v>4.0599999999999996</v>
      </c>
      <c r="BZ271" s="2">
        <f t="shared" si="170"/>
        <v>1.2</v>
      </c>
      <c r="CC271" s="2" t="s">
        <v>263</v>
      </c>
      <c r="CD271" s="2">
        <f t="shared" si="66"/>
        <v>4.5999999999999996</v>
      </c>
      <c r="CE271" s="2">
        <f t="shared" si="66"/>
        <v>6.09</v>
      </c>
      <c r="CF271" s="2">
        <f t="shared" si="66"/>
        <v>5.15</v>
      </c>
      <c r="CG271" s="2">
        <f t="shared" si="66"/>
        <v>0.91</v>
      </c>
      <c r="CJ271" s="34" t="s">
        <v>263</v>
      </c>
      <c r="CK271" s="34">
        <f t="shared" ref="CK271:CN271" si="171">SUM(CK19)</f>
        <v>4.3600000000000003</v>
      </c>
      <c r="CL271" s="34">
        <f t="shared" si="171"/>
        <v>8.99</v>
      </c>
      <c r="CM271" s="34">
        <f t="shared" si="171"/>
        <v>3.81</v>
      </c>
      <c r="CN271" s="34">
        <f t="shared" si="171"/>
        <v>1.38</v>
      </c>
      <c r="CQ271" s="34" t="s">
        <v>263</v>
      </c>
      <c r="CR271" s="34">
        <f t="shared" ref="CR271:CU271" si="172">SUM(CR19)</f>
        <v>4.2300000000000004</v>
      </c>
      <c r="CS271" s="34">
        <f t="shared" si="172"/>
        <v>8.18</v>
      </c>
      <c r="CT271" s="34">
        <f t="shared" si="172"/>
        <v>3.85</v>
      </c>
      <c r="CU271" s="34">
        <f t="shared" si="172"/>
        <v>1.04</v>
      </c>
      <c r="CX271" s="34" t="s">
        <v>263</v>
      </c>
      <c r="CY271" s="34">
        <f t="shared" ref="CY271:DB271" si="173">SUM(CY19)</f>
        <v>3.69</v>
      </c>
      <c r="CZ271" s="34">
        <f t="shared" si="173"/>
        <v>5.46</v>
      </c>
      <c r="DA271" s="34">
        <f t="shared" si="173"/>
        <v>3.82</v>
      </c>
      <c r="DB271" s="34">
        <f t="shared" si="173"/>
        <v>1.47</v>
      </c>
      <c r="DE271" s="34" t="s">
        <v>263</v>
      </c>
      <c r="DF271" s="34">
        <f t="shared" ref="DF271:DI271" si="174">SUM(DF19)</f>
        <v>3.22</v>
      </c>
      <c r="DG271" s="34">
        <f t="shared" si="174"/>
        <v>7.85</v>
      </c>
      <c r="DH271" s="34">
        <f t="shared" si="174"/>
        <v>2.15</v>
      </c>
      <c r="DI271" s="34">
        <f t="shared" si="174"/>
        <v>1.33</v>
      </c>
      <c r="DL271" s="34" t="s">
        <v>263</v>
      </c>
      <c r="DM271" s="34">
        <f t="shared" ref="DM271:DP271" si="175">SUM(DM19)</f>
        <v>3.67</v>
      </c>
      <c r="DN271" s="34">
        <f t="shared" si="175"/>
        <v>9.74</v>
      </c>
      <c r="DO271" s="34">
        <f t="shared" si="175"/>
        <v>2.71</v>
      </c>
      <c r="DP271" s="34">
        <f t="shared" si="175"/>
        <v>1.33</v>
      </c>
      <c r="DS271" s="34" t="s">
        <v>263</v>
      </c>
      <c r="DT271" s="34">
        <f t="shared" ref="DT271:DW271" si="176">SUM(DT19)</f>
        <v>2.5499999999999998</v>
      </c>
      <c r="DU271" s="34">
        <f t="shared" si="176"/>
        <v>7.15</v>
      </c>
      <c r="DV271" s="34">
        <f t="shared" si="176"/>
        <v>1.57</v>
      </c>
      <c r="DW271" s="34">
        <f t="shared" si="176"/>
        <v>1.43</v>
      </c>
      <c r="DZ271" s="34" t="s">
        <v>263</v>
      </c>
      <c r="EA271" s="34">
        <f t="shared" ref="EA271:ED271" si="177">SUM(EA19)</f>
        <v>3.44</v>
      </c>
      <c r="EB271" s="34">
        <f t="shared" si="177"/>
        <v>7.57</v>
      </c>
      <c r="EC271" s="34">
        <f t="shared" si="177"/>
        <v>2.36</v>
      </c>
      <c r="ED271" s="34">
        <f t="shared" si="177"/>
        <v>0.91</v>
      </c>
      <c r="EG271" s="34" t="s">
        <v>263</v>
      </c>
      <c r="EH271" s="34">
        <f t="shared" ref="EH271:EK271" si="178">SUM(EH19)</f>
        <v>4.58</v>
      </c>
      <c r="EI271" s="34">
        <f t="shared" si="178"/>
        <v>8.56</v>
      </c>
      <c r="EJ271" s="34">
        <f t="shared" si="178"/>
        <v>4.09</v>
      </c>
      <c r="EK271" s="34">
        <f t="shared" si="178"/>
        <v>1.03</v>
      </c>
      <c r="EN271" s="34" t="s">
        <v>263</v>
      </c>
      <c r="EO271" s="34">
        <f t="shared" ref="EO271:ER271" si="179">SUM(EO19)</f>
        <v>4.3499999999999996</v>
      </c>
      <c r="EP271" s="34">
        <f t="shared" si="179"/>
        <v>9.81</v>
      </c>
      <c r="EQ271" s="34">
        <f t="shared" si="179"/>
        <v>3.67</v>
      </c>
      <c r="ER271" s="34">
        <f t="shared" si="179"/>
        <v>0.79</v>
      </c>
      <c r="EU271" s="34" t="s">
        <v>263</v>
      </c>
      <c r="EV271" s="34">
        <f t="shared" ref="EV271:EY271" si="180">SUM(EV19)</f>
        <v>3.48</v>
      </c>
      <c r="EW271" s="34">
        <f t="shared" si="180"/>
        <v>7.19</v>
      </c>
      <c r="EX271" s="34">
        <f t="shared" si="180"/>
        <v>3.27</v>
      </c>
      <c r="EY271" s="34">
        <f t="shared" si="180"/>
        <v>0.64</v>
      </c>
      <c r="FC271" s="34">
        <f t="shared" ref="FC271:FF271" si="181">SUM(FC19)</f>
        <v>3.99</v>
      </c>
      <c r="FD271" s="34">
        <f t="shared" si="181"/>
        <v>9.3800000000000008</v>
      </c>
      <c r="FE271" s="34">
        <f t="shared" si="181"/>
        <v>3.18</v>
      </c>
      <c r="FF271" s="34">
        <f t="shared" si="181"/>
        <v>1.17</v>
      </c>
      <c r="FG271" s="34"/>
      <c r="FJ271" s="34">
        <f t="shared" ref="FJ271:FM271" si="182">SUM(FJ19)</f>
        <v>4.34</v>
      </c>
      <c r="FK271" s="34">
        <f t="shared" si="182"/>
        <v>10.71</v>
      </c>
      <c r="FL271" s="34">
        <f t="shared" si="182"/>
        <v>3.63</v>
      </c>
      <c r="FM271" s="34">
        <f t="shared" si="182"/>
        <v>1.76</v>
      </c>
      <c r="FQ271" s="34">
        <f t="shared" ref="FQ271:FT271" si="183">SUM(FQ19)</f>
        <v>4.5199999999999996</v>
      </c>
      <c r="FR271" s="34">
        <f t="shared" si="183"/>
        <v>7.73</v>
      </c>
      <c r="FS271" s="34">
        <f t="shared" si="183"/>
        <v>3.84</v>
      </c>
      <c r="FT271" s="34">
        <f t="shared" si="183"/>
        <v>2.36</v>
      </c>
      <c r="FX271" s="34">
        <f t="shared" ref="FX271:GA271" si="184">SUM(FX19)</f>
        <v>4.8</v>
      </c>
      <c r="FY271" s="34">
        <f t="shared" si="184"/>
        <v>6.67</v>
      </c>
      <c r="FZ271" s="34">
        <f t="shared" si="184"/>
        <v>4.87</v>
      </c>
      <c r="GA271" s="34">
        <f t="shared" si="184"/>
        <v>1.68</v>
      </c>
      <c r="GE271" s="34">
        <f t="shared" ref="GE271:GH271" si="185">SUM(GE19)</f>
        <v>4.7300000000000004</v>
      </c>
      <c r="GF271" s="34">
        <f t="shared" si="185"/>
        <v>6.03</v>
      </c>
      <c r="GG271" s="34">
        <f t="shared" si="185"/>
        <v>4.82</v>
      </c>
      <c r="GH271" s="34">
        <f t="shared" si="185"/>
        <v>1.93</v>
      </c>
    </row>
    <row r="272" spans="1:190" x14ac:dyDescent="0.25">
      <c r="A272" s="34" t="s">
        <v>264</v>
      </c>
      <c r="B272" s="34">
        <f>SUM(B20)</f>
        <v>9.2100000000000009</v>
      </c>
      <c r="C272" s="34">
        <f t="shared" ref="C272:E272" si="186">SUM(C20)</f>
        <v>13.27</v>
      </c>
      <c r="D272" s="34">
        <f t="shared" si="186"/>
        <v>9.83</v>
      </c>
      <c r="E272" s="34">
        <f t="shared" si="186"/>
        <v>4.58</v>
      </c>
      <c r="H272" s="34" t="s">
        <v>264</v>
      </c>
      <c r="I272" s="34">
        <f>SUM(I20)</f>
        <v>8.66</v>
      </c>
      <c r="J272" s="34">
        <f t="shared" ref="J272:L272" si="187">SUM(J20)</f>
        <v>10.89</v>
      </c>
      <c r="K272" s="34">
        <f t="shared" si="187"/>
        <v>9.31</v>
      </c>
      <c r="L272" s="34">
        <f t="shared" si="187"/>
        <v>4.58</v>
      </c>
      <c r="O272" s="34" t="s">
        <v>264</v>
      </c>
      <c r="P272" s="34">
        <f>SUM(P20)</f>
        <v>7.86</v>
      </c>
      <c r="Q272" s="34">
        <f t="shared" ref="Q272:S272" si="188">SUM(Q20)</f>
        <v>8.4</v>
      </c>
      <c r="R272" s="34">
        <f t="shared" si="188"/>
        <v>9.1300000000000008</v>
      </c>
      <c r="S272" s="34">
        <f t="shared" si="188"/>
        <v>4.1399999999999997</v>
      </c>
      <c r="V272" s="34" t="s">
        <v>264</v>
      </c>
      <c r="W272" s="34">
        <f>SUM(W20)</f>
        <v>7.47</v>
      </c>
      <c r="X272" s="34">
        <f t="shared" ref="X272:Z272" si="189">SUM(X20)</f>
        <v>4.9400000000000004</v>
      </c>
      <c r="Y272" s="34">
        <f t="shared" si="189"/>
        <v>9.51</v>
      </c>
      <c r="Z272" s="34">
        <f t="shared" si="189"/>
        <v>3.97</v>
      </c>
      <c r="AC272" s="34" t="s">
        <v>264</v>
      </c>
      <c r="AD272" s="34">
        <f>SUM(AD20)</f>
        <v>6.75</v>
      </c>
      <c r="AE272" s="34">
        <f t="shared" ref="AE272:AG272" si="190">SUM(AE20)</f>
        <v>7.43</v>
      </c>
      <c r="AF272" s="34">
        <f t="shared" si="190"/>
        <v>7.74</v>
      </c>
      <c r="AG272" s="34">
        <f t="shared" si="190"/>
        <v>4</v>
      </c>
      <c r="AJ272" s="34" t="s">
        <v>264</v>
      </c>
      <c r="AK272" s="34">
        <f>SUM(AK20)</f>
        <v>7.38</v>
      </c>
      <c r="AL272" s="34">
        <f t="shared" ref="AL272:AN272" si="191">SUM(AL20)</f>
        <v>6.2</v>
      </c>
      <c r="AM272" s="34">
        <f t="shared" si="191"/>
        <v>9.14</v>
      </c>
      <c r="AN272" s="34">
        <f t="shared" si="191"/>
        <v>3.44</v>
      </c>
      <c r="AQ272" s="32" t="s">
        <v>264</v>
      </c>
      <c r="AR272" s="32">
        <f>SUM(AR20)</f>
        <v>7.35</v>
      </c>
      <c r="AS272" s="32">
        <f t="shared" ref="AS272:AU272" si="192">SUM(AS20)</f>
        <v>8.36</v>
      </c>
      <c r="AT272" s="32">
        <f t="shared" si="192"/>
        <v>8.74</v>
      </c>
      <c r="AU272" s="32">
        <f t="shared" si="192"/>
        <v>3.29</v>
      </c>
      <c r="AX272" s="32" t="s">
        <v>264</v>
      </c>
      <c r="AY272" s="32">
        <f>SUM(AY20)</f>
        <v>6.12</v>
      </c>
      <c r="AZ272" s="32">
        <f t="shared" ref="AZ272:BB272" si="193">SUM(AZ20)</f>
        <v>2.85</v>
      </c>
      <c r="BA272" s="32">
        <f t="shared" si="193"/>
        <v>7.82</v>
      </c>
      <c r="BB272" s="32">
        <f t="shared" si="193"/>
        <v>3.78</v>
      </c>
      <c r="BE272" s="32" t="s">
        <v>264</v>
      </c>
      <c r="BF272" s="32">
        <f>SUM(BF20)</f>
        <v>6.34</v>
      </c>
      <c r="BG272" s="32">
        <f t="shared" ref="BG272:BI272" si="194">SUM(BG20)</f>
        <v>4.5</v>
      </c>
      <c r="BH272" s="32">
        <f t="shared" si="194"/>
        <v>8.02</v>
      </c>
      <c r="BI272" s="32">
        <f t="shared" si="194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95">SUM(BQ20)</f>
        <v>3.73</v>
      </c>
      <c r="BR272" s="32">
        <f t="shared" si="195"/>
        <v>7.57</v>
      </c>
      <c r="BS272" s="32">
        <f t="shared" si="195"/>
        <v>3.84</v>
      </c>
      <c r="BV272" s="2" t="s">
        <v>264</v>
      </c>
      <c r="BW272" s="2">
        <f>SUM(BW20)</f>
        <v>6.31</v>
      </c>
      <c r="BX272" s="2">
        <f t="shared" ref="BX272:BZ272" si="196">SUM(BX20)</f>
        <v>3.86</v>
      </c>
      <c r="BY272" s="2">
        <f t="shared" si="196"/>
        <v>7.6</v>
      </c>
      <c r="BZ272" s="2">
        <f t="shared" si="196"/>
        <v>3.18</v>
      </c>
      <c r="CC272" s="2" t="s">
        <v>264</v>
      </c>
      <c r="CD272" s="2">
        <f>SUM(CD20)</f>
        <v>6.55</v>
      </c>
      <c r="CE272" s="2">
        <f t="shared" si="66"/>
        <v>4.29</v>
      </c>
      <c r="CF272" s="2">
        <f t="shared" si="66"/>
        <v>7.98</v>
      </c>
      <c r="CG272" s="2">
        <f t="shared" si="66"/>
        <v>4.26</v>
      </c>
      <c r="CJ272" s="34" t="s">
        <v>264</v>
      </c>
      <c r="CK272" s="34">
        <f>SUM(CK20)</f>
        <v>7.62</v>
      </c>
      <c r="CL272" s="34">
        <f t="shared" ref="CL272:CN272" si="197">SUM(CL20)</f>
        <v>4.67</v>
      </c>
      <c r="CM272" s="34">
        <f t="shared" si="197"/>
        <v>9.6</v>
      </c>
      <c r="CN272" s="34">
        <f t="shared" si="197"/>
        <v>3.77</v>
      </c>
      <c r="CQ272" s="34" t="s">
        <v>264</v>
      </c>
      <c r="CR272" s="34">
        <f>SUM(CR20)</f>
        <v>7.36</v>
      </c>
      <c r="CS272" s="34">
        <f t="shared" ref="CS272:CU272" si="198">SUM(CS20)</f>
        <v>4.74</v>
      </c>
      <c r="CT272" s="34">
        <f t="shared" si="198"/>
        <v>9.23</v>
      </c>
      <c r="CU272" s="34">
        <f t="shared" si="198"/>
        <v>3.76</v>
      </c>
      <c r="CX272" s="34" t="s">
        <v>264</v>
      </c>
      <c r="CY272" s="34">
        <f>SUM(CY20)</f>
        <v>6.77</v>
      </c>
      <c r="CZ272" s="34">
        <f t="shared" ref="CZ272:DB272" si="199">SUM(CZ20)</f>
        <v>4.74</v>
      </c>
      <c r="DA272" s="34">
        <f t="shared" si="199"/>
        <v>8.4700000000000006</v>
      </c>
      <c r="DB272" s="34">
        <f t="shared" si="199"/>
        <v>3.85</v>
      </c>
      <c r="DE272" s="34" t="s">
        <v>264</v>
      </c>
      <c r="DF272" s="34">
        <f>SUM(DF20)</f>
        <v>7.02</v>
      </c>
      <c r="DG272" s="34">
        <f t="shared" ref="DG272:DI272" si="200">SUM(DG20)</f>
        <v>3.38</v>
      </c>
      <c r="DH272" s="34">
        <f t="shared" si="200"/>
        <v>8.82</v>
      </c>
      <c r="DI272" s="34">
        <f t="shared" si="200"/>
        <v>5.07</v>
      </c>
      <c r="DL272" s="34" t="s">
        <v>264</v>
      </c>
      <c r="DM272" s="34">
        <f>SUM(DM20)</f>
        <v>6.6</v>
      </c>
      <c r="DN272" s="34">
        <f t="shared" ref="DN272:DP272" si="201">SUM(DN20)</f>
        <v>3.26</v>
      </c>
      <c r="DO272" s="34">
        <f t="shared" si="201"/>
        <v>8.32</v>
      </c>
      <c r="DP272" s="34">
        <f t="shared" si="201"/>
        <v>3.9</v>
      </c>
      <c r="DS272" s="34" t="s">
        <v>264</v>
      </c>
      <c r="DT272" s="34">
        <f>SUM(DT20)</f>
        <v>6.94</v>
      </c>
      <c r="DU272" s="34">
        <f t="shared" ref="DU272:DW272" si="202">SUM(DU20)</f>
        <v>5.42</v>
      </c>
      <c r="DV272" s="34">
        <f t="shared" si="202"/>
        <v>8.4</v>
      </c>
      <c r="DW272" s="34">
        <f t="shared" si="202"/>
        <v>4.43</v>
      </c>
      <c r="DZ272" s="34" t="s">
        <v>264</v>
      </c>
      <c r="EA272" s="34">
        <f>SUM(EA20)</f>
        <v>6.95</v>
      </c>
      <c r="EB272" s="34">
        <f t="shared" ref="EB272:ED272" si="203">SUM(EB20)</f>
        <v>4.25</v>
      </c>
      <c r="EC272" s="34">
        <f t="shared" si="203"/>
        <v>8.74</v>
      </c>
      <c r="ED272" s="34">
        <f t="shared" si="203"/>
        <v>3.78</v>
      </c>
      <c r="EG272" s="34" t="s">
        <v>264</v>
      </c>
      <c r="EH272" s="34">
        <f>SUM(EH20)</f>
        <v>6.42</v>
      </c>
      <c r="EI272" s="34">
        <f t="shared" ref="EI272:EK272" si="204">SUM(EI20)</f>
        <v>3.63</v>
      </c>
      <c r="EJ272" s="34">
        <f t="shared" si="204"/>
        <v>8.24</v>
      </c>
      <c r="EK272" s="34">
        <f t="shared" si="204"/>
        <v>3.32</v>
      </c>
      <c r="EN272" s="34" t="s">
        <v>264</v>
      </c>
      <c r="EO272" s="34">
        <f>SUM(EO20)</f>
        <v>6.56</v>
      </c>
      <c r="EP272" s="34">
        <f t="shared" ref="EP272:ER272" si="205">SUM(EP20)</f>
        <v>4.62</v>
      </c>
      <c r="EQ272" s="34">
        <f t="shared" si="205"/>
        <v>8.42</v>
      </c>
      <c r="ER272" s="34">
        <f t="shared" si="205"/>
        <v>2.63</v>
      </c>
      <c r="EU272" s="34" t="s">
        <v>264</v>
      </c>
      <c r="EV272" s="34">
        <f>SUM(EV20)</f>
        <v>6.78</v>
      </c>
      <c r="EW272" s="34">
        <f t="shared" ref="EW272:EY272" si="206">SUM(EW20)</f>
        <v>4.0199999999999996</v>
      </c>
      <c r="EX272" s="34">
        <f t="shared" si="206"/>
        <v>8.4700000000000006</v>
      </c>
      <c r="EY272" s="34">
        <f t="shared" si="206"/>
        <v>3.73</v>
      </c>
      <c r="FC272" s="34">
        <f>SUM(FC20)</f>
        <v>7.3</v>
      </c>
      <c r="FD272" s="34">
        <f t="shared" ref="FD272:FF272" si="207">SUM(FD20)</f>
        <v>6.5</v>
      </c>
      <c r="FE272" s="34">
        <f t="shared" si="207"/>
        <v>8.8800000000000008</v>
      </c>
      <c r="FF272" s="34">
        <f t="shared" si="207"/>
        <v>3.71</v>
      </c>
      <c r="FG272" s="34"/>
      <c r="FJ272" s="34">
        <f>SUM(FJ20)</f>
        <v>6.71</v>
      </c>
      <c r="FK272" s="34">
        <f t="shared" ref="FK272:FM272" si="208">SUM(FK20)</f>
        <v>3.84</v>
      </c>
      <c r="FL272" s="34">
        <f t="shared" si="208"/>
        <v>8.76</v>
      </c>
      <c r="FM272" s="34">
        <f t="shared" si="208"/>
        <v>3.37</v>
      </c>
      <c r="FQ272" s="34">
        <f>SUM(FQ20)</f>
        <v>7.41</v>
      </c>
      <c r="FR272" s="34">
        <f t="shared" ref="FR272:FT272" si="209">SUM(FR20)</f>
        <v>6.58</v>
      </c>
      <c r="FS272" s="34">
        <f t="shared" si="209"/>
        <v>8.1199999999999992</v>
      </c>
      <c r="FT272" s="34">
        <f t="shared" si="209"/>
        <v>5.1100000000000003</v>
      </c>
      <c r="FX272" s="34">
        <f>SUM(FX20)</f>
        <v>5.78</v>
      </c>
      <c r="FY272" s="34">
        <f t="shared" ref="FY272:GA272" si="210">SUM(FY20)</f>
        <v>4.93</v>
      </c>
      <c r="FZ272" s="34">
        <f t="shared" si="210"/>
        <v>6.83</v>
      </c>
      <c r="GA272" s="34">
        <f t="shared" si="210"/>
        <v>2.2400000000000002</v>
      </c>
      <c r="GE272" s="34">
        <f>SUM(GE20)</f>
        <v>6.25</v>
      </c>
      <c r="GF272" s="34">
        <f t="shared" ref="GF272:GH272" si="211">SUM(GF20)</f>
        <v>2.5499999999999998</v>
      </c>
      <c r="GG272" s="34">
        <f t="shared" si="211"/>
        <v>7.81</v>
      </c>
      <c r="GH272" s="34">
        <f t="shared" si="211"/>
        <v>4.33</v>
      </c>
    </row>
    <row r="273" spans="1:190" x14ac:dyDescent="0.25">
      <c r="A273" s="34" t="s">
        <v>265</v>
      </c>
      <c r="B273" s="34">
        <f t="shared" ref="B273:E273" si="212">SUM(B21)</f>
        <v>14.39</v>
      </c>
      <c r="C273" s="34">
        <f t="shared" si="212"/>
        <v>14.07</v>
      </c>
      <c r="D273" s="34">
        <f t="shared" si="212"/>
        <v>12.77</v>
      </c>
      <c r="E273" s="34">
        <f t="shared" si="212"/>
        <v>20.64</v>
      </c>
      <c r="H273" s="34" t="s">
        <v>265</v>
      </c>
      <c r="I273" s="34">
        <f t="shared" ref="I273:L273" si="213">SUM(I21)</f>
        <v>14.89</v>
      </c>
      <c r="J273" s="34">
        <f t="shared" si="213"/>
        <v>18.3</v>
      </c>
      <c r="K273" s="34">
        <f t="shared" si="213"/>
        <v>13.66</v>
      </c>
      <c r="L273" s="34">
        <f t="shared" si="213"/>
        <v>17.420000000000002</v>
      </c>
      <c r="O273" s="34" t="s">
        <v>265</v>
      </c>
      <c r="P273" s="34">
        <f t="shared" ref="P273:S273" si="214">SUM(P21)</f>
        <v>16.21</v>
      </c>
      <c r="Q273" s="34">
        <f t="shared" si="214"/>
        <v>17.22</v>
      </c>
      <c r="R273" s="34">
        <f t="shared" si="214"/>
        <v>15.6</v>
      </c>
      <c r="S273" s="34">
        <f t="shared" si="214"/>
        <v>18.100000000000001</v>
      </c>
      <c r="V273" s="34" t="s">
        <v>265</v>
      </c>
      <c r="W273" s="34">
        <f t="shared" ref="W273:Z273" si="215">SUM(W21)</f>
        <v>15.86</v>
      </c>
      <c r="X273" s="34">
        <f t="shared" si="215"/>
        <v>14.69</v>
      </c>
      <c r="Y273" s="34">
        <f t="shared" si="215"/>
        <v>14</v>
      </c>
      <c r="Z273" s="34">
        <f t="shared" si="215"/>
        <v>22.8</v>
      </c>
      <c r="AC273" s="34" t="s">
        <v>265</v>
      </c>
      <c r="AD273" s="34">
        <f t="shared" ref="AD273:AG273" si="216">SUM(AD21)</f>
        <v>15.42</v>
      </c>
      <c r="AE273" s="34">
        <f t="shared" si="216"/>
        <v>13.74</v>
      </c>
      <c r="AF273" s="34">
        <f t="shared" si="216"/>
        <v>14.05</v>
      </c>
      <c r="AG273" s="34">
        <f t="shared" si="216"/>
        <v>22.63</v>
      </c>
      <c r="AJ273" s="34" t="s">
        <v>265</v>
      </c>
      <c r="AK273" s="34">
        <f t="shared" ref="AK273:AN273" si="217">SUM(AK21)</f>
        <v>15.75</v>
      </c>
      <c r="AL273" s="34">
        <f t="shared" si="217"/>
        <v>14.5</v>
      </c>
      <c r="AM273" s="34">
        <f t="shared" si="217"/>
        <v>14.42</v>
      </c>
      <c r="AN273" s="34">
        <f t="shared" si="217"/>
        <v>20.25</v>
      </c>
      <c r="AQ273" s="32" t="s">
        <v>265</v>
      </c>
      <c r="AR273" s="32">
        <f t="shared" ref="AR273:AU273" si="218">SUM(AR21)</f>
        <v>14.69</v>
      </c>
      <c r="AS273" s="32">
        <f t="shared" si="218"/>
        <v>10.58</v>
      </c>
      <c r="AT273" s="32">
        <f t="shared" si="218"/>
        <v>14.03</v>
      </c>
      <c r="AU273" s="32">
        <f t="shared" si="218"/>
        <v>20.66</v>
      </c>
      <c r="AX273" s="32" t="s">
        <v>265</v>
      </c>
      <c r="AY273" s="32">
        <f t="shared" ref="AY273:BB273" si="219">SUM(AY21)</f>
        <v>14.88</v>
      </c>
      <c r="AZ273" s="32">
        <f t="shared" si="219"/>
        <v>13.72</v>
      </c>
      <c r="BA273" s="32">
        <f t="shared" si="219"/>
        <v>13.97</v>
      </c>
      <c r="BB273" s="32">
        <f t="shared" si="219"/>
        <v>20.32</v>
      </c>
      <c r="BE273" s="32" t="s">
        <v>265</v>
      </c>
      <c r="BF273" s="32">
        <f t="shared" ref="BF273:BI273" si="220">SUM(BF21)</f>
        <v>16.72</v>
      </c>
      <c r="BG273" s="32">
        <f t="shared" si="220"/>
        <v>16.420000000000002</v>
      </c>
      <c r="BH273" s="32">
        <f t="shared" si="220"/>
        <v>15.56</v>
      </c>
      <c r="BI273" s="32">
        <f t="shared" si="220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221">SUM(BP21)</f>
        <v>15.78</v>
      </c>
      <c r="BQ273" s="32">
        <f t="shared" si="221"/>
        <v>14.86</v>
      </c>
      <c r="BR273" s="32">
        <f t="shared" si="221"/>
        <v>14.83</v>
      </c>
      <c r="BS273" s="32">
        <f t="shared" si="221"/>
        <v>20.95</v>
      </c>
      <c r="BV273" s="2" t="s">
        <v>265</v>
      </c>
      <c r="BW273" s="2">
        <f t="shared" ref="BW273:BZ273" si="222">SUM(BW21)</f>
        <v>17.07</v>
      </c>
      <c r="BX273" s="2">
        <f t="shared" si="222"/>
        <v>16.97</v>
      </c>
      <c r="BY273" s="2">
        <f t="shared" si="222"/>
        <v>15.15</v>
      </c>
      <c r="BZ273" s="2">
        <f t="shared" si="222"/>
        <v>24.71</v>
      </c>
      <c r="CC273" s="2" t="s">
        <v>265</v>
      </c>
      <c r="CD273" s="2">
        <f t="shared" ref="CD273:CG286" si="223">SUM(CD21)</f>
        <v>16.329999999999998</v>
      </c>
      <c r="CE273" s="2">
        <f t="shared" si="223"/>
        <v>14.55</v>
      </c>
      <c r="CF273" s="2">
        <f t="shared" si="223"/>
        <v>14.17</v>
      </c>
      <c r="CG273" s="2">
        <f t="shared" si="223"/>
        <v>24.97</v>
      </c>
      <c r="CJ273" s="34" t="s">
        <v>265</v>
      </c>
      <c r="CK273" s="34">
        <f t="shared" ref="CK273:CN273" si="224">SUM(CK21)</f>
        <v>16.55</v>
      </c>
      <c r="CL273" s="34">
        <f t="shared" si="224"/>
        <v>17.5</v>
      </c>
      <c r="CM273" s="34">
        <f t="shared" si="224"/>
        <v>13.48</v>
      </c>
      <c r="CN273" s="34">
        <f t="shared" si="224"/>
        <v>28.03</v>
      </c>
      <c r="CQ273" s="34" t="s">
        <v>265</v>
      </c>
      <c r="CR273" s="34">
        <f t="shared" ref="CR273:CU273" si="225">SUM(CR21)</f>
        <v>15.33</v>
      </c>
      <c r="CS273" s="34">
        <f t="shared" si="225"/>
        <v>15.43</v>
      </c>
      <c r="CT273" s="34">
        <f t="shared" si="225"/>
        <v>12.37</v>
      </c>
      <c r="CU273" s="34">
        <f t="shared" si="225"/>
        <v>26.27</v>
      </c>
      <c r="CX273" s="34" t="s">
        <v>265</v>
      </c>
      <c r="CY273" s="34">
        <f t="shared" ref="CY273:DB273" si="226">SUM(CY21)</f>
        <v>18.53</v>
      </c>
      <c r="CZ273" s="34">
        <f t="shared" si="226"/>
        <v>21.87</v>
      </c>
      <c r="DA273" s="34">
        <f t="shared" si="226"/>
        <v>15.37</v>
      </c>
      <c r="DB273" s="34">
        <f t="shared" si="226"/>
        <v>25.96</v>
      </c>
      <c r="DE273" s="34" t="s">
        <v>265</v>
      </c>
      <c r="DF273" s="34">
        <f t="shared" ref="DF273:DI273" si="227">SUM(DF21)</f>
        <v>17.96</v>
      </c>
      <c r="DG273" s="34">
        <f t="shared" si="227"/>
        <v>17.350000000000001</v>
      </c>
      <c r="DH273" s="34">
        <f t="shared" si="227"/>
        <v>15.42</v>
      </c>
      <c r="DI273" s="34">
        <f t="shared" si="227"/>
        <v>28.31</v>
      </c>
      <c r="DL273" s="34" t="s">
        <v>265</v>
      </c>
      <c r="DM273" s="34">
        <f t="shared" ref="DM273:DP273" si="228">SUM(DM21)</f>
        <v>17.22</v>
      </c>
      <c r="DN273" s="34">
        <f t="shared" si="228"/>
        <v>19.28</v>
      </c>
      <c r="DO273" s="34">
        <f t="shared" si="228"/>
        <v>13.51</v>
      </c>
      <c r="DP273" s="34">
        <f t="shared" si="228"/>
        <v>28.42</v>
      </c>
      <c r="DS273" s="34" t="s">
        <v>265</v>
      </c>
      <c r="DT273" s="34">
        <f t="shared" ref="DT273:DW273" si="229">SUM(DT21)</f>
        <v>16.82</v>
      </c>
      <c r="DU273" s="34">
        <f t="shared" si="229"/>
        <v>18.54</v>
      </c>
      <c r="DV273" s="34">
        <f t="shared" si="229"/>
        <v>12.88</v>
      </c>
      <c r="DW273" s="34">
        <f t="shared" si="229"/>
        <v>29</v>
      </c>
      <c r="DZ273" s="34" t="s">
        <v>265</v>
      </c>
      <c r="EA273" s="34">
        <f t="shared" ref="EA273:ED273" si="230">SUM(EA21)</f>
        <v>18.18</v>
      </c>
      <c r="EB273" s="34">
        <f t="shared" si="230"/>
        <v>19.13</v>
      </c>
      <c r="EC273" s="34">
        <f t="shared" si="230"/>
        <v>15.1</v>
      </c>
      <c r="ED273" s="34">
        <f t="shared" si="230"/>
        <v>29.61</v>
      </c>
      <c r="EG273" s="34" t="s">
        <v>265</v>
      </c>
      <c r="EH273" s="34">
        <f t="shared" ref="EH273:EK273" si="231">SUM(EH21)</f>
        <v>17.760000000000002</v>
      </c>
      <c r="EI273" s="34">
        <f t="shared" si="231"/>
        <v>19.25</v>
      </c>
      <c r="EJ273" s="34">
        <f t="shared" si="231"/>
        <v>14.46</v>
      </c>
      <c r="EK273" s="34">
        <f t="shared" si="231"/>
        <v>28.68</v>
      </c>
      <c r="EN273" s="34" t="s">
        <v>265</v>
      </c>
      <c r="EO273" s="34">
        <f t="shared" ref="EO273:ER273" si="232">SUM(EO21)</f>
        <v>16.14</v>
      </c>
      <c r="EP273" s="34">
        <f t="shared" si="232"/>
        <v>18.170000000000002</v>
      </c>
      <c r="EQ273" s="34">
        <f t="shared" si="232"/>
        <v>12.02</v>
      </c>
      <c r="ER273" s="34">
        <f t="shared" si="232"/>
        <v>30.08</v>
      </c>
      <c r="EU273" s="34" t="s">
        <v>265</v>
      </c>
      <c r="EV273" s="34">
        <f t="shared" ref="EV273:EY273" si="233">SUM(EV21)</f>
        <v>18.05</v>
      </c>
      <c r="EW273" s="34">
        <f t="shared" si="233"/>
        <v>17.3</v>
      </c>
      <c r="EX273" s="34">
        <f t="shared" si="233"/>
        <v>14.75</v>
      </c>
      <c r="EY273" s="34">
        <f t="shared" si="233"/>
        <v>30.96</v>
      </c>
      <c r="FC273" s="34">
        <f t="shared" ref="FC273:FF273" si="234">SUM(FC21)</f>
        <v>18.29</v>
      </c>
      <c r="FD273" s="34">
        <f t="shared" si="234"/>
        <v>18.600000000000001</v>
      </c>
      <c r="FE273" s="34">
        <f t="shared" si="234"/>
        <v>14.66</v>
      </c>
      <c r="FF273" s="34">
        <f t="shared" si="234"/>
        <v>31.84</v>
      </c>
      <c r="FG273" s="34"/>
      <c r="FJ273" s="34">
        <f t="shared" ref="FJ273:FM273" si="235">SUM(FJ21)</f>
        <v>16.39</v>
      </c>
      <c r="FK273" s="34">
        <f t="shared" si="235"/>
        <v>16.5</v>
      </c>
      <c r="FL273" s="34">
        <f t="shared" si="235"/>
        <v>13.58</v>
      </c>
      <c r="FM273" s="34">
        <f t="shared" si="235"/>
        <v>26.16</v>
      </c>
      <c r="FQ273" s="34">
        <f t="shared" ref="FQ273:FT273" si="236">SUM(FQ21)</f>
        <v>16.64</v>
      </c>
      <c r="FR273" s="34">
        <f t="shared" si="236"/>
        <v>17.850000000000001</v>
      </c>
      <c r="FS273" s="34">
        <f t="shared" si="236"/>
        <v>13.36</v>
      </c>
      <c r="FT273" s="34">
        <f t="shared" si="236"/>
        <v>28.1</v>
      </c>
      <c r="FX273" s="34">
        <f t="shared" ref="FX273:GA273" si="237">SUM(FX21)</f>
        <v>16.11</v>
      </c>
      <c r="FY273" s="34">
        <f t="shared" si="237"/>
        <v>14.27</v>
      </c>
      <c r="FZ273" s="34">
        <f t="shared" si="237"/>
        <v>13.37</v>
      </c>
      <c r="GA273" s="34">
        <f t="shared" si="237"/>
        <v>30.19</v>
      </c>
      <c r="GE273" s="34">
        <f t="shared" ref="GE273:GH273" si="238">SUM(GE21)</f>
        <v>17.63</v>
      </c>
      <c r="GF273" s="34">
        <f t="shared" si="238"/>
        <v>17.14</v>
      </c>
      <c r="GG273" s="34">
        <f t="shared" si="238"/>
        <v>13.83</v>
      </c>
      <c r="GH273" s="34">
        <f t="shared" si="238"/>
        <v>33.159999999999997</v>
      </c>
    </row>
    <row r="274" spans="1:190" x14ac:dyDescent="0.25">
      <c r="A274" s="34" t="s">
        <v>266</v>
      </c>
      <c r="B274" s="34">
        <f t="shared" ref="B274:E274" si="239">SUM(B22)</f>
        <v>5.97</v>
      </c>
      <c r="C274" s="34">
        <f t="shared" si="239"/>
        <v>4.08</v>
      </c>
      <c r="D274" s="34">
        <f t="shared" si="239"/>
        <v>6.74</v>
      </c>
      <c r="E274" s="34">
        <f t="shared" si="239"/>
        <v>4.16</v>
      </c>
      <c r="H274" s="34" t="s">
        <v>266</v>
      </c>
      <c r="I274" s="34">
        <f t="shared" ref="I274:L274" si="240">SUM(I22)</f>
        <v>6.17</v>
      </c>
      <c r="J274" s="34">
        <f t="shared" si="240"/>
        <v>2.73</v>
      </c>
      <c r="K274" s="34">
        <f t="shared" si="240"/>
        <v>7.32</v>
      </c>
      <c r="L274" s="34">
        <f t="shared" si="240"/>
        <v>3.6</v>
      </c>
      <c r="O274" s="34" t="s">
        <v>266</v>
      </c>
      <c r="P274" s="34">
        <f t="shared" ref="P274:S274" si="241">SUM(P22)</f>
        <v>6.45</v>
      </c>
      <c r="Q274" s="34">
        <f t="shared" si="241"/>
        <v>4.3499999999999996</v>
      </c>
      <c r="R274" s="34">
        <f t="shared" si="241"/>
        <v>7</v>
      </c>
      <c r="S274" s="34">
        <f t="shared" si="241"/>
        <v>5.13</v>
      </c>
      <c r="V274" s="34" t="s">
        <v>266</v>
      </c>
      <c r="W274" s="34">
        <f t="shared" ref="W274:Z274" si="242">SUM(W22)</f>
        <v>8.2899999999999991</v>
      </c>
      <c r="X274" s="34">
        <f t="shared" si="242"/>
        <v>7.69</v>
      </c>
      <c r="Y274" s="34">
        <f t="shared" si="242"/>
        <v>9.31</v>
      </c>
      <c r="Z274" s="34">
        <f t="shared" si="242"/>
        <v>3.94</v>
      </c>
      <c r="AC274" s="34" t="s">
        <v>266</v>
      </c>
      <c r="AD274" s="34">
        <f t="shared" ref="AD274:AG274" si="243">SUM(AD22)</f>
        <v>9.3800000000000008</v>
      </c>
      <c r="AE274" s="34">
        <f t="shared" si="243"/>
        <v>8.82</v>
      </c>
      <c r="AF274" s="34">
        <f t="shared" si="243"/>
        <v>10.72</v>
      </c>
      <c r="AG274" s="34">
        <f t="shared" si="243"/>
        <v>3.29</v>
      </c>
      <c r="AJ274" s="34" t="s">
        <v>266</v>
      </c>
      <c r="AK274" s="34">
        <f t="shared" ref="AK274:AN274" si="244">SUM(AK22)</f>
        <v>6.45</v>
      </c>
      <c r="AL274" s="34">
        <f t="shared" si="244"/>
        <v>3.9</v>
      </c>
      <c r="AM274" s="34">
        <f t="shared" si="244"/>
        <v>7.23</v>
      </c>
      <c r="AN274" s="34">
        <f t="shared" si="244"/>
        <v>4.8</v>
      </c>
      <c r="AQ274" s="32" t="s">
        <v>266</v>
      </c>
      <c r="AR274" s="32">
        <f t="shared" ref="AR274:AU274" si="245">SUM(AR22)</f>
        <v>6.72</v>
      </c>
      <c r="AS274" s="32">
        <f t="shared" si="245"/>
        <v>3.83</v>
      </c>
      <c r="AT274" s="32">
        <f t="shared" si="245"/>
        <v>8.09</v>
      </c>
      <c r="AU274" s="32">
        <f t="shared" si="245"/>
        <v>2.82</v>
      </c>
      <c r="AX274" s="32" t="s">
        <v>266</v>
      </c>
      <c r="AY274" s="32">
        <f t="shared" ref="AY274:BB274" si="246">SUM(AY22)</f>
        <v>7.47</v>
      </c>
      <c r="AZ274" s="32">
        <f t="shared" si="246"/>
        <v>3.41</v>
      </c>
      <c r="BA274" s="32">
        <f t="shared" si="246"/>
        <v>8.18</v>
      </c>
      <c r="BB274" s="32">
        <f t="shared" si="246"/>
        <v>5.4</v>
      </c>
      <c r="BE274" s="32" t="s">
        <v>266</v>
      </c>
      <c r="BF274" s="32">
        <f t="shared" ref="BF274:BI274" si="247">SUM(BF22)</f>
        <v>8.08</v>
      </c>
      <c r="BG274" s="32">
        <f t="shared" si="247"/>
        <v>9.09</v>
      </c>
      <c r="BH274" s="32">
        <f t="shared" si="247"/>
        <v>8.1999999999999993</v>
      </c>
      <c r="BI274" s="32">
        <f t="shared" si="247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248">SUM(BP22)</f>
        <v>7.07</v>
      </c>
      <c r="BQ274" s="32">
        <f t="shared" si="248"/>
        <v>7.18</v>
      </c>
      <c r="BR274" s="32">
        <f t="shared" si="248"/>
        <v>7.79</v>
      </c>
      <c r="BS274" s="32">
        <f t="shared" si="248"/>
        <v>3.32</v>
      </c>
      <c r="BV274" s="2" t="s">
        <v>266</v>
      </c>
      <c r="BW274" s="2">
        <f t="shared" ref="BW274:BZ274" si="249">SUM(BW22)</f>
        <v>6.92</v>
      </c>
      <c r="BX274" s="2">
        <f t="shared" si="249"/>
        <v>6.46</v>
      </c>
      <c r="BY274" s="2">
        <f t="shared" si="249"/>
        <v>7.61</v>
      </c>
      <c r="BZ274" s="2">
        <f t="shared" si="249"/>
        <v>4.2300000000000004</v>
      </c>
      <c r="CC274" s="2" t="s">
        <v>266</v>
      </c>
      <c r="CD274" s="2">
        <f t="shared" si="223"/>
        <v>8.59</v>
      </c>
      <c r="CE274" s="2">
        <f t="shared" si="223"/>
        <v>9.58</v>
      </c>
      <c r="CF274" s="2">
        <f t="shared" si="223"/>
        <v>9.5299999999999994</v>
      </c>
      <c r="CG274" s="2">
        <f t="shared" si="223"/>
        <v>3.99</v>
      </c>
      <c r="CJ274" s="34" t="s">
        <v>266</v>
      </c>
      <c r="CK274" s="34">
        <f t="shared" ref="CK274:CN274" si="250">SUM(CK22)</f>
        <v>7.25</v>
      </c>
      <c r="CL274" s="34">
        <f t="shared" si="250"/>
        <v>5.05</v>
      </c>
      <c r="CM274" s="34">
        <f t="shared" si="250"/>
        <v>8.64</v>
      </c>
      <c r="CN274" s="34">
        <f t="shared" si="250"/>
        <v>3.47</v>
      </c>
      <c r="CQ274" s="34" t="s">
        <v>266</v>
      </c>
      <c r="CR274" s="34">
        <f t="shared" ref="CR274:CU274" si="251">SUM(CR22)</f>
        <v>7.5</v>
      </c>
      <c r="CS274" s="34">
        <f t="shared" si="251"/>
        <v>4.0199999999999996</v>
      </c>
      <c r="CT274" s="34">
        <f t="shared" si="251"/>
        <v>8.86</v>
      </c>
      <c r="CU274" s="34">
        <f t="shared" si="251"/>
        <v>3.25</v>
      </c>
      <c r="CX274" s="34" t="s">
        <v>266</v>
      </c>
      <c r="CY274" s="34">
        <f t="shared" ref="CY274:DB274" si="252">SUM(CY22)</f>
        <v>7.86</v>
      </c>
      <c r="CZ274" s="34">
        <f t="shared" si="252"/>
        <v>7.17</v>
      </c>
      <c r="DA274" s="34">
        <f t="shared" si="252"/>
        <v>8.5399999999999991</v>
      </c>
      <c r="DB274" s="34">
        <f t="shared" si="252"/>
        <v>3.51</v>
      </c>
      <c r="DE274" s="34" t="s">
        <v>266</v>
      </c>
      <c r="DF274" s="34">
        <f t="shared" ref="DF274:DI274" si="253">SUM(DF22)</f>
        <v>8.2100000000000009</v>
      </c>
      <c r="DG274" s="34">
        <f t="shared" si="253"/>
        <v>9.5500000000000007</v>
      </c>
      <c r="DH274" s="34">
        <f t="shared" si="253"/>
        <v>8.75</v>
      </c>
      <c r="DI274" s="34">
        <f t="shared" si="253"/>
        <v>4.16</v>
      </c>
      <c r="DL274" s="34" t="s">
        <v>266</v>
      </c>
      <c r="DM274" s="34">
        <f t="shared" ref="DM274:DP274" si="254">SUM(DM22)</f>
        <v>7.37</v>
      </c>
      <c r="DN274" s="34">
        <f t="shared" si="254"/>
        <v>7.31</v>
      </c>
      <c r="DO274" s="34">
        <f t="shared" si="254"/>
        <v>8.68</v>
      </c>
      <c r="DP274" s="34">
        <f t="shared" si="254"/>
        <v>2.37</v>
      </c>
      <c r="DS274" s="34" t="s">
        <v>266</v>
      </c>
      <c r="DT274" s="34">
        <f t="shared" ref="DT274:DW274" si="255">SUM(DT22)</f>
        <v>7.53</v>
      </c>
      <c r="DU274" s="34">
        <f t="shared" si="255"/>
        <v>4.32</v>
      </c>
      <c r="DV274" s="34">
        <f t="shared" si="255"/>
        <v>10.01</v>
      </c>
      <c r="DW274" s="34">
        <f t="shared" si="255"/>
        <v>2.38</v>
      </c>
      <c r="DZ274" s="34" t="s">
        <v>266</v>
      </c>
      <c r="EA274" s="34">
        <f t="shared" ref="EA274:ED274" si="256">SUM(EA22)</f>
        <v>6.09</v>
      </c>
      <c r="EB274" s="34">
        <f t="shared" si="256"/>
        <v>3.45</v>
      </c>
      <c r="EC274" s="34">
        <f t="shared" si="256"/>
        <v>7.83</v>
      </c>
      <c r="ED274" s="34">
        <f t="shared" si="256"/>
        <v>2.13</v>
      </c>
      <c r="EG274" s="34" t="s">
        <v>266</v>
      </c>
      <c r="EH274" s="34">
        <f t="shared" ref="EH274:EK274" si="257">SUM(EH22)</f>
        <v>5.53</v>
      </c>
      <c r="EI274" s="34">
        <f t="shared" si="257"/>
        <v>3.58</v>
      </c>
      <c r="EJ274" s="34">
        <f t="shared" si="257"/>
        <v>7.02</v>
      </c>
      <c r="EK274" s="34">
        <f t="shared" si="257"/>
        <v>2.12</v>
      </c>
      <c r="EN274" s="34" t="s">
        <v>266</v>
      </c>
      <c r="EO274" s="34">
        <f t="shared" ref="EO274:ER274" si="258">SUM(EO22)</f>
        <v>6.18</v>
      </c>
      <c r="EP274" s="34">
        <f t="shared" si="258"/>
        <v>4.93</v>
      </c>
      <c r="EQ274" s="34">
        <f t="shared" si="258"/>
        <v>7.26</v>
      </c>
      <c r="ER274" s="34">
        <f t="shared" si="258"/>
        <v>2.5</v>
      </c>
      <c r="EU274" s="34" t="s">
        <v>266</v>
      </c>
      <c r="EV274" s="34">
        <f t="shared" ref="EV274:EY274" si="259">SUM(EV22)</f>
        <v>6.76</v>
      </c>
      <c r="EW274" s="34">
        <f t="shared" si="259"/>
        <v>4.88</v>
      </c>
      <c r="EX274" s="34">
        <f t="shared" si="259"/>
        <v>7.89</v>
      </c>
      <c r="EY274" s="34">
        <f t="shared" si="259"/>
        <v>4.29</v>
      </c>
      <c r="FC274" s="34">
        <f t="shared" ref="FC274:FF274" si="260">SUM(FC22)</f>
        <v>6.47</v>
      </c>
      <c r="FD274" s="34">
        <f t="shared" si="260"/>
        <v>5.92</v>
      </c>
      <c r="FE274" s="34">
        <f t="shared" si="260"/>
        <v>7.15</v>
      </c>
      <c r="FF274" s="34">
        <f t="shared" si="260"/>
        <v>4.93</v>
      </c>
      <c r="FG274" s="34"/>
      <c r="FJ274" s="34">
        <f t="shared" ref="FJ274:FM274" si="261">SUM(FJ22)</f>
        <v>7.29</v>
      </c>
      <c r="FK274" s="34">
        <f t="shared" si="261"/>
        <v>5.62</v>
      </c>
      <c r="FL274" s="34">
        <f t="shared" si="261"/>
        <v>8.32</v>
      </c>
      <c r="FM274" s="34">
        <f t="shared" si="261"/>
        <v>4.8899999999999997</v>
      </c>
      <c r="FQ274" s="34">
        <f t="shared" ref="FQ274:FT274" si="262">SUM(FQ22)</f>
        <v>6.98</v>
      </c>
      <c r="FR274" s="34">
        <f t="shared" si="262"/>
        <v>5.86</v>
      </c>
      <c r="FS274" s="34">
        <f t="shared" si="262"/>
        <v>8.2100000000000009</v>
      </c>
      <c r="FT274" s="34">
        <f t="shared" si="262"/>
        <v>4.29</v>
      </c>
      <c r="FX274" s="34">
        <f t="shared" ref="FX274:GA274" si="263">SUM(FX22)</f>
        <v>6.59</v>
      </c>
      <c r="FY274" s="34">
        <f t="shared" si="263"/>
        <v>5.21</v>
      </c>
      <c r="FZ274" s="34">
        <f t="shared" si="263"/>
        <v>7.73</v>
      </c>
      <c r="GA274" s="34">
        <f t="shared" si="263"/>
        <v>2.71</v>
      </c>
      <c r="GE274" s="34">
        <f t="shared" ref="GE274:GH274" si="264">SUM(GE22)</f>
        <v>6.11</v>
      </c>
      <c r="GF274" s="34">
        <f t="shared" si="264"/>
        <v>4.63</v>
      </c>
      <c r="GG274" s="34">
        <f t="shared" si="264"/>
        <v>7.08</v>
      </c>
      <c r="GH274" s="34">
        <f t="shared" si="264"/>
        <v>3.28</v>
      </c>
    </row>
    <row r="275" spans="1:190" x14ac:dyDescent="0.25">
      <c r="A275" s="34" t="s">
        <v>267</v>
      </c>
      <c r="B275" s="34">
        <f t="shared" ref="B275:E275" si="265">SUM(B23)</f>
        <v>7.41</v>
      </c>
      <c r="C275" s="34">
        <f t="shared" si="265"/>
        <v>8.3800000000000008</v>
      </c>
      <c r="D275" s="34">
        <f t="shared" si="265"/>
        <v>8.32</v>
      </c>
      <c r="E275" s="34">
        <f t="shared" si="265"/>
        <v>2.2799999999999998</v>
      </c>
      <c r="H275" s="34" t="s">
        <v>267</v>
      </c>
      <c r="I275" s="34">
        <f t="shared" ref="I275:L275" si="266">SUM(I23)</f>
        <v>7.99</v>
      </c>
      <c r="J275" s="34">
        <f t="shared" si="266"/>
        <v>9.11</v>
      </c>
      <c r="K275" s="34">
        <f t="shared" si="266"/>
        <v>8.61</v>
      </c>
      <c r="L275" s="34">
        <f t="shared" si="266"/>
        <v>2.67</v>
      </c>
      <c r="O275" s="34" t="s">
        <v>267</v>
      </c>
      <c r="P275" s="34">
        <f t="shared" ref="P275:S275" si="267">SUM(P23)</f>
        <v>6.28</v>
      </c>
      <c r="Q275" s="34">
        <f t="shared" si="267"/>
        <v>7.82</v>
      </c>
      <c r="R275" s="34">
        <f t="shared" si="267"/>
        <v>6.81</v>
      </c>
      <c r="S275" s="34">
        <f t="shared" si="267"/>
        <v>1.96</v>
      </c>
      <c r="V275" s="34" t="s">
        <v>267</v>
      </c>
      <c r="W275" s="34">
        <f t="shared" ref="W275:Z275" si="268">SUM(W23)</f>
        <v>5.0199999999999996</v>
      </c>
      <c r="X275" s="34">
        <f t="shared" si="268"/>
        <v>9.1</v>
      </c>
      <c r="Y275" s="34">
        <f t="shared" si="268"/>
        <v>4.47</v>
      </c>
      <c r="Z275" s="34">
        <f t="shared" si="268"/>
        <v>2.13</v>
      </c>
      <c r="AC275" s="34" t="s">
        <v>267</v>
      </c>
      <c r="AD275" s="34">
        <f t="shared" ref="AD275:AG275" si="269">SUM(AD23)</f>
        <v>4.9400000000000004</v>
      </c>
      <c r="AE275" s="34">
        <f t="shared" si="269"/>
        <v>6.75</v>
      </c>
      <c r="AF275" s="34">
        <f t="shared" si="269"/>
        <v>4.66</v>
      </c>
      <c r="AG275" s="34">
        <f t="shared" si="269"/>
        <v>2.78</v>
      </c>
      <c r="AJ275" s="34" t="s">
        <v>267</v>
      </c>
      <c r="AK275" s="34">
        <f t="shared" ref="AK275:AN275" si="270">SUM(AK23)</f>
        <v>6.05</v>
      </c>
      <c r="AL275" s="34">
        <f t="shared" si="270"/>
        <v>8.6999999999999993</v>
      </c>
      <c r="AM275" s="34">
        <f t="shared" si="270"/>
        <v>6.2</v>
      </c>
      <c r="AN275" s="34">
        <f t="shared" si="270"/>
        <v>3.47</v>
      </c>
      <c r="AQ275" s="32" t="s">
        <v>267</v>
      </c>
      <c r="AR275" s="32">
        <f t="shared" ref="AR275:AU275" si="271">SUM(AR23)</f>
        <v>7.68</v>
      </c>
      <c r="AS275" s="32">
        <f t="shared" si="271"/>
        <v>10.65</v>
      </c>
      <c r="AT275" s="32">
        <f t="shared" si="271"/>
        <v>7.98</v>
      </c>
      <c r="AU275" s="32">
        <f t="shared" si="271"/>
        <v>4.76</v>
      </c>
      <c r="AX275" s="32" t="s">
        <v>267</v>
      </c>
      <c r="AY275" s="32">
        <f t="shared" ref="AY275:BB275" si="272">SUM(AY23)</f>
        <v>6.84</v>
      </c>
      <c r="AZ275" s="32">
        <f t="shared" si="272"/>
        <v>8.58</v>
      </c>
      <c r="BA275" s="32">
        <f t="shared" si="272"/>
        <v>7.68</v>
      </c>
      <c r="BB275" s="32">
        <f t="shared" si="272"/>
        <v>3.3</v>
      </c>
      <c r="BE275" s="32" t="s">
        <v>267</v>
      </c>
      <c r="BF275" s="32">
        <f t="shared" ref="BF275:BI275" si="273">SUM(BF23)</f>
        <v>6.09</v>
      </c>
      <c r="BG275" s="32">
        <f t="shared" si="273"/>
        <v>6.77</v>
      </c>
      <c r="BH275" s="32">
        <f t="shared" si="273"/>
        <v>6.8</v>
      </c>
      <c r="BI275" s="32">
        <f t="shared" si="27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274">SUM(BP23)</f>
        <v>6.48</v>
      </c>
      <c r="BQ275" s="32">
        <f t="shared" si="274"/>
        <v>8.39</v>
      </c>
      <c r="BR275" s="32">
        <f t="shared" si="274"/>
        <v>6.26</v>
      </c>
      <c r="BS275" s="32">
        <f t="shared" si="274"/>
        <v>4.29</v>
      </c>
      <c r="BV275" s="2" t="s">
        <v>267</v>
      </c>
      <c r="BW275" s="2">
        <f t="shared" ref="BW275:BZ275" si="275">SUM(BW23)</f>
        <v>6.11</v>
      </c>
      <c r="BX275" s="2">
        <f t="shared" si="275"/>
        <v>7.65</v>
      </c>
      <c r="BY275" s="2">
        <f t="shared" si="275"/>
        <v>6.91</v>
      </c>
      <c r="BZ275" s="2">
        <f t="shared" si="275"/>
        <v>1.58</v>
      </c>
      <c r="CC275" s="2" t="s">
        <v>267</v>
      </c>
      <c r="CD275" s="2">
        <f t="shared" si="223"/>
        <v>5.46</v>
      </c>
      <c r="CE275" s="2">
        <f t="shared" si="223"/>
        <v>6.71</v>
      </c>
      <c r="CF275" s="2">
        <f t="shared" si="223"/>
        <v>5.61</v>
      </c>
      <c r="CG275" s="2">
        <f t="shared" si="223"/>
        <v>3.86</v>
      </c>
      <c r="CJ275" s="34" t="s">
        <v>267</v>
      </c>
      <c r="CK275" s="34">
        <f t="shared" ref="CK275:CN275" si="276">SUM(CK23)</f>
        <v>5.88</v>
      </c>
      <c r="CL275" s="34">
        <f t="shared" si="276"/>
        <v>7.74</v>
      </c>
      <c r="CM275" s="34">
        <f t="shared" si="276"/>
        <v>6.52</v>
      </c>
      <c r="CN275" s="34">
        <f t="shared" si="276"/>
        <v>1.74</v>
      </c>
      <c r="CQ275" s="34" t="s">
        <v>267</v>
      </c>
      <c r="CR275" s="34">
        <f t="shared" ref="CR275:CU275" si="277">SUM(CR23)</f>
        <v>6.09</v>
      </c>
      <c r="CS275" s="34">
        <f t="shared" si="277"/>
        <v>6.62</v>
      </c>
      <c r="CT275" s="34">
        <f t="shared" si="277"/>
        <v>7.08</v>
      </c>
      <c r="CU275" s="34">
        <f t="shared" si="277"/>
        <v>2.36</v>
      </c>
      <c r="CX275" s="34" t="s">
        <v>267</v>
      </c>
      <c r="CY275" s="34">
        <f t="shared" ref="CY275:DB275" si="278">SUM(CY23)</f>
        <v>4.6900000000000004</v>
      </c>
      <c r="CZ275" s="34">
        <f t="shared" si="278"/>
        <v>5.45</v>
      </c>
      <c r="DA275" s="34">
        <f t="shared" si="278"/>
        <v>5.17</v>
      </c>
      <c r="DB275" s="34">
        <f t="shared" si="278"/>
        <v>1.79</v>
      </c>
      <c r="DE275" s="34" t="s">
        <v>267</v>
      </c>
      <c r="DF275" s="34">
        <f t="shared" ref="DF275:DI275" si="279">SUM(DF23)</f>
        <v>5.47</v>
      </c>
      <c r="DG275" s="34">
        <f t="shared" si="279"/>
        <v>6.83</v>
      </c>
      <c r="DH275" s="34">
        <f t="shared" si="279"/>
        <v>6.35</v>
      </c>
      <c r="DI275" s="34">
        <f t="shared" si="279"/>
        <v>1.46</v>
      </c>
      <c r="DL275" s="34" t="s">
        <v>267</v>
      </c>
      <c r="DM275" s="34">
        <f t="shared" ref="DM275:DP275" si="280">SUM(DM23)</f>
        <v>5.54</v>
      </c>
      <c r="DN275" s="34">
        <f t="shared" si="280"/>
        <v>7.66</v>
      </c>
      <c r="DO275" s="34">
        <f t="shared" si="280"/>
        <v>5.82</v>
      </c>
      <c r="DP275" s="34">
        <f t="shared" si="280"/>
        <v>2</v>
      </c>
      <c r="DS275" s="34" t="s">
        <v>267</v>
      </c>
      <c r="DT275" s="34">
        <f t="shared" ref="DT275:DW275" si="281">SUM(DT23)</f>
        <v>7.21</v>
      </c>
      <c r="DU275" s="34">
        <f t="shared" si="281"/>
        <v>8.35</v>
      </c>
      <c r="DV275" s="34">
        <f t="shared" si="281"/>
        <v>8.0399999999999991</v>
      </c>
      <c r="DW275" s="34">
        <f t="shared" si="281"/>
        <v>1.81</v>
      </c>
      <c r="DZ275" s="34" t="s">
        <v>267</v>
      </c>
      <c r="EA275" s="34">
        <f t="shared" ref="EA275:ED275" si="282">SUM(EA23)</f>
        <v>7.02</v>
      </c>
      <c r="EB275" s="34">
        <f t="shared" si="282"/>
        <v>9.42</v>
      </c>
      <c r="EC275" s="34">
        <f t="shared" si="282"/>
        <v>7.75</v>
      </c>
      <c r="ED275" s="34">
        <f t="shared" si="282"/>
        <v>2.5299999999999998</v>
      </c>
      <c r="EG275" s="34" t="s">
        <v>267</v>
      </c>
      <c r="EH275" s="34">
        <f t="shared" ref="EH275:EK275" si="283">SUM(EH23)</f>
        <v>7.38</v>
      </c>
      <c r="EI275" s="34">
        <f t="shared" si="283"/>
        <v>11.06</v>
      </c>
      <c r="EJ275" s="34">
        <f t="shared" si="283"/>
        <v>7.6</v>
      </c>
      <c r="EK275" s="34">
        <f t="shared" si="283"/>
        <v>3.35</v>
      </c>
      <c r="EN275" s="34" t="s">
        <v>267</v>
      </c>
      <c r="EO275" s="34">
        <f t="shared" ref="EO275:ER275" si="284">SUM(EO23)</f>
        <v>8.0399999999999991</v>
      </c>
      <c r="EP275" s="34">
        <f t="shared" si="284"/>
        <v>9.74</v>
      </c>
      <c r="EQ275" s="34">
        <f t="shared" si="284"/>
        <v>8.01</v>
      </c>
      <c r="ER275" s="34">
        <f t="shared" si="284"/>
        <v>5.3</v>
      </c>
      <c r="EU275" s="34" t="s">
        <v>267</v>
      </c>
      <c r="EV275" s="34">
        <f t="shared" ref="EV275:EY275" si="285">SUM(EV23)</f>
        <v>7.64</v>
      </c>
      <c r="EW275" s="34">
        <f t="shared" si="285"/>
        <v>10.64</v>
      </c>
      <c r="EX275" s="34">
        <f t="shared" si="285"/>
        <v>7.41</v>
      </c>
      <c r="EY275" s="34">
        <f t="shared" si="285"/>
        <v>3.67</v>
      </c>
      <c r="FC275" s="34">
        <f t="shared" ref="FC275:FF275" si="286">SUM(FC23)</f>
        <v>8.06</v>
      </c>
      <c r="FD275" s="34">
        <f t="shared" si="286"/>
        <v>8.99</v>
      </c>
      <c r="FE275" s="34">
        <f t="shared" si="286"/>
        <v>8.1999999999999993</v>
      </c>
      <c r="FF275" s="34">
        <f t="shared" si="286"/>
        <v>4.4800000000000004</v>
      </c>
      <c r="FG275" s="34"/>
      <c r="FJ275" s="34">
        <f t="shared" ref="FJ275:FM275" si="287">SUM(FJ23)</f>
        <v>7.3</v>
      </c>
      <c r="FK275" s="34">
        <f t="shared" si="287"/>
        <v>6.19</v>
      </c>
      <c r="FL275" s="34">
        <f t="shared" si="287"/>
        <v>7.18</v>
      </c>
      <c r="FM275" s="34">
        <f t="shared" si="287"/>
        <v>5.91</v>
      </c>
      <c r="FQ275" s="34">
        <f t="shared" ref="FQ275:FT275" si="288">SUM(FQ23)</f>
        <v>7.1</v>
      </c>
      <c r="FR275" s="34">
        <f t="shared" si="288"/>
        <v>8.15</v>
      </c>
      <c r="FS275" s="34">
        <f t="shared" si="288"/>
        <v>6.95</v>
      </c>
      <c r="FT275" s="34">
        <f t="shared" si="288"/>
        <v>5.08</v>
      </c>
      <c r="FX275" s="34">
        <f t="shared" ref="FX275:GA275" si="289">SUM(FX23)</f>
        <v>7.8</v>
      </c>
      <c r="FY275" s="34">
        <f t="shared" si="289"/>
        <v>8.85</v>
      </c>
      <c r="FZ275" s="34">
        <f t="shared" si="289"/>
        <v>7.43</v>
      </c>
      <c r="GA275" s="34">
        <f t="shared" si="289"/>
        <v>5.2</v>
      </c>
      <c r="GE275" s="34">
        <f t="shared" ref="GE275:GH275" si="290">SUM(GE23)</f>
        <v>6.97</v>
      </c>
      <c r="GF275" s="34">
        <f t="shared" si="290"/>
        <v>6.88</v>
      </c>
      <c r="GG275" s="34">
        <f t="shared" si="290"/>
        <v>7.5</v>
      </c>
      <c r="GH275" s="34">
        <f t="shared" si="290"/>
        <v>2.94</v>
      </c>
    </row>
    <row r="276" spans="1:190" x14ac:dyDescent="0.25">
      <c r="A276" s="34" t="s">
        <v>268</v>
      </c>
      <c r="B276" s="34">
        <f t="shared" ref="B276:E276" si="291">SUM(B24)</f>
        <v>0.7</v>
      </c>
      <c r="C276" s="34">
        <f t="shared" si="291"/>
        <v>0.56999999999999995</v>
      </c>
      <c r="D276" s="34">
        <f t="shared" si="291"/>
        <v>0.39</v>
      </c>
      <c r="E276" s="34">
        <f t="shared" si="291"/>
        <v>1.59</v>
      </c>
      <c r="H276" s="34" t="s">
        <v>268</v>
      </c>
      <c r="I276" s="34">
        <f t="shared" ref="I276:L276" si="292">SUM(I24)</f>
        <v>0.63</v>
      </c>
      <c r="J276" s="34">
        <f t="shared" si="292"/>
        <v>0.59</v>
      </c>
      <c r="K276" s="34">
        <f t="shared" si="292"/>
        <v>0.41</v>
      </c>
      <c r="L276" s="34">
        <f t="shared" si="292"/>
        <v>0.94</v>
      </c>
      <c r="O276" s="34" t="s">
        <v>268</v>
      </c>
      <c r="P276" s="34">
        <f t="shared" ref="P276:S276" si="293">SUM(P24)</f>
        <v>0.42</v>
      </c>
      <c r="Q276" s="34">
        <f t="shared" si="293"/>
        <v>0.24</v>
      </c>
      <c r="R276" s="34">
        <f t="shared" si="293"/>
        <v>0.5</v>
      </c>
      <c r="S276" s="34">
        <f t="shared" si="293"/>
        <v>0.28999999999999998</v>
      </c>
      <c r="V276" s="34" t="s">
        <v>268</v>
      </c>
      <c r="W276" s="34">
        <f t="shared" ref="W276:Z276" si="294">SUM(W24)</f>
        <v>0.42</v>
      </c>
      <c r="X276" s="34">
        <f t="shared" si="294"/>
        <v>0.33</v>
      </c>
      <c r="Y276" s="34">
        <f t="shared" si="294"/>
        <v>0.4</v>
      </c>
      <c r="Z276" s="34">
        <f t="shared" si="294"/>
        <v>0.14000000000000001</v>
      </c>
      <c r="AC276" s="34" t="s">
        <v>268</v>
      </c>
      <c r="AD276" s="34">
        <f t="shared" ref="AD276:AG276" si="295">SUM(AD24)</f>
        <v>0.79</v>
      </c>
      <c r="AE276" s="34">
        <f t="shared" si="295"/>
        <v>1.05</v>
      </c>
      <c r="AF276" s="34">
        <f t="shared" si="295"/>
        <v>0.88</v>
      </c>
      <c r="AG276" s="34">
        <f t="shared" si="295"/>
        <v>0.23</v>
      </c>
      <c r="AJ276" s="34" t="s">
        <v>268</v>
      </c>
      <c r="AK276" s="34">
        <f t="shared" ref="AK276:AN276" si="296">SUM(AK24)</f>
        <v>0.56999999999999995</v>
      </c>
      <c r="AL276" s="34">
        <f t="shared" si="296"/>
        <v>0.91</v>
      </c>
      <c r="AM276" s="34">
        <f t="shared" si="296"/>
        <v>0.62</v>
      </c>
      <c r="AN276" s="34">
        <f t="shared" si="296"/>
        <v>0</v>
      </c>
      <c r="AQ276" s="32" t="s">
        <v>268</v>
      </c>
      <c r="AR276" s="32">
        <f t="shared" ref="AR276:AU276" si="297">SUM(AR24)</f>
        <v>0.83</v>
      </c>
      <c r="AS276" s="32">
        <f t="shared" si="297"/>
        <v>0.65</v>
      </c>
      <c r="AT276" s="32">
        <f t="shared" si="297"/>
        <v>0.7</v>
      </c>
      <c r="AU276" s="32">
        <f t="shared" si="297"/>
        <v>0.34</v>
      </c>
      <c r="AX276" s="32" t="s">
        <v>268</v>
      </c>
      <c r="AY276" s="32">
        <f t="shared" ref="AY276:BB276" si="298">SUM(AY24)</f>
        <v>0.96</v>
      </c>
      <c r="AZ276" s="32">
        <f t="shared" si="298"/>
        <v>0.83</v>
      </c>
      <c r="BA276" s="32">
        <f t="shared" si="298"/>
        <v>1.2</v>
      </c>
      <c r="BB276" s="32">
        <f t="shared" si="298"/>
        <v>0.15</v>
      </c>
      <c r="BE276" s="32" t="s">
        <v>268</v>
      </c>
      <c r="BF276" s="32">
        <f t="shared" ref="BF276:BI276" si="299">SUM(BF24)</f>
        <v>0.66</v>
      </c>
      <c r="BG276" s="32">
        <f t="shared" si="299"/>
        <v>0.11</v>
      </c>
      <c r="BH276" s="32">
        <f t="shared" si="299"/>
        <v>0.76</v>
      </c>
      <c r="BI276" s="32">
        <f t="shared" si="299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300">SUM(BP24)</f>
        <v>0.71</v>
      </c>
      <c r="BQ276" s="32">
        <f t="shared" si="300"/>
        <v>0.92</v>
      </c>
      <c r="BR276" s="32">
        <f t="shared" si="300"/>
        <v>0.54</v>
      </c>
      <c r="BS276" s="32">
        <f t="shared" si="300"/>
        <v>0.72</v>
      </c>
      <c r="BV276" s="2" t="s">
        <v>268</v>
      </c>
      <c r="BW276" s="2">
        <f t="shared" ref="BW276:BZ276" si="301">SUM(BW24)</f>
        <v>1.0900000000000001</v>
      </c>
      <c r="BX276" s="2">
        <f t="shared" si="301"/>
        <v>2.73</v>
      </c>
      <c r="BY276" s="2">
        <f t="shared" si="301"/>
        <v>0.85</v>
      </c>
      <c r="BZ276" s="2">
        <f t="shared" si="301"/>
        <v>0.39</v>
      </c>
      <c r="CC276" s="2" t="s">
        <v>268</v>
      </c>
      <c r="CD276" s="2">
        <f t="shared" si="223"/>
        <v>0.99</v>
      </c>
      <c r="CE276" s="2">
        <f t="shared" si="223"/>
        <v>1.83</v>
      </c>
      <c r="CF276" s="2">
        <f t="shared" si="223"/>
        <v>0.48</v>
      </c>
      <c r="CG276" s="2">
        <f t="shared" si="223"/>
        <v>1.65</v>
      </c>
      <c r="CJ276" s="34" t="s">
        <v>268</v>
      </c>
      <c r="CK276" s="34">
        <f t="shared" ref="CK276:CN276" si="302">SUM(CK24)</f>
        <v>1.1100000000000001</v>
      </c>
      <c r="CL276" s="34">
        <f t="shared" si="302"/>
        <v>2.56</v>
      </c>
      <c r="CM276" s="34">
        <f t="shared" si="302"/>
        <v>1.08</v>
      </c>
      <c r="CN276" s="34">
        <f t="shared" si="302"/>
        <v>0.18</v>
      </c>
      <c r="CQ276" s="34" t="s">
        <v>268</v>
      </c>
      <c r="CR276" s="34">
        <f t="shared" ref="CR276:CU276" si="303">SUM(CR24)</f>
        <v>0.84</v>
      </c>
      <c r="CS276" s="34">
        <f t="shared" si="303"/>
        <v>1.47</v>
      </c>
      <c r="CT276" s="34">
        <f t="shared" si="303"/>
        <v>0.69</v>
      </c>
      <c r="CU276" s="34">
        <f t="shared" si="303"/>
        <v>0.52</v>
      </c>
      <c r="CX276" s="34" t="s">
        <v>268</v>
      </c>
      <c r="CY276" s="34">
        <f t="shared" ref="CY276:DB276" si="304">SUM(CY24)</f>
        <v>1.19</v>
      </c>
      <c r="CZ276" s="34">
        <f t="shared" si="304"/>
        <v>3.28</v>
      </c>
      <c r="DA276" s="34">
        <f t="shared" si="304"/>
        <v>0.92</v>
      </c>
      <c r="DB276" s="34">
        <f t="shared" si="304"/>
        <v>0.76</v>
      </c>
      <c r="DE276" s="34" t="s">
        <v>268</v>
      </c>
      <c r="DF276" s="34">
        <f t="shared" ref="DF276:DI276" si="305">SUM(DF24)</f>
        <v>0.95</v>
      </c>
      <c r="DG276" s="34">
        <f t="shared" si="305"/>
        <v>0.51</v>
      </c>
      <c r="DH276" s="34">
        <f t="shared" si="305"/>
        <v>1.23</v>
      </c>
      <c r="DI276" s="34">
        <f t="shared" si="305"/>
        <v>0.38</v>
      </c>
      <c r="DL276" s="34" t="s">
        <v>268</v>
      </c>
      <c r="DM276" s="34">
        <f t="shared" ref="DM276:DP276" si="306">SUM(DM24)</f>
        <v>1.19</v>
      </c>
      <c r="DN276" s="34">
        <f t="shared" si="306"/>
        <v>1.18</v>
      </c>
      <c r="DO276" s="34">
        <f t="shared" si="306"/>
        <v>1</v>
      </c>
      <c r="DP276" s="34">
        <f t="shared" si="306"/>
        <v>1.95</v>
      </c>
      <c r="DS276" s="34" t="s">
        <v>268</v>
      </c>
      <c r="DT276" s="34">
        <f t="shared" ref="DT276:DW276" si="307">SUM(DT24)</f>
        <v>1.42</v>
      </c>
      <c r="DU276" s="34">
        <f t="shared" si="307"/>
        <v>1.61</v>
      </c>
      <c r="DV276" s="34">
        <f t="shared" si="307"/>
        <v>1.56</v>
      </c>
      <c r="DW276" s="34">
        <f t="shared" si="307"/>
        <v>0.7</v>
      </c>
      <c r="DZ276" s="34" t="s">
        <v>268</v>
      </c>
      <c r="EA276" s="34">
        <f t="shared" ref="EA276:ED276" si="308">SUM(EA24)</f>
        <v>1.54</v>
      </c>
      <c r="EB276" s="34">
        <f t="shared" si="308"/>
        <v>3.19</v>
      </c>
      <c r="EC276" s="34">
        <f t="shared" si="308"/>
        <v>1.1200000000000001</v>
      </c>
      <c r="ED276" s="34">
        <f t="shared" si="308"/>
        <v>1.54</v>
      </c>
      <c r="EG276" s="34" t="s">
        <v>268</v>
      </c>
      <c r="EH276" s="34">
        <f t="shared" ref="EH276:EK276" si="309">SUM(EH24)</f>
        <v>1.56</v>
      </c>
      <c r="EI276" s="34">
        <f t="shared" si="309"/>
        <v>1.24</v>
      </c>
      <c r="EJ276" s="34">
        <f t="shared" si="309"/>
        <v>1.79</v>
      </c>
      <c r="EK276" s="34">
        <f t="shared" si="309"/>
        <v>1.47</v>
      </c>
      <c r="EN276" s="34" t="s">
        <v>268</v>
      </c>
      <c r="EO276" s="34">
        <f t="shared" ref="EO276:ER276" si="310">SUM(EO24)</f>
        <v>1.8</v>
      </c>
      <c r="EP276" s="34">
        <f t="shared" si="310"/>
        <v>1.51</v>
      </c>
      <c r="EQ276" s="34">
        <f t="shared" si="310"/>
        <v>1.9</v>
      </c>
      <c r="ER276" s="34">
        <f t="shared" si="310"/>
        <v>0.66</v>
      </c>
      <c r="EU276" s="34" t="s">
        <v>268</v>
      </c>
      <c r="EV276" s="34">
        <f t="shared" ref="EV276:EY276" si="311">SUM(EV24)</f>
        <v>1.56</v>
      </c>
      <c r="EW276" s="34">
        <f t="shared" si="311"/>
        <v>2.23</v>
      </c>
      <c r="EX276" s="34">
        <f t="shared" si="311"/>
        <v>1.53</v>
      </c>
      <c r="EY276" s="34">
        <f t="shared" si="311"/>
        <v>1.25</v>
      </c>
      <c r="FC276" s="34">
        <f t="shared" ref="FC276:FF276" si="312">SUM(FC24)</f>
        <v>1.8</v>
      </c>
      <c r="FD276" s="34">
        <f t="shared" si="312"/>
        <v>1.83</v>
      </c>
      <c r="FE276" s="34">
        <f t="shared" si="312"/>
        <v>2.06</v>
      </c>
      <c r="FF276" s="34">
        <f t="shared" si="312"/>
        <v>0.96</v>
      </c>
      <c r="FG276" s="34"/>
      <c r="FJ276" s="34">
        <f t="shared" ref="FJ276:FM276" si="313">SUM(FJ24)</f>
        <v>2.2599999999999998</v>
      </c>
      <c r="FK276" s="34">
        <f t="shared" si="313"/>
        <v>2.0099999999999998</v>
      </c>
      <c r="FL276" s="34">
        <f t="shared" si="313"/>
        <v>2.4</v>
      </c>
      <c r="FM276" s="34">
        <f t="shared" si="313"/>
        <v>2.0699999999999998</v>
      </c>
      <c r="FQ276" s="34">
        <f t="shared" ref="FQ276:FT276" si="314">SUM(FQ24)</f>
        <v>1.97</v>
      </c>
      <c r="FR276" s="34">
        <f t="shared" si="314"/>
        <v>2.71</v>
      </c>
      <c r="FS276" s="34">
        <f t="shared" si="314"/>
        <v>2.1</v>
      </c>
      <c r="FT276" s="34">
        <f t="shared" si="314"/>
        <v>0.56000000000000005</v>
      </c>
      <c r="FX276" s="34">
        <f t="shared" ref="FX276:GA276" si="315">SUM(FX24)</f>
        <v>1.71</v>
      </c>
      <c r="FY276" s="34">
        <f t="shared" si="315"/>
        <v>2.21</v>
      </c>
      <c r="FZ276" s="34">
        <f t="shared" si="315"/>
        <v>1.7</v>
      </c>
      <c r="GA276" s="34">
        <f t="shared" si="315"/>
        <v>0.99</v>
      </c>
      <c r="GE276" s="34">
        <f t="shared" ref="GE276:GH276" si="316">SUM(GE24)</f>
        <v>2.41</v>
      </c>
      <c r="GF276" s="34">
        <f t="shared" si="316"/>
        <v>4.37</v>
      </c>
      <c r="GG276" s="34">
        <f t="shared" si="316"/>
        <v>2.15</v>
      </c>
      <c r="GH276" s="34">
        <f t="shared" si="316"/>
        <v>1.42</v>
      </c>
    </row>
    <row r="277" spans="1:190" x14ac:dyDescent="0.25">
      <c r="A277" s="34" t="s">
        <v>269</v>
      </c>
      <c r="B277" s="34">
        <f t="shared" ref="B277:E277" si="317">SUM(B25)</f>
        <v>0.74</v>
      </c>
      <c r="C277" s="34">
        <f t="shared" si="317"/>
        <v>1.29</v>
      </c>
      <c r="D277" s="34">
        <f t="shared" si="317"/>
        <v>0.35</v>
      </c>
      <c r="E277" s="34">
        <f t="shared" si="317"/>
        <v>0.33</v>
      </c>
      <c r="H277" s="34" t="s">
        <v>269</v>
      </c>
      <c r="I277" s="34">
        <f t="shared" ref="I277:L277" si="318">SUM(I25)</f>
        <v>0.91</v>
      </c>
      <c r="J277" s="34">
        <f t="shared" si="318"/>
        <v>1.1499999999999999</v>
      </c>
      <c r="K277" s="34">
        <f t="shared" si="318"/>
        <v>0.7</v>
      </c>
      <c r="L277" s="34">
        <f t="shared" si="318"/>
        <v>0.59</v>
      </c>
      <c r="O277" s="34" t="s">
        <v>269</v>
      </c>
      <c r="P277" s="34">
        <f t="shared" ref="P277:S277" si="319">SUM(P25)</f>
        <v>1.18</v>
      </c>
      <c r="Q277" s="34">
        <f t="shared" si="319"/>
        <v>2.78</v>
      </c>
      <c r="R277" s="34">
        <f t="shared" si="319"/>
        <v>1.03</v>
      </c>
      <c r="S277" s="34">
        <f t="shared" si="319"/>
        <v>0.38</v>
      </c>
      <c r="V277" s="34" t="s">
        <v>269</v>
      </c>
      <c r="W277" s="34">
        <f t="shared" ref="W277:Z277" si="320">SUM(W25)</f>
        <v>0.86</v>
      </c>
      <c r="X277" s="34">
        <f t="shared" si="320"/>
        <v>1.3</v>
      </c>
      <c r="Y277" s="34">
        <f t="shared" si="320"/>
        <v>0.6</v>
      </c>
      <c r="Z277" s="34">
        <f t="shared" si="320"/>
        <v>0.75</v>
      </c>
      <c r="AC277" s="34" t="s">
        <v>269</v>
      </c>
      <c r="AD277" s="34">
        <f t="shared" ref="AD277:AG277" si="321">SUM(AD25)</f>
        <v>1.17</v>
      </c>
      <c r="AE277" s="34">
        <f t="shared" si="321"/>
        <v>3.16</v>
      </c>
      <c r="AF277" s="34">
        <f t="shared" si="321"/>
        <v>0.63</v>
      </c>
      <c r="AG277" s="34">
        <f t="shared" si="321"/>
        <v>0.78</v>
      </c>
      <c r="AJ277" s="34" t="s">
        <v>269</v>
      </c>
      <c r="AK277" s="34">
        <f t="shared" ref="AK277:AN277" si="322">SUM(AK25)</f>
        <v>0.85</v>
      </c>
      <c r="AL277" s="34">
        <f t="shared" si="322"/>
        <v>1.52</v>
      </c>
      <c r="AM277" s="34">
        <f t="shared" si="322"/>
        <v>0.69</v>
      </c>
      <c r="AN277" s="34">
        <f t="shared" si="322"/>
        <v>0.45</v>
      </c>
      <c r="AQ277" s="32" t="s">
        <v>269</v>
      </c>
      <c r="AR277" s="32">
        <f t="shared" ref="AR277:AU277" si="323">SUM(AR25)</f>
        <v>1.3</v>
      </c>
      <c r="AS277" s="32">
        <f t="shared" si="323"/>
        <v>1.41</v>
      </c>
      <c r="AT277" s="32">
        <f t="shared" si="323"/>
        <v>1.03</v>
      </c>
      <c r="AU277" s="32">
        <f t="shared" si="323"/>
        <v>0.65</v>
      </c>
      <c r="AX277" s="32" t="s">
        <v>269</v>
      </c>
      <c r="AY277" s="32">
        <f t="shared" ref="AY277:BB277" si="324">SUM(AY25)</f>
        <v>1.1000000000000001</v>
      </c>
      <c r="AZ277" s="32">
        <f t="shared" si="324"/>
        <v>2.5</v>
      </c>
      <c r="BA277" s="32">
        <f t="shared" si="324"/>
        <v>0.64</v>
      </c>
      <c r="BB277" s="32">
        <f t="shared" si="324"/>
        <v>0.79</v>
      </c>
      <c r="BE277" s="32" t="s">
        <v>269</v>
      </c>
      <c r="BF277" s="32">
        <f t="shared" ref="BF277:BI277" si="325">SUM(BF25)</f>
        <v>0.87</v>
      </c>
      <c r="BG277" s="32">
        <f t="shared" si="325"/>
        <v>1.92</v>
      </c>
      <c r="BH277" s="32">
        <f t="shared" si="325"/>
        <v>0.63</v>
      </c>
      <c r="BI277" s="32">
        <f t="shared" si="325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326">SUM(BP25)</f>
        <v>0.91</v>
      </c>
      <c r="BQ277" s="32">
        <f t="shared" si="326"/>
        <v>2.11</v>
      </c>
      <c r="BR277" s="32">
        <f t="shared" si="326"/>
        <v>0.57999999999999996</v>
      </c>
      <c r="BS277" s="32">
        <f t="shared" si="326"/>
        <v>0.35</v>
      </c>
      <c r="BV277" s="2" t="s">
        <v>269</v>
      </c>
      <c r="BW277" s="2">
        <f t="shared" ref="BW277:BZ277" si="327">SUM(BW25)</f>
        <v>1.45</v>
      </c>
      <c r="BX277" s="2">
        <f t="shared" si="327"/>
        <v>2.74</v>
      </c>
      <c r="BY277" s="2">
        <f t="shared" si="327"/>
        <v>0.94</v>
      </c>
      <c r="BZ277" s="2">
        <f t="shared" si="327"/>
        <v>0.56999999999999995</v>
      </c>
      <c r="CC277" s="2" t="s">
        <v>269</v>
      </c>
      <c r="CD277" s="2">
        <f t="shared" si="223"/>
        <v>1.78</v>
      </c>
      <c r="CE277" s="2">
        <f t="shared" si="223"/>
        <v>5.23</v>
      </c>
      <c r="CF277" s="2">
        <f t="shared" si="223"/>
        <v>1.41</v>
      </c>
      <c r="CG277" s="2">
        <f t="shared" si="223"/>
        <v>0.18</v>
      </c>
      <c r="CJ277" s="34" t="s">
        <v>269</v>
      </c>
      <c r="CK277" s="34">
        <f t="shared" ref="CK277:CN277" si="328">SUM(CK25)</f>
        <v>1.39</v>
      </c>
      <c r="CL277" s="34">
        <f t="shared" si="328"/>
        <v>3.35</v>
      </c>
      <c r="CM277" s="34">
        <f t="shared" si="328"/>
        <v>1.17</v>
      </c>
      <c r="CN277" s="34">
        <f t="shared" si="328"/>
        <v>0.31</v>
      </c>
      <c r="CQ277" s="34" t="s">
        <v>269</v>
      </c>
      <c r="CR277" s="34">
        <f t="shared" ref="CR277:CU277" si="329">SUM(CR25)</f>
        <v>1.28</v>
      </c>
      <c r="CS277" s="34">
        <f t="shared" si="329"/>
        <v>2.8</v>
      </c>
      <c r="CT277" s="34">
        <f t="shared" si="329"/>
        <v>0.87</v>
      </c>
      <c r="CU277" s="34">
        <f t="shared" si="329"/>
        <v>0.8</v>
      </c>
      <c r="CX277" s="34" t="s">
        <v>269</v>
      </c>
      <c r="CY277" s="34">
        <f t="shared" ref="CY277:DB277" si="330">SUM(CY25)</f>
        <v>0.91</v>
      </c>
      <c r="CZ277" s="34">
        <f t="shared" si="330"/>
        <v>2.2599999999999998</v>
      </c>
      <c r="DA277" s="34">
        <f t="shared" si="330"/>
        <v>0.75</v>
      </c>
      <c r="DB277" s="34">
        <f t="shared" si="330"/>
        <v>0.36</v>
      </c>
      <c r="DE277" s="34" t="s">
        <v>269</v>
      </c>
      <c r="DF277" s="34">
        <f t="shared" ref="DF277:DI277" si="331">SUM(DF25)</f>
        <v>0.48</v>
      </c>
      <c r="DG277" s="34">
        <f t="shared" si="331"/>
        <v>1.19</v>
      </c>
      <c r="DH277" s="34">
        <f t="shared" si="331"/>
        <v>0.37</v>
      </c>
      <c r="DI277" s="34">
        <f t="shared" si="331"/>
        <v>0</v>
      </c>
      <c r="DL277" s="34" t="s">
        <v>269</v>
      </c>
      <c r="DM277" s="34">
        <f t="shared" ref="DM277:DP277" si="332">SUM(DM25)</f>
        <v>1.1599999999999999</v>
      </c>
      <c r="DN277" s="34">
        <f t="shared" si="332"/>
        <v>2</v>
      </c>
      <c r="DO277" s="34">
        <f t="shared" si="332"/>
        <v>1.22</v>
      </c>
      <c r="DP277" s="34">
        <f t="shared" si="332"/>
        <v>0.12</v>
      </c>
      <c r="DS277" s="34" t="s">
        <v>269</v>
      </c>
      <c r="DT277" s="34">
        <f t="shared" ref="DT277:DW277" si="333">SUM(DT25)</f>
        <v>0.9</v>
      </c>
      <c r="DU277" s="34">
        <f t="shared" si="333"/>
        <v>2.5099999999999998</v>
      </c>
      <c r="DV277" s="34">
        <f t="shared" si="333"/>
        <v>0.69</v>
      </c>
      <c r="DW277" s="34">
        <f t="shared" si="333"/>
        <v>0.08</v>
      </c>
      <c r="DZ277" s="34" t="s">
        <v>269</v>
      </c>
      <c r="EA277" s="34">
        <f t="shared" ref="EA277:ED277" si="334">SUM(EA25)</f>
        <v>0.93</v>
      </c>
      <c r="EB277" s="34">
        <f t="shared" si="334"/>
        <v>2.44</v>
      </c>
      <c r="EC277" s="34">
        <f t="shared" si="334"/>
        <v>0.59</v>
      </c>
      <c r="ED277" s="34">
        <f t="shared" si="334"/>
        <v>0.12</v>
      </c>
      <c r="EG277" s="34" t="s">
        <v>269</v>
      </c>
      <c r="EH277" s="34">
        <f t="shared" ref="EH277:EK277" si="335">SUM(EH25)</f>
        <v>1.1000000000000001</v>
      </c>
      <c r="EI277" s="34">
        <f t="shared" si="335"/>
        <v>2.54</v>
      </c>
      <c r="EJ277" s="34">
        <f t="shared" si="335"/>
        <v>0.97</v>
      </c>
      <c r="EK277" s="34">
        <f t="shared" si="335"/>
        <v>0.14000000000000001</v>
      </c>
      <c r="EN277" s="34" t="s">
        <v>269</v>
      </c>
      <c r="EO277" s="34">
        <f t="shared" ref="EO277:ER277" si="336">SUM(EO25)</f>
        <v>1.42</v>
      </c>
      <c r="EP277" s="34">
        <f t="shared" si="336"/>
        <v>2.72</v>
      </c>
      <c r="EQ277" s="34">
        <f t="shared" si="336"/>
        <v>1.2</v>
      </c>
      <c r="ER277" s="34">
        <f t="shared" si="336"/>
        <v>0.04</v>
      </c>
      <c r="EU277" s="34" t="s">
        <v>269</v>
      </c>
      <c r="EV277" s="34">
        <f t="shared" ref="EV277:EY277" si="337">SUM(EV25)</f>
        <v>1.64</v>
      </c>
      <c r="EW277" s="34">
        <f t="shared" si="337"/>
        <v>4.3099999999999996</v>
      </c>
      <c r="EX277" s="34">
        <f t="shared" si="337"/>
        <v>1.44</v>
      </c>
      <c r="EY277" s="34">
        <f t="shared" si="337"/>
        <v>0.15</v>
      </c>
      <c r="FC277" s="34">
        <f t="shared" ref="FC277:FF277" si="338">SUM(FC25)</f>
        <v>1.46</v>
      </c>
      <c r="FD277" s="34">
        <f t="shared" si="338"/>
        <v>3.15</v>
      </c>
      <c r="FE277" s="34">
        <f t="shared" si="338"/>
        <v>1.22</v>
      </c>
      <c r="FF277" s="34">
        <f t="shared" si="338"/>
        <v>0.27</v>
      </c>
      <c r="FG277" s="34"/>
      <c r="FJ277" s="34">
        <f t="shared" ref="FJ277:FM277" si="339">SUM(FJ25)</f>
        <v>1.37</v>
      </c>
      <c r="FK277" s="34">
        <f t="shared" si="339"/>
        <v>4.03</v>
      </c>
      <c r="FL277" s="34">
        <f t="shared" si="339"/>
        <v>1.03</v>
      </c>
      <c r="FM277" s="34">
        <f t="shared" si="339"/>
        <v>0.06</v>
      </c>
      <c r="FQ277" s="34">
        <f t="shared" ref="FQ277:FT277" si="340">SUM(FQ25)</f>
        <v>1.7</v>
      </c>
      <c r="FR277" s="34">
        <f t="shared" si="340"/>
        <v>4.5999999999999996</v>
      </c>
      <c r="FS277" s="34">
        <f t="shared" si="340"/>
        <v>1.31</v>
      </c>
      <c r="FT277" s="34">
        <f t="shared" si="340"/>
        <v>0.34</v>
      </c>
      <c r="FX277" s="34">
        <f t="shared" ref="FX277:GA277" si="341">SUM(FX25)</f>
        <v>1.79</v>
      </c>
      <c r="FY277" s="34">
        <f t="shared" si="341"/>
        <v>3.98</v>
      </c>
      <c r="FZ277" s="34">
        <f t="shared" si="341"/>
        <v>1.65</v>
      </c>
      <c r="GA277" s="34">
        <f t="shared" si="341"/>
        <v>0.11</v>
      </c>
      <c r="GE277" s="34">
        <f t="shared" ref="GE277:GH277" si="342">SUM(GE25)</f>
        <v>1.53</v>
      </c>
      <c r="GF277" s="34">
        <f t="shared" si="342"/>
        <v>5.03</v>
      </c>
      <c r="GG277" s="34">
        <f t="shared" si="342"/>
        <v>0.95</v>
      </c>
      <c r="GH277" s="34">
        <f t="shared" si="342"/>
        <v>7.0000000000000007E-2</v>
      </c>
    </row>
    <row r="278" spans="1:190" x14ac:dyDescent="0.25">
      <c r="A278" s="34" t="s">
        <v>270</v>
      </c>
      <c r="B278" s="34">
        <f t="shared" ref="B278:E278" si="343">SUM(B26)</f>
        <v>0.92</v>
      </c>
      <c r="C278" s="34">
        <f t="shared" si="343"/>
        <v>1.1299999999999999</v>
      </c>
      <c r="D278" s="34">
        <f t="shared" si="343"/>
        <v>1</v>
      </c>
      <c r="E278" s="34">
        <f t="shared" si="343"/>
        <v>0.09</v>
      </c>
      <c r="H278" s="34" t="s">
        <v>270</v>
      </c>
      <c r="I278" s="34">
        <f t="shared" ref="I278:L278" si="344">SUM(I26)</f>
        <v>0.47</v>
      </c>
      <c r="J278" s="34">
        <f t="shared" si="344"/>
        <v>0.69</v>
      </c>
      <c r="K278" s="34">
        <f t="shared" si="344"/>
        <v>0.35</v>
      </c>
      <c r="L278" s="34">
        <f t="shared" si="344"/>
        <v>0</v>
      </c>
      <c r="O278" s="34" t="s">
        <v>270</v>
      </c>
      <c r="P278" s="34">
        <f t="shared" ref="P278:S278" si="345">SUM(P26)</f>
        <v>0.78</v>
      </c>
      <c r="Q278" s="34">
        <f t="shared" si="345"/>
        <v>0.62</v>
      </c>
      <c r="R278" s="34">
        <f t="shared" si="345"/>
        <v>0.54</v>
      </c>
      <c r="S278" s="34">
        <f t="shared" si="345"/>
        <v>0.86</v>
      </c>
      <c r="V278" s="34" t="s">
        <v>270</v>
      </c>
      <c r="W278" s="34">
        <f t="shared" ref="W278:Z278" si="346">SUM(W26)</f>
        <v>0.43</v>
      </c>
      <c r="X278" s="34">
        <f t="shared" si="346"/>
        <v>1</v>
      </c>
      <c r="Y278" s="34">
        <f t="shared" si="346"/>
        <v>0.37</v>
      </c>
      <c r="Z278" s="34">
        <f t="shared" si="346"/>
        <v>7.0000000000000007E-2</v>
      </c>
      <c r="AC278" s="34" t="s">
        <v>270</v>
      </c>
      <c r="AD278" s="34">
        <f t="shared" ref="AD278:AG278" si="347">SUM(AD26)</f>
        <v>0.66</v>
      </c>
      <c r="AE278" s="34">
        <f t="shared" si="347"/>
        <v>1.9</v>
      </c>
      <c r="AF278" s="34">
        <f t="shared" si="347"/>
        <v>0.37</v>
      </c>
      <c r="AG278" s="34">
        <f t="shared" si="347"/>
        <v>0</v>
      </c>
      <c r="AJ278" s="34" t="s">
        <v>270</v>
      </c>
      <c r="AK278" s="34">
        <f t="shared" ref="AK278:AN278" si="348">SUM(AK26)</f>
        <v>0.91</v>
      </c>
      <c r="AL278" s="34">
        <f t="shared" si="348"/>
        <v>1.79</v>
      </c>
      <c r="AM278" s="34">
        <f t="shared" si="348"/>
        <v>0.79</v>
      </c>
      <c r="AN278" s="34">
        <f t="shared" si="348"/>
        <v>0.48</v>
      </c>
      <c r="AQ278" s="32" t="s">
        <v>270</v>
      </c>
      <c r="AR278" s="32">
        <f t="shared" ref="AR278:AU278" si="349">SUM(AR26)</f>
        <v>0.67</v>
      </c>
      <c r="AS278" s="32">
        <f t="shared" si="349"/>
        <v>0.93</v>
      </c>
      <c r="AT278" s="32">
        <f t="shared" si="349"/>
        <v>0.36</v>
      </c>
      <c r="AU278" s="32">
        <f t="shared" si="349"/>
        <v>0.75</v>
      </c>
      <c r="AX278" s="32" t="s">
        <v>270</v>
      </c>
      <c r="AY278" s="32">
        <f t="shared" ref="AY278:BB278" si="350">SUM(AY26)</f>
        <v>0.66</v>
      </c>
      <c r="AZ278" s="32">
        <f t="shared" si="350"/>
        <v>1.24</v>
      </c>
      <c r="BA278" s="32">
        <f t="shared" si="350"/>
        <v>0.34</v>
      </c>
      <c r="BB278" s="32">
        <f t="shared" si="350"/>
        <v>0.06</v>
      </c>
      <c r="BE278" s="32" t="s">
        <v>270</v>
      </c>
      <c r="BF278" s="32">
        <f t="shared" ref="BF278:BI278" si="351">SUM(BF26)</f>
        <v>0.71</v>
      </c>
      <c r="BG278" s="32">
        <f t="shared" si="351"/>
        <v>1.47</v>
      </c>
      <c r="BH278" s="32">
        <f t="shared" si="351"/>
        <v>0.45</v>
      </c>
      <c r="BI278" s="32">
        <f t="shared" si="351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352">SUM(BP26)</f>
        <v>0.95</v>
      </c>
      <c r="BQ278" s="32">
        <f t="shared" si="352"/>
        <v>1.65</v>
      </c>
      <c r="BR278" s="32">
        <f t="shared" si="352"/>
        <v>0.64</v>
      </c>
      <c r="BS278" s="32">
        <f t="shared" si="352"/>
        <v>0</v>
      </c>
      <c r="BV278" s="2" t="s">
        <v>270</v>
      </c>
      <c r="BW278" s="2">
        <f t="shared" ref="BW278:BZ278" si="353">SUM(BW26)</f>
        <v>0.52</v>
      </c>
      <c r="BX278" s="2">
        <f t="shared" si="353"/>
        <v>0.48</v>
      </c>
      <c r="BY278" s="2">
        <f t="shared" si="353"/>
        <v>0.53</v>
      </c>
      <c r="BZ278" s="2">
        <f t="shared" si="353"/>
        <v>0.54</v>
      </c>
      <c r="CC278" s="2" t="s">
        <v>270</v>
      </c>
      <c r="CD278" s="2">
        <f t="shared" si="223"/>
        <v>0.39</v>
      </c>
      <c r="CE278" s="2">
        <f t="shared" si="223"/>
        <v>0.3</v>
      </c>
      <c r="CF278" s="2">
        <f t="shared" si="223"/>
        <v>0.3</v>
      </c>
      <c r="CG278" s="2">
        <f t="shared" si="223"/>
        <v>0.21</v>
      </c>
      <c r="CJ278" s="34" t="s">
        <v>270</v>
      </c>
      <c r="CK278" s="34">
        <f t="shared" ref="CK278:CN278" si="354">SUM(CK26)</f>
        <v>0.64</v>
      </c>
      <c r="CL278" s="34">
        <f t="shared" si="354"/>
        <v>0.92</v>
      </c>
      <c r="CM278" s="34">
        <f t="shared" si="354"/>
        <v>0.43</v>
      </c>
      <c r="CN278" s="34">
        <f t="shared" si="354"/>
        <v>0</v>
      </c>
      <c r="CQ278" s="34" t="s">
        <v>270</v>
      </c>
      <c r="CR278" s="34">
        <f t="shared" ref="CR278:CU278" si="355">SUM(CR26)</f>
        <v>1.24</v>
      </c>
      <c r="CS278" s="34">
        <f t="shared" si="355"/>
        <v>1.73</v>
      </c>
      <c r="CT278" s="34">
        <f t="shared" si="355"/>
        <v>1.26</v>
      </c>
      <c r="CU278" s="34">
        <f t="shared" si="355"/>
        <v>0.41</v>
      </c>
      <c r="CX278" s="34" t="s">
        <v>270</v>
      </c>
      <c r="CY278" s="34">
        <f t="shared" ref="CY278:DB278" si="356">SUM(CY26)</f>
        <v>0.59</v>
      </c>
      <c r="CZ278" s="34">
        <f t="shared" si="356"/>
        <v>0.9</v>
      </c>
      <c r="DA278" s="34">
        <f t="shared" si="356"/>
        <v>0.38</v>
      </c>
      <c r="DB278" s="34">
        <f t="shared" si="356"/>
        <v>0</v>
      </c>
      <c r="DE278" s="34" t="s">
        <v>270</v>
      </c>
      <c r="DF278" s="34">
        <f t="shared" ref="DF278:DI278" si="357">SUM(DF26)</f>
        <v>0.95</v>
      </c>
      <c r="DG278" s="34">
        <f t="shared" si="357"/>
        <v>1.64</v>
      </c>
      <c r="DH278" s="34">
        <f t="shared" si="357"/>
        <v>0.79</v>
      </c>
      <c r="DI278" s="34">
        <f t="shared" si="357"/>
        <v>0.78</v>
      </c>
      <c r="DL278" s="34" t="s">
        <v>270</v>
      </c>
      <c r="DM278" s="34">
        <f t="shared" ref="DM278:DP278" si="358">SUM(DM26)</f>
        <v>1.61</v>
      </c>
      <c r="DN278" s="34">
        <f t="shared" si="358"/>
        <v>1.93</v>
      </c>
      <c r="DO278" s="34">
        <f t="shared" si="358"/>
        <v>1.86</v>
      </c>
      <c r="DP278" s="34">
        <f t="shared" si="358"/>
        <v>0.21</v>
      </c>
      <c r="DS278" s="34" t="s">
        <v>270</v>
      </c>
      <c r="DT278" s="34">
        <f t="shared" ref="DT278:DW278" si="359">SUM(DT26)</f>
        <v>1.1000000000000001</v>
      </c>
      <c r="DU278" s="34">
        <f t="shared" si="359"/>
        <v>2.19</v>
      </c>
      <c r="DV278" s="34">
        <f t="shared" si="359"/>
        <v>0.99</v>
      </c>
      <c r="DW278" s="34">
        <f t="shared" si="359"/>
        <v>0</v>
      </c>
      <c r="DZ278" s="34" t="s">
        <v>270</v>
      </c>
      <c r="EA278" s="34">
        <f t="shared" ref="EA278:ED278" si="360">SUM(EA26)</f>
        <v>1.47</v>
      </c>
      <c r="EB278" s="34">
        <f t="shared" si="360"/>
        <v>1.54</v>
      </c>
      <c r="EC278" s="34">
        <f t="shared" si="360"/>
        <v>1.55</v>
      </c>
      <c r="ED278" s="34">
        <f t="shared" si="360"/>
        <v>0.2</v>
      </c>
      <c r="EG278" s="34" t="s">
        <v>270</v>
      </c>
      <c r="EH278" s="34">
        <f t="shared" ref="EH278:EK278" si="361">SUM(EH26)</f>
        <v>0.78</v>
      </c>
      <c r="EI278" s="34">
        <f t="shared" si="361"/>
        <v>1.1599999999999999</v>
      </c>
      <c r="EJ278" s="34">
        <f t="shared" si="361"/>
        <v>0.84</v>
      </c>
      <c r="EK278" s="34">
        <f t="shared" si="361"/>
        <v>0.03</v>
      </c>
      <c r="EN278" s="34" t="s">
        <v>270</v>
      </c>
      <c r="EO278" s="34">
        <f t="shared" ref="EO278:ER278" si="362">SUM(EO26)</f>
        <v>0.59</v>
      </c>
      <c r="EP278" s="34">
        <f t="shared" si="362"/>
        <v>0.51</v>
      </c>
      <c r="EQ278" s="34">
        <f t="shared" si="362"/>
        <v>0.67</v>
      </c>
      <c r="ER278" s="34">
        <f t="shared" si="362"/>
        <v>0.22</v>
      </c>
      <c r="EU278" s="34" t="s">
        <v>270</v>
      </c>
      <c r="EV278" s="34">
        <f t="shared" ref="EV278:EY278" si="363">SUM(EV26)</f>
        <v>0.99</v>
      </c>
      <c r="EW278" s="34">
        <f t="shared" si="363"/>
        <v>1.31</v>
      </c>
      <c r="EX278" s="34">
        <f t="shared" si="363"/>
        <v>0.95</v>
      </c>
      <c r="EY278" s="34">
        <f t="shared" si="363"/>
        <v>0.13</v>
      </c>
      <c r="FC278" s="34">
        <f t="shared" ref="FC278:FF278" si="364">SUM(FC26)</f>
        <v>0.71</v>
      </c>
      <c r="FD278" s="34">
        <f t="shared" si="364"/>
        <v>0.6</v>
      </c>
      <c r="FE278" s="34">
        <f t="shared" si="364"/>
        <v>0.7</v>
      </c>
      <c r="FF278" s="34">
        <f t="shared" si="364"/>
        <v>0.03</v>
      </c>
      <c r="FG278" s="34"/>
      <c r="FJ278" s="34">
        <f t="shared" ref="FJ278:FM278" si="365">SUM(FJ26)</f>
        <v>0.94</v>
      </c>
      <c r="FK278" s="34">
        <f t="shared" si="365"/>
        <v>1.91</v>
      </c>
      <c r="FL278" s="34">
        <f t="shared" si="365"/>
        <v>0.68</v>
      </c>
      <c r="FM278" s="34">
        <f t="shared" si="365"/>
        <v>0.08</v>
      </c>
      <c r="FQ278" s="34">
        <f t="shared" ref="FQ278:FT278" si="366">SUM(FQ26)</f>
        <v>0.77</v>
      </c>
      <c r="FR278" s="34">
        <f t="shared" si="366"/>
        <v>1.44</v>
      </c>
      <c r="FS278" s="34">
        <f t="shared" si="366"/>
        <v>0.63</v>
      </c>
      <c r="FT278" s="34">
        <f t="shared" si="366"/>
        <v>0</v>
      </c>
      <c r="FX278" s="34">
        <f t="shared" ref="FX278:GA278" si="367">SUM(FX26)</f>
        <v>0.31</v>
      </c>
      <c r="FY278" s="34">
        <f t="shared" si="367"/>
        <v>0.51</v>
      </c>
      <c r="FZ278" s="34">
        <f t="shared" si="367"/>
        <v>0.24</v>
      </c>
      <c r="GA278" s="34">
        <f t="shared" si="367"/>
        <v>0.12</v>
      </c>
      <c r="GE278" s="34">
        <f t="shared" ref="GE278:GH278" si="368">SUM(GE26)</f>
        <v>0.77</v>
      </c>
      <c r="GF278" s="34">
        <f t="shared" si="368"/>
        <v>0.65</v>
      </c>
      <c r="GG278" s="34">
        <f t="shared" si="368"/>
        <v>0.63</v>
      </c>
      <c r="GH278" s="34">
        <f t="shared" si="368"/>
        <v>0.11</v>
      </c>
    </row>
    <row r="279" spans="1:190" x14ac:dyDescent="0.25">
      <c r="A279" s="34" t="s">
        <v>271</v>
      </c>
      <c r="B279" s="34">
        <f t="shared" ref="B279:E279" si="369">SUM(B27)</f>
        <v>0.49</v>
      </c>
      <c r="C279" s="34">
        <f t="shared" si="369"/>
        <v>1.02</v>
      </c>
      <c r="D279" s="34">
        <f t="shared" si="369"/>
        <v>0.39</v>
      </c>
      <c r="E279" s="34">
        <f t="shared" si="369"/>
        <v>0.12</v>
      </c>
      <c r="H279" s="34" t="s">
        <v>271</v>
      </c>
      <c r="I279" s="34">
        <f t="shared" ref="I279:L279" si="370">SUM(I27)</f>
        <v>0.24</v>
      </c>
      <c r="J279" s="34">
        <f t="shared" si="370"/>
        <v>0.26</v>
      </c>
      <c r="K279" s="34">
        <f t="shared" si="370"/>
        <v>0.17</v>
      </c>
      <c r="L279" s="34">
        <f t="shared" si="370"/>
        <v>0</v>
      </c>
      <c r="O279" s="34" t="s">
        <v>271</v>
      </c>
      <c r="P279" s="34">
        <f t="shared" ref="P279:S279" si="371">SUM(P27)</f>
        <v>0.23</v>
      </c>
      <c r="Q279" s="34">
        <f t="shared" si="371"/>
        <v>0.33</v>
      </c>
      <c r="R279" s="34">
        <f t="shared" si="371"/>
        <v>0.18</v>
      </c>
      <c r="S279" s="34">
        <f t="shared" si="371"/>
        <v>0.12</v>
      </c>
      <c r="V279" s="34" t="s">
        <v>271</v>
      </c>
      <c r="W279" s="34">
        <f t="shared" ref="W279:Z279" si="372">SUM(W27)</f>
        <v>0.47</v>
      </c>
      <c r="X279" s="34">
        <f t="shared" si="372"/>
        <v>0.28000000000000003</v>
      </c>
      <c r="Y279" s="34">
        <f t="shared" si="372"/>
        <v>0.33</v>
      </c>
      <c r="Z279" s="34">
        <f t="shared" si="372"/>
        <v>0</v>
      </c>
      <c r="AC279" s="34" t="s">
        <v>271</v>
      </c>
      <c r="AD279" s="34">
        <f t="shared" ref="AD279:AG279" si="373">SUM(AD27)</f>
        <v>0.38</v>
      </c>
      <c r="AE279" s="34">
        <f t="shared" si="373"/>
        <v>0.91</v>
      </c>
      <c r="AF279" s="34">
        <f t="shared" si="373"/>
        <v>0.27</v>
      </c>
      <c r="AG279" s="34">
        <f t="shared" si="373"/>
        <v>0</v>
      </c>
      <c r="AJ279" s="34" t="s">
        <v>271</v>
      </c>
      <c r="AK279" s="34">
        <f t="shared" ref="AK279:AN279" si="374">SUM(AK27)</f>
        <v>0.34</v>
      </c>
      <c r="AL279" s="34">
        <f t="shared" si="374"/>
        <v>0.52</v>
      </c>
      <c r="AM279" s="34">
        <f t="shared" si="374"/>
        <v>0.35</v>
      </c>
      <c r="AN279" s="34">
        <f t="shared" si="374"/>
        <v>0.08</v>
      </c>
      <c r="AQ279" s="32" t="s">
        <v>271</v>
      </c>
      <c r="AR279" s="32">
        <f t="shared" ref="AR279:AU279" si="375">SUM(AR27)</f>
        <v>0.25</v>
      </c>
      <c r="AS279" s="32">
        <f t="shared" si="375"/>
        <v>0.75</v>
      </c>
      <c r="AT279" s="32">
        <f t="shared" si="375"/>
        <v>0.1</v>
      </c>
      <c r="AU279" s="32">
        <f t="shared" si="375"/>
        <v>0.11</v>
      </c>
      <c r="AX279" s="32" t="s">
        <v>271</v>
      </c>
      <c r="AY279" s="32">
        <f t="shared" ref="AY279:BB279" si="376">SUM(AY27)</f>
        <v>0.28000000000000003</v>
      </c>
      <c r="AZ279" s="32">
        <f t="shared" si="376"/>
        <v>0.66</v>
      </c>
      <c r="BA279" s="32">
        <f t="shared" si="376"/>
        <v>0.04</v>
      </c>
      <c r="BB279" s="32">
        <f t="shared" si="376"/>
        <v>0.12</v>
      </c>
      <c r="BE279" s="32" t="s">
        <v>271</v>
      </c>
      <c r="BF279" s="32">
        <f t="shared" ref="BF279:BI279" si="377">SUM(BF27)</f>
        <v>0.6</v>
      </c>
      <c r="BG279" s="32">
        <f t="shared" si="377"/>
        <v>2.0099999999999998</v>
      </c>
      <c r="BH279" s="32">
        <f t="shared" si="377"/>
        <v>0.24</v>
      </c>
      <c r="BI279" s="32">
        <f t="shared" si="377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378">SUM(BP27)</f>
        <v>0.24</v>
      </c>
      <c r="BQ279" s="32">
        <f t="shared" si="378"/>
        <v>0.24</v>
      </c>
      <c r="BR279" s="32">
        <f t="shared" si="378"/>
        <v>0.16</v>
      </c>
      <c r="BS279" s="32">
        <f t="shared" si="378"/>
        <v>0.18</v>
      </c>
      <c r="BV279" s="2" t="s">
        <v>271</v>
      </c>
      <c r="BW279" s="2">
        <f t="shared" ref="BW279:BZ279" si="379">SUM(BW27)</f>
        <v>0.56000000000000005</v>
      </c>
      <c r="BX279" s="2">
        <f t="shared" si="379"/>
        <v>0.6</v>
      </c>
      <c r="BY279" s="2">
        <f t="shared" si="379"/>
        <v>0.39</v>
      </c>
      <c r="BZ279" s="2">
        <f t="shared" si="379"/>
        <v>0.59</v>
      </c>
      <c r="CC279" s="2" t="s">
        <v>271</v>
      </c>
      <c r="CD279" s="2">
        <f t="shared" si="223"/>
        <v>0.6</v>
      </c>
      <c r="CE279" s="2">
        <f t="shared" si="223"/>
        <v>0.15</v>
      </c>
      <c r="CF279" s="2">
        <f t="shared" si="223"/>
        <v>0.61</v>
      </c>
      <c r="CG279" s="2">
        <f t="shared" si="223"/>
        <v>0.54</v>
      </c>
      <c r="CJ279" s="34" t="s">
        <v>271</v>
      </c>
      <c r="CK279" s="34">
        <f t="shared" ref="CK279:CN279" si="380">SUM(CK27)</f>
        <v>0.56000000000000005</v>
      </c>
      <c r="CL279" s="34">
        <f t="shared" si="380"/>
        <v>1.18</v>
      </c>
      <c r="CM279" s="34">
        <f t="shared" si="380"/>
        <v>0.19</v>
      </c>
      <c r="CN279" s="34">
        <f t="shared" si="380"/>
        <v>0.36</v>
      </c>
      <c r="CQ279" s="34" t="s">
        <v>271</v>
      </c>
      <c r="CR279" s="34">
        <f t="shared" ref="CR279:CU279" si="381">SUM(CR27)</f>
        <v>0.55000000000000004</v>
      </c>
      <c r="CS279" s="34">
        <f t="shared" si="381"/>
        <v>0.41</v>
      </c>
      <c r="CT279" s="34">
        <f t="shared" si="381"/>
        <v>0.24</v>
      </c>
      <c r="CU279" s="34">
        <f t="shared" si="381"/>
        <v>0.36</v>
      </c>
      <c r="CX279" s="34" t="s">
        <v>271</v>
      </c>
      <c r="CY279" s="34">
        <f t="shared" ref="CY279:DB279" si="382">SUM(CY27)</f>
        <v>1.1100000000000001</v>
      </c>
      <c r="CZ279" s="34">
        <f t="shared" si="382"/>
        <v>1.61</v>
      </c>
      <c r="DA279" s="34">
        <f t="shared" si="382"/>
        <v>1.1499999999999999</v>
      </c>
      <c r="DB279" s="34">
        <f t="shared" si="382"/>
        <v>0.43</v>
      </c>
      <c r="DE279" s="34" t="s">
        <v>271</v>
      </c>
      <c r="DF279" s="34">
        <f t="shared" ref="DF279:DI279" si="383">SUM(DF27)</f>
        <v>0.68</v>
      </c>
      <c r="DG279" s="34">
        <f t="shared" si="383"/>
        <v>0.52</v>
      </c>
      <c r="DH279" s="34">
        <f t="shared" si="383"/>
        <v>0.63</v>
      </c>
      <c r="DI279" s="34">
        <f t="shared" si="383"/>
        <v>0.42</v>
      </c>
      <c r="DL279" s="34" t="s">
        <v>271</v>
      </c>
      <c r="DM279" s="34">
        <f t="shared" ref="DM279:DP279" si="384">SUM(DM27)</f>
        <v>0.39</v>
      </c>
      <c r="DN279" s="34">
        <f t="shared" si="384"/>
        <v>0.21</v>
      </c>
      <c r="DO279" s="34">
        <f t="shared" si="384"/>
        <v>0.2</v>
      </c>
      <c r="DP279" s="34">
        <f t="shared" si="384"/>
        <v>0.25</v>
      </c>
      <c r="DS279" s="34" t="s">
        <v>271</v>
      </c>
      <c r="DT279" s="34">
        <f t="shared" ref="DT279:DW279" si="385">SUM(DT27)</f>
        <v>0.73</v>
      </c>
      <c r="DU279" s="34">
        <f t="shared" si="385"/>
        <v>0.78</v>
      </c>
      <c r="DV279" s="34">
        <f t="shared" si="385"/>
        <v>0.5</v>
      </c>
      <c r="DW279" s="34">
        <f t="shared" si="385"/>
        <v>0.34</v>
      </c>
      <c r="DZ279" s="34" t="s">
        <v>271</v>
      </c>
      <c r="EA279" s="34">
        <f t="shared" ref="EA279:ED279" si="386">SUM(EA27)</f>
        <v>0.61</v>
      </c>
      <c r="EB279" s="34">
        <f t="shared" si="386"/>
        <v>1.1200000000000001</v>
      </c>
      <c r="EC279" s="34">
        <f t="shared" si="386"/>
        <v>0.13</v>
      </c>
      <c r="ED279" s="34">
        <f t="shared" si="386"/>
        <v>0.84</v>
      </c>
      <c r="EG279" s="34" t="s">
        <v>271</v>
      </c>
      <c r="EH279" s="34">
        <f t="shared" ref="EH279:EK279" si="387">SUM(EH27)</f>
        <v>0.99</v>
      </c>
      <c r="EI279" s="34">
        <f t="shared" si="387"/>
        <v>2.99</v>
      </c>
      <c r="EJ279" s="34">
        <f t="shared" si="387"/>
        <v>0.49</v>
      </c>
      <c r="EK279" s="34">
        <f t="shared" si="387"/>
        <v>0.48</v>
      </c>
      <c r="EN279" s="34" t="s">
        <v>271</v>
      </c>
      <c r="EO279" s="34">
        <f t="shared" ref="EO279:ER279" si="388">SUM(EO27)</f>
        <v>0.76</v>
      </c>
      <c r="EP279" s="34">
        <f t="shared" si="388"/>
        <v>2.1</v>
      </c>
      <c r="EQ279" s="34">
        <f t="shared" si="388"/>
        <v>0.37</v>
      </c>
      <c r="ER279" s="34">
        <f t="shared" si="388"/>
        <v>0.56999999999999995</v>
      </c>
      <c r="EU279" s="34" t="s">
        <v>271</v>
      </c>
      <c r="EV279" s="34">
        <f t="shared" ref="EV279:EY279" si="389">SUM(EV27)</f>
        <v>0.77</v>
      </c>
      <c r="EW279" s="34">
        <f t="shared" si="389"/>
        <v>1.55</v>
      </c>
      <c r="EX279" s="34">
        <f t="shared" si="389"/>
        <v>0.26</v>
      </c>
      <c r="EY279" s="34">
        <f t="shared" si="389"/>
        <v>1.29</v>
      </c>
      <c r="FC279" s="34">
        <f t="shared" ref="FC279:FF279" si="390">SUM(FC27)</f>
        <v>0.89</v>
      </c>
      <c r="FD279" s="34">
        <f t="shared" si="390"/>
        <v>1.75</v>
      </c>
      <c r="FE279" s="34">
        <f t="shared" si="390"/>
        <v>0.55000000000000004</v>
      </c>
      <c r="FF279" s="34">
        <f t="shared" si="390"/>
        <v>1.05</v>
      </c>
      <c r="FG279" s="34"/>
      <c r="FJ279" s="34">
        <f t="shared" ref="FJ279:FM279" si="391">SUM(FJ27)</f>
        <v>1.17</v>
      </c>
      <c r="FK279" s="34">
        <f t="shared" si="391"/>
        <v>2.5</v>
      </c>
      <c r="FL279" s="34">
        <f t="shared" si="391"/>
        <v>0.6</v>
      </c>
      <c r="FM279" s="34">
        <f t="shared" si="391"/>
        <v>0.61</v>
      </c>
      <c r="FQ279" s="34">
        <f t="shared" ref="FQ279:FT279" si="392">SUM(FQ27)</f>
        <v>1.1200000000000001</v>
      </c>
      <c r="FR279" s="34">
        <f t="shared" si="392"/>
        <v>2.67</v>
      </c>
      <c r="FS279" s="34">
        <f t="shared" si="392"/>
        <v>0.41</v>
      </c>
      <c r="FT279" s="34">
        <f t="shared" si="392"/>
        <v>1.36</v>
      </c>
      <c r="FX279" s="34">
        <f t="shared" ref="FX279:GA279" si="393">SUM(FX27)</f>
        <v>0.88</v>
      </c>
      <c r="FY279" s="34">
        <f t="shared" si="393"/>
        <v>1.44</v>
      </c>
      <c r="FZ279" s="34">
        <f t="shared" si="393"/>
        <v>0.59</v>
      </c>
      <c r="GA279" s="34">
        <f t="shared" si="393"/>
        <v>0.98</v>
      </c>
      <c r="GE279" s="34">
        <f t="shared" ref="GE279:GH279" si="394">SUM(GE27)</f>
        <v>0.74</v>
      </c>
      <c r="GF279" s="34">
        <f t="shared" si="394"/>
        <v>2.06</v>
      </c>
      <c r="GG279" s="34">
        <f t="shared" si="394"/>
        <v>0.46</v>
      </c>
      <c r="GH279" s="34">
        <f t="shared" si="394"/>
        <v>0.54</v>
      </c>
    </row>
    <row r="280" spans="1:190" x14ac:dyDescent="0.25">
      <c r="A280" s="34" t="s">
        <v>272</v>
      </c>
      <c r="B280" s="34">
        <f t="shared" ref="B280:E280" si="395">SUM(B28)</f>
        <v>0.32</v>
      </c>
      <c r="C280" s="34">
        <f t="shared" si="395"/>
        <v>1.81</v>
      </c>
      <c r="D280" s="34">
        <f t="shared" si="395"/>
        <v>0.1</v>
      </c>
      <c r="E280" s="34">
        <f t="shared" si="395"/>
        <v>0</v>
      </c>
      <c r="H280" s="34" t="s">
        <v>272</v>
      </c>
      <c r="I280" s="34">
        <f t="shared" ref="I280:L280" si="396">SUM(I28)</f>
        <v>0.27</v>
      </c>
      <c r="J280" s="34">
        <f t="shared" si="396"/>
        <v>0.26</v>
      </c>
      <c r="K280" s="34">
        <f t="shared" si="396"/>
        <v>0.35</v>
      </c>
      <c r="L280" s="34">
        <f t="shared" si="396"/>
        <v>0</v>
      </c>
      <c r="O280" s="34" t="s">
        <v>272</v>
      </c>
      <c r="P280" s="34">
        <f t="shared" ref="P280:S280" si="397">SUM(P28)</f>
        <v>0.14000000000000001</v>
      </c>
      <c r="Q280" s="34">
        <f t="shared" si="397"/>
        <v>0.21</v>
      </c>
      <c r="R280" s="34">
        <f t="shared" si="397"/>
        <v>0.12</v>
      </c>
      <c r="S280" s="34">
        <f t="shared" si="397"/>
        <v>0.08</v>
      </c>
      <c r="V280" s="34" t="s">
        <v>272</v>
      </c>
      <c r="W280" s="34">
        <f t="shared" ref="W280:Z280" si="398">SUM(W28)</f>
        <v>0.25</v>
      </c>
      <c r="X280" s="34">
        <f t="shared" si="398"/>
        <v>0.42</v>
      </c>
      <c r="Y280" s="34">
        <f t="shared" si="398"/>
        <v>0.25</v>
      </c>
      <c r="Z280" s="34">
        <f t="shared" si="398"/>
        <v>0</v>
      </c>
      <c r="AC280" s="34" t="s">
        <v>272</v>
      </c>
      <c r="AD280" s="34">
        <f t="shared" ref="AD280:AG280" si="399">SUM(AD28)</f>
        <v>0.33</v>
      </c>
      <c r="AE280" s="34">
        <f t="shared" si="399"/>
        <v>0.28000000000000003</v>
      </c>
      <c r="AF280" s="34">
        <f t="shared" si="399"/>
        <v>0.44</v>
      </c>
      <c r="AG280" s="34">
        <f t="shared" si="399"/>
        <v>0</v>
      </c>
      <c r="AJ280" s="34" t="s">
        <v>272</v>
      </c>
      <c r="AK280" s="34">
        <f t="shared" ref="AK280:AN280" si="400">SUM(AK28)</f>
        <v>0.7</v>
      </c>
      <c r="AL280" s="34">
        <f t="shared" si="400"/>
        <v>3.39</v>
      </c>
      <c r="AM280" s="34">
        <f t="shared" si="400"/>
        <v>0.23</v>
      </c>
      <c r="AN280" s="34">
        <f t="shared" si="400"/>
        <v>0.12</v>
      </c>
      <c r="AQ280" s="32" t="s">
        <v>272</v>
      </c>
      <c r="AR280" s="32">
        <f t="shared" ref="AR280:AU280" si="401">SUM(AR28)</f>
        <v>0.66</v>
      </c>
      <c r="AS280" s="32">
        <f t="shared" si="401"/>
        <v>2.46</v>
      </c>
      <c r="AT280" s="32">
        <f t="shared" si="401"/>
        <v>0.26</v>
      </c>
      <c r="AU280" s="32">
        <f t="shared" si="401"/>
        <v>0.28999999999999998</v>
      </c>
      <c r="AX280" s="32" t="s">
        <v>272</v>
      </c>
      <c r="AY280" s="32">
        <f t="shared" ref="AY280:BB280" si="402">SUM(AY28)</f>
        <v>0.38</v>
      </c>
      <c r="AZ280" s="32">
        <f t="shared" si="402"/>
        <v>1.3</v>
      </c>
      <c r="BA280" s="32">
        <f t="shared" si="402"/>
        <v>0.25</v>
      </c>
      <c r="BB280" s="32">
        <f t="shared" si="402"/>
        <v>0</v>
      </c>
      <c r="BE280" s="32" t="s">
        <v>272</v>
      </c>
      <c r="BF280" s="32">
        <f t="shared" ref="BF280:BI280" si="403">SUM(BF28)</f>
        <v>0.18</v>
      </c>
      <c r="BG280" s="32">
        <f t="shared" si="403"/>
        <v>0.54</v>
      </c>
      <c r="BH280" s="32">
        <f t="shared" si="403"/>
        <v>0.16</v>
      </c>
      <c r="BI280" s="32">
        <f t="shared" si="403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404">SUM(BP28)</f>
        <v>0.28000000000000003</v>
      </c>
      <c r="BQ280" s="32">
        <f t="shared" si="404"/>
        <v>0.83</v>
      </c>
      <c r="BR280" s="32">
        <f t="shared" si="404"/>
        <v>0.04</v>
      </c>
      <c r="BS280" s="32">
        <f t="shared" si="404"/>
        <v>0</v>
      </c>
      <c r="BV280" s="2" t="s">
        <v>272</v>
      </c>
      <c r="BW280" s="2">
        <f t="shared" ref="BW280:BZ280" si="405">SUM(BW28)</f>
        <v>0.36</v>
      </c>
      <c r="BX280" s="2">
        <f t="shared" si="405"/>
        <v>0.26</v>
      </c>
      <c r="BY280" s="2">
        <f t="shared" si="405"/>
        <v>0.35</v>
      </c>
      <c r="BZ280" s="2">
        <f t="shared" si="405"/>
        <v>0.05</v>
      </c>
      <c r="CC280" s="2" t="s">
        <v>272</v>
      </c>
      <c r="CD280" s="2">
        <f t="shared" si="223"/>
        <v>0.4</v>
      </c>
      <c r="CE280" s="2">
        <f t="shared" si="223"/>
        <v>1.04</v>
      </c>
      <c r="CF280" s="2">
        <f t="shared" si="223"/>
        <v>0.28000000000000003</v>
      </c>
      <c r="CG280" s="2">
        <f t="shared" si="223"/>
        <v>0.05</v>
      </c>
      <c r="CJ280" s="34" t="s">
        <v>272</v>
      </c>
      <c r="CK280" s="34">
        <f t="shared" ref="CK280:CN280" si="406">SUM(CK28)</f>
        <v>0.84</v>
      </c>
      <c r="CL280" s="34">
        <f t="shared" si="406"/>
        <v>1.05</v>
      </c>
      <c r="CM280" s="34">
        <f t="shared" si="406"/>
        <v>0.65</v>
      </c>
      <c r="CN280" s="34">
        <f t="shared" si="406"/>
        <v>0.33</v>
      </c>
      <c r="CQ280" s="34" t="s">
        <v>272</v>
      </c>
      <c r="CR280" s="34">
        <f t="shared" ref="CR280:CU280" si="407">SUM(CR28)</f>
        <v>0.42</v>
      </c>
      <c r="CS280" s="34">
        <f t="shared" si="407"/>
        <v>1.37</v>
      </c>
      <c r="CT280" s="34">
        <f t="shared" si="407"/>
        <v>0.23</v>
      </c>
      <c r="CU280" s="34">
        <f t="shared" si="407"/>
        <v>0</v>
      </c>
      <c r="CX280" s="34" t="s">
        <v>272</v>
      </c>
      <c r="CY280" s="34">
        <f t="shared" ref="CY280:DB280" si="408">SUM(CY28)</f>
        <v>0.49</v>
      </c>
      <c r="CZ280" s="34">
        <f t="shared" si="408"/>
        <v>1.1200000000000001</v>
      </c>
      <c r="DA280" s="34">
        <f t="shared" si="408"/>
        <v>0.28000000000000003</v>
      </c>
      <c r="DB280" s="34">
        <f t="shared" si="408"/>
        <v>0</v>
      </c>
      <c r="DE280" s="34" t="s">
        <v>272</v>
      </c>
      <c r="DF280" s="34">
        <f t="shared" ref="DF280:DI280" si="409">SUM(DF28)</f>
        <v>0.77</v>
      </c>
      <c r="DG280" s="34">
        <f t="shared" si="409"/>
        <v>2.78</v>
      </c>
      <c r="DH280" s="34">
        <f t="shared" si="409"/>
        <v>0.3</v>
      </c>
      <c r="DI280" s="34">
        <f t="shared" si="409"/>
        <v>0</v>
      </c>
      <c r="DL280" s="34" t="s">
        <v>272</v>
      </c>
      <c r="DM280" s="34">
        <f t="shared" ref="DM280:DP280" si="410">SUM(DM28)</f>
        <v>0.46</v>
      </c>
      <c r="DN280" s="34">
        <f t="shared" si="410"/>
        <v>0.9</v>
      </c>
      <c r="DO280" s="34">
        <f t="shared" si="410"/>
        <v>0.5</v>
      </c>
      <c r="DP280" s="34">
        <f t="shared" si="410"/>
        <v>0</v>
      </c>
      <c r="DS280" s="34" t="s">
        <v>272</v>
      </c>
      <c r="DT280" s="34">
        <f t="shared" ref="DT280:DW280" si="411">SUM(DT28)</f>
        <v>0.71</v>
      </c>
      <c r="DU280" s="34">
        <f t="shared" si="411"/>
        <v>3.23</v>
      </c>
      <c r="DV280" s="34">
        <f t="shared" si="411"/>
        <v>0.28000000000000003</v>
      </c>
      <c r="DW280" s="34">
        <f t="shared" si="411"/>
        <v>0</v>
      </c>
      <c r="DZ280" s="34" t="s">
        <v>272</v>
      </c>
      <c r="EA280" s="34">
        <f t="shared" ref="EA280:ED280" si="412">SUM(EA28)</f>
        <v>0.25</v>
      </c>
      <c r="EB280" s="34">
        <f t="shared" si="412"/>
        <v>1.21</v>
      </c>
      <c r="EC280" s="34">
        <f t="shared" si="412"/>
        <v>0.03</v>
      </c>
      <c r="ED280" s="34">
        <f t="shared" si="412"/>
        <v>0</v>
      </c>
      <c r="EG280" s="34" t="s">
        <v>272</v>
      </c>
      <c r="EH280" s="34">
        <f t="shared" ref="EH280:EK280" si="413">SUM(EH28)</f>
        <v>0.41</v>
      </c>
      <c r="EI280" s="34">
        <f t="shared" si="413"/>
        <v>0.56000000000000005</v>
      </c>
      <c r="EJ280" s="34">
        <f t="shared" si="413"/>
        <v>0.3</v>
      </c>
      <c r="EK280" s="34">
        <f t="shared" si="413"/>
        <v>0.09</v>
      </c>
      <c r="EN280" s="34" t="s">
        <v>272</v>
      </c>
      <c r="EO280" s="34">
        <f t="shared" ref="EO280:ER280" si="414">SUM(EO28)</f>
        <v>0.34</v>
      </c>
      <c r="EP280" s="34">
        <f t="shared" si="414"/>
        <v>0.24</v>
      </c>
      <c r="EQ280" s="34">
        <f t="shared" si="414"/>
        <v>0.2</v>
      </c>
      <c r="ER280" s="34">
        <f t="shared" si="414"/>
        <v>0</v>
      </c>
      <c r="EU280" s="34" t="s">
        <v>272</v>
      </c>
      <c r="EV280" s="34">
        <f t="shared" ref="EV280:EY280" si="415">SUM(EV28)</f>
        <v>0.75</v>
      </c>
      <c r="EW280" s="34">
        <f t="shared" si="415"/>
        <v>1.54</v>
      </c>
      <c r="EX280" s="34">
        <f t="shared" si="415"/>
        <v>0.71</v>
      </c>
      <c r="EY280" s="34">
        <f t="shared" si="415"/>
        <v>0</v>
      </c>
      <c r="FC280" s="34">
        <f t="shared" ref="FC280:FF280" si="416">SUM(FC28)</f>
        <v>0.79</v>
      </c>
      <c r="FD280" s="34">
        <f t="shared" si="416"/>
        <v>1.56</v>
      </c>
      <c r="FE280" s="34">
        <f t="shared" si="416"/>
        <v>0.82</v>
      </c>
      <c r="FF280" s="34">
        <f t="shared" si="416"/>
        <v>0</v>
      </c>
      <c r="FG280" s="34"/>
      <c r="FJ280" s="34">
        <f t="shared" ref="FJ280:FM280" si="417">SUM(FJ28)</f>
        <v>1.02</v>
      </c>
      <c r="FK280" s="34">
        <f t="shared" si="417"/>
        <v>2.58</v>
      </c>
      <c r="FL280" s="34">
        <f t="shared" si="417"/>
        <v>0.97</v>
      </c>
      <c r="FM280" s="34">
        <f t="shared" si="417"/>
        <v>0.04</v>
      </c>
      <c r="FQ280" s="34">
        <f t="shared" ref="FQ280:FT280" si="418">SUM(FQ28)</f>
        <v>1.52</v>
      </c>
      <c r="FR280" s="34">
        <f t="shared" si="418"/>
        <v>2.34</v>
      </c>
      <c r="FS280" s="34">
        <f t="shared" si="418"/>
        <v>1.65</v>
      </c>
      <c r="FT280" s="34">
        <f t="shared" si="418"/>
        <v>0.28000000000000003</v>
      </c>
      <c r="FX280" s="34">
        <f t="shared" ref="FX280:GA280" si="419">SUM(FX28)</f>
        <v>1.35</v>
      </c>
      <c r="FY280" s="34">
        <f t="shared" si="419"/>
        <v>2.54</v>
      </c>
      <c r="FZ280" s="34">
        <f t="shared" si="419"/>
        <v>1.4</v>
      </c>
      <c r="GA280" s="34">
        <f t="shared" si="419"/>
        <v>0.19</v>
      </c>
      <c r="GE280" s="34">
        <f t="shared" ref="GE280:GH280" si="420">SUM(GE28)</f>
        <v>1.71</v>
      </c>
      <c r="GF280" s="34">
        <f t="shared" si="420"/>
        <v>2.27</v>
      </c>
      <c r="GG280" s="34">
        <f t="shared" si="420"/>
        <v>2.1</v>
      </c>
      <c r="GH280" s="34">
        <f t="shared" si="420"/>
        <v>0.18</v>
      </c>
    </row>
    <row r="281" spans="1:190" x14ac:dyDescent="0.25">
      <c r="A281" s="34" t="s">
        <v>273</v>
      </c>
      <c r="B281" s="34">
        <f t="shared" ref="B281:E281" si="421">SUM(B29)</f>
        <v>0.56999999999999995</v>
      </c>
      <c r="C281" s="34">
        <f t="shared" si="421"/>
        <v>1.1499999999999999</v>
      </c>
      <c r="D281" s="34">
        <f t="shared" si="421"/>
        <v>0.57999999999999996</v>
      </c>
      <c r="E281" s="34">
        <f t="shared" si="421"/>
        <v>0</v>
      </c>
      <c r="H281" s="34" t="s">
        <v>273</v>
      </c>
      <c r="I281" s="34">
        <f t="shared" ref="I281:L281" si="422">SUM(I29)</f>
        <v>1.03</v>
      </c>
      <c r="J281" s="34">
        <f t="shared" si="422"/>
        <v>1.95</v>
      </c>
      <c r="K281" s="34">
        <f t="shared" si="422"/>
        <v>1.07</v>
      </c>
      <c r="L281" s="34">
        <f t="shared" si="422"/>
        <v>0.24</v>
      </c>
      <c r="O281" s="34" t="s">
        <v>273</v>
      </c>
      <c r="P281" s="34">
        <f t="shared" ref="P281:S281" si="423">SUM(P29)</f>
        <v>1.07</v>
      </c>
      <c r="Q281" s="34">
        <f t="shared" si="423"/>
        <v>3.86</v>
      </c>
      <c r="R281" s="34">
        <f t="shared" si="423"/>
        <v>0.67</v>
      </c>
      <c r="S281" s="34">
        <f t="shared" si="423"/>
        <v>0.21</v>
      </c>
      <c r="V281" s="34" t="s">
        <v>273</v>
      </c>
      <c r="W281" s="34">
        <f t="shared" ref="W281:Z281" si="424">SUM(W29)</f>
        <v>0.73</v>
      </c>
      <c r="X281" s="34">
        <f t="shared" si="424"/>
        <v>1.9</v>
      </c>
      <c r="Y281" s="34">
        <f t="shared" si="424"/>
        <v>0.59</v>
      </c>
      <c r="Z281" s="34">
        <f t="shared" si="424"/>
        <v>0.16</v>
      </c>
      <c r="AC281" s="34" t="s">
        <v>273</v>
      </c>
      <c r="AD281" s="34">
        <f t="shared" ref="AD281:AG281" si="425">SUM(AD29)</f>
        <v>0.42</v>
      </c>
      <c r="AE281" s="34">
        <f t="shared" si="425"/>
        <v>1.1499999999999999</v>
      </c>
      <c r="AF281" s="34">
        <f t="shared" si="425"/>
        <v>0.38</v>
      </c>
      <c r="AG281" s="34">
        <f t="shared" si="425"/>
        <v>0</v>
      </c>
      <c r="AJ281" s="34" t="s">
        <v>273</v>
      </c>
      <c r="AK281" s="34">
        <f t="shared" ref="AK281:AN281" si="426">SUM(AK29)</f>
        <v>0.51</v>
      </c>
      <c r="AL281" s="34">
        <f t="shared" si="426"/>
        <v>1.27</v>
      </c>
      <c r="AM281" s="34">
        <f t="shared" si="426"/>
        <v>0.5</v>
      </c>
      <c r="AN281" s="34">
        <f t="shared" si="426"/>
        <v>0</v>
      </c>
      <c r="AQ281" s="32" t="s">
        <v>273</v>
      </c>
      <c r="AR281" s="32">
        <f t="shared" ref="AR281:AU281" si="427">SUM(AR29)</f>
        <v>0.81</v>
      </c>
      <c r="AS281" s="32">
        <f t="shared" si="427"/>
        <v>1.58</v>
      </c>
      <c r="AT281" s="32">
        <f t="shared" si="427"/>
        <v>0.72</v>
      </c>
      <c r="AU281" s="32">
        <f t="shared" si="427"/>
        <v>7.0000000000000007E-2</v>
      </c>
      <c r="AX281" s="32" t="s">
        <v>273</v>
      </c>
      <c r="AY281" s="32">
        <f t="shared" ref="AY281:BB281" si="428">SUM(AY29)</f>
        <v>0.37</v>
      </c>
      <c r="AZ281" s="32">
        <f t="shared" si="428"/>
        <v>0.97</v>
      </c>
      <c r="BA281" s="32">
        <f t="shared" si="428"/>
        <v>0.38</v>
      </c>
      <c r="BB281" s="32">
        <f t="shared" si="428"/>
        <v>0</v>
      </c>
      <c r="BE281" s="32" t="s">
        <v>273</v>
      </c>
      <c r="BF281" s="32">
        <f t="shared" ref="BF281:BI281" si="429">SUM(BF29)</f>
        <v>0.63</v>
      </c>
      <c r="BG281" s="32">
        <f t="shared" si="429"/>
        <v>1.32</v>
      </c>
      <c r="BH281" s="32">
        <f t="shared" si="429"/>
        <v>0.53</v>
      </c>
      <c r="BI281" s="32">
        <f t="shared" si="429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430">SUM(BP29)</f>
        <v>0.59</v>
      </c>
      <c r="BQ281" s="32">
        <f t="shared" si="430"/>
        <v>2.0299999999999998</v>
      </c>
      <c r="BR281" s="32">
        <f t="shared" si="430"/>
        <v>0.43</v>
      </c>
      <c r="BS281" s="32">
        <f t="shared" si="430"/>
        <v>0.06</v>
      </c>
      <c r="BV281" s="2" t="s">
        <v>273</v>
      </c>
      <c r="BW281" s="2">
        <f t="shared" ref="BW281:BZ281" si="431">SUM(BW29)</f>
        <v>0.51</v>
      </c>
      <c r="BX281" s="2">
        <f t="shared" si="431"/>
        <v>2.2599999999999998</v>
      </c>
      <c r="BY281" s="2">
        <f t="shared" si="431"/>
        <v>0.3</v>
      </c>
      <c r="BZ281" s="2">
        <f t="shared" si="431"/>
        <v>0</v>
      </c>
      <c r="CC281" s="2" t="s">
        <v>273</v>
      </c>
      <c r="CD281" s="2">
        <f t="shared" si="223"/>
        <v>0.72</v>
      </c>
      <c r="CE281" s="2">
        <f t="shared" si="223"/>
        <v>2.09</v>
      </c>
      <c r="CF281" s="2">
        <f t="shared" si="223"/>
        <v>0.67</v>
      </c>
      <c r="CG281" s="2">
        <f t="shared" si="223"/>
        <v>0.05</v>
      </c>
      <c r="CJ281" s="34" t="s">
        <v>273</v>
      </c>
      <c r="CK281" s="34">
        <f t="shared" ref="CK281:CN281" si="432">SUM(CK29)</f>
        <v>0.41</v>
      </c>
      <c r="CL281" s="34">
        <f t="shared" si="432"/>
        <v>0.67</v>
      </c>
      <c r="CM281" s="34">
        <f t="shared" si="432"/>
        <v>0.28000000000000003</v>
      </c>
      <c r="CN281" s="34">
        <f t="shared" si="432"/>
        <v>0.1</v>
      </c>
      <c r="CQ281" s="34" t="s">
        <v>273</v>
      </c>
      <c r="CR281" s="34">
        <f t="shared" ref="CR281:CU281" si="433">SUM(CR29)</f>
        <v>0.38</v>
      </c>
      <c r="CS281" s="34">
        <f t="shared" si="433"/>
        <v>0.83</v>
      </c>
      <c r="CT281" s="34">
        <f t="shared" si="433"/>
        <v>0.42</v>
      </c>
      <c r="CU281" s="34">
        <f t="shared" si="433"/>
        <v>0</v>
      </c>
      <c r="CX281" s="34" t="s">
        <v>273</v>
      </c>
      <c r="CY281" s="34">
        <f t="shared" ref="CY281:DB281" si="434">SUM(CY29)</f>
        <v>0.37</v>
      </c>
      <c r="CZ281" s="34">
        <f t="shared" si="434"/>
        <v>1.05</v>
      </c>
      <c r="DA281" s="34">
        <f t="shared" si="434"/>
        <v>0.35</v>
      </c>
      <c r="DB281" s="34">
        <f t="shared" si="434"/>
        <v>0</v>
      </c>
      <c r="DE281" s="34" t="s">
        <v>273</v>
      </c>
      <c r="DF281" s="34">
        <f t="shared" ref="DF281:DI281" si="435">SUM(DF29)</f>
        <v>0.39</v>
      </c>
      <c r="DG281" s="34">
        <f t="shared" si="435"/>
        <v>0.61</v>
      </c>
      <c r="DH281" s="34">
        <f t="shared" si="435"/>
        <v>0.38</v>
      </c>
      <c r="DI281" s="34">
        <f t="shared" si="435"/>
        <v>0.14000000000000001</v>
      </c>
      <c r="DL281" s="34" t="s">
        <v>273</v>
      </c>
      <c r="DM281" s="34">
        <f t="shared" ref="DM281:DP281" si="436">SUM(DM29)</f>
        <v>0.53</v>
      </c>
      <c r="DN281" s="34">
        <f t="shared" si="436"/>
        <v>0.88</v>
      </c>
      <c r="DO281" s="34">
        <f t="shared" si="436"/>
        <v>0.62</v>
      </c>
      <c r="DP281" s="34">
        <f t="shared" si="436"/>
        <v>0</v>
      </c>
      <c r="DS281" s="34" t="s">
        <v>273</v>
      </c>
      <c r="DT281" s="34">
        <f t="shared" ref="DT281:DW281" si="437">SUM(DT29)</f>
        <v>0.37</v>
      </c>
      <c r="DU281" s="34">
        <f t="shared" si="437"/>
        <v>0.13</v>
      </c>
      <c r="DV281" s="34">
        <f t="shared" si="437"/>
        <v>0.56999999999999995</v>
      </c>
      <c r="DW281" s="34">
        <f t="shared" si="437"/>
        <v>0</v>
      </c>
      <c r="DZ281" s="34" t="s">
        <v>273</v>
      </c>
      <c r="EA281" s="34">
        <f t="shared" ref="EA281:ED281" si="438">SUM(EA29)</f>
        <v>0.48</v>
      </c>
      <c r="EB281" s="34">
        <f t="shared" si="438"/>
        <v>0.2</v>
      </c>
      <c r="EC281" s="34">
        <f t="shared" si="438"/>
        <v>0.72</v>
      </c>
      <c r="ED281" s="34">
        <f t="shared" si="438"/>
        <v>0.09</v>
      </c>
      <c r="EG281" s="34" t="s">
        <v>273</v>
      </c>
      <c r="EH281" s="34">
        <f t="shared" ref="EH281:EK281" si="439">SUM(EH29)</f>
        <v>0.55000000000000004</v>
      </c>
      <c r="EI281" s="34">
        <f t="shared" si="439"/>
        <v>0.89</v>
      </c>
      <c r="EJ281" s="34">
        <f t="shared" si="439"/>
        <v>0.59</v>
      </c>
      <c r="EK281" s="34">
        <f t="shared" si="439"/>
        <v>0.18</v>
      </c>
      <c r="EN281" s="34" t="s">
        <v>273</v>
      </c>
      <c r="EO281" s="34">
        <f t="shared" ref="EO281:ER281" si="440">SUM(EO29)</f>
        <v>0.74</v>
      </c>
      <c r="EP281" s="34">
        <f t="shared" si="440"/>
        <v>1.73</v>
      </c>
      <c r="EQ281" s="34">
        <f t="shared" si="440"/>
        <v>0.78</v>
      </c>
      <c r="ER281" s="34">
        <f t="shared" si="440"/>
        <v>0</v>
      </c>
      <c r="EU281" s="34" t="s">
        <v>273</v>
      </c>
      <c r="EV281" s="34">
        <f t="shared" ref="EV281:EY281" si="441">SUM(EV29)</f>
        <v>0.55000000000000004</v>
      </c>
      <c r="EW281" s="34">
        <f t="shared" si="441"/>
        <v>1.56</v>
      </c>
      <c r="EX281" s="34">
        <f t="shared" si="441"/>
        <v>0.42</v>
      </c>
      <c r="EY281" s="34">
        <f t="shared" si="441"/>
        <v>0.32</v>
      </c>
      <c r="FC281" s="34">
        <f t="shared" ref="FC281:FF281" si="442">SUM(FC29)</f>
        <v>0.22</v>
      </c>
      <c r="FD281" s="34">
        <f t="shared" si="442"/>
        <v>0.48</v>
      </c>
      <c r="FE281" s="34">
        <f t="shared" si="442"/>
        <v>0.23</v>
      </c>
      <c r="FF281" s="34">
        <f t="shared" si="442"/>
        <v>0.04</v>
      </c>
      <c r="FG281" s="34"/>
      <c r="FJ281" s="34">
        <f t="shared" ref="FJ281:FM281" si="443">SUM(FJ29)</f>
        <v>0.19</v>
      </c>
      <c r="FK281" s="34">
        <f t="shared" si="443"/>
        <v>0.06</v>
      </c>
      <c r="FL281" s="34">
        <f t="shared" si="443"/>
        <v>0.23</v>
      </c>
      <c r="FM281" s="34">
        <f t="shared" si="443"/>
        <v>0.2</v>
      </c>
      <c r="FQ281" s="34">
        <f t="shared" ref="FQ281:FT281" si="444">SUM(FQ29)</f>
        <v>0.51</v>
      </c>
      <c r="FR281" s="34">
        <f t="shared" si="444"/>
        <v>0.55000000000000004</v>
      </c>
      <c r="FS281" s="34">
        <f t="shared" si="444"/>
        <v>0.6</v>
      </c>
      <c r="FT281" s="34">
        <f t="shared" si="444"/>
        <v>0.36</v>
      </c>
      <c r="FX281" s="34">
        <f t="shared" ref="FX281:GA281" si="445">SUM(FX29)</f>
        <v>0.4</v>
      </c>
      <c r="FY281" s="34">
        <f t="shared" si="445"/>
        <v>0.67</v>
      </c>
      <c r="FZ281" s="34">
        <f t="shared" si="445"/>
        <v>0.42</v>
      </c>
      <c r="GA281" s="34">
        <f t="shared" si="445"/>
        <v>0.09</v>
      </c>
      <c r="GE281" s="34">
        <f t="shared" ref="GE281:GH281" si="446">SUM(GE29)</f>
        <v>0.32</v>
      </c>
      <c r="GF281" s="34">
        <f t="shared" si="446"/>
        <v>0.4</v>
      </c>
      <c r="GG281" s="34">
        <f t="shared" si="446"/>
        <v>0.39</v>
      </c>
      <c r="GH281" s="34">
        <f t="shared" si="446"/>
        <v>0</v>
      </c>
    </row>
    <row r="282" spans="1:190" x14ac:dyDescent="0.25">
      <c r="A282" s="34" t="s">
        <v>274</v>
      </c>
      <c r="B282" s="34">
        <f t="shared" ref="B282:E282" si="447">SUM(B30)</f>
        <v>0.33</v>
      </c>
      <c r="C282" s="34">
        <f t="shared" si="447"/>
        <v>0.82</v>
      </c>
      <c r="D282" s="34">
        <f t="shared" si="447"/>
        <v>0.17</v>
      </c>
      <c r="E282" s="34">
        <f t="shared" si="447"/>
        <v>0.4</v>
      </c>
      <c r="H282" s="34" t="s">
        <v>274</v>
      </c>
      <c r="I282" s="34">
        <f t="shared" ref="I282:L282" si="448">SUM(I30)</f>
        <v>0.56000000000000005</v>
      </c>
      <c r="J282" s="34">
        <f t="shared" si="448"/>
        <v>1.58</v>
      </c>
      <c r="K282" s="34">
        <f t="shared" si="448"/>
        <v>0.23</v>
      </c>
      <c r="L282" s="34">
        <f t="shared" si="448"/>
        <v>0.72</v>
      </c>
      <c r="O282" s="34" t="s">
        <v>274</v>
      </c>
      <c r="P282" s="34">
        <f t="shared" ref="P282:S282" si="449">SUM(P30)</f>
        <v>0.38</v>
      </c>
      <c r="Q282" s="34">
        <f t="shared" si="449"/>
        <v>0.95</v>
      </c>
      <c r="R282" s="34">
        <f t="shared" si="449"/>
        <v>0.09</v>
      </c>
      <c r="S282" s="34">
        <f t="shared" si="449"/>
        <v>0.87</v>
      </c>
      <c r="V282" s="34" t="s">
        <v>274</v>
      </c>
      <c r="W282" s="34">
        <f t="shared" ref="W282:Z282" si="450">SUM(W30)</f>
        <v>1.03</v>
      </c>
      <c r="X282" s="34">
        <f t="shared" si="450"/>
        <v>1.02</v>
      </c>
      <c r="Y282" s="34">
        <f t="shared" si="450"/>
        <v>0.94</v>
      </c>
      <c r="Z282" s="34">
        <f t="shared" si="450"/>
        <v>1.25</v>
      </c>
      <c r="AC282" s="34" t="s">
        <v>274</v>
      </c>
      <c r="AD282" s="34">
        <f t="shared" ref="AD282:AG282" si="451">SUM(AD30)</f>
        <v>0.93</v>
      </c>
      <c r="AE282" s="34">
        <f t="shared" si="451"/>
        <v>0.83</v>
      </c>
      <c r="AF282" s="34">
        <f t="shared" si="451"/>
        <v>0.66</v>
      </c>
      <c r="AG282" s="34">
        <f t="shared" si="451"/>
        <v>1.52</v>
      </c>
      <c r="AJ282" s="34" t="s">
        <v>274</v>
      </c>
      <c r="AK282" s="34">
        <f t="shared" ref="AK282:AN282" si="452">SUM(AK30)</f>
        <v>0.65</v>
      </c>
      <c r="AL282" s="34">
        <f t="shared" si="452"/>
        <v>0.91</v>
      </c>
      <c r="AM282" s="34">
        <f t="shared" si="452"/>
        <v>0.6</v>
      </c>
      <c r="AN282" s="34">
        <f t="shared" si="452"/>
        <v>0.69</v>
      </c>
      <c r="AQ282" s="32" t="s">
        <v>274</v>
      </c>
      <c r="AR282" s="32">
        <f t="shared" ref="AR282:AU282" si="453">SUM(AR30)</f>
        <v>1.03</v>
      </c>
      <c r="AS282" s="32">
        <f t="shared" si="453"/>
        <v>1.51</v>
      </c>
      <c r="AT282" s="32">
        <f t="shared" si="453"/>
        <v>1.05</v>
      </c>
      <c r="AU282" s="32">
        <f t="shared" si="453"/>
        <v>0.56999999999999995</v>
      </c>
      <c r="AX282" s="32" t="s">
        <v>274</v>
      </c>
      <c r="AY282" s="32">
        <f t="shared" ref="AY282:BB282" si="454">SUM(AY30)</f>
        <v>0.43</v>
      </c>
      <c r="AZ282" s="32">
        <f t="shared" si="454"/>
        <v>0.25</v>
      </c>
      <c r="BA282" s="32">
        <f t="shared" si="454"/>
        <v>0.49</v>
      </c>
      <c r="BB282" s="32">
        <f t="shared" si="454"/>
        <v>0.28000000000000003</v>
      </c>
      <c r="BE282" s="32" t="s">
        <v>274</v>
      </c>
      <c r="BF282" s="32">
        <f t="shared" ref="BF282:BI282" si="455">SUM(BF30)</f>
        <v>0.76</v>
      </c>
      <c r="BG282" s="32">
        <f t="shared" si="455"/>
        <v>1.1599999999999999</v>
      </c>
      <c r="BH282" s="32">
        <f t="shared" si="455"/>
        <v>0.55000000000000004</v>
      </c>
      <c r="BI282" s="32">
        <f t="shared" si="455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456">SUM(BP30)</f>
        <v>0.47</v>
      </c>
      <c r="BQ282" s="32">
        <f t="shared" si="456"/>
        <v>0.56999999999999995</v>
      </c>
      <c r="BR282" s="32">
        <f t="shared" si="456"/>
        <v>0.28999999999999998</v>
      </c>
      <c r="BS282" s="32">
        <f t="shared" si="456"/>
        <v>0.65</v>
      </c>
      <c r="BV282" s="2" t="s">
        <v>274</v>
      </c>
      <c r="BW282" s="2">
        <f t="shared" ref="BW282:BZ282" si="457">SUM(BW30)</f>
        <v>0.35</v>
      </c>
      <c r="BX282" s="2">
        <f t="shared" si="457"/>
        <v>0.78</v>
      </c>
      <c r="BY282" s="2">
        <f t="shared" si="457"/>
        <v>0.17</v>
      </c>
      <c r="BZ282" s="2">
        <f t="shared" si="457"/>
        <v>0.51</v>
      </c>
      <c r="CC282" s="2" t="s">
        <v>274</v>
      </c>
      <c r="CD282" s="2">
        <f t="shared" si="223"/>
        <v>0.46</v>
      </c>
      <c r="CE282" s="2">
        <f t="shared" si="223"/>
        <v>1.25</v>
      </c>
      <c r="CF282" s="2">
        <f t="shared" si="223"/>
        <v>0.28999999999999998</v>
      </c>
      <c r="CG282" s="2">
        <f t="shared" si="223"/>
        <v>0.54</v>
      </c>
      <c r="CJ282" s="34" t="s">
        <v>274</v>
      </c>
      <c r="CK282" s="34">
        <f t="shared" ref="CK282:CN282" si="458">SUM(CK30)</f>
        <v>0.49</v>
      </c>
      <c r="CL282" s="34">
        <f t="shared" si="458"/>
        <v>0.75</v>
      </c>
      <c r="CM282" s="34">
        <f t="shared" si="458"/>
        <v>0.38</v>
      </c>
      <c r="CN282" s="34">
        <f t="shared" si="458"/>
        <v>0.3</v>
      </c>
      <c r="CQ282" s="34" t="s">
        <v>274</v>
      </c>
      <c r="CR282" s="34">
        <f t="shared" ref="CR282:CU282" si="459">SUM(CR30)</f>
        <v>0.48</v>
      </c>
      <c r="CS282" s="34">
        <f t="shared" si="459"/>
        <v>0.37</v>
      </c>
      <c r="CT282" s="34">
        <f t="shared" si="459"/>
        <v>0.65</v>
      </c>
      <c r="CU282" s="34">
        <f t="shared" si="459"/>
        <v>0</v>
      </c>
      <c r="CX282" s="34" t="s">
        <v>274</v>
      </c>
      <c r="CY282" s="34">
        <f t="shared" ref="CY282:DB282" si="460">SUM(CY30)</f>
        <v>0.36</v>
      </c>
      <c r="CZ282" s="34">
        <f t="shared" si="460"/>
        <v>0.6</v>
      </c>
      <c r="DA282" s="34">
        <f t="shared" si="460"/>
        <v>0.21</v>
      </c>
      <c r="DB282" s="34">
        <f t="shared" si="460"/>
        <v>0.14000000000000001</v>
      </c>
      <c r="DE282" s="34" t="s">
        <v>274</v>
      </c>
      <c r="DF282" s="34">
        <f t="shared" ref="DF282:DI282" si="461">SUM(DF30)</f>
        <v>0.33</v>
      </c>
      <c r="DG282" s="34">
        <f t="shared" si="461"/>
        <v>0.53</v>
      </c>
      <c r="DH282" s="34">
        <f t="shared" si="461"/>
        <v>0.25</v>
      </c>
      <c r="DI282" s="34">
        <f t="shared" si="461"/>
        <v>0.28999999999999998</v>
      </c>
      <c r="DL282" s="34" t="s">
        <v>274</v>
      </c>
      <c r="DM282" s="34">
        <f t="shared" ref="DM282:DP282" si="462">SUM(DM30)</f>
        <v>0.2</v>
      </c>
      <c r="DN282" s="34">
        <f t="shared" si="462"/>
        <v>0</v>
      </c>
      <c r="DO282" s="34">
        <f t="shared" si="462"/>
        <v>0.28000000000000003</v>
      </c>
      <c r="DP282" s="34">
        <f t="shared" si="462"/>
        <v>0</v>
      </c>
      <c r="DS282" s="34" t="s">
        <v>274</v>
      </c>
      <c r="DT282" s="34">
        <f t="shared" ref="DT282:DW282" si="463">SUM(DT30)</f>
        <v>0.26</v>
      </c>
      <c r="DU282" s="34">
        <f t="shared" si="463"/>
        <v>0.05</v>
      </c>
      <c r="DV282" s="34">
        <f t="shared" si="463"/>
        <v>0.09</v>
      </c>
      <c r="DW282" s="34">
        <f t="shared" si="463"/>
        <v>0.67</v>
      </c>
      <c r="DZ282" s="34" t="s">
        <v>274</v>
      </c>
      <c r="EA282" s="34">
        <f t="shared" ref="EA282:ED282" si="464">SUM(EA30)</f>
        <v>0.09</v>
      </c>
      <c r="EB282" s="34">
        <f t="shared" si="464"/>
        <v>0</v>
      </c>
      <c r="EC282" s="34">
        <f t="shared" si="464"/>
        <v>0.02</v>
      </c>
      <c r="ED282" s="34">
        <f t="shared" si="464"/>
        <v>0.42</v>
      </c>
      <c r="EG282" s="34" t="s">
        <v>274</v>
      </c>
      <c r="EH282" s="34">
        <f t="shared" ref="EH282:EK282" si="465">SUM(EH30)</f>
        <v>0.15</v>
      </c>
      <c r="EI282" s="34">
        <f t="shared" si="465"/>
        <v>0.41</v>
      </c>
      <c r="EJ282" s="34">
        <f t="shared" si="465"/>
        <v>0.02</v>
      </c>
      <c r="EK282" s="34">
        <f t="shared" si="465"/>
        <v>0.35</v>
      </c>
      <c r="EN282" s="34" t="s">
        <v>274</v>
      </c>
      <c r="EO282" s="34">
        <f t="shared" ref="EO282:ER282" si="466">SUM(EO30)</f>
        <v>0.24</v>
      </c>
      <c r="EP282" s="34">
        <f t="shared" si="466"/>
        <v>0</v>
      </c>
      <c r="EQ282" s="34">
        <f t="shared" si="466"/>
        <v>0.39</v>
      </c>
      <c r="ER282" s="34">
        <f t="shared" si="466"/>
        <v>0</v>
      </c>
      <c r="EU282" s="34" t="s">
        <v>274</v>
      </c>
      <c r="EV282" s="34">
        <f t="shared" ref="EV282:EY282" si="467">SUM(EV30)</f>
        <v>0.13</v>
      </c>
      <c r="EW282" s="34">
        <f t="shared" si="467"/>
        <v>7.0000000000000007E-2</v>
      </c>
      <c r="EX282" s="34">
        <f t="shared" si="467"/>
        <v>0.14000000000000001</v>
      </c>
      <c r="EY282" s="34">
        <f t="shared" si="467"/>
        <v>0.17</v>
      </c>
      <c r="FC282" s="34">
        <f t="shared" ref="FC282:FF282" si="468">SUM(FC30)</f>
        <v>0.04</v>
      </c>
      <c r="FD282" s="34">
        <f t="shared" si="468"/>
        <v>0</v>
      </c>
      <c r="FE282" s="34">
        <f t="shared" si="468"/>
        <v>0.01</v>
      </c>
      <c r="FF282" s="34">
        <f t="shared" si="468"/>
        <v>0.18</v>
      </c>
      <c r="FG282" s="34"/>
      <c r="FJ282" s="34">
        <f t="shared" ref="FJ282:FM282" si="469">SUM(FJ30)</f>
        <v>0.13</v>
      </c>
      <c r="FK282" s="34">
        <f t="shared" si="469"/>
        <v>0.56000000000000005</v>
      </c>
      <c r="FL282" s="34">
        <f t="shared" si="469"/>
        <v>0.03</v>
      </c>
      <c r="FM282" s="34">
        <f t="shared" si="469"/>
        <v>0.1</v>
      </c>
      <c r="FQ282" s="34">
        <f t="shared" ref="FQ282:FT282" si="470">SUM(FQ30)</f>
        <v>0.19</v>
      </c>
      <c r="FR282" s="34">
        <f t="shared" si="470"/>
        <v>0.45</v>
      </c>
      <c r="FS282" s="34">
        <f t="shared" si="470"/>
        <v>0.11</v>
      </c>
      <c r="FT282" s="34">
        <f t="shared" si="470"/>
        <v>0.27</v>
      </c>
      <c r="FX282" s="34">
        <f t="shared" ref="FX282:GA282" si="471">SUM(FX30)</f>
        <v>0.56999999999999995</v>
      </c>
      <c r="FY282" s="34">
        <f t="shared" si="471"/>
        <v>0.66</v>
      </c>
      <c r="FZ282" s="34">
        <f t="shared" si="471"/>
        <v>0.71</v>
      </c>
      <c r="GA282" s="34">
        <f t="shared" si="471"/>
        <v>0</v>
      </c>
      <c r="GE282" s="34">
        <f t="shared" ref="GE282:GH282" si="472">SUM(GE30)</f>
        <v>0.26</v>
      </c>
      <c r="GF282" s="34">
        <f t="shared" si="472"/>
        <v>0.17</v>
      </c>
      <c r="GG282" s="34">
        <f t="shared" si="472"/>
        <v>0.35</v>
      </c>
      <c r="GH282" s="34">
        <f t="shared" si="472"/>
        <v>0</v>
      </c>
    </row>
    <row r="283" spans="1:190" x14ac:dyDescent="0.25">
      <c r="A283" s="34" t="s">
        <v>275</v>
      </c>
      <c r="B283" s="34">
        <f t="shared" ref="B283:E283" si="473">SUM(B31)</f>
        <v>0.89</v>
      </c>
      <c r="C283" s="34">
        <f t="shared" si="473"/>
        <v>0.97</v>
      </c>
      <c r="D283" s="34">
        <f t="shared" si="473"/>
        <v>0.99</v>
      </c>
      <c r="E283" s="34">
        <f t="shared" si="473"/>
        <v>0</v>
      </c>
      <c r="H283" s="34" t="s">
        <v>275</v>
      </c>
      <c r="I283" s="34">
        <f t="shared" ref="I283:L283" si="474">SUM(I31)</f>
        <v>0.76</v>
      </c>
      <c r="J283" s="34">
        <f t="shared" si="474"/>
        <v>0.67</v>
      </c>
      <c r="K283" s="34">
        <f t="shared" si="474"/>
        <v>0.76</v>
      </c>
      <c r="L283" s="34">
        <f t="shared" si="474"/>
        <v>0</v>
      </c>
      <c r="O283" s="34" t="s">
        <v>275</v>
      </c>
      <c r="P283" s="34">
        <f t="shared" ref="P283:S283" si="475">SUM(P31)</f>
        <v>0.67</v>
      </c>
      <c r="Q283" s="34">
        <f t="shared" si="475"/>
        <v>1.51</v>
      </c>
      <c r="R283" s="34">
        <f t="shared" si="475"/>
        <v>0.64</v>
      </c>
      <c r="S283" s="34">
        <f t="shared" si="475"/>
        <v>0</v>
      </c>
      <c r="V283" s="34" t="s">
        <v>275</v>
      </c>
      <c r="W283" s="34">
        <f t="shared" ref="W283:Z283" si="476">SUM(W31)</f>
        <v>0.24</v>
      </c>
      <c r="X283" s="34">
        <f t="shared" si="476"/>
        <v>0.31</v>
      </c>
      <c r="Y283" s="34">
        <f t="shared" si="476"/>
        <v>0.19</v>
      </c>
      <c r="Z283" s="34">
        <f t="shared" si="476"/>
        <v>0</v>
      </c>
      <c r="AC283" s="34" t="s">
        <v>275</v>
      </c>
      <c r="AD283" s="34">
        <f t="shared" ref="AD283:AG283" si="477">SUM(AD31)</f>
        <v>0.6</v>
      </c>
      <c r="AE283" s="34">
        <f t="shared" si="477"/>
        <v>1.21</v>
      </c>
      <c r="AF283" s="34">
        <f t="shared" si="477"/>
        <v>0.6</v>
      </c>
      <c r="AG283" s="34">
        <f t="shared" si="477"/>
        <v>0</v>
      </c>
      <c r="AJ283" s="34" t="s">
        <v>275</v>
      </c>
      <c r="AK283" s="34">
        <f t="shared" ref="AK283:AN283" si="478">SUM(AK31)</f>
        <v>0.28999999999999998</v>
      </c>
      <c r="AL283" s="34">
        <f t="shared" si="478"/>
        <v>0.13</v>
      </c>
      <c r="AM283" s="34">
        <f t="shared" si="478"/>
        <v>0.42</v>
      </c>
      <c r="AN283" s="34">
        <f t="shared" si="478"/>
        <v>0</v>
      </c>
      <c r="AQ283" s="32" t="s">
        <v>275</v>
      </c>
      <c r="AR283" s="32">
        <f t="shared" ref="AR283:AU283" si="479">SUM(AR31)</f>
        <v>0.26</v>
      </c>
      <c r="AS283" s="32">
        <f t="shared" si="479"/>
        <v>0.37</v>
      </c>
      <c r="AT283" s="32">
        <f t="shared" si="479"/>
        <v>0.13</v>
      </c>
      <c r="AU283" s="32">
        <f t="shared" si="479"/>
        <v>0.05</v>
      </c>
      <c r="AX283" s="32" t="s">
        <v>275</v>
      </c>
      <c r="AY283" s="32">
        <f t="shared" ref="AY283:BB283" si="480">SUM(AY31)</f>
        <v>0.51</v>
      </c>
      <c r="AZ283" s="32">
        <f t="shared" si="480"/>
        <v>0.75</v>
      </c>
      <c r="BA283" s="32">
        <f t="shared" si="480"/>
        <v>0.59</v>
      </c>
      <c r="BB283" s="32">
        <f t="shared" si="480"/>
        <v>0</v>
      </c>
      <c r="BE283" s="32" t="s">
        <v>275</v>
      </c>
      <c r="BF283" s="32">
        <f t="shared" ref="BF283:BI283" si="481">SUM(BF31)</f>
        <v>0.3</v>
      </c>
      <c r="BG283" s="32">
        <f t="shared" si="481"/>
        <v>0.12</v>
      </c>
      <c r="BH283" s="32">
        <f t="shared" si="481"/>
        <v>0.24</v>
      </c>
      <c r="BI283" s="32">
        <f t="shared" si="481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482">SUM(BP31)</f>
        <v>0.37</v>
      </c>
      <c r="BQ283" s="32">
        <f t="shared" si="482"/>
        <v>1.1100000000000001</v>
      </c>
      <c r="BR283" s="32">
        <f t="shared" si="482"/>
        <v>0.16</v>
      </c>
      <c r="BS283" s="32">
        <f t="shared" si="482"/>
        <v>0</v>
      </c>
      <c r="BV283" s="2" t="s">
        <v>275</v>
      </c>
      <c r="BW283" s="2">
        <f t="shared" ref="BW283:BZ283" si="483">SUM(BW31)</f>
        <v>0.46</v>
      </c>
      <c r="BX283" s="2">
        <f t="shared" si="483"/>
        <v>0.82</v>
      </c>
      <c r="BY283" s="2">
        <f t="shared" si="483"/>
        <v>0.5</v>
      </c>
      <c r="BZ283" s="2">
        <f t="shared" si="483"/>
        <v>0</v>
      </c>
      <c r="CC283" s="2" t="s">
        <v>275</v>
      </c>
      <c r="CD283" s="2">
        <f t="shared" si="223"/>
        <v>0.74</v>
      </c>
      <c r="CE283" s="2">
        <f t="shared" si="223"/>
        <v>1</v>
      </c>
      <c r="CF283" s="2">
        <f t="shared" si="223"/>
        <v>0.68</v>
      </c>
      <c r="CG283" s="2">
        <f t="shared" si="223"/>
        <v>0.09</v>
      </c>
      <c r="CJ283" s="34" t="s">
        <v>275</v>
      </c>
      <c r="CK283" s="34">
        <f t="shared" ref="CK283:CN283" si="484">SUM(CK31)</f>
        <v>0.66</v>
      </c>
      <c r="CL283" s="34">
        <f t="shared" si="484"/>
        <v>1.03</v>
      </c>
      <c r="CM283" s="34">
        <f t="shared" si="484"/>
        <v>0.53</v>
      </c>
      <c r="CN283" s="34">
        <f t="shared" si="484"/>
        <v>0</v>
      </c>
      <c r="CQ283" s="34" t="s">
        <v>275</v>
      </c>
      <c r="CR283" s="34">
        <f t="shared" ref="CR283:CU283" si="485">SUM(CR31)</f>
        <v>0.71</v>
      </c>
      <c r="CS283" s="34">
        <f t="shared" si="485"/>
        <v>0.64</v>
      </c>
      <c r="CT283" s="34">
        <f t="shared" si="485"/>
        <v>0.85</v>
      </c>
      <c r="CU283" s="34">
        <f t="shared" si="485"/>
        <v>0</v>
      </c>
      <c r="CX283" s="34" t="s">
        <v>275</v>
      </c>
      <c r="CY283" s="34">
        <f t="shared" ref="CY283:DB283" si="486">SUM(CY31)</f>
        <v>0.64</v>
      </c>
      <c r="CZ283" s="34">
        <f t="shared" si="486"/>
        <v>1.68</v>
      </c>
      <c r="DA283" s="34">
        <f t="shared" si="486"/>
        <v>0.45</v>
      </c>
      <c r="DB283" s="34">
        <f t="shared" si="486"/>
        <v>0</v>
      </c>
      <c r="DE283" s="34" t="s">
        <v>275</v>
      </c>
      <c r="DF283" s="34">
        <f t="shared" ref="DF283:DI283" si="487">SUM(DF31)</f>
        <v>0.66</v>
      </c>
      <c r="DG283" s="34">
        <f t="shared" si="487"/>
        <v>1.9</v>
      </c>
      <c r="DH283" s="34">
        <f t="shared" si="487"/>
        <v>0.37</v>
      </c>
      <c r="DI283" s="34">
        <f t="shared" si="487"/>
        <v>0</v>
      </c>
      <c r="DL283" s="34" t="s">
        <v>275</v>
      </c>
      <c r="DM283" s="34">
        <f t="shared" ref="DM283:DP283" si="488">SUM(DM31)</f>
        <v>0.71</v>
      </c>
      <c r="DN283" s="34">
        <f t="shared" si="488"/>
        <v>1.86</v>
      </c>
      <c r="DO283" s="34">
        <f t="shared" si="488"/>
        <v>0.44</v>
      </c>
      <c r="DP283" s="34">
        <f t="shared" si="488"/>
        <v>0</v>
      </c>
      <c r="DS283" s="34" t="s">
        <v>275</v>
      </c>
      <c r="DT283" s="34">
        <f t="shared" ref="DT283:DW283" si="489">SUM(DT31)</f>
        <v>0.76</v>
      </c>
      <c r="DU283" s="34">
        <f t="shared" si="489"/>
        <v>1.06</v>
      </c>
      <c r="DV283" s="34">
        <f t="shared" si="489"/>
        <v>0.75</v>
      </c>
      <c r="DW283" s="34">
        <f t="shared" si="489"/>
        <v>0.04</v>
      </c>
      <c r="DZ283" s="34" t="s">
        <v>275</v>
      </c>
      <c r="EA283" s="34">
        <f t="shared" ref="EA283:ED283" si="490">SUM(EA31)</f>
        <v>0.66</v>
      </c>
      <c r="EB283" s="34">
        <f t="shared" si="490"/>
        <v>1.24</v>
      </c>
      <c r="EC283" s="34">
        <f t="shared" si="490"/>
        <v>0.53</v>
      </c>
      <c r="ED283" s="34">
        <f t="shared" si="490"/>
        <v>0.24</v>
      </c>
      <c r="EG283" s="34" t="s">
        <v>275</v>
      </c>
      <c r="EH283" s="34">
        <f t="shared" ref="EH283:EK283" si="491">SUM(EH31)</f>
        <v>0.65</v>
      </c>
      <c r="EI283" s="34">
        <f t="shared" si="491"/>
        <v>1.77</v>
      </c>
      <c r="EJ283" s="34">
        <f t="shared" si="491"/>
        <v>0.43</v>
      </c>
      <c r="EK283" s="34">
        <f t="shared" si="491"/>
        <v>0.15</v>
      </c>
      <c r="EN283" s="34" t="s">
        <v>275</v>
      </c>
      <c r="EO283" s="34">
        <f t="shared" ref="EO283:ER283" si="492">SUM(EO31)</f>
        <v>0.41</v>
      </c>
      <c r="EP283" s="34">
        <f t="shared" si="492"/>
        <v>0.79</v>
      </c>
      <c r="EQ283" s="34">
        <f t="shared" si="492"/>
        <v>0.23</v>
      </c>
      <c r="ER283" s="34">
        <f t="shared" si="492"/>
        <v>0</v>
      </c>
      <c r="EU283" s="34" t="s">
        <v>275</v>
      </c>
      <c r="EV283" s="34">
        <f t="shared" ref="EV283:EY283" si="493">SUM(EV31)</f>
        <v>1.0900000000000001</v>
      </c>
      <c r="EW283" s="34">
        <f t="shared" si="493"/>
        <v>1.47</v>
      </c>
      <c r="EX283" s="34">
        <f t="shared" si="493"/>
        <v>0.88</v>
      </c>
      <c r="EY283" s="34">
        <f t="shared" si="493"/>
        <v>7.0000000000000007E-2</v>
      </c>
      <c r="FC283" s="34">
        <f t="shared" ref="FC283:FF283" si="494">SUM(FC31)</f>
        <v>0.66</v>
      </c>
      <c r="FD283" s="34">
        <f t="shared" si="494"/>
        <v>0.3</v>
      </c>
      <c r="FE283" s="34">
        <f t="shared" si="494"/>
        <v>0.71</v>
      </c>
      <c r="FF283" s="34">
        <f t="shared" si="494"/>
        <v>0.12</v>
      </c>
      <c r="FG283" s="34"/>
      <c r="FJ283" s="34">
        <f t="shared" ref="FJ283:FM283" si="495">SUM(FJ31)</f>
        <v>0.54</v>
      </c>
      <c r="FK283" s="34">
        <f t="shared" si="495"/>
        <v>0.67</v>
      </c>
      <c r="FL283" s="34">
        <f t="shared" si="495"/>
        <v>0.59</v>
      </c>
      <c r="FM283" s="34">
        <f t="shared" si="495"/>
        <v>0</v>
      </c>
      <c r="FQ283" s="34">
        <f t="shared" ref="FQ283:FT283" si="496">SUM(FQ31)</f>
        <v>0.39</v>
      </c>
      <c r="FR283" s="34">
        <f t="shared" si="496"/>
        <v>0.42</v>
      </c>
      <c r="FS283" s="34">
        <f t="shared" si="496"/>
        <v>0.43</v>
      </c>
      <c r="FT283" s="34">
        <f t="shared" si="496"/>
        <v>0</v>
      </c>
      <c r="FX283" s="34">
        <f t="shared" ref="FX283:GA283" si="497">SUM(FX31)</f>
        <v>0.57999999999999996</v>
      </c>
      <c r="FY283" s="34">
        <f t="shared" si="497"/>
        <v>1.52</v>
      </c>
      <c r="FZ283" s="34">
        <f t="shared" si="497"/>
        <v>0.46</v>
      </c>
      <c r="GA283" s="34">
        <f t="shared" si="497"/>
        <v>0</v>
      </c>
      <c r="GE283" s="34">
        <f t="shared" ref="GE283:GH283" si="498">SUM(GE31)</f>
        <v>0.55000000000000004</v>
      </c>
      <c r="GF283" s="34">
        <f t="shared" si="498"/>
        <v>0.65</v>
      </c>
      <c r="GG283" s="34">
        <f t="shared" si="498"/>
        <v>0.42</v>
      </c>
      <c r="GH283" s="34">
        <f t="shared" si="498"/>
        <v>0.28000000000000003</v>
      </c>
    </row>
    <row r="284" spans="1:190" x14ac:dyDescent="0.25">
      <c r="A284" s="34" t="s">
        <v>276</v>
      </c>
      <c r="B284" s="34">
        <f t="shared" ref="B284:E284" si="499">SUM(B32)</f>
        <v>0.53</v>
      </c>
      <c r="C284" s="34">
        <f t="shared" si="499"/>
        <v>1.02</v>
      </c>
      <c r="D284" s="34">
        <f t="shared" si="499"/>
        <v>0.53</v>
      </c>
      <c r="E284" s="34">
        <f t="shared" si="499"/>
        <v>0</v>
      </c>
      <c r="H284" s="34" t="s">
        <v>276</v>
      </c>
      <c r="I284" s="34">
        <f t="shared" ref="I284:L284" si="500">SUM(I32)</f>
        <v>0.34</v>
      </c>
      <c r="J284" s="34">
        <f t="shared" si="500"/>
        <v>0.33</v>
      </c>
      <c r="K284" s="34">
        <f t="shared" si="500"/>
        <v>0.32</v>
      </c>
      <c r="L284" s="34">
        <f t="shared" si="500"/>
        <v>0</v>
      </c>
      <c r="O284" s="34" t="s">
        <v>276</v>
      </c>
      <c r="P284" s="34">
        <f t="shared" ref="P284:S284" si="501">SUM(P32)</f>
        <v>0.34</v>
      </c>
      <c r="Q284" s="34">
        <f t="shared" si="501"/>
        <v>0.47</v>
      </c>
      <c r="R284" s="34">
        <f t="shared" si="501"/>
        <v>0.41</v>
      </c>
      <c r="S284" s="34">
        <f t="shared" si="501"/>
        <v>0</v>
      </c>
      <c r="V284" s="34" t="s">
        <v>276</v>
      </c>
      <c r="W284" s="34">
        <f t="shared" ref="W284:Z284" si="502">SUM(W32)</f>
        <v>0.44</v>
      </c>
      <c r="X284" s="34">
        <f t="shared" si="502"/>
        <v>0.48</v>
      </c>
      <c r="Y284" s="34">
        <f t="shared" si="502"/>
        <v>0.61</v>
      </c>
      <c r="Z284" s="34">
        <f t="shared" si="502"/>
        <v>0</v>
      </c>
      <c r="AC284" s="34" t="s">
        <v>276</v>
      </c>
      <c r="AD284" s="34">
        <f t="shared" ref="AD284:AG284" si="503">SUM(AD32)</f>
        <v>0.26</v>
      </c>
      <c r="AE284" s="34">
        <f t="shared" si="503"/>
        <v>0.37</v>
      </c>
      <c r="AF284" s="34">
        <f t="shared" si="503"/>
        <v>0.32</v>
      </c>
      <c r="AG284" s="34">
        <f t="shared" si="503"/>
        <v>0.1</v>
      </c>
      <c r="AJ284" s="34" t="s">
        <v>276</v>
      </c>
      <c r="AK284" s="34">
        <f t="shared" ref="AK284:AN284" si="504">SUM(AK32)</f>
        <v>0.25</v>
      </c>
      <c r="AL284" s="34">
        <f t="shared" si="504"/>
        <v>1.0900000000000001</v>
      </c>
      <c r="AM284" s="34">
        <f t="shared" si="504"/>
        <v>0.16</v>
      </c>
      <c r="AN284" s="34">
        <f t="shared" si="504"/>
        <v>0</v>
      </c>
      <c r="AQ284" s="32" t="s">
        <v>276</v>
      </c>
      <c r="AR284" s="32">
        <f t="shared" ref="AR284:AU284" si="505">SUM(AR32)</f>
        <v>0.1</v>
      </c>
      <c r="AS284" s="32">
        <f t="shared" si="505"/>
        <v>0.08</v>
      </c>
      <c r="AT284" s="32">
        <f t="shared" si="505"/>
        <v>0.12</v>
      </c>
      <c r="AU284" s="32">
        <f t="shared" si="505"/>
        <v>0</v>
      </c>
      <c r="AX284" s="32" t="s">
        <v>276</v>
      </c>
      <c r="AY284" s="32">
        <f t="shared" ref="AY284:BB284" si="506">SUM(AY32)</f>
        <v>0.28999999999999998</v>
      </c>
      <c r="AZ284" s="32">
        <f t="shared" si="506"/>
        <v>0.89</v>
      </c>
      <c r="BA284" s="32">
        <f t="shared" si="506"/>
        <v>0.25</v>
      </c>
      <c r="BB284" s="32">
        <f t="shared" si="506"/>
        <v>0.05</v>
      </c>
      <c r="BE284" s="32" t="s">
        <v>276</v>
      </c>
      <c r="BF284" s="32">
        <f t="shared" ref="BF284:BI284" si="507">SUM(BF32)</f>
        <v>0.3</v>
      </c>
      <c r="BG284" s="32">
        <f t="shared" si="507"/>
        <v>0.45</v>
      </c>
      <c r="BH284" s="32">
        <f t="shared" si="507"/>
        <v>0.35</v>
      </c>
      <c r="BI284" s="32">
        <f t="shared" si="507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508">SUM(BP32)</f>
        <v>0.28999999999999998</v>
      </c>
      <c r="BQ284" s="32">
        <f t="shared" si="508"/>
        <v>0.5</v>
      </c>
      <c r="BR284" s="32">
        <f t="shared" si="508"/>
        <v>0.36</v>
      </c>
      <c r="BS284" s="32">
        <f t="shared" si="508"/>
        <v>0</v>
      </c>
      <c r="BV284" s="2" t="s">
        <v>276</v>
      </c>
      <c r="BW284" s="2">
        <f t="shared" ref="BW284:BZ284" si="509">SUM(BW32)</f>
        <v>0.44</v>
      </c>
      <c r="BX284" s="2">
        <f t="shared" si="509"/>
        <v>1.45</v>
      </c>
      <c r="BY284" s="2">
        <f t="shared" si="509"/>
        <v>0.38</v>
      </c>
      <c r="BZ284" s="2">
        <f t="shared" si="509"/>
        <v>0</v>
      </c>
      <c r="CC284" s="2" t="s">
        <v>276</v>
      </c>
      <c r="CD284" s="2">
        <f t="shared" si="223"/>
        <v>0.42</v>
      </c>
      <c r="CE284" s="2">
        <f t="shared" si="223"/>
        <v>1.22</v>
      </c>
      <c r="CF284" s="2">
        <f t="shared" si="223"/>
        <v>0.34</v>
      </c>
      <c r="CG284" s="2">
        <f t="shared" si="223"/>
        <v>0</v>
      </c>
      <c r="CJ284" s="34" t="s">
        <v>276</v>
      </c>
      <c r="CK284" s="34">
        <f t="shared" ref="CK284:CN284" si="510">SUM(CK32)</f>
        <v>0.47</v>
      </c>
      <c r="CL284" s="34">
        <f t="shared" si="510"/>
        <v>1.35</v>
      </c>
      <c r="CM284" s="34">
        <f t="shared" si="510"/>
        <v>0.39</v>
      </c>
      <c r="CN284" s="34">
        <f t="shared" si="510"/>
        <v>0</v>
      </c>
      <c r="CQ284" s="34" t="s">
        <v>276</v>
      </c>
      <c r="CR284" s="34">
        <f t="shared" ref="CR284:CU284" si="511">SUM(CR32)</f>
        <v>0.41</v>
      </c>
      <c r="CS284" s="34">
        <f t="shared" si="511"/>
        <v>1.1100000000000001</v>
      </c>
      <c r="CT284" s="34">
        <f t="shared" si="511"/>
        <v>0.37</v>
      </c>
      <c r="CU284" s="34">
        <f t="shared" si="511"/>
        <v>0</v>
      </c>
      <c r="CX284" s="34" t="s">
        <v>276</v>
      </c>
      <c r="CY284" s="34">
        <f t="shared" ref="CY284:DB284" si="512">SUM(CY32)</f>
        <v>0.49</v>
      </c>
      <c r="CZ284" s="34">
        <f t="shared" si="512"/>
        <v>1.45</v>
      </c>
      <c r="DA284" s="34">
        <f t="shared" si="512"/>
        <v>0.32</v>
      </c>
      <c r="DB284" s="34">
        <f t="shared" si="512"/>
        <v>0</v>
      </c>
      <c r="DE284" s="34" t="s">
        <v>276</v>
      </c>
      <c r="DF284" s="34">
        <f t="shared" ref="DF284:DI284" si="513">SUM(DF32)</f>
        <v>0.33</v>
      </c>
      <c r="DG284" s="34">
        <f t="shared" si="513"/>
        <v>1.1000000000000001</v>
      </c>
      <c r="DH284" s="34">
        <f t="shared" si="513"/>
        <v>0.16</v>
      </c>
      <c r="DI284" s="34">
        <f t="shared" si="513"/>
        <v>0</v>
      </c>
      <c r="DL284" s="34" t="s">
        <v>276</v>
      </c>
      <c r="DM284" s="34">
        <f t="shared" ref="DM284:DP284" si="514">SUM(DM32)</f>
        <v>0.33</v>
      </c>
      <c r="DN284" s="34">
        <f t="shared" si="514"/>
        <v>1.04</v>
      </c>
      <c r="DO284" s="34">
        <f t="shared" si="514"/>
        <v>0.2</v>
      </c>
      <c r="DP284" s="34">
        <f t="shared" si="514"/>
        <v>0</v>
      </c>
      <c r="DS284" s="34" t="s">
        <v>276</v>
      </c>
      <c r="DT284" s="34">
        <f t="shared" ref="DT284:DW284" si="515">SUM(DT32)</f>
        <v>0.16</v>
      </c>
      <c r="DU284" s="34">
        <f t="shared" si="515"/>
        <v>0.23</v>
      </c>
      <c r="DV284" s="34">
        <f t="shared" si="515"/>
        <v>0.17</v>
      </c>
      <c r="DW284" s="34">
        <f t="shared" si="515"/>
        <v>0.04</v>
      </c>
      <c r="DZ284" s="34" t="s">
        <v>276</v>
      </c>
      <c r="EA284" s="34">
        <f t="shared" ref="EA284:ED284" si="516">SUM(EA32)</f>
        <v>0.24</v>
      </c>
      <c r="EB284" s="34">
        <f t="shared" si="516"/>
        <v>0.7</v>
      </c>
      <c r="EC284" s="34">
        <f t="shared" si="516"/>
        <v>0.09</v>
      </c>
      <c r="ED284" s="34">
        <f t="shared" si="516"/>
        <v>0.21</v>
      </c>
      <c r="EG284" s="34" t="s">
        <v>276</v>
      </c>
      <c r="EH284" s="34">
        <f t="shared" ref="EH284:EK284" si="517">SUM(EH32)</f>
        <v>0.27</v>
      </c>
      <c r="EI284" s="34">
        <f t="shared" si="517"/>
        <v>0.79</v>
      </c>
      <c r="EJ284" s="34">
        <f t="shared" si="517"/>
        <v>0.16</v>
      </c>
      <c r="EK284" s="34">
        <f t="shared" si="517"/>
        <v>0</v>
      </c>
      <c r="EN284" s="34" t="s">
        <v>276</v>
      </c>
      <c r="EO284" s="34">
        <f t="shared" ref="EO284:ER284" si="518">SUM(EO32)</f>
        <v>0.28999999999999998</v>
      </c>
      <c r="EP284" s="34">
        <f t="shared" si="518"/>
        <v>1.43</v>
      </c>
      <c r="EQ284" s="34">
        <f t="shared" si="518"/>
        <v>0.13</v>
      </c>
      <c r="ER284" s="34">
        <f t="shared" si="518"/>
        <v>0</v>
      </c>
      <c r="EU284" s="34" t="s">
        <v>276</v>
      </c>
      <c r="EV284" s="34">
        <f t="shared" ref="EV284:EY284" si="519">SUM(EV32)</f>
        <v>0.1</v>
      </c>
      <c r="EW284" s="34">
        <f t="shared" si="519"/>
        <v>0.36</v>
      </c>
      <c r="EX284" s="34">
        <f t="shared" si="519"/>
        <v>0.08</v>
      </c>
      <c r="EY284" s="34">
        <f t="shared" si="519"/>
        <v>0</v>
      </c>
      <c r="FC284" s="34">
        <f t="shared" ref="FC284:FF284" si="520">SUM(FC32)</f>
        <v>0.08</v>
      </c>
      <c r="FD284" s="34">
        <f t="shared" si="520"/>
        <v>0</v>
      </c>
      <c r="FE284" s="34">
        <f t="shared" si="520"/>
        <v>0.09</v>
      </c>
      <c r="FF284" s="34">
        <f t="shared" si="520"/>
        <v>0</v>
      </c>
      <c r="FG284" s="34"/>
      <c r="FJ284" s="34">
        <f t="shared" ref="FJ284:FM284" si="521">SUM(FJ32)</f>
        <v>0.13</v>
      </c>
      <c r="FK284" s="34">
        <f t="shared" si="521"/>
        <v>0.52</v>
      </c>
      <c r="FL284" s="34">
        <f t="shared" si="521"/>
        <v>0.09</v>
      </c>
      <c r="FM284" s="34">
        <f t="shared" si="521"/>
        <v>0</v>
      </c>
      <c r="FQ284" s="34">
        <f t="shared" ref="FQ284:FT284" si="522">SUM(FQ32)</f>
        <v>0.25</v>
      </c>
      <c r="FR284" s="34">
        <f t="shared" si="522"/>
        <v>0.56999999999999995</v>
      </c>
      <c r="FS284" s="34">
        <f t="shared" si="522"/>
        <v>0.27</v>
      </c>
      <c r="FT284" s="34">
        <f t="shared" si="522"/>
        <v>0</v>
      </c>
      <c r="FX284" s="34">
        <f t="shared" ref="FX284:GA284" si="523">SUM(FX32)</f>
        <v>0.87</v>
      </c>
      <c r="FY284" s="34">
        <f t="shared" si="523"/>
        <v>3.33</v>
      </c>
      <c r="FZ284" s="34">
        <f t="shared" si="523"/>
        <v>0.52</v>
      </c>
      <c r="GA284" s="34">
        <f t="shared" si="523"/>
        <v>0</v>
      </c>
      <c r="GE284" s="34">
        <f t="shared" ref="GE284:GH284" si="524">SUM(GE32)</f>
        <v>0.56000000000000005</v>
      </c>
      <c r="GF284" s="34">
        <f t="shared" si="524"/>
        <v>2.02</v>
      </c>
      <c r="GG284" s="34">
        <f t="shared" si="524"/>
        <v>0.32</v>
      </c>
      <c r="GH284" s="34">
        <f t="shared" si="524"/>
        <v>0.19</v>
      </c>
    </row>
    <row r="285" spans="1:190" x14ac:dyDescent="0.25">
      <c r="A285" s="34" t="s">
        <v>277</v>
      </c>
      <c r="B285" s="34">
        <f t="shared" ref="B285:E285" si="525">SUM(B33)</f>
        <v>0.91</v>
      </c>
      <c r="C285" s="34">
        <f t="shared" si="525"/>
        <v>0.97</v>
      </c>
      <c r="D285" s="34">
        <f t="shared" si="525"/>
        <v>0.93</v>
      </c>
      <c r="E285" s="34">
        <f t="shared" si="525"/>
        <v>0.68</v>
      </c>
      <c r="H285" s="34" t="s">
        <v>277</v>
      </c>
      <c r="I285" s="34">
        <f t="shared" ref="I285:L285" si="526">SUM(I33)</f>
        <v>1.07</v>
      </c>
      <c r="J285" s="34">
        <f t="shared" si="526"/>
        <v>0.99</v>
      </c>
      <c r="K285" s="34">
        <f t="shared" si="526"/>
        <v>1.3</v>
      </c>
      <c r="L285" s="34">
        <f t="shared" si="526"/>
        <v>0.2</v>
      </c>
      <c r="O285" s="34" t="s">
        <v>277</v>
      </c>
      <c r="P285" s="34">
        <f t="shared" ref="P285:S285" si="527">SUM(P33)</f>
        <v>1.3</v>
      </c>
      <c r="Q285" s="34">
        <f t="shared" si="527"/>
        <v>2.0299999999999998</v>
      </c>
      <c r="R285" s="34">
        <f t="shared" si="527"/>
        <v>1.51</v>
      </c>
      <c r="S285" s="34">
        <f t="shared" si="527"/>
        <v>0.18</v>
      </c>
      <c r="V285" s="34" t="s">
        <v>277</v>
      </c>
      <c r="W285" s="34">
        <f t="shared" ref="W285:Z285" si="528">SUM(W33)</f>
        <v>1.23</v>
      </c>
      <c r="X285" s="34">
        <f t="shared" si="528"/>
        <v>1.37</v>
      </c>
      <c r="Y285" s="34">
        <f t="shared" si="528"/>
        <v>1.22</v>
      </c>
      <c r="Z285" s="34">
        <f t="shared" si="528"/>
        <v>0.16</v>
      </c>
      <c r="AC285" s="34" t="s">
        <v>277</v>
      </c>
      <c r="AD285" s="34">
        <f t="shared" ref="AD285:AG285" si="529">SUM(AD33)</f>
        <v>0.77</v>
      </c>
      <c r="AE285" s="34">
        <f t="shared" si="529"/>
        <v>1.1000000000000001</v>
      </c>
      <c r="AF285" s="34">
        <f t="shared" si="529"/>
        <v>0.8</v>
      </c>
      <c r="AG285" s="34">
        <f t="shared" si="529"/>
        <v>0.27</v>
      </c>
      <c r="AJ285" s="34" t="s">
        <v>277</v>
      </c>
      <c r="AK285" s="34">
        <f t="shared" ref="AK285:AN285" si="530">SUM(AK33)</f>
        <v>0.9</v>
      </c>
      <c r="AL285" s="34">
        <f t="shared" si="530"/>
        <v>0.23</v>
      </c>
      <c r="AM285" s="34">
        <f t="shared" si="530"/>
        <v>1.17</v>
      </c>
      <c r="AN285" s="34">
        <f t="shared" si="530"/>
        <v>0.51</v>
      </c>
      <c r="AQ285" s="32" t="s">
        <v>277</v>
      </c>
      <c r="AR285" s="32">
        <f t="shared" ref="AR285:AU285" si="531">SUM(AR33)</f>
        <v>1.04</v>
      </c>
      <c r="AS285" s="32">
        <f t="shared" si="531"/>
        <v>1.6</v>
      </c>
      <c r="AT285" s="32">
        <f t="shared" si="531"/>
        <v>1</v>
      </c>
      <c r="AU285" s="32">
        <f t="shared" si="531"/>
        <v>0.27</v>
      </c>
      <c r="AX285" s="32" t="s">
        <v>277</v>
      </c>
      <c r="AY285" s="32">
        <f t="shared" ref="AY285:BB285" si="532">SUM(AY33)</f>
        <v>0.77</v>
      </c>
      <c r="AZ285" s="32">
        <f t="shared" si="532"/>
        <v>1.41</v>
      </c>
      <c r="BA285" s="32">
        <f t="shared" si="532"/>
        <v>0.7</v>
      </c>
      <c r="BB285" s="32">
        <f t="shared" si="532"/>
        <v>0.17</v>
      </c>
      <c r="BE285" s="32" t="s">
        <v>277</v>
      </c>
      <c r="BF285" s="32">
        <f t="shared" ref="BF285:BI285" si="533">SUM(BF33)</f>
        <v>0.73</v>
      </c>
      <c r="BG285" s="32">
        <f t="shared" si="533"/>
        <v>1.1599999999999999</v>
      </c>
      <c r="BH285" s="32">
        <f t="shared" si="533"/>
        <v>0.74</v>
      </c>
      <c r="BI285" s="32">
        <f t="shared" si="53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534">SUM(BP33)</f>
        <v>0.83</v>
      </c>
      <c r="BQ285" s="32">
        <f t="shared" si="534"/>
        <v>1.24</v>
      </c>
      <c r="BR285" s="32">
        <f t="shared" si="534"/>
        <v>0.86</v>
      </c>
      <c r="BS285" s="32">
        <f t="shared" si="534"/>
        <v>7.0000000000000007E-2</v>
      </c>
      <c r="BV285" s="2" t="s">
        <v>277</v>
      </c>
      <c r="BW285" s="2">
        <f t="shared" ref="BW285:BZ285" si="535">SUM(BW33)</f>
        <v>0.89</v>
      </c>
      <c r="BX285" s="2">
        <f t="shared" si="535"/>
        <v>1.1200000000000001</v>
      </c>
      <c r="BY285" s="2">
        <f t="shared" si="535"/>
        <v>0.96</v>
      </c>
      <c r="BZ285" s="2">
        <f t="shared" si="535"/>
        <v>0.19</v>
      </c>
      <c r="CC285" s="2" t="s">
        <v>277</v>
      </c>
      <c r="CD285" s="2">
        <f t="shared" si="223"/>
        <v>1.21</v>
      </c>
      <c r="CE285" s="2">
        <f t="shared" si="223"/>
        <v>1.91</v>
      </c>
      <c r="CF285" s="2">
        <f t="shared" si="223"/>
        <v>1.18</v>
      </c>
      <c r="CG285" s="2">
        <f t="shared" si="223"/>
        <v>0.4</v>
      </c>
      <c r="CJ285" s="34" t="s">
        <v>277</v>
      </c>
      <c r="CK285" s="34">
        <f t="shared" ref="CK285:CN285" si="536">SUM(CK33)</f>
        <v>1.1399999999999999</v>
      </c>
      <c r="CL285" s="34">
        <f t="shared" si="536"/>
        <v>1.86</v>
      </c>
      <c r="CM285" s="34">
        <f t="shared" si="536"/>
        <v>1.06</v>
      </c>
      <c r="CN285" s="34">
        <f t="shared" si="536"/>
        <v>0.56000000000000005</v>
      </c>
      <c r="CQ285" s="34" t="s">
        <v>277</v>
      </c>
      <c r="CR285" s="34">
        <f t="shared" ref="CR285:CU285" si="537">SUM(CR33)</f>
        <v>0.95</v>
      </c>
      <c r="CS285" s="34">
        <f t="shared" si="537"/>
        <v>1.61</v>
      </c>
      <c r="CT285" s="34">
        <f t="shared" si="537"/>
        <v>0.87</v>
      </c>
      <c r="CU285" s="34">
        <f t="shared" si="537"/>
        <v>0.47</v>
      </c>
      <c r="CX285" s="34" t="s">
        <v>277</v>
      </c>
      <c r="CY285" s="34">
        <f t="shared" ref="CY285:DB285" si="538">SUM(CY33)</f>
        <v>1.0900000000000001</v>
      </c>
      <c r="CZ285" s="34">
        <f t="shared" si="538"/>
        <v>1.67</v>
      </c>
      <c r="DA285" s="34">
        <f t="shared" si="538"/>
        <v>1.05</v>
      </c>
      <c r="DB285" s="34">
        <f t="shared" si="538"/>
        <v>0.59</v>
      </c>
      <c r="DE285" s="34" t="s">
        <v>277</v>
      </c>
      <c r="DF285" s="34">
        <f t="shared" ref="DF285:DI285" si="539">SUM(DF33)</f>
        <v>1.27</v>
      </c>
      <c r="DG285" s="34">
        <f t="shared" si="539"/>
        <v>1.23</v>
      </c>
      <c r="DH285" s="34">
        <f t="shared" si="539"/>
        <v>1.37</v>
      </c>
      <c r="DI285" s="34">
        <f t="shared" si="539"/>
        <v>0.55000000000000004</v>
      </c>
      <c r="DL285" s="34" t="s">
        <v>277</v>
      </c>
      <c r="DM285" s="34">
        <f t="shared" ref="DM285:DP285" si="540">SUM(DM33)</f>
        <v>1.1299999999999999</v>
      </c>
      <c r="DN285" s="34">
        <f t="shared" si="540"/>
        <v>1.48</v>
      </c>
      <c r="DO285" s="34">
        <f t="shared" si="540"/>
        <v>1.2</v>
      </c>
      <c r="DP285" s="34">
        <f t="shared" si="540"/>
        <v>0.72</v>
      </c>
      <c r="DS285" s="34" t="s">
        <v>277</v>
      </c>
      <c r="DT285" s="34">
        <f t="shared" ref="DT285:DW285" si="541">SUM(DT33)</f>
        <v>0.82</v>
      </c>
      <c r="DU285" s="34">
        <f t="shared" si="541"/>
        <v>0.63</v>
      </c>
      <c r="DV285" s="34">
        <f t="shared" si="541"/>
        <v>1.02</v>
      </c>
      <c r="DW285" s="34">
        <f t="shared" si="541"/>
        <v>0.04</v>
      </c>
      <c r="DZ285" s="34" t="s">
        <v>277</v>
      </c>
      <c r="EA285" s="34">
        <f t="shared" ref="EA285:ED285" si="542">SUM(EA33)</f>
        <v>0.88</v>
      </c>
      <c r="EB285" s="34">
        <f t="shared" si="542"/>
        <v>0.33</v>
      </c>
      <c r="EC285" s="34">
        <f t="shared" si="542"/>
        <v>1.18</v>
      </c>
      <c r="ED285" s="34">
        <f t="shared" si="542"/>
        <v>0.06</v>
      </c>
      <c r="EG285" s="34" t="s">
        <v>277</v>
      </c>
      <c r="EH285" s="34">
        <f t="shared" ref="EH285:EK285" si="543">SUM(EH33)</f>
        <v>0.85</v>
      </c>
      <c r="EI285" s="34">
        <f t="shared" si="543"/>
        <v>0.36</v>
      </c>
      <c r="EJ285" s="34">
        <f t="shared" si="543"/>
        <v>1.24</v>
      </c>
      <c r="EK285" s="34">
        <f t="shared" si="543"/>
        <v>0</v>
      </c>
      <c r="EN285" s="34" t="s">
        <v>277</v>
      </c>
      <c r="EO285" s="34">
        <f t="shared" ref="EO285:ER285" si="544">SUM(EO33)</f>
        <v>0.86</v>
      </c>
      <c r="EP285" s="34">
        <f t="shared" si="544"/>
        <v>1.34</v>
      </c>
      <c r="EQ285" s="34">
        <f t="shared" si="544"/>
        <v>1.02</v>
      </c>
      <c r="ER285" s="34">
        <f t="shared" si="544"/>
        <v>7.0000000000000007E-2</v>
      </c>
      <c r="EU285" s="34" t="s">
        <v>277</v>
      </c>
      <c r="EV285" s="34">
        <f t="shared" ref="EV285:EY285" si="545">SUM(EV33)</f>
        <v>0.59</v>
      </c>
      <c r="EW285" s="34">
        <f t="shared" si="545"/>
        <v>0.7</v>
      </c>
      <c r="EX285" s="34">
        <f t="shared" si="545"/>
        <v>0.6</v>
      </c>
      <c r="EY285" s="34">
        <f t="shared" si="545"/>
        <v>0.13</v>
      </c>
      <c r="FC285" s="34">
        <f t="shared" ref="FC285:FF285" si="546">SUM(FC33)</f>
        <v>0.7</v>
      </c>
      <c r="FD285" s="34">
        <f t="shared" si="546"/>
        <v>1.08</v>
      </c>
      <c r="FE285" s="34">
        <f t="shared" si="546"/>
        <v>0.75</v>
      </c>
      <c r="FF285" s="34">
        <f t="shared" si="546"/>
        <v>0</v>
      </c>
      <c r="FG285" s="34"/>
      <c r="FJ285" s="34">
        <f t="shared" ref="FJ285:FM285" si="547">SUM(FJ33)</f>
        <v>0.94</v>
      </c>
      <c r="FK285" s="34">
        <f t="shared" si="547"/>
        <v>1.28</v>
      </c>
      <c r="FL285" s="34">
        <f t="shared" si="547"/>
        <v>1.08</v>
      </c>
      <c r="FM285" s="34">
        <f t="shared" si="547"/>
        <v>0</v>
      </c>
      <c r="FQ285" s="34">
        <f t="shared" ref="FQ285:FT285" si="548">SUM(FQ33)</f>
        <v>0.79</v>
      </c>
      <c r="FR285" s="34">
        <f t="shared" si="548"/>
        <v>0.43</v>
      </c>
      <c r="FS285" s="34">
        <f t="shared" si="548"/>
        <v>1.01</v>
      </c>
      <c r="FT285" s="34">
        <f t="shared" si="548"/>
        <v>0</v>
      </c>
      <c r="FX285" s="34">
        <f t="shared" ref="FX285:GA285" si="549">SUM(FX33)</f>
        <v>0.66</v>
      </c>
      <c r="FY285" s="34">
        <f t="shared" si="549"/>
        <v>0.4</v>
      </c>
      <c r="FZ285" s="34">
        <f t="shared" si="549"/>
        <v>0.85</v>
      </c>
      <c r="GA285" s="34">
        <f t="shared" si="549"/>
        <v>0.16</v>
      </c>
      <c r="GE285" s="34">
        <f t="shared" ref="GE285:GH285" si="550">SUM(GE33)</f>
        <v>0.55000000000000004</v>
      </c>
      <c r="GF285" s="34">
        <f t="shared" si="550"/>
        <v>0.06</v>
      </c>
      <c r="GG285" s="34">
        <f t="shared" si="550"/>
        <v>0.82</v>
      </c>
      <c r="GH285" s="34">
        <f t="shared" si="550"/>
        <v>0.05</v>
      </c>
    </row>
    <row r="286" spans="1:190" x14ac:dyDescent="0.25">
      <c r="A286" s="34" t="s">
        <v>278</v>
      </c>
      <c r="B286" s="34">
        <f t="shared" ref="B286:E286" si="551">SUM(B34)</f>
        <v>7.0000000000000007E-2</v>
      </c>
      <c r="C286" s="34">
        <f t="shared" si="551"/>
        <v>0</v>
      </c>
      <c r="D286" s="34">
        <f t="shared" si="551"/>
        <v>0.06</v>
      </c>
      <c r="E286" s="34">
        <f t="shared" si="551"/>
        <v>0</v>
      </c>
      <c r="H286" s="34" t="s">
        <v>278</v>
      </c>
      <c r="I286" s="34">
        <f t="shared" ref="I286:L286" si="552">SUM(I34)</f>
        <v>0.14000000000000001</v>
      </c>
      <c r="J286" s="34">
        <f t="shared" si="552"/>
        <v>0.33</v>
      </c>
      <c r="K286" s="34">
        <f t="shared" si="552"/>
        <v>0.15</v>
      </c>
      <c r="L286" s="34">
        <f t="shared" si="552"/>
        <v>0</v>
      </c>
      <c r="O286" s="34" t="s">
        <v>278</v>
      </c>
      <c r="P286" s="34">
        <f t="shared" ref="P286:S286" si="553">SUM(P34)</f>
        <v>0.08</v>
      </c>
      <c r="Q286" s="34">
        <f t="shared" si="553"/>
        <v>0</v>
      </c>
      <c r="R286" s="34">
        <f t="shared" si="553"/>
        <v>0.13</v>
      </c>
      <c r="S286" s="34">
        <f t="shared" si="553"/>
        <v>0</v>
      </c>
      <c r="V286" s="34" t="s">
        <v>278</v>
      </c>
      <c r="W286" s="34">
        <f t="shared" ref="W286:Z286" si="554">SUM(W34)</f>
        <v>7.0000000000000007E-2</v>
      </c>
      <c r="X286" s="34">
        <f t="shared" si="554"/>
        <v>7.0000000000000007E-2</v>
      </c>
      <c r="Y286" s="34">
        <f t="shared" si="554"/>
        <v>0.1</v>
      </c>
      <c r="Z286" s="34">
        <f t="shared" si="554"/>
        <v>0</v>
      </c>
      <c r="AC286" s="34" t="s">
        <v>278</v>
      </c>
      <c r="AD286" s="34">
        <f t="shared" ref="AD286:AG286" si="555">SUM(AD34)</f>
        <v>0.09</v>
      </c>
      <c r="AE286" s="34">
        <f t="shared" si="555"/>
        <v>0.25</v>
      </c>
      <c r="AF286" s="34">
        <f t="shared" si="555"/>
        <v>0.04</v>
      </c>
      <c r="AG286" s="34">
        <f t="shared" si="555"/>
        <v>0.14000000000000001</v>
      </c>
      <c r="AJ286" s="34" t="s">
        <v>278</v>
      </c>
      <c r="AK286" s="34">
        <f t="shared" ref="AK286:AN286" si="556">SUM(AK34)</f>
        <v>0.05</v>
      </c>
      <c r="AL286" s="34">
        <f t="shared" si="556"/>
        <v>7.0000000000000007E-2</v>
      </c>
      <c r="AM286" s="34">
        <f t="shared" si="556"/>
        <v>7.0000000000000007E-2</v>
      </c>
      <c r="AN286" s="34">
        <f t="shared" si="556"/>
        <v>0</v>
      </c>
      <c r="AQ286" s="32" t="s">
        <v>278</v>
      </c>
      <c r="AR286" s="32">
        <f t="shared" ref="AR286:AU286" si="557">SUM(AR34)</f>
        <v>0.13</v>
      </c>
      <c r="AS286" s="32">
        <f t="shared" si="557"/>
        <v>0</v>
      </c>
      <c r="AT286" s="32">
        <f t="shared" si="557"/>
        <v>0.2</v>
      </c>
      <c r="AU286" s="32">
        <f t="shared" si="557"/>
        <v>0</v>
      </c>
      <c r="AX286" s="32" t="s">
        <v>278</v>
      </c>
      <c r="AY286" s="32">
        <f t="shared" ref="AY286:BB286" si="558">SUM(AY34)</f>
        <v>0.22</v>
      </c>
      <c r="AZ286" s="32">
        <f t="shared" si="558"/>
        <v>0.11</v>
      </c>
      <c r="BA286" s="32">
        <f t="shared" si="558"/>
        <v>0.32</v>
      </c>
      <c r="BB286" s="32">
        <f t="shared" si="558"/>
        <v>0.06</v>
      </c>
      <c r="BE286" s="32" t="s">
        <v>278</v>
      </c>
      <c r="BF286" s="32">
        <f t="shared" ref="BF286:BI286" si="559">SUM(BF34)</f>
        <v>7.0000000000000007E-2</v>
      </c>
      <c r="BG286" s="32">
        <f t="shared" si="559"/>
        <v>0.19</v>
      </c>
      <c r="BH286" s="32">
        <f t="shared" si="559"/>
        <v>0.04</v>
      </c>
      <c r="BI286" s="32">
        <f t="shared" si="559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560">SUM(BP34)</f>
        <v>0.15</v>
      </c>
      <c r="BQ286" s="32">
        <f t="shared" si="560"/>
        <v>0.36</v>
      </c>
      <c r="BR286" s="32">
        <f t="shared" si="560"/>
        <v>0.16</v>
      </c>
      <c r="BS286" s="32">
        <f t="shared" si="560"/>
        <v>0</v>
      </c>
      <c r="BV286" s="2" t="s">
        <v>278</v>
      </c>
      <c r="BW286" s="2">
        <f t="shared" ref="BW286:BZ286" si="561">SUM(BW34)</f>
        <v>0.18</v>
      </c>
      <c r="BX286" s="2">
        <f t="shared" si="561"/>
        <v>0.45</v>
      </c>
      <c r="BY286" s="2">
        <f t="shared" si="561"/>
        <v>0.11</v>
      </c>
      <c r="BZ286" s="2">
        <f t="shared" si="561"/>
        <v>0</v>
      </c>
      <c r="CC286" s="2" t="s">
        <v>278</v>
      </c>
      <c r="CD286" s="2">
        <f t="shared" si="223"/>
        <v>0.18</v>
      </c>
      <c r="CE286" s="2">
        <f t="shared" si="223"/>
        <v>0</v>
      </c>
      <c r="CF286" s="2">
        <f t="shared" si="223"/>
        <v>0.18</v>
      </c>
      <c r="CG286" s="2">
        <f t="shared" si="223"/>
        <v>0</v>
      </c>
      <c r="CJ286" s="34" t="s">
        <v>278</v>
      </c>
      <c r="CK286" s="34">
        <f t="shared" ref="CK286:CN286" si="562">SUM(CK34)</f>
        <v>0.13</v>
      </c>
      <c r="CL286" s="34">
        <f t="shared" si="562"/>
        <v>0.12</v>
      </c>
      <c r="CM286" s="34">
        <f t="shared" si="562"/>
        <v>0.17</v>
      </c>
      <c r="CN286" s="34">
        <f t="shared" si="562"/>
        <v>0.03</v>
      </c>
      <c r="CQ286" s="34" t="s">
        <v>278</v>
      </c>
      <c r="CR286" s="34">
        <f t="shared" ref="CR286:CU286" si="563">SUM(CR34)</f>
        <v>0.32</v>
      </c>
      <c r="CS286" s="34">
        <f t="shared" si="563"/>
        <v>0.08</v>
      </c>
      <c r="CT286" s="34">
        <f t="shared" si="563"/>
        <v>0.49</v>
      </c>
      <c r="CU286" s="34">
        <f t="shared" si="563"/>
        <v>0</v>
      </c>
      <c r="CX286" s="34" t="s">
        <v>278</v>
      </c>
      <c r="CY286" s="34">
        <f t="shared" ref="CY286:DB286" si="564">SUM(CY34)</f>
        <v>0.22</v>
      </c>
      <c r="CZ286" s="34">
        <f t="shared" si="564"/>
        <v>0.3</v>
      </c>
      <c r="DA286" s="34">
        <f t="shared" si="564"/>
        <v>0.23</v>
      </c>
      <c r="DB286" s="34">
        <f t="shared" si="564"/>
        <v>0.04</v>
      </c>
      <c r="DE286" s="34" t="s">
        <v>278</v>
      </c>
      <c r="DF286" s="34">
        <f t="shared" ref="DF286:DI286" si="565">SUM(DF34)</f>
        <v>0.22</v>
      </c>
      <c r="DG286" s="34">
        <f t="shared" si="565"/>
        <v>0.53</v>
      </c>
      <c r="DH286" s="34">
        <f t="shared" si="565"/>
        <v>0.21</v>
      </c>
      <c r="DI286" s="34">
        <f t="shared" si="565"/>
        <v>0</v>
      </c>
      <c r="DL286" s="34" t="s">
        <v>278</v>
      </c>
      <c r="DM286" s="34">
        <f t="shared" ref="DM286:DP286" si="566">SUM(DM34)</f>
        <v>0.23</v>
      </c>
      <c r="DN286" s="34">
        <f t="shared" si="566"/>
        <v>0.3</v>
      </c>
      <c r="DO286" s="34">
        <f t="shared" si="566"/>
        <v>0.2</v>
      </c>
      <c r="DP286" s="34">
        <f t="shared" si="566"/>
        <v>0</v>
      </c>
      <c r="DS286" s="34" t="s">
        <v>278</v>
      </c>
      <c r="DT286" s="34">
        <f t="shared" ref="DT286:DW286" si="567">SUM(DT34)</f>
        <v>0.09</v>
      </c>
      <c r="DU286" s="34">
        <f t="shared" si="567"/>
        <v>0.19</v>
      </c>
      <c r="DV286" s="34">
        <f t="shared" si="567"/>
        <v>0.03</v>
      </c>
      <c r="DW286" s="34">
        <f t="shared" si="567"/>
        <v>0.06</v>
      </c>
      <c r="DZ286" s="34" t="s">
        <v>278</v>
      </c>
      <c r="EA286" s="34">
        <f t="shared" ref="EA286:ED286" si="568">SUM(EA34)</f>
        <v>0.21</v>
      </c>
      <c r="EB286" s="34">
        <f t="shared" si="568"/>
        <v>0.19</v>
      </c>
      <c r="EC286" s="34">
        <f t="shared" si="568"/>
        <v>0.03</v>
      </c>
      <c r="ED286" s="34">
        <f t="shared" si="568"/>
        <v>0.43</v>
      </c>
      <c r="EG286" s="34" t="s">
        <v>278</v>
      </c>
      <c r="EH286" s="34">
        <f t="shared" ref="EH286:EK286" si="569">SUM(EH34)</f>
        <v>0.09</v>
      </c>
      <c r="EI286" s="34">
        <f t="shared" si="569"/>
        <v>0.28999999999999998</v>
      </c>
      <c r="EJ286" s="34">
        <f t="shared" si="569"/>
        <v>0.03</v>
      </c>
      <c r="EK286" s="34">
        <f t="shared" si="569"/>
        <v>0.05</v>
      </c>
      <c r="EN286" s="34" t="s">
        <v>278</v>
      </c>
      <c r="EO286" s="34">
        <f t="shared" ref="EO286:ER286" si="570">SUM(EO34)</f>
        <v>0.04</v>
      </c>
      <c r="EP286" s="34">
        <f t="shared" si="570"/>
        <v>0.18</v>
      </c>
      <c r="EQ286" s="34">
        <f t="shared" si="570"/>
        <v>0</v>
      </c>
      <c r="ER286" s="34">
        <f t="shared" si="570"/>
        <v>0</v>
      </c>
      <c r="EU286" s="34" t="s">
        <v>278</v>
      </c>
      <c r="EV286" s="34">
        <f t="shared" ref="EV286:EY286" si="571">SUM(EV34)</f>
        <v>0.09</v>
      </c>
      <c r="EW286" s="34">
        <f t="shared" si="571"/>
        <v>0.52</v>
      </c>
      <c r="EX286" s="34">
        <f t="shared" si="571"/>
        <v>0.01</v>
      </c>
      <c r="EY286" s="34">
        <f t="shared" si="571"/>
        <v>0</v>
      </c>
      <c r="FC286" s="34">
        <f t="shared" ref="FC286:FF286" si="572">SUM(FC34)</f>
        <v>0.05</v>
      </c>
      <c r="FD286" s="34">
        <f t="shared" si="572"/>
        <v>0.24</v>
      </c>
      <c r="FE286" s="34">
        <f t="shared" si="572"/>
        <v>0.02</v>
      </c>
      <c r="FF286" s="34">
        <f t="shared" si="572"/>
        <v>0</v>
      </c>
      <c r="FG286" s="34"/>
      <c r="FJ286" s="34">
        <f t="shared" ref="FJ286:FM286" si="573">SUM(FJ34)</f>
        <v>0.16</v>
      </c>
      <c r="FK286" s="34">
        <f t="shared" si="573"/>
        <v>0.75</v>
      </c>
      <c r="FL286" s="34">
        <f t="shared" si="573"/>
        <v>0.06</v>
      </c>
      <c r="FM286" s="34">
        <f t="shared" si="573"/>
        <v>0</v>
      </c>
      <c r="FQ286" s="34">
        <f t="shared" ref="FQ286:FT286" si="574">SUM(FQ34)</f>
        <v>0.04</v>
      </c>
      <c r="FR286" s="34">
        <f t="shared" si="574"/>
        <v>0.2</v>
      </c>
      <c r="FS286" s="34">
        <f t="shared" si="574"/>
        <v>0.02</v>
      </c>
      <c r="FT286" s="34">
        <f t="shared" si="574"/>
        <v>0</v>
      </c>
      <c r="FX286" s="34">
        <f t="shared" ref="FX286:GA286" si="575">SUM(FX34)</f>
        <v>0.09</v>
      </c>
      <c r="FY286" s="34">
        <f t="shared" si="575"/>
        <v>0.08</v>
      </c>
      <c r="FZ286" s="34">
        <f t="shared" si="575"/>
        <v>7.0000000000000007E-2</v>
      </c>
      <c r="GA286" s="34">
        <f t="shared" si="575"/>
        <v>0.11</v>
      </c>
      <c r="GE286" s="34">
        <f t="shared" ref="GE286:GH286" si="576">SUM(GE34)</f>
        <v>0.19</v>
      </c>
      <c r="GF286" s="34">
        <f t="shared" si="576"/>
        <v>0.76</v>
      </c>
      <c r="GG286" s="34">
        <f t="shared" si="576"/>
        <v>0</v>
      </c>
      <c r="GH286" s="34">
        <f t="shared" si="576"/>
        <v>0</v>
      </c>
    </row>
    <row r="287" spans="1:190" x14ac:dyDescent="0.25">
      <c r="A287" s="34" t="s">
        <v>279</v>
      </c>
      <c r="B287" s="34">
        <f>SUM(B35:B258)</f>
        <v>1.3600000000000003</v>
      </c>
      <c r="C287" s="34">
        <f t="shared" ref="C287:E287" si="577">SUM(C35:C258)</f>
        <v>2.41</v>
      </c>
      <c r="D287" s="34">
        <f t="shared" si="577"/>
        <v>1.37</v>
      </c>
      <c r="E287" s="34">
        <f t="shared" si="577"/>
        <v>0.08</v>
      </c>
      <c r="H287" s="34" t="s">
        <v>279</v>
      </c>
      <c r="I287" s="34">
        <f>SUM(I35:I258)</f>
        <v>1.36</v>
      </c>
      <c r="J287" s="34">
        <f t="shared" ref="J287:L287" si="578">SUM(J35:J258)</f>
        <v>2.1399999999999997</v>
      </c>
      <c r="K287" s="34">
        <f t="shared" si="578"/>
        <v>1.3000000000000003</v>
      </c>
      <c r="L287" s="34">
        <f t="shared" si="578"/>
        <v>0.64</v>
      </c>
      <c r="O287" s="34" t="s">
        <v>279</v>
      </c>
      <c r="P287" s="34">
        <f>SUM(P35:P258)</f>
        <v>1.7500000000000004</v>
      </c>
      <c r="Q287" s="34">
        <f t="shared" ref="Q287:S287" si="579">SUM(Q35:Q258)</f>
        <v>2.73</v>
      </c>
      <c r="R287" s="34">
        <f t="shared" si="579"/>
        <v>1.8300000000000005</v>
      </c>
      <c r="S287" s="34">
        <f t="shared" si="579"/>
        <v>0.64</v>
      </c>
      <c r="V287" s="34" t="s">
        <v>279</v>
      </c>
      <c r="W287" s="34">
        <f>SUM(W35:W258)</f>
        <v>1.49</v>
      </c>
      <c r="X287" s="34">
        <f t="shared" ref="X287:Z287" si="580">SUM(X35:X258)</f>
        <v>3.71</v>
      </c>
      <c r="Y287" s="34">
        <f t="shared" si="580"/>
        <v>1.3</v>
      </c>
      <c r="Z287" s="34">
        <f t="shared" si="580"/>
        <v>0.15</v>
      </c>
      <c r="AC287" s="34" t="s">
        <v>279</v>
      </c>
      <c r="AD287" s="34">
        <f>SUM(AD35:AD258)</f>
        <v>1.5900000000000003</v>
      </c>
      <c r="AE287" s="34">
        <f t="shared" ref="AE287:AG287" si="581">SUM(AE35:AE258)</f>
        <v>3.0399999999999996</v>
      </c>
      <c r="AF287" s="34">
        <f t="shared" si="581"/>
        <v>1.4800000000000002</v>
      </c>
      <c r="AG287" s="34">
        <f t="shared" si="581"/>
        <v>0.22</v>
      </c>
      <c r="AJ287" s="34" t="s">
        <v>279</v>
      </c>
      <c r="AK287" s="34">
        <f>SUM(AK35:AK258)</f>
        <v>1.1300000000000001</v>
      </c>
      <c r="AL287" s="34">
        <f t="shared" ref="AL287:AN287" si="582">SUM(AL35:AL258)</f>
        <v>3.5500000000000003</v>
      </c>
      <c r="AM287" s="34">
        <f t="shared" si="582"/>
        <v>0.82000000000000006</v>
      </c>
      <c r="AN287" s="34">
        <f t="shared" si="582"/>
        <v>0</v>
      </c>
      <c r="AQ287" s="32" t="s">
        <v>279</v>
      </c>
      <c r="AR287" s="32">
        <f>SUM(AR35:AR258)</f>
        <v>1.1600000000000001</v>
      </c>
      <c r="AS287" s="32">
        <f t="shared" ref="AS287:AU287" si="583">SUM(AS35:AS258)</f>
        <v>2.41</v>
      </c>
      <c r="AT287" s="32">
        <f t="shared" si="583"/>
        <v>0.94000000000000017</v>
      </c>
      <c r="AU287" s="32">
        <f t="shared" si="583"/>
        <v>0</v>
      </c>
      <c r="AX287" s="32" t="s">
        <v>279</v>
      </c>
      <c r="AY287" s="32">
        <f>SUM(AY35:AY258)</f>
        <v>0.88000000000000012</v>
      </c>
      <c r="AZ287" s="32">
        <f t="shared" ref="AZ287:BB287" si="584">SUM(AZ35:AZ258)</f>
        <v>1.3800000000000001</v>
      </c>
      <c r="BA287" s="32">
        <f t="shared" si="584"/>
        <v>0.94000000000000006</v>
      </c>
      <c r="BB287" s="32">
        <f t="shared" si="584"/>
        <v>0</v>
      </c>
      <c r="BE287" s="32" t="s">
        <v>279</v>
      </c>
      <c r="BF287" s="32">
        <f>SUM(BF35:BF258)</f>
        <v>0.99000000000000021</v>
      </c>
      <c r="BG287" s="32">
        <f t="shared" ref="BG287:BI287" si="585">SUM(BG35:BG258)</f>
        <v>2.2400000000000002</v>
      </c>
      <c r="BH287" s="32">
        <f t="shared" si="585"/>
        <v>0.82000000000000006</v>
      </c>
      <c r="BI287" s="32">
        <f t="shared" si="585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586">SUM(BQ35:BQ258)</f>
        <v>1.57</v>
      </c>
      <c r="BR287" s="32">
        <f t="shared" si="586"/>
        <v>0.75000000000000022</v>
      </c>
      <c r="BS287" s="32">
        <f t="shared" si="586"/>
        <v>0.38</v>
      </c>
      <c r="BV287" s="2" t="s">
        <v>279</v>
      </c>
      <c r="BW287" s="2">
        <f>SUM(BW35:BW258)</f>
        <v>0.65000000000000013</v>
      </c>
      <c r="BX287" s="2">
        <f t="shared" ref="BX287:BZ287" si="587">SUM(BX35:BX258)</f>
        <v>0.85999999999999988</v>
      </c>
      <c r="BY287" s="2">
        <f t="shared" si="587"/>
        <v>0.54999999999999993</v>
      </c>
      <c r="BZ287" s="2">
        <f t="shared" si="587"/>
        <v>0</v>
      </c>
      <c r="CC287" s="2" t="s">
        <v>279</v>
      </c>
      <c r="CD287" s="2">
        <f>SUM(CD35:CD258)</f>
        <v>0.8</v>
      </c>
      <c r="CE287" s="2">
        <f t="shared" ref="CE287:CG287" si="588">SUM(CE35:CE258)</f>
        <v>1.1600000000000001</v>
      </c>
      <c r="CF287" s="2">
        <f t="shared" si="588"/>
        <v>0.78000000000000025</v>
      </c>
      <c r="CG287" s="2">
        <f t="shared" si="588"/>
        <v>0</v>
      </c>
      <c r="CJ287" s="34" t="s">
        <v>279</v>
      </c>
      <c r="CK287" s="34">
        <f>SUM(CK35:CK258)</f>
        <v>0.65000000000000013</v>
      </c>
      <c r="CL287" s="34">
        <f t="shared" ref="CL287:CN287" si="589">SUM(CL35:CL258)</f>
        <v>0.69</v>
      </c>
      <c r="CM287" s="34">
        <f t="shared" si="589"/>
        <v>0.69000000000000017</v>
      </c>
      <c r="CN287" s="34">
        <f t="shared" si="589"/>
        <v>0</v>
      </c>
      <c r="CQ287" s="34" t="s">
        <v>279</v>
      </c>
      <c r="CR287" s="34">
        <f>SUM(CR35:CR258)</f>
        <v>1.0100000000000002</v>
      </c>
      <c r="CS287" s="34">
        <f t="shared" ref="CS287:CU287" si="590">SUM(CS35:CS258)</f>
        <v>1.9100000000000001</v>
      </c>
      <c r="CT287" s="34">
        <f t="shared" si="590"/>
        <v>0.93000000000000027</v>
      </c>
      <c r="CU287" s="34">
        <f t="shared" si="590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591">SUM(CZ35:CZ258)</f>
        <v>1.23</v>
      </c>
      <c r="DA287" s="34">
        <f t="shared" si="591"/>
        <v>0.99</v>
      </c>
      <c r="DB287" s="34">
        <f t="shared" si="591"/>
        <v>0.30000000000000004</v>
      </c>
      <c r="DE287" s="34" t="s">
        <v>279</v>
      </c>
      <c r="DF287" s="34">
        <f>SUM(DF35:DF258)</f>
        <v>1.06</v>
      </c>
      <c r="DG287" s="34">
        <f t="shared" ref="DG287:DI287" si="592">SUM(DG35:DG258)</f>
        <v>0.72000000000000008</v>
      </c>
      <c r="DH287" s="34">
        <f t="shared" si="592"/>
        <v>1.1600000000000001</v>
      </c>
      <c r="DI287" s="34">
        <f t="shared" si="592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593">SUM(DN35:DN258)</f>
        <v>1.0599999999999998</v>
      </c>
      <c r="DO287" s="34">
        <f t="shared" si="593"/>
        <v>1.4400000000000002</v>
      </c>
      <c r="DP287" s="34">
        <f t="shared" si="593"/>
        <v>0.35</v>
      </c>
      <c r="DS287" s="34" t="s">
        <v>279</v>
      </c>
      <c r="DT287" s="34">
        <f>SUM(DT35:DT258)</f>
        <v>0.9800000000000002</v>
      </c>
      <c r="DU287" s="34">
        <f t="shared" ref="DU287:DW287" si="594">SUM(DU35:DU258)</f>
        <v>0.79</v>
      </c>
      <c r="DV287" s="34">
        <f t="shared" si="594"/>
        <v>1.02</v>
      </c>
      <c r="DW287" s="34">
        <f t="shared" si="594"/>
        <v>0.43</v>
      </c>
      <c r="DZ287" s="34" t="s">
        <v>279</v>
      </c>
      <c r="EA287" s="34">
        <f>SUM(EA35:EA258)</f>
        <v>0.78000000000000014</v>
      </c>
      <c r="EB287" s="34">
        <f t="shared" ref="EB287:ED287" si="595">SUM(EB35:EB258)</f>
        <v>1.1500000000000001</v>
      </c>
      <c r="EC287" s="34">
        <f t="shared" si="595"/>
        <v>0.64</v>
      </c>
      <c r="ED287" s="34">
        <f t="shared" si="595"/>
        <v>0.11</v>
      </c>
      <c r="EG287" s="34" t="s">
        <v>279</v>
      </c>
      <c r="EH287" s="34">
        <f>SUM(EH35:EH258)</f>
        <v>0.65000000000000013</v>
      </c>
      <c r="EI287" s="34">
        <f t="shared" ref="EI287:EK287" si="596">SUM(EI35:EI258)</f>
        <v>1.42</v>
      </c>
      <c r="EJ287" s="34">
        <f t="shared" si="596"/>
        <v>0.55000000000000004</v>
      </c>
      <c r="EK287" s="34">
        <f t="shared" si="596"/>
        <v>0</v>
      </c>
      <c r="EN287" s="34" t="s">
        <v>279</v>
      </c>
      <c r="EO287" s="34">
        <f>SUM(EO35:EO258)</f>
        <v>0.65000000000000013</v>
      </c>
      <c r="EP287" s="34">
        <f t="shared" ref="EP287:ER287" si="597">SUM(EP35:EP258)</f>
        <v>0.53</v>
      </c>
      <c r="EQ287" s="34">
        <f t="shared" si="597"/>
        <v>0.67</v>
      </c>
      <c r="ER287" s="34">
        <f t="shared" si="597"/>
        <v>0.46000000000000008</v>
      </c>
      <c r="EU287" s="34" t="s">
        <v>279</v>
      </c>
      <c r="EV287" s="34">
        <f>SUM(EV35:EV258)</f>
        <v>0.71000000000000019</v>
      </c>
      <c r="EW287" s="34">
        <f t="shared" ref="EW287:EY287" si="598">SUM(EW35:EW258)</f>
        <v>1.23</v>
      </c>
      <c r="EX287" s="34">
        <f t="shared" si="598"/>
        <v>0.55000000000000004</v>
      </c>
      <c r="EY287" s="34">
        <f t="shared" si="598"/>
        <v>0.22</v>
      </c>
      <c r="FC287" s="34">
        <f>SUM(FC35:FC258)</f>
        <v>0.70000000000000018</v>
      </c>
      <c r="FD287" s="34">
        <f t="shared" ref="FD287:FF287" si="599">SUM(FD35:FD258)</f>
        <v>1.2</v>
      </c>
      <c r="FE287" s="34">
        <f t="shared" si="599"/>
        <v>0.5</v>
      </c>
      <c r="FF287" s="34">
        <f t="shared" si="599"/>
        <v>0.44</v>
      </c>
      <c r="FG287" s="34"/>
      <c r="FJ287" s="34">
        <f>SUM(FJ35:FJ258)</f>
        <v>1.0900000000000001</v>
      </c>
      <c r="FK287" s="34">
        <f t="shared" ref="FK287:FM287" si="600">SUM(FK35:FK258)</f>
        <v>2.35</v>
      </c>
      <c r="FL287" s="34">
        <f t="shared" si="600"/>
        <v>0.85000000000000009</v>
      </c>
      <c r="FM287" s="34">
        <f t="shared" si="600"/>
        <v>0.26</v>
      </c>
      <c r="FQ287" s="34">
        <f>SUM(FQ35:FQ258)</f>
        <v>1.1600000000000001</v>
      </c>
      <c r="FR287" s="34">
        <f t="shared" ref="FR287:FT287" si="601">SUM(FR35:FR258)</f>
        <v>1.99</v>
      </c>
      <c r="FS287" s="34">
        <f t="shared" si="601"/>
        <v>0.83000000000000007</v>
      </c>
      <c r="FT287" s="34">
        <f t="shared" si="601"/>
        <v>0.27</v>
      </c>
      <c r="FX287" s="34">
        <f>SUM(FX35:FX258)</f>
        <v>0.79000000000000015</v>
      </c>
      <c r="FY287" s="34">
        <f t="shared" ref="FY287:GA287" si="602">SUM(FY35:FY258)</f>
        <v>1.26</v>
      </c>
      <c r="FZ287" s="34">
        <f t="shared" si="602"/>
        <v>0.60000000000000009</v>
      </c>
      <c r="GA287" s="34">
        <f t="shared" si="602"/>
        <v>0.09</v>
      </c>
      <c r="GE287" s="34">
        <f>SUM(GE35:GE258)</f>
        <v>0.78</v>
      </c>
      <c r="GF287" s="34">
        <f t="shared" ref="GF287:GH287" si="603">SUM(GF35:GF258)</f>
        <v>0.66999999999999993</v>
      </c>
      <c r="GG287" s="34">
        <f t="shared" si="603"/>
        <v>0.8600000000000001</v>
      </c>
      <c r="GH287" s="34">
        <f t="shared" si="603"/>
        <v>0</v>
      </c>
    </row>
    <row r="288" spans="1:190" x14ac:dyDescent="0.25">
      <c r="FC288" s="34"/>
      <c r="FD288" s="34"/>
      <c r="FE288" s="34"/>
      <c r="FF288" s="34"/>
      <c r="FG288" s="34"/>
      <c r="FJ288" s="34"/>
      <c r="FK288" s="34"/>
      <c r="FL288" s="34"/>
      <c r="FM288" s="34"/>
      <c r="FQ288" s="34"/>
      <c r="FR288" s="34"/>
      <c r="FS288" s="34"/>
      <c r="FT288" s="34"/>
      <c r="FX288" s="34"/>
      <c r="FY288" s="34"/>
      <c r="FZ288" s="34"/>
      <c r="GA288" s="34"/>
    </row>
    <row r="289" spans="2:190" x14ac:dyDescent="0.25">
      <c r="B289" s="1">
        <f>+SUM(B265:B287)</f>
        <v>100.00999999999996</v>
      </c>
      <c r="C289" s="1">
        <f t="shared" ref="C289:E289" si="604">+SUM(C265:C287)</f>
        <v>100.00999999999999</v>
      </c>
      <c r="D289" s="1">
        <f t="shared" si="604"/>
        <v>99.969999999999985</v>
      </c>
      <c r="E289" s="1">
        <f t="shared" si="604"/>
        <v>100.00000000000003</v>
      </c>
      <c r="I289" s="1">
        <f>+SUM(I265:I287)</f>
        <v>99.999999999999986</v>
      </c>
      <c r="J289" s="1">
        <f t="shared" ref="J289:L289" si="605">+SUM(J265:J287)</f>
        <v>99.980000000000018</v>
      </c>
      <c r="K289" s="1">
        <f t="shared" si="605"/>
        <v>99.96</v>
      </c>
      <c r="L289" s="1">
        <f t="shared" si="605"/>
        <v>99.97999999999999</v>
      </c>
      <c r="P289" s="1">
        <f>+SUM(P265:P287)</f>
        <v>99.99</v>
      </c>
      <c r="Q289" s="1">
        <f t="shared" ref="Q289:S289" si="606">+SUM(Q265:Q287)</f>
        <v>100.02</v>
      </c>
      <c r="R289" s="1">
        <f t="shared" si="606"/>
        <v>99.980000000000032</v>
      </c>
      <c r="S289" s="1">
        <f t="shared" si="606"/>
        <v>100</v>
      </c>
      <c r="W289" s="1">
        <f>+SUM(W265:W287)</f>
        <v>99.99</v>
      </c>
      <c r="X289" s="1">
        <f t="shared" ref="X289:Z289" si="607">+SUM(X265:X287)</f>
        <v>99.999999999999986</v>
      </c>
      <c r="Y289" s="1">
        <f t="shared" si="607"/>
        <v>100.00999999999999</v>
      </c>
      <c r="Z289" s="1">
        <f t="shared" si="607"/>
        <v>99.989999999999981</v>
      </c>
      <c r="AD289" s="1">
        <f>+SUM(AD265:AD287)</f>
        <v>99.990000000000009</v>
      </c>
      <c r="AE289" s="1">
        <f t="shared" ref="AE289:AG289" si="608">+SUM(AE265:AE287)</f>
        <v>99.990000000000009</v>
      </c>
      <c r="AF289" s="1">
        <f t="shared" si="608"/>
        <v>100.00999999999998</v>
      </c>
      <c r="AG289" s="1">
        <f t="shared" si="608"/>
        <v>100</v>
      </c>
      <c r="AK289" s="1">
        <f>+SUM(AK265:AK287)</f>
        <v>100.02000000000001</v>
      </c>
      <c r="AL289" s="1">
        <f t="shared" ref="AL289:AN289" si="609">+SUM(AL265:AL287)</f>
        <v>100</v>
      </c>
      <c r="AM289" s="1">
        <f t="shared" si="609"/>
        <v>99.97</v>
      </c>
      <c r="AN289" s="1">
        <f t="shared" si="609"/>
        <v>100.01</v>
      </c>
      <c r="AR289" s="1">
        <f>+SUM(AR265:AR287)</f>
        <v>100.00000000000001</v>
      </c>
      <c r="AS289" s="1">
        <f t="shared" ref="AS289:AU289" si="610">+SUM(AS265:AS287)</f>
        <v>100.02000000000001</v>
      </c>
      <c r="AT289" s="1">
        <f t="shared" si="610"/>
        <v>99.990000000000009</v>
      </c>
      <c r="AU289" s="1">
        <f t="shared" si="610"/>
        <v>99.999999999999986</v>
      </c>
      <c r="AY289" s="1">
        <f>+SUM(AY265:AY287)</f>
        <v>100.00999999999999</v>
      </c>
      <c r="AZ289" s="1">
        <f t="shared" ref="AZ289:BB289" si="611">+SUM(AZ265:AZ287)</f>
        <v>99.999999999999986</v>
      </c>
      <c r="BA289" s="1">
        <f t="shared" si="611"/>
        <v>100.00000000000001</v>
      </c>
      <c r="BB289" s="1">
        <f t="shared" si="611"/>
        <v>99.990000000000038</v>
      </c>
      <c r="BF289" s="1">
        <f>+SUM(BF265:BF287)</f>
        <v>99.969999999999985</v>
      </c>
      <c r="BG289" s="1">
        <f t="shared" ref="BG289:BI289" si="612">+SUM(BG265:BG287)</f>
        <v>99.99</v>
      </c>
      <c r="BH289" s="1">
        <f t="shared" si="612"/>
        <v>100.00999999999998</v>
      </c>
      <c r="BI289" s="1">
        <f t="shared" si="612"/>
        <v>99.99</v>
      </c>
      <c r="BP289" s="1">
        <f>+SUM(BP265:BP287)</f>
        <v>99.98</v>
      </c>
      <c r="BQ289" s="1">
        <f t="shared" ref="BQ289:BS289" si="613">+SUM(BQ265:BQ287)</f>
        <v>100.01999999999998</v>
      </c>
      <c r="BR289" s="1">
        <f t="shared" si="613"/>
        <v>99.990000000000038</v>
      </c>
      <c r="BS289" s="1">
        <f t="shared" si="613"/>
        <v>100.00999999999999</v>
      </c>
      <c r="BW289" s="1">
        <f>+SUM(BW265:BW287)</f>
        <v>100.00000000000003</v>
      </c>
      <c r="BX289" s="1">
        <f t="shared" ref="BX289:BZ289" si="614">+SUM(BX265:BX287)</f>
        <v>100.01</v>
      </c>
      <c r="BY289" s="1">
        <f t="shared" si="614"/>
        <v>99.989999999999981</v>
      </c>
      <c r="BZ289" s="1">
        <f t="shared" si="614"/>
        <v>100</v>
      </c>
      <c r="CD289" s="1">
        <f>+SUM(CD265:CD287)</f>
        <v>100.00999999999999</v>
      </c>
      <c r="CE289" s="1">
        <f t="shared" ref="CE289:CG289" si="615">+SUM(CE265:CE287)</f>
        <v>100</v>
      </c>
      <c r="CF289" s="1">
        <f t="shared" si="615"/>
        <v>99.990000000000038</v>
      </c>
      <c r="CG289" s="1">
        <f t="shared" si="615"/>
        <v>99.98</v>
      </c>
      <c r="CK289" s="1">
        <f>+SUM(CK265:CK287)</f>
        <v>99.989999999999981</v>
      </c>
      <c r="CL289" s="1">
        <f t="shared" ref="CL289:CN289" si="616">+SUM(CL265:CL287)</f>
        <v>99.99</v>
      </c>
      <c r="CM289" s="1">
        <f t="shared" si="616"/>
        <v>99.990000000000009</v>
      </c>
      <c r="CN289" s="1">
        <f t="shared" si="616"/>
        <v>99.98</v>
      </c>
      <c r="CR289" s="1">
        <f>+SUM(CR265:CR287)</f>
        <v>100.00999999999999</v>
      </c>
      <c r="CS289" s="1">
        <f t="shared" ref="CS289:CU289" si="617">+SUM(CS265:CS287)</f>
        <v>99.97999999999999</v>
      </c>
      <c r="CT289" s="1">
        <f t="shared" si="617"/>
        <v>100.01000000000002</v>
      </c>
      <c r="CU289" s="1">
        <f t="shared" si="617"/>
        <v>99.989999999999981</v>
      </c>
      <c r="CY289" s="1">
        <f>+SUM(CY265:CY287)</f>
        <v>99.99</v>
      </c>
      <c r="CZ289" s="1">
        <f t="shared" ref="CZ289:DB289" si="618">+SUM(CZ265:CZ287)</f>
        <v>99.970000000000027</v>
      </c>
      <c r="DA289" s="1">
        <f t="shared" si="618"/>
        <v>99.99</v>
      </c>
      <c r="DB289" s="1">
        <f t="shared" si="618"/>
        <v>100.01000000000003</v>
      </c>
      <c r="DF289" s="1">
        <f>+SUM(DF265:DF287)</f>
        <v>99.990000000000009</v>
      </c>
      <c r="DG289" s="1">
        <f t="shared" ref="DG289:DI289" si="619">+SUM(DG265:DG287)</f>
        <v>100.00000000000001</v>
      </c>
      <c r="DH289" s="1">
        <f t="shared" si="619"/>
        <v>100.00999999999999</v>
      </c>
      <c r="DI289" s="1">
        <f t="shared" si="619"/>
        <v>99.999999999999986</v>
      </c>
      <c r="DM289" s="1">
        <f>+SUM(DM265:DM287)</f>
        <v>99.98</v>
      </c>
      <c r="DN289" s="1">
        <f t="shared" ref="DN289:DP289" si="620">+SUM(DN265:DN287)</f>
        <v>99.980000000000018</v>
      </c>
      <c r="DO289" s="1">
        <f t="shared" si="620"/>
        <v>100.00000000000001</v>
      </c>
      <c r="DP289" s="1">
        <f t="shared" si="620"/>
        <v>100</v>
      </c>
      <c r="DT289" s="1">
        <f>+SUM(DT265:DT287)</f>
        <v>100.01</v>
      </c>
      <c r="DU289" s="1">
        <f t="shared" ref="DU289:DW289" si="621">+SUM(DU265:DU287)</f>
        <v>99.97999999999999</v>
      </c>
      <c r="DV289" s="1">
        <f t="shared" si="621"/>
        <v>100.00999999999999</v>
      </c>
      <c r="DW289" s="1">
        <f t="shared" si="621"/>
        <v>100.00000000000003</v>
      </c>
      <c r="EA289" s="1">
        <f>+SUM(EA265:EA287)</f>
        <v>100.00999999999999</v>
      </c>
      <c r="EB289" s="1">
        <f t="shared" ref="EB289:ED289" si="622">+SUM(EB265:EB287)</f>
        <v>100.01</v>
      </c>
      <c r="EC289" s="1">
        <f t="shared" si="622"/>
        <v>100.01000000000002</v>
      </c>
      <c r="ED289" s="1">
        <f t="shared" si="622"/>
        <v>100.00000000000001</v>
      </c>
      <c r="EH289" s="1">
        <f>+SUM(EH265:EH287)</f>
        <v>100</v>
      </c>
      <c r="EI289" s="1">
        <f t="shared" ref="EI289:EK289" si="623">+SUM(EI265:EI287)</f>
        <v>100.01</v>
      </c>
      <c r="EJ289" s="1">
        <f t="shared" si="623"/>
        <v>100.00999999999999</v>
      </c>
      <c r="EK289" s="1">
        <f t="shared" si="623"/>
        <v>100.00000000000001</v>
      </c>
      <c r="EO289" s="1">
        <f>+SUM(EO265:EO287)</f>
        <v>99.990000000000009</v>
      </c>
      <c r="EP289" s="1">
        <f t="shared" ref="EP289:ER289" si="624">+SUM(EP265:EP287)</f>
        <v>99.990000000000038</v>
      </c>
      <c r="EQ289" s="1">
        <f t="shared" si="624"/>
        <v>100.00000000000003</v>
      </c>
      <c r="ER289" s="1">
        <f t="shared" si="624"/>
        <v>99.999999999999986</v>
      </c>
      <c r="EV289" s="1">
        <f>+SUM(EV265:EV287)</f>
        <v>99.99</v>
      </c>
      <c r="EW289" s="1">
        <f t="shared" ref="EW289:EY289" si="625">+SUM(EW265:EW287)</f>
        <v>100</v>
      </c>
      <c r="EX289" s="1">
        <f t="shared" si="625"/>
        <v>99.99</v>
      </c>
      <c r="EY289" s="1">
        <f t="shared" si="625"/>
        <v>100.00999999999999</v>
      </c>
      <c r="FC289" s="1">
        <f>+SUM(FC265:FC287)</f>
        <v>99.969999999999985</v>
      </c>
      <c r="FD289" s="1">
        <f t="shared" ref="FD289:FF289" si="626">+SUM(FD265:FD287)</f>
        <v>100.03</v>
      </c>
      <c r="FE289" s="1">
        <f t="shared" si="626"/>
        <v>100.01</v>
      </c>
      <c r="FF289" s="1">
        <f t="shared" si="626"/>
        <v>100.01</v>
      </c>
      <c r="FG289" s="34"/>
      <c r="FJ289" s="1">
        <f>+SUM(FJ265:FJ287)</f>
        <v>99.97999999999999</v>
      </c>
      <c r="FK289" s="1">
        <f t="shared" ref="FK289:FM289" si="627">+SUM(FK265:FK287)</f>
        <v>100</v>
      </c>
      <c r="FL289" s="1">
        <f t="shared" si="627"/>
        <v>100.01000000000002</v>
      </c>
      <c r="FM289" s="1">
        <f t="shared" si="627"/>
        <v>100.02</v>
      </c>
      <c r="FQ289" s="1">
        <f>+SUM(FQ265:FQ287)</f>
        <v>100.00000000000001</v>
      </c>
      <c r="FR289" s="1">
        <f t="shared" ref="FR289:FT289" si="628">+SUM(FR265:FR287)</f>
        <v>100.02000000000001</v>
      </c>
      <c r="FS289" s="1">
        <f t="shared" si="628"/>
        <v>100</v>
      </c>
      <c r="FT289" s="1">
        <f t="shared" si="628"/>
        <v>99.990000000000009</v>
      </c>
      <c r="FX289" s="1">
        <f>+SUM(FX265:FX287)</f>
        <v>99.99</v>
      </c>
      <c r="FY289" s="1">
        <f t="shared" ref="FY289:GA289" si="629">+SUM(FY265:FY287)</f>
        <v>100.01</v>
      </c>
      <c r="FZ289" s="1">
        <f t="shared" si="629"/>
        <v>99.989999999999981</v>
      </c>
      <c r="GA289" s="1">
        <f t="shared" si="629"/>
        <v>99.99</v>
      </c>
      <c r="GE289" s="1">
        <f>+SUM(GE265:GE287)</f>
        <v>99.96999999999997</v>
      </c>
      <c r="GF289" s="1">
        <f t="shared" ref="GF289:GH289" si="630">+SUM(GF265:GF287)</f>
        <v>100.01000000000002</v>
      </c>
      <c r="GG289" s="1">
        <f t="shared" si="630"/>
        <v>99.969999999999985</v>
      </c>
      <c r="GH289" s="1">
        <f t="shared" si="630"/>
        <v>99.97999999999999</v>
      </c>
    </row>
    <row r="290" spans="2:190" x14ac:dyDescent="0.25">
      <c r="FX290" s="34"/>
      <c r="FY290" s="34"/>
      <c r="FZ290" s="34"/>
      <c r="GA290" s="3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workbookViewId="0">
      <selection activeCell="N7" sqref="N7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11" width="10.7109375" style="9" customWidth="1"/>
    <col min="12" max="12" width="17.2851562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Leche Semidesnatada</v>
      </c>
    </row>
    <row r="2" spans="2:15" x14ac:dyDescent="0.25">
      <c r="B2" s="21" t="s">
        <v>286</v>
      </c>
      <c r="C2" s="8" t="str">
        <f>VLOOKUP(Enlaces!C1,Enlaces!$B$2:$C$5,2,0)</f>
        <v>T.España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SEPTIEMBRE 18T.España</v>
      </c>
      <c r="D5" s="8" t="str">
        <f t="shared" ref="D5" si="1">D6&amp;$C$2</f>
        <v xml:space="preserve"> OCTUBRE 18T.España</v>
      </c>
      <c r="E5" s="8" t="str">
        <f t="shared" ref="E5" si="2">E6&amp;$C$2</f>
        <v xml:space="preserve"> NOVIEMBRE 18T.España</v>
      </c>
      <c r="F5" s="8" t="str">
        <f t="shared" ref="F5" si="3">F6&amp;$C$2</f>
        <v xml:space="preserve"> DICIEMBRE 18T.España</v>
      </c>
      <c r="G5" s="8" t="str">
        <f t="shared" ref="G5" si="4">G6&amp;$C$2</f>
        <v xml:space="preserve"> ENERO 19T.España</v>
      </c>
      <c r="H5" s="8" t="str">
        <f t="shared" ref="H5" si="5">H6&amp;$C$2</f>
        <v xml:space="preserve"> FEBRERO 19T.España</v>
      </c>
      <c r="I5" s="8" t="str">
        <f t="shared" ref="I5" si="6">I6&amp;$C$2</f>
        <v xml:space="preserve"> MARZO 19T.España</v>
      </c>
      <c r="J5" s="8" t="str">
        <f t="shared" ref="J5" si="7">J6&amp;$C$2</f>
        <v xml:space="preserve"> ABRIL 19T.España</v>
      </c>
      <c r="K5" s="8" t="str">
        <f t="shared" ref="K5" si="8">K6&amp;$C$2</f>
        <v xml:space="preserve"> MAYO 19\T.España</v>
      </c>
      <c r="L5" s="8" t="str">
        <f t="shared" ref="L5" si="9">L6&amp;$C$2</f>
        <v xml:space="preserve"> JUNIO 1T.España</v>
      </c>
      <c r="M5" s="8" t="str">
        <f>M6&amp;$C$2</f>
        <v xml:space="preserve"> JULIO 19T.España</v>
      </c>
      <c r="N5" s="8" t="str">
        <f>N6&amp;$C$2</f>
        <v xml:space="preserve"> AGOSTO 1T.España</v>
      </c>
    </row>
    <row r="6" spans="2:15" x14ac:dyDescent="0.25">
      <c r="C6" s="28" t="str">
        <f t="array" ref="C6">INDEX('TOTAL LECHE LIQUIDA Back Data'!$A$262:$YY$262,,MAX(IF('TOTAL LECHE LIQUIDA Back Data'!$A$262:$YY$262&lt;&gt;"",COLUMN('TOTAL LECHE LIQUIDA Back Data'!$A$262:$YY$262)))-(7*C4))</f>
        <v xml:space="preserve"> SEPTIEMBRE 18</v>
      </c>
      <c r="D6" s="28" t="str">
        <f t="array" ref="D6">INDEX('TOTAL LECHE LIQUIDA Back Data'!$A$262:$YY$262,,MAX(IF('TOTAL LECHE LIQUIDA Back Data'!$A$262:$YY$262&lt;&gt;"",COLUMN('TOTAL LECHE LIQUIDA Back Data'!$A$262:$YY$262)))-(7*D4))</f>
        <v xml:space="preserve"> OCTUBRE 18</v>
      </c>
      <c r="E6" s="28" t="str">
        <f t="array" ref="E6">INDEX('TOTAL LECHE LIQUIDA Back Data'!$A$262:$YY$262,,MAX(IF('TOTAL LECHE LIQUIDA Back Data'!$A$262:$YY$262&lt;&gt;"",COLUMN('TOTAL LECHE LIQUIDA Back Data'!$A$262:$YY$262)))-(7*E4))</f>
        <v xml:space="preserve"> NOVIEMBRE 18</v>
      </c>
      <c r="F6" s="28" t="str">
        <f t="array" ref="F6">INDEX('TOTAL LECHE LIQUIDA Back Data'!$A$262:$YY$262,,MAX(IF('TOTAL LECHE LIQUIDA Back Data'!$A$262:$YY$262&lt;&gt;"",COLUMN('TOTAL LECHE LIQUIDA Back Data'!$A$262:$YY$262)))-(7*F4))</f>
        <v xml:space="preserve"> DICIEMBRE 18</v>
      </c>
      <c r="G6" s="28" t="str">
        <f t="array" ref="G6">INDEX('TOTAL LECHE LIQUIDA Back Data'!$A$262:$YY$262,,MAX(IF('TOTAL LECHE LIQUIDA Back Data'!$A$262:$YY$262&lt;&gt;"",COLUMN('TOTAL LECHE LIQUIDA Back Data'!$A$262:$YY$262)))-(7*G4))</f>
        <v xml:space="preserve"> ENERO 19</v>
      </c>
      <c r="H6" s="28" t="str">
        <f t="array" ref="H6">INDEX('TOTAL LECHE LIQUIDA Back Data'!$A$262:$YY$262,,MAX(IF('TOTAL LECHE LIQUIDA Back Data'!$A$262:$YY$262&lt;&gt;"",COLUMN('TOTAL LECHE LIQUIDA Back Data'!$A$262:$YY$262)))-(7*H4))</f>
        <v xml:space="preserve"> FEBRERO 19</v>
      </c>
      <c r="I6" s="28" t="str">
        <f t="array" ref="I6">INDEX('TOTAL LECHE LIQUIDA Back Data'!$A$262:$YY$262,,MAX(IF('TOTAL LECHE LIQUIDA Back Data'!$A$262:$YY$262&lt;&gt;"",COLUMN('TOTAL LECHE LIQUIDA Back Data'!$A$262:$YY$262)))-(7*I4))</f>
        <v xml:space="preserve"> MARZO 19</v>
      </c>
      <c r="J6" s="28" t="str">
        <f t="array" ref="J6">INDEX('TOTAL LECHE LIQUIDA Back Data'!$A$262:$YY$262,,MAX(IF('TOTAL LECHE LIQUIDA Back Data'!$A$262:$YY$262&lt;&gt;"",COLUMN('TOTAL LECHE LIQUIDA Back Data'!$A$262:$YY$262)))-(7*J4))</f>
        <v xml:space="preserve"> ABRIL 19</v>
      </c>
      <c r="K6" s="28" t="str">
        <f t="array" ref="K6">INDEX('TOTAL LECHE LIQUIDA Back Data'!$A$262:$YY$262,,MAX(IF('TOTAL LECHE LIQUIDA Back Data'!$A$262:$YY$262&lt;&gt;"",COLUMN('TOTAL LECHE LIQUIDA Back Data'!$A$262:$YY$262)))-(7*K4))</f>
        <v xml:space="preserve"> MAYO 19\</v>
      </c>
      <c r="L6" s="28" t="str">
        <f t="array" ref="L6">INDEX('TOTAL LECHE LIQUIDA Back Data'!$A$262:$YY$262,,MAX(IF('TOTAL LECHE LIQUIDA Back Data'!$A$262:$YY$262&lt;&gt;"",COLUMN('TOTAL LECHE LIQUIDA Back Data'!$A$262:$YY$262)))-(7*L4))</f>
        <v xml:space="preserve"> JUNIO 1</v>
      </c>
      <c r="M6" s="28" t="str">
        <f t="array" ref="M6">INDEX('TOTAL LECHE LIQUIDA Back Data'!$A$262:$YY$262,,MAX(IF('TOTAL LECHE LIQUIDA Back Data'!$A$262:$YY$262&lt;&gt;"",COLUMN('TOTAL LECHE LIQUIDA Back Data'!$A$262:$YY$262)))-(7*M4))</f>
        <v xml:space="preserve"> JULIO 19</v>
      </c>
      <c r="N6" s="28" t="str">
        <f t="array" ref="N6">INDEX('TOTAL LECHE LIQUIDA Back Data'!$A$262:$YY$262,,MAX(IF('TOTAL LECHE LIQUIDA Back Data'!$A$262:$YY$262&lt;&gt;"",COLUMN('TOTAL LECHE LIQUIDA Back Data'!$A$262:$YY$262)))-(7*N4))</f>
        <v xml:space="preserve"> AGOSTO 1</v>
      </c>
    </row>
    <row r="7" spans="2:15" x14ac:dyDescent="0.25">
      <c r="B7" s="9" t="s">
        <v>258</v>
      </c>
      <c r="C7" s="38">
        <f t="array" ref="C7">CHOOSE(Enlaces!$G$1,INDEX('TOTAL LECHE LIQUIDA Back Data'!$A$261:$YY$287,MATCH($B7,'TOTAL LECHE LIQUIDA Back Data'!$A$261:$A$287,0),MATCH(C$5,'TOTAL LECHE LIQUIDA Back Data'!$A$261:$YY$261,0)),INDEX('Leche Entera Back Data'!$A$261:$YT$287,MATCH($B7,'Leche Entera Back Data'!$A$261:$A$287,0),MATCH(C$5,'Leche Entera Back Data'!$A$261:$YT$261,0)),INDEX('Leche Desnatada Back Data'!$A$261:$YT$287,MATCH($B7,'Leche Desnatada Back Data'!$A$261:$A$287,0),MATCH(C$5,'Leche Desnatada Back Data'!$A$261:$YT$261,0)),INDEX('Leche Semidesnatada Back Data'!$A$261:$YT$287,MATCH($B7,'Leche Semidesnatada Back Data'!$A$261:$A$287,0),MATCH(C$5,'Leche Semidesnatada Back Data'!$A$261:$YT$261,0)))</f>
        <v>0.12</v>
      </c>
      <c r="D7" s="38">
        <f t="array" ref="D7">CHOOSE(Enlaces!$G$1,INDEX('TOTAL LECHE LIQUIDA Back Data'!$A$261:$YY$287,MATCH($B7,'TOTAL LECHE LIQUIDA Back Data'!$A$261:$A$287,0),MATCH(D$5,'TOTAL LECHE LIQUIDA Back Data'!$A$261:$YY$261,0)),INDEX('Leche Entera Back Data'!$A$261:$YT$287,MATCH($B7,'Leche Entera Back Data'!$A$261:$A$287,0),MATCH(D$5,'Leche Entera Back Data'!$A$261:$YT$261,0)),INDEX('Leche Desnatada Back Data'!$A$261:$YT$287,MATCH($B7,'Leche Desnatada Back Data'!$A$261:$A$287,0),MATCH(D$5,'Leche Desnatada Back Data'!$A$261:$YT$261,0)),INDEX('Leche Semidesnatada Back Data'!$A$261:$YT$287,MATCH($B7,'Leche Semidesnatada Back Data'!$A$261:$A$287,0),MATCH(D$5,'Leche Semidesnatada Back Data'!$A$261:$YT$261,0)))</f>
        <v>0.08</v>
      </c>
      <c r="E7" s="38">
        <f t="array" ref="E7">CHOOSE(Enlaces!$G$1,INDEX('TOTAL LECHE LIQUIDA Back Data'!$A$261:$YY$287,MATCH($B7,'TOTAL LECHE LIQUIDA Back Data'!$A$261:$A$287,0),MATCH(E$5,'TOTAL LECHE LIQUIDA Back Data'!$A$261:$YY$261,0)),INDEX('Leche Entera Back Data'!$A$261:$YT$287,MATCH($B7,'Leche Entera Back Data'!$A$261:$A$287,0),MATCH(E$5,'Leche Entera Back Data'!$A$261:$YT$261,0)),INDEX('Leche Desnatada Back Data'!$A$261:$YT$287,MATCH($B7,'Leche Desnatada Back Data'!$A$261:$A$287,0),MATCH(E$5,'Leche Desnatada Back Data'!$A$261:$YT$261,0)),INDEX('Leche Semidesnatada Back Data'!$A$261:$YT$287,MATCH($B7,'Leche Semidesnatada Back Data'!$A$261:$A$287,0),MATCH(E$5,'Leche Semidesnatada Back Data'!$A$261:$YT$261,0)))</f>
        <v>0.22000000000000003</v>
      </c>
      <c r="F7" s="38">
        <f t="array" ref="F7">CHOOSE(Enlaces!$G$1,INDEX('TOTAL LECHE LIQUIDA Back Data'!$A$261:$YY$287,MATCH($B7,'TOTAL LECHE LIQUIDA Back Data'!$A$261:$A$287,0),MATCH(F$5,'TOTAL LECHE LIQUIDA Back Data'!$A$261:$YY$261,0)),INDEX('Leche Entera Back Data'!$A$261:$YT$287,MATCH($B7,'Leche Entera Back Data'!$A$261:$A$287,0),MATCH(F$5,'Leche Entera Back Data'!$A$261:$YT$261,0)),INDEX('Leche Desnatada Back Data'!$A$261:$YT$287,MATCH($B7,'Leche Desnatada Back Data'!$A$261:$A$287,0),MATCH(F$5,'Leche Desnatada Back Data'!$A$261:$YT$261,0)),INDEX('Leche Semidesnatada Back Data'!$A$261:$YT$287,MATCH($B7,'Leche Semidesnatada Back Data'!$A$261:$A$287,0),MATCH(F$5,'Leche Semidesnatada Back Data'!$A$261:$YT$261,0)))</f>
        <v>0.09</v>
      </c>
      <c r="G7" s="38">
        <f t="array" ref="G7">CHOOSE(Enlaces!$G$1,INDEX('TOTAL LECHE LIQUIDA Back Data'!$A$261:$YY$287,MATCH($B7,'TOTAL LECHE LIQUIDA Back Data'!$A$261:$A$287,0),MATCH(G$5,'TOTAL LECHE LIQUIDA Back Data'!$A$261:$YY$261,0)),INDEX('Leche Entera Back Data'!$A$261:$YT$287,MATCH($B7,'Leche Entera Back Data'!$A$261:$A$287,0),MATCH(G$5,'Leche Entera Back Data'!$A$261:$YT$261,0)),INDEX('Leche Desnatada Back Data'!$A$261:$YT$287,MATCH($B7,'Leche Desnatada Back Data'!$A$261:$A$287,0),MATCH(G$5,'Leche Desnatada Back Data'!$A$261:$YT$261,0)),INDEX('Leche Semidesnatada Back Data'!$A$261:$YT$287,MATCH($B7,'Leche Semidesnatada Back Data'!$A$261:$A$287,0),MATCH(G$5,'Leche Semidesnatada Back Data'!$A$261:$YT$261,0)))</f>
        <v>0.28000000000000003</v>
      </c>
      <c r="H7" s="38">
        <f t="array" ref="H7">CHOOSE(Enlaces!$G$1,INDEX('TOTAL LECHE LIQUIDA Back Data'!$A$261:$YY$287,MATCH($B7,'TOTAL LECHE LIQUIDA Back Data'!$A$261:$A$287,0),MATCH(H$5,'TOTAL LECHE LIQUIDA Back Data'!$A$261:$YY$261,0)),INDEX('Leche Entera Back Data'!$A$261:$YT$287,MATCH($B7,'Leche Entera Back Data'!$A$261:$A$287,0),MATCH(H$5,'Leche Entera Back Data'!$A$261:$YT$261,0)),INDEX('Leche Desnatada Back Data'!$A$261:$YT$287,MATCH($B7,'Leche Desnatada Back Data'!$A$261:$A$287,0),MATCH(H$5,'Leche Desnatada Back Data'!$A$261:$YT$261,0)),INDEX('Leche Semidesnatada Back Data'!$A$261:$YT$287,MATCH($B7,'Leche Semidesnatada Back Data'!$A$261:$A$287,0),MATCH(H$5,'Leche Semidesnatada Back Data'!$A$261:$YT$261,0)))</f>
        <v>0.28999999999999998</v>
      </c>
      <c r="I7" s="38">
        <f t="array" ref="I7">CHOOSE(Enlaces!$G$1,INDEX('TOTAL LECHE LIQUIDA Back Data'!$A$261:$YY$287,MATCH($B7,'TOTAL LECHE LIQUIDA Back Data'!$A$261:$A$287,0),MATCH(I$5,'TOTAL LECHE LIQUIDA Back Data'!$A$261:$YY$261,0)),INDEX('Leche Entera Back Data'!$A$261:$YT$287,MATCH($B7,'Leche Entera Back Data'!$A$261:$A$287,0),MATCH(I$5,'Leche Entera Back Data'!$A$261:$YT$261,0)),INDEX('Leche Desnatada Back Data'!$A$261:$YT$287,MATCH($B7,'Leche Desnatada Back Data'!$A$261:$A$287,0),MATCH(I$5,'Leche Desnatada Back Data'!$A$261:$YT$261,0)),INDEX('Leche Semidesnatada Back Data'!$A$261:$YT$287,MATCH($B7,'Leche Semidesnatada Back Data'!$A$261:$A$287,0),MATCH(I$5,'Leche Semidesnatada Back Data'!$A$261:$YT$261,0)))</f>
        <v>0.11</v>
      </c>
      <c r="J7" s="38">
        <f t="array" ref="J7">CHOOSE(Enlaces!$G$1,INDEX('TOTAL LECHE LIQUIDA Back Data'!$A$261:$YY$287,MATCH($B7,'TOTAL LECHE LIQUIDA Back Data'!$A$261:$A$287,0),MATCH(J$5,'TOTAL LECHE LIQUIDA Back Data'!$A$261:$YY$261,0)),INDEX('Leche Entera Back Data'!$A$261:$YT$287,MATCH($B7,'Leche Entera Back Data'!$A$261:$A$287,0),MATCH(J$5,'Leche Entera Back Data'!$A$261:$YT$261,0)),INDEX('Leche Desnatada Back Data'!$A$261:$YT$287,MATCH($B7,'Leche Desnatada Back Data'!$A$261:$A$287,0),MATCH(J$5,'Leche Desnatada Back Data'!$A$261:$YT$261,0)),INDEX('Leche Semidesnatada Back Data'!$A$261:$YT$287,MATCH($B7,'Leche Semidesnatada Back Data'!$A$261:$A$287,0),MATCH(J$5,'Leche Semidesnatada Back Data'!$A$261:$YT$261,0)))</f>
        <v>0.19999999999999998</v>
      </c>
      <c r="K7" s="38">
        <f t="array" ref="K7">CHOOSE(Enlaces!$G$1,INDEX('TOTAL LECHE LIQUIDA Back Data'!$A$261:$YY$287,MATCH($B7,'TOTAL LECHE LIQUIDA Back Data'!$A$261:$A$287,0),MATCH(K$5,'TOTAL LECHE LIQUIDA Back Data'!$A$261:$YY$261,0)),INDEX('Leche Entera Back Data'!$A$261:$YT$287,MATCH($B7,'Leche Entera Back Data'!$A$261:$A$287,0),MATCH(K$5,'Leche Entera Back Data'!$A$261:$YT$261,0)),INDEX('Leche Desnatada Back Data'!$A$261:$YT$287,MATCH($B7,'Leche Desnatada Back Data'!$A$261:$A$287,0),MATCH(K$5,'Leche Desnatada Back Data'!$A$261:$YT$261,0)),INDEX('Leche Semidesnatada Back Data'!$A$261:$YT$287,MATCH($B7,'Leche Semidesnatada Back Data'!$A$261:$A$287,0),MATCH(K$5,'Leche Semidesnatada Back Data'!$A$261:$YT$261,0)))</f>
        <v>0.43000000000000005</v>
      </c>
      <c r="L7" s="38">
        <f t="array" ref="L7">CHOOSE(Enlaces!$G$1,INDEX('TOTAL LECHE LIQUIDA Back Data'!$A$261:$YY$287,MATCH($B7,'TOTAL LECHE LIQUIDA Back Data'!$A$261:$A$287,0),MATCH(L$5,'TOTAL LECHE LIQUIDA Back Data'!$A$261:$YY$261,0)),INDEX('Leche Entera Back Data'!$A$261:$YT$287,MATCH($B7,'Leche Entera Back Data'!$A$261:$A$287,0),MATCH(L$5,'Leche Entera Back Data'!$A$261:$YT$261,0)),INDEX('Leche Desnatada Back Data'!$A$261:$YT$287,MATCH($B7,'Leche Desnatada Back Data'!$A$261:$A$287,0),MATCH(L$5,'Leche Desnatada Back Data'!$A$261:$YT$261,0)),INDEX('Leche Semidesnatada Back Data'!$A$261:$YT$287,MATCH($B7,'Leche Semidesnatada Back Data'!$A$261:$A$287,0),MATCH(L$5,'Leche Semidesnatada Back Data'!$A$261:$YT$261,0)))</f>
        <v>0.33000000000000007</v>
      </c>
      <c r="M7" s="38">
        <f t="array" ref="M7">CHOOSE(Enlaces!$G$1,INDEX('TOTAL LECHE LIQUIDA Back Data'!$A$261:$YY$287,MATCH($B7,'TOTAL LECHE LIQUIDA Back Data'!$A$261:$A$287,0),MATCH(M$5,'TOTAL LECHE LIQUIDA Back Data'!$A$261:$YY$261,0)),INDEX('Leche Entera Back Data'!$A$261:$YT$287,MATCH($B7,'Leche Entera Back Data'!$A$261:$A$287,0),MATCH(M$5,'Leche Entera Back Data'!$A$261:$YT$261,0)),INDEX('Leche Desnatada Back Data'!$A$261:$YT$287,MATCH($B7,'Leche Desnatada Back Data'!$A$261:$A$287,0),MATCH(M$5,'Leche Desnatada Back Data'!$A$261:$YT$261,0)),INDEX('Leche Semidesnatada Back Data'!$A$261:$YT$287,MATCH($B7,'Leche Semidesnatada Back Data'!$A$261:$A$287,0),MATCH(M$5,'Leche Semidesnatada Back Data'!$A$261:$YT$261,0)))</f>
        <v>0.16</v>
      </c>
      <c r="N7" s="38">
        <f>CHOOSE(Enlaces!$G$1,INDEX('TOTAL LECHE LIQUIDA Back Data'!$A$261:$YY$287,MATCH($B7,'TOTAL LECHE LIQUIDA Back Data'!$A$261:$A$287,0),MATCH(N$5,'TOTAL LECHE LIQUIDA Back Data'!$A$261:$YY$261,0)),INDEX('Leche Entera Back Data'!$A$261:$YT$287,MATCH($B7,'Leche Entera Back Data'!$A$261:$A$287,0),MATCH(N$5,'Leche Entera Back Data'!$A$261:$YT$261,0)),INDEX('Leche Desnatada Back Data'!$A$261:$YT$287,MATCH($B7,'Leche Desnatada Back Data'!$A$261:$A$287,0),MATCH(N$5,'Leche Desnatada Back Data'!$A$261:$YT$261,0)),INDEX('Leche Semidesnatada Back Data'!$A$261:$YT$287,MATCH($B7,'Leche Semidesnatada Back Data'!$A$261:$A$287,0),MATCH(N$5,'Leche Semidesnatada Back Data'!$A$261:$YT$261,0)))</f>
        <v>0.11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Data'!$A$261:$YY$287,MATCH($B8,'TOTAL LECHE LIQUIDA Back Data'!$A$261:$A$287,0),MATCH(C$5,'TOTAL LECHE LIQUIDA Back Data'!$A$261:$YY$261,0)),INDEX('Leche Entera Back Data'!$A$261:$YT$287,MATCH($B8,'Leche Entera Back Data'!$A$261:$A$287,0),MATCH(C$5,'Leche Entera Back Data'!$A$261:$YT$261,0)),INDEX('Leche Desnatada Back Data'!$A$261:$YT$287,MATCH($B8,'Leche Desnatada Back Data'!$A$261:$A$287,0),MATCH(C$5,'Leche Desnatada Back Data'!$A$261:$YT$261,0)),INDEX('Leche Semidesnatada Back Data'!$A$261:$YT$287,MATCH($B8,'Leche Semidesnatada Back Data'!$A$261:$A$287,0),MATCH(C$5,'Leche Semidesnatada Back Data'!$A$261:$YT$261,0)))</f>
        <v>0.05</v>
      </c>
      <c r="D8" s="38">
        <f t="array" ref="D8">CHOOSE(Enlaces!$G$1,INDEX('TOTAL LECHE LIQUIDA Back Data'!$A$261:$YY$287,MATCH($B8,'TOTAL LECHE LIQUIDA Back Data'!$A$261:$A$287,0),MATCH(D$5,'TOTAL LECHE LIQUIDA Back Data'!$A$261:$YY$261,0)),INDEX('Leche Entera Back Data'!$A$261:$YT$287,MATCH($B8,'Leche Entera Back Data'!$A$261:$A$287,0),MATCH(D$5,'Leche Entera Back Data'!$A$261:$YT$261,0)),INDEX('Leche Desnatada Back Data'!$A$261:$YT$287,MATCH($B8,'Leche Desnatada Back Data'!$A$261:$A$287,0),MATCH(D$5,'Leche Desnatada Back Data'!$A$261:$YT$261,0)),INDEX('Leche Semidesnatada Back Data'!$A$261:$YT$287,MATCH($B8,'Leche Semidesnatada Back Data'!$A$261:$A$287,0),MATCH(D$5,'Leche Semidesnatada Back Data'!$A$261:$YT$261,0)))</f>
        <v>0.02</v>
      </c>
      <c r="E8" s="38">
        <f t="array" ref="E8">CHOOSE(Enlaces!$G$1,INDEX('TOTAL LECHE LIQUIDA Back Data'!$A$261:$YY$287,MATCH($B8,'TOTAL LECHE LIQUIDA Back Data'!$A$261:$A$287,0),MATCH(E$5,'TOTAL LECHE LIQUIDA Back Data'!$A$261:$YY$261,0)),INDEX('Leche Entera Back Data'!$A$261:$YT$287,MATCH($B8,'Leche Entera Back Data'!$A$261:$A$287,0),MATCH(E$5,'Leche Entera Back Data'!$A$261:$YT$261,0)),INDEX('Leche Desnatada Back Data'!$A$261:$YT$287,MATCH($B8,'Leche Desnatada Back Data'!$A$261:$A$287,0),MATCH(E$5,'Leche Desnatada Back Data'!$A$261:$YT$261,0)),INDEX('Leche Semidesnatada Back Data'!$A$261:$YT$287,MATCH($B8,'Leche Semidesnatada Back Data'!$A$261:$A$287,0),MATCH(E$5,'Leche Semidesnatada Back Data'!$A$261:$YT$261,0)))</f>
        <v>0.06</v>
      </c>
      <c r="F8" s="38">
        <f t="array" ref="F8">CHOOSE(Enlaces!$G$1,INDEX('TOTAL LECHE LIQUIDA Back Data'!$A$261:$YY$287,MATCH($B8,'TOTAL LECHE LIQUIDA Back Data'!$A$261:$A$287,0),MATCH(F$5,'TOTAL LECHE LIQUIDA Back Data'!$A$261:$YY$261,0)),INDEX('Leche Entera Back Data'!$A$261:$YT$287,MATCH($B8,'Leche Entera Back Data'!$A$261:$A$287,0),MATCH(F$5,'Leche Entera Back Data'!$A$261:$YT$261,0)),INDEX('Leche Desnatada Back Data'!$A$261:$YT$287,MATCH($B8,'Leche Desnatada Back Data'!$A$261:$A$287,0),MATCH(F$5,'Leche Desnatada Back Data'!$A$261:$YT$261,0)),INDEX('Leche Semidesnatada Back Data'!$A$261:$YT$287,MATCH($B8,'Leche Semidesnatada Back Data'!$A$261:$A$287,0),MATCH(F$5,'Leche Semidesnatada Back Data'!$A$261:$YT$261,0)))</f>
        <v>0.08</v>
      </c>
      <c r="G8" s="38">
        <f t="array" ref="G8">CHOOSE(Enlaces!$G$1,INDEX('TOTAL LECHE LIQUIDA Back Data'!$A$261:$YY$287,MATCH($B8,'TOTAL LECHE LIQUIDA Back Data'!$A$261:$A$287,0),MATCH(G$5,'TOTAL LECHE LIQUIDA Back Data'!$A$261:$YY$261,0)),INDEX('Leche Entera Back Data'!$A$261:$YT$287,MATCH($B8,'Leche Entera Back Data'!$A$261:$A$287,0),MATCH(G$5,'Leche Entera Back Data'!$A$261:$YT$261,0)),INDEX('Leche Desnatada Back Data'!$A$261:$YT$287,MATCH($B8,'Leche Desnatada Back Data'!$A$261:$A$287,0),MATCH(G$5,'Leche Desnatada Back Data'!$A$261:$YT$261,0)),INDEX('Leche Semidesnatada Back Data'!$A$261:$YT$287,MATCH($B8,'Leche Semidesnatada Back Data'!$A$261:$A$287,0),MATCH(G$5,'Leche Semidesnatada Back Data'!$A$261:$YT$261,0)))</f>
        <v>0.08</v>
      </c>
      <c r="H8" s="38">
        <f t="array" ref="H8">CHOOSE(Enlaces!$G$1,INDEX('TOTAL LECHE LIQUIDA Back Data'!$A$261:$YY$287,MATCH($B8,'TOTAL LECHE LIQUIDA Back Data'!$A$261:$A$287,0),MATCH(H$5,'TOTAL LECHE LIQUIDA Back Data'!$A$261:$YY$261,0)),INDEX('Leche Entera Back Data'!$A$261:$YT$287,MATCH($B8,'Leche Entera Back Data'!$A$261:$A$287,0),MATCH(H$5,'Leche Entera Back Data'!$A$261:$YT$261,0)),INDEX('Leche Desnatada Back Data'!$A$261:$YT$287,MATCH($B8,'Leche Desnatada Back Data'!$A$261:$A$287,0),MATCH(H$5,'Leche Desnatada Back Data'!$A$261:$YT$261,0)),INDEX('Leche Semidesnatada Back Data'!$A$261:$YT$287,MATCH($B8,'Leche Semidesnatada Back Data'!$A$261:$A$287,0),MATCH(H$5,'Leche Semidesnatada Back Data'!$A$261:$YT$261,0)))</f>
        <v>0.03</v>
      </c>
      <c r="I8" s="38">
        <f t="array" ref="I8">CHOOSE(Enlaces!$G$1,INDEX('TOTAL LECHE LIQUIDA Back Data'!$A$261:$YY$287,MATCH($B8,'TOTAL LECHE LIQUIDA Back Data'!$A$261:$A$287,0),MATCH(I$5,'TOTAL LECHE LIQUIDA Back Data'!$A$261:$YY$261,0)),INDEX('Leche Entera Back Data'!$A$261:$YT$287,MATCH($B8,'Leche Entera Back Data'!$A$261:$A$287,0),MATCH(I$5,'Leche Entera Back Data'!$A$261:$YT$261,0)),INDEX('Leche Desnatada Back Data'!$A$261:$YT$287,MATCH($B8,'Leche Desnatada Back Data'!$A$261:$A$287,0),MATCH(I$5,'Leche Desnatada Back Data'!$A$261:$YT$261,0)),INDEX('Leche Semidesnatada Back Data'!$A$261:$YT$287,MATCH($B8,'Leche Semidesnatada Back Data'!$A$261:$A$287,0),MATCH(I$5,'Leche Semidesnatada Back Data'!$A$261:$YT$261,0)))</f>
        <v>0.01</v>
      </c>
      <c r="J8" s="38">
        <f t="array" ref="J8">CHOOSE(Enlaces!$G$1,INDEX('TOTAL LECHE LIQUIDA Back Data'!$A$261:$YY$287,MATCH($B8,'TOTAL LECHE LIQUIDA Back Data'!$A$261:$A$287,0),MATCH(J$5,'TOTAL LECHE LIQUIDA Back Data'!$A$261:$YY$261,0)),INDEX('Leche Entera Back Data'!$A$261:$YT$287,MATCH($B8,'Leche Entera Back Data'!$A$261:$A$287,0),MATCH(J$5,'Leche Entera Back Data'!$A$261:$YT$261,0)),INDEX('Leche Desnatada Back Data'!$A$261:$YT$287,MATCH($B8,'Leche Desnatada Back Data'!$A$261:$A$287,0),MATCH(J$5,'Leche Desnatada Back Data'!$A$261:$YT$261,0)),INDEX('Leche Semidesnatada Back Data'!$A$261:$YT$287,MATCH($B8,'Leche Semidesnatada Back Data'!$A$261:$A$287,0),MATCH(J$5,'Leche Semidesnatada Back Data'!$A$261:$YT$261,0)))</f>
        <v>7.0000000000000007E-2</v>
      </c>
      <c r="K8" s="38">
        <f t="array" ref="K8">CHOOSE(Enlaces!$G$1,INDEX('TOTAL LECHE LIQUIDA Back Data'!$A$261:$YY$287,MATCH($B8,'TOTAL LECHE LIQUIDA Back Data'!$A$261:$A$287,0),MATCH(K$5,'TOTAL LECHE LIQUIDA Back Data'!$A$261:$YY$261,0)),INDEX('Leche Entera Back Data'!$A$261:$YT$287,MATCH($B8,'Leche Entera Back Data'!$A$261:$A$287,0),MATCH(K$5,'Leche Entera Back Data'!$A$261:$YT$261,0)),INDEX('Leche Desnatada Back Data'!$A$261:$YT$287,MATCH($B8,'Leche Desnatada Back Data'!$A$261:$A$287,0),MATCH(K$5,'Leche Desnatada Back Data'!$A$261:$YT$261,0)),INDEX('Leche Semidesnatada Back Data'!$A$261:$YT$287,MATCH($B8,'Leche Semidesnatada Back Data'!$A$261:$A$287,0),MATCH(K$5,'Leche Semidesnatada Back Data'!$A$261:$YT$261,0)))</f>
        <v>0.01</v>
      </c>
      <c r="L8" s="38">
        <f t="array" ref="L8">CHOOSE(Enlaces!$G$1,INDEX('TOTAL LECHE LIQUIDA Back Data'!$A$261:$YY$287,MATCH($B8,'TOTAL LECHE LIQUIDA Back Data'!$A$261:$A$287,0),MATCH(L$5,'TOTAL LECHE LIQUIDA Back Data'!$A$261:$YY$261,0)),INDEX('Leche Entera Back Data'!$A$261:$YT$287,MATCH($B8,'Leche Entera Back Data'!$A$261:$A$287,0),MATCH(L$5,'Leche Entera Back Data'!$A$261:$YT$261,0)),INDEX('Leche Desnatada Back Data'!$A$261:$YT$287,MATCH($B8,'Leche Desnatada Back Data'!$A$261:$A$287,0),MATCH(L$5,'Leche Desnatada Back Data'!$A$261:$YT$261,0)),INDEX('Leche Semidesnatada Back Data'!$A$261:$YT$287,MATCH($B8,'Leche Semidesnatada Back Data'!$A$261:$A$287,0),MATCH(L$5,'Leche Semidesnatada Back Data'!$A$261:$YT$261,0)))</f>
        <v>0</v>
      </c>
      <c r="M8" s="38">
        <f t="array" ref="M8">CHOOSE(Enlaces!$G$1,INDEX('TOTAL LECHE LIQUIDA Back Data'!$A$261:$YY$287,MATCH($B8,'TOTAL LECHE LIQUIDA Back Data'!$A$261:$A$287,0),MATCH(M$5,'TOTAL LECHE LIQUIDA Back Data'!$A$261:$YY$261,0)),INDEX('Leche Entera Back Data'!$A$261:$YT$287,MATCH($B8,'Leche Entera Back Data'!$A$261:$A$287,0),MATCH(M$5,'Leche Entera Back Data'!$A$261:$YT$261,0)),INDEX('Leche Desnatada Back Data'!$A$261:$YT$287,MATCH($B8,'Leche Desnatada Back Data'!$A$261:$A$287,0),MATCH(M$5,'Leche Desnatada Back Data'!$A$261:$YT$261,0)),INDEX('Leche Semidesnatada Back Data'!$A$261:$YT$287,MATCH($B8,'Leche Semidesnatada Back Data'!$A$261:$A$287,0),MATCH(M$5,'Leche Semidesnatada Back Data'!$A$261:$YT$261,0)))</f>
        <v>0.02</v>
      </c>
      <c r="N8" s="38">
        <f t="array" ref="N8">CHOOSE(Enlaces!$G$1,INDEX('TOTAL LECHE LIQUIDA Back Data'!$A$261:$YY$287,MATCH($B8,'TOTAL LECHE LIQUIDA Back Data'!$A$261:$A$287,0),MATCH(N$5,'TOTAL LECHE LIQUIDA Back Data'!$A$261:$YY$261,0)),INDEX('Leche Entera Back Data'!$A$261:$YT$287,MATCH($B8,'Leche Entera Back Data'!$A$261:$A$287,0),MATCH(N$5,'Leche Entera Back Data'!$A$261:$YT$261,0)),INDEX('Leche Desnatada Back Data'!$A$261:$YT$287,MATCH($B8,'Leche Desnatada Back Data'!$A$261:$A$287,0),MATCH(N$5,'Leche Desnatada Back Data'!$A$261:$YT$261,0)),INDEX('Leche Semidesnatada Back Data'!$A$261:$YT$287,MATCH($B8,'Leche Semidesnatada Back Data'!$A$261:$A$287,0),MATCH(N$5,'Leche Semidesnatada Back Data'!$A$261:$YT$261,0)))</f>
        <v>0.08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Data'!$A$261:$YY$287,MATCH($B9,'TOTAL LECHE LIQUIDA Back Data'!$A$261:$A$287,0),MATCH(C$5,'TOTAL LECHE LIQUIDA Back Data'!$A$261:$YY$261,0)),INDEX('Leche Entera Back Data'!$A$261:$YT$287,MATCH($B9,'Leche Entera Back Data'!$A$261:$A$287,0),MATCH(C$5,'Leche Entera Back Data'!$A$261:$YT$261,0)),INDEX('Leche Desnatada Back Data'!$A$261:$YT$287,MATCH($B9,'Leche Desnatada Back Data'!$A$261:$A$287,0),MATCH(C$5,'Leche Desnatada Back Data'!$A$261:$YT$261,0)),INDEX('Leche Semidesnatada Back Data'!$A$261:$YT$287,MATCH($B9,'Leche Semidesnatada Back Data'!$A$261:$A$287,0),MATCH(C$5,'Leche Semidesnatada Back Data'!$A$261:$YT$261,0)))</f>
        <v>0.56000000000000005</v>
      </c>
      <c r="D9" s="38">
        <f t="array" ref="D9">CHOOSE(Enlaces!$G$1,INDEX('TOTAL LECHE LIQUIDA Back Data'!$A$261:$YY$287,MATCH($B9,'TOTAL LECHE LIQUIDA Back Data'!$A$261:$A$287,0),MATCH(D$5,'TOTAL LECHE LIQUIDA Back Data'!$A$261:$YY$261,0)),INDEX('Leche Entera Back Data'!$A$261:$YT$287,MATCH($B9,'Leche Entera Back Data'!$A$261:$A$287,0),MATCH(D$5,'Leche Entera Back Data'!$A$261:$YT$261,0)),INDEX('Leche Desnatada Back Data'!$A$261:$YT$287,MATCH($B9,'Leche Desnatada Back Data'!$A$261:$A$287,0),MATCH(D$5,'Leche Desnatada Back Data'!$A$261:$YT$261,0)),INDEX('Leche Semidesnatada Back Data'!$A$261:$YT$287,MATCH($B9,'Leche Semidesnatada Back Data'!$A$261:$A$287,0),MATCH(D$5,'Leche Semidesnatada Back Data'!$A$261:$YT$261,0)))</f>
        <v>0.62</v>
      </c>
      <c r="E9" s="38">
        <f t="array" ref="E9">CHOOSE(Enlaces!$G$1,INDEX('TOTAL LECHE LIQUIDA Back Data'!$A$261:$YY$287,MATCH($B9,'TOTAL LECHE LIQUIDA Back Data'!$A$261:$A$287,0),MATCH(E$5,'TOTAL LECHE LIQUIDA Back Data'!$A$261:$YY$261,0)),INDEX('Leche Entera Back Data'!$A$261:$YT$287,MATCH($B9,'Leche Entera Back Data'!$A$261:$A$287,0),MATCH(E$5,'Leche Entera Back Data'!$A$261:$YT$261,0)),INDEX('Leche Desnatada Back Data'!$A$261:$YT$287,MATCH($B9,'Leche Desnatada Back Data'!$A$261:$A$287,0),MATCH(E$5,'Leche Desnatada Back Data'!$A$261:$YT$261,0)),INDEX('Leche Semidesnatada Back Data'!$A$261:$YT$287,MATCH($B9,'Leche Semidesnatada Back Data'!$A$261:$A$287,0),MATCH(E$5,'Leche Semidesnatada Back Data'!$A$261:$YT$261,0)))</f>
        <v>0.89</v>
      </c>
      <c r="F9" s="38">
        <f t="array" ref="F9">CHOOSE(Enlaces!$G$1,INDEX('TOTAL LECHE LIQUIDA Back Data'!$A$261:$YY$287,MATCH($B9,'TOTAL LECHE LIQUIDA Back Data'!$A$261:$A$287,0),MATCH(F$5,'TOTAL LECHE LIQUIDA Back Data'!$A$261:$YY$261,0)),INDEX('Leche Entera Back Data'!$A$261:$YT$287,MATCH($B9,'Leche Entera Back Data'!$A$261:$A$287,0),MATCH(F$5,'Leche Entera Back Data'!$A$261:$YT$261,0)),INDEX('Leche Desnatada Back Data'!$A$261:$YT$287,MATCH($B9,'Leche Desnatada Back Data'!$A$261:$A$287,0),MATCH(F$5,'Leche Desnatada Back Data'!$A$261:$YT$261,0)),INDEX('Leche Semidesnatada Back Data'!$A$261:$YT$287,MATCH($B9,'Leche Semidesnatada Back Data'!$A$261:$A$287,0),MATCH(F$5,'Leche Semidesnatada Back Data'!$A$261:$YT$261,0)))</f>
        <v>0.55000000000000004</v>
      </c>
      <c r="G9" s="38">
        <f t="array" ref="G9">CHOOSE(Enlaces!$G$1,INDEX('TOTAL LECHE LIQUIDA Back Data'!$A$261:$YY$287,MATCH($B9,'TOTAL LECHE LIQUIDA Back Data'!$A$261:$A$287,0),MATCH(G$5,'TOTAL LECHE LIQUIDA Back Data'!$A$261:$YY$261,0)),INDEX('Leche Entera Back Data'!$A$261:$YT$287,MATCH($B9,'Leche Entera Back Data'!$A$261:$A$287,0),MATCH(G$5,'Leche Entera Back Data'!$A$261:$YT$261,0)),INDEX('Leche Desnatada Back Data'!$A$261:$YT$287,MATCH($B9,'Leche Desnatada Back Data'!$A$261:$A$287,0),MATCH(G$5,'Leche Desnatada Back Data'!$A$261:$YT$261,0)),INDEX('Leche Semidesnatada Back Data'!$A$261:$YT$287,MATCH($B9,'Leche Semidesnatada Back Data'!$A$261:$A$287,0),MATCH(G$5,'Leche Semidesnatada Back Data'!$A$261:$YT$261,0)))</f>
        <v>0.7</v>
      </c>
      <c r="H9" s="38">
        <f t="array" ref="H9">CHOOSE(Enlaces!$G$1,INDEX('TOTAL LECHE LIQUIDA Back Data'!$A$261:$YY$287,MATCH($B9,'TOTAL LECHE LIQUIDA Back Data'!$A$261:$A$287,0),MATCH(H$5,'TOTAL LECHE LIQUIDA Back Data'!$A$261:$YY$261,0)),INDEX('Leche Entera Back Data'!$A$261:$YT$287,MATCH($B9,'Leche Entera Back Data'!$A$261:$A$287,0),MATCH(H$5,'Leche Entera Back Data'!$A$261:$YT$261,0)),INDEX('Leche Desnatada Back Data'!$A$261:$YT$287,MATCH($B9,'Leche Desnatada Back Data'!$A$261:$A$287,0),MATCH(H$5,'Leche Desnatada Back Data'!$A$261:$YT$261,0)),INDEX('Leche Semidesnatada Back Data'!$A$261:$YT$287,MATCH($B9,'Leche Semidesnatada Back Data'!$A$261:$A$287,0),MATCH(H$5,'Leche Semidesnatada Back Data'!$A$261:$YT$261,0)))</f>
        <v>0.72</v>
      </c>
      <c r="I9" s="38">
        <f t="array" ref="I9">CHOOSE(Enlaces!$G$1,INDEX('TOTAL LECHE LIQUIDA Back Data'!$A$261:$YY$287,MATCH($B9,'TOTAL LECHE LIQUIDA Back Data'!$A$261:$A$287,0),MATCH(I$5,'TOTAL LECHE LIQUIDA Back Data'!$A$261:$YY$261,0)),INDEX('Leche Entera Back Data'!$A$261:$YT$287,MATCH($B9,'Leche Entera Back Data'!$A$261:$A$287,0),MATCH(I$5,'Leche Entera Back Data'!$A$261:$YT$261,0)),INDEX('Leche Desnatada Back Data'!$A$261:$YT$287,MATCH($B9,'Leche Desnatada Back Data'!$A$261:$A$287,0),MATCH(I$5,'Leche Desnatada Back Data'!$A$261:$YT$261,0)),INDEX('Leche Semidesnatada Back Data'!$A$261:$YT$287,MATCH($B9,'Leche Semidesnatada Back Data'!$A$261:$A$287,0),MATCH(I$5,'Leche Semidesnatada Back Data'!$A$261:$YT$261,0)))</f>
        <v>0.79</v>
      </c>
      <c r="J9" s="38">
        <f t="array" ref="J9">CHOOSE(Enlaces!$G$1,INDEX('TOTAL LECHE LIQUIDA Back Data'!$A$261:$YY$287,MATCH($B9,'TOTAL LECHE LIQUIDA Back Data'!$A$261:$A$287,0),MATCH(J$5,'TOTAL LECHE LIQUIDA Back Data'!$A$261:$YY$261,0)),INDEX('Leche Entera Back Data'!$A$261:$YT$287,MATCH($B9,'Leche Entera Back Data'!$A$261:$A$287,0),MATCH(J$5,'Leche Entera Back Data'!$A$261:$YT$261,0)),INDEX('Leche Desnatada Back Data'!$A$261:$YT$287,MATCH($B9,'Leche Desnatada Back Data'!$A$261:$A$287,0),MATCH(J$5,'Leche Desnatada Back Data'!$A$261:$YT$261,0)),INDEX('Leche Semidesnatada Back Data'!$A$261:$YT$287,MATCH($B9,'Leche Semidesnatada Back Data'!$A$261:$A$287,0),MATCH(J$5,'Leche Semidesnatada Back Data'!$A$261:$YT$261,0)))</f>
        <v>0.66</v>
      </c>
      <c r="K9" s="38">
        <f t="array" ref="K9">CHOOSE(Enlaces!$G$1,INDEX('TOTAL LECHE LIQUIDA Back Data'!$A$261:$YY$287,MATCH($B9,'TOTAL LECHE LIQUIDA Back Data'!$A$261:$A$287,0),MATCH(K$5,'TOTAL LECHE LIQUIDA Back Data'!$A$261:$YY$261,0)),INDEX('Leche Entera Back Data'!$A$261:$YT$287,MATCH($B9,'Leche Entera Back Data'!$A$261:$A$287,0),MATCH(K$5,'Leche Entera Back Data'!$A$261:$YT$261,0)),INDEX('Leche Desnatada Back Data'!$A$261:$YT$287,MATCH($B9,'Leche Desnatada Back Data'!$A$261:$A$287,0),MATCH(K$5,'Leche Desnatada Back Data'!$A$261:$YT$261,0)),INDEX('Leche Semidesnatada Back Data'!$A$261:$YT$287,MATCH($B9,'Leche Semidesnatada Back Data'!$A$261:$A$287,0),MATCH(K$5,'Leche Semidesnatada Back Data'!$A$261:$YT$261,0)))</f>
        <v>0.57999999999999996</v>
      </c>
      <c r="L9" s="38">
        <f t="array" ref="L9">CHOOSE(Enlaces!$G$1,INDEX('TOTAL LECHE LIQUIDA Back Data'!$A$261:$YY$287,MATCH($B9,'TOTAL LECHE LIQUIDA Back Data'!$A$261:$A$287,0),MATCH(L$5,'TOTAL LECHE LIQUIDA Back Data'!$A$261:$YY$261,0)),INDEX('Leche Entera Back Data'!$A$261:$YT$287,MATCH($B9,'Leche Entera Back Data'!$A$261:$A$287,0),MATCH(L$5,'Leche Entera Back Data'!$A$261:$YT$261,0)),INDEX('Leche Desnatada Back Data'!$A$261:$YT$287,MATCH($B9,'Leche Desnatada Back Data'!$A$261:$A$287,0),MATCH(L$5,'Leche Desnatada Back Data'!$A$261:$YT$261,0)),INDEX('Leche Semidesnatada Back Data'!$A$261:$YT$287,MATCH($B9,'Leche Semidesnatada Back Data'!$A$261:$A$287,0),MATCH(L$5,'Leche Semidesnatada Back Data'!$A$261:$YT$261,0)))</f>
        <v>0.79</v>
      </c>
      <c r="M9" s="38">
        <f t="array" ref="M9">CHOOSE(Enlaces!$G$1,INDEX('TOTAL LECHE LIQUIDA Back Data'!$A$261:$YY$287,MATCH($B9,'TOTAL LECHE LIQUIDA Back Data'!$A$261:$A$287,0),MATCH(M$5,'TOTAL LECHE LIQUIDA Back Data'!$A$261:$YY$261,0)),INDEX('Leche Entera Back Data'!$A$261:$YT$287,MATCH($B9,'Leche Entera Back Data'!$A$261:$A$287,0),MATCH(M$5,'Leche Entera Back Data'!$A$261:$YT$261,0)),INDEX('Leche Desnatada Back Data'!$A$261:$YT$287,MATCH($B9,'Leche Desnatada Back Data'!$A$261:$A$287,0),MATCH(M$5,'Leche Desnatada Back Data'!$A$261:$YT$261,0)),INDEX('Leche Semidesnatada Back Data'!$A$261:$YT$287,MATCH($B9,'Leche Semidesnatada Back Data'!$A$261:$A$287,0),MATCH(M$5,'Leche Semidesnatada Back Data'!$A$261:$YT$261,0)))</f>
        <v>0.59</v>
      </c>
      <c r="N9" s="38">
        <f t="array" ref="N9">CHOOSE(Enlaces!$G$1,INDEX('TOTAL LECHE LIQUIDA Back Data'!$A$261:$YY$287,MATCH($B9,'TOTAL LECHE LIQUIDA Back Data'!$A$261:$A$287,0),MATCH(N$5,'TOTAL LECHE LIQUIDA Back Data'!$A$261:$YY$261,0)),INDEX('Leche Entera Back Data'!$A$261:$YT$287,MATCH($B9,'Leche Entera Back Data'!$A$261:$A$287,0),MATCH(N$5,'Leche Entera Back Data'!$A$261:$YT$261,0)),INDEX('Leche Desnatada Back Data'!$A$261:$YT$287,MATCH($B9,'Leche Desnatada Back Data'!$A$261:$A$287,0),MATCH(N$5,'Leche Desnatada Back Data'!$A$261:$YT$261,0)),INDEX('Leche Semidesnatada Back Data'!$A$261:$YT$287,MATCH($B9,'Leche Semidesnatada Back Data'!$A$261:$A$287,0),MATCH(N$5,'Leche Semidesnatada Back Data'!$A$261:$YT$261,0)))</f>
        <v>0.45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Data'!$A$261:$YY$287,MATCH($B10,'TOTAL LECHE LIQUIDA Back Data'!$A$261:$A$287,0),MATCH(C$5,'TOTAL LECHE LIQUIDA Back Data'!$A$261:$YY$261,0)),INDEX('Leche Entera Back Data'!$A$261:$YT$287,MATCH($B10,'Leche Entera Back Data'!$A$261:$A$287,0),MATCH(C$5,'Leche Entera Back Data'!$A$261:$YT$261,0)),INDEX('Leche Desnatada Back Data'!$A$261:$YT$287,MATCH($B10,'Leche Desnatada Back Data'!$A$261:$A$287,0),MATCH(C$5,'Leche Desnatada Back Data'!$A$261:$YT$261,0)),INDEX('Leche Semidesnatada Back Data'!$A$261:$YT$287,MATCH($B10,'Leche Semidesnatada Back Data'!$A$261:$A$287,0),MATCH(C$5,'Leche Semidesnatada Back Data'!$A$261:$YT$261,0)))</f>
        <v>1.74</v>
      </c>
      <c r="D10" s="38">
        <f t="array" ref="D10">CHOOSE(Enlaces!$G$1,INDEX('TOTAL LECHE LIQUIDA Back Data'!$A$261:$YY$287,MATCH($B10,'TOTAL LECHE LIQUIDA Back Data'!$A$261:$A$287,0),MATCH(D$5,'TOTAL LECHE LIQUIDA Back Data'!$A$261:$YY$261,0)),INDEX('Leche Entera Back Data'!$A$261:$YT$287,MATCH($B10,'Leche Entera Back Data'!$A$261:$A$287,0),MATCH(D$5,'Leche Entera Back Data'!$A$261:$YT$261,0)),INDEX('Leche Desnatada Back Data'!$A$261:$YT$287,MATCH($B10,'Leche Desnatada Back Data'!$A$261:$A$287,0),MATCH(D$5,'Leche Desnatada Back Data'!$A$261:$YT$261,0)),INDEX('Leche Semidesnatada Back Data'!$A$261:$YT$287,MATCH($B10,'Leche Semidesnatada Back Data'!$A$261:$A$287,0),MATCH(D$5,'Leche Semidesnatada Back Data'!$A$261:$YT$261,0)))</f>
        <v>1.68</v>
      </c>
      <c r="E10" s="38">
        <f t="array" ref="E10">CHOOSE(Enlaces!$G$1,INDEX('TOTAL LECHE LIQUIDA Back Data'!$A$261:$YY$287,MATCH($B10,'TOTAL LECHE LIQUIDA Back Data'!$A$261:$A$287,0),MATCH(E$5,'TOTAL LECHE LIQUIDA Back Data'!$A$261:$YY$261,0)),INDEX('Leche Entera Back Data'!$A$261:$YT$287,MATCH($B10,'Leche Entera Back Data'!$A$261:$A$287,0),MATCH(E$5,'Leche Entera Back Data'!$A$261:$YT$261,0)),INDEX('Leche Desnatada Back Data'!$A$261:$YT$287,MATCH($B10,'Leche Desnatada Back Data'!$A$261:$A$287,0),MATCH(E$5,'Leche Desnatada Back Data'!$A$261:$YT$261,0)),INDEX('Leche Semidesnatada Back Data'!$A$261:$YT$287,MATCH($B10,'Leche Semidesnatada Back Data'!$A$261:$A$287,0),MATCH(E$5,'Leche Semidesnatada Back Data'!$A$261:$YT$261,0)))</f>
        <v>2.34</v>
      </c>
      <c r="F10" s="38">
        <f t="array" ref="F10">CHOOSE(Enlaces!$G$1,INDEX('TOTAL LECHE LIQUIDA Back Data'!$A$261:$YY$287,MATCH($B10,'TOTAL LECHE LIQUIDA Back Data'!$A$261:$A$287,0),MATCH(F$5,'TOTAL LECHE LIQUIDA Back Data'!$A$261:$YY$261,0)),INDEX('Leche Entera Back Data'!$A$261:$YT$287,MATCH($B10,'Leche Entera Back Data'!$A$261:$A$287,0),MATCH(F$5,'Leche Entera Back Data'!$A$261:$YT$261,0)),INDEX('Leche Desnatada Back Data'!$A$261:$YT$287,MATCH($B10,'Leche Desnatada Back Data'!$A$261:$A$287,0),MATCH(F$5,'Leche Desnatada Back Data'!$A$261:$YT$261,0)),INDEX('Leche Semidesnatada Back Data'!$A$261:$YT$287,MATCH($B10,'Leche Semidesnatada Back Data'!$A$261:$A$287,0),MATCH(F$5,'Leche Semidesnatada Back Data'!$A$261:$YT$261,0)))</f>
        <v>1.69</v>
      </c>
      <c r="G10" s="38">
        <f t="array" ref="G10">CHOOSE(Enlaces!$G$1,INDEX('TOTAL LECHE LIQUIDA Back Data'!$A$261:$YY$287,MATCH($B10,'TOTAL LECHE LIQUIDA Back Data'!$A$261:$A$287,0),MATCH(G$5,'TOTAL LECHE LIQUIDA Back Data'!$A$261:$YY$261,0)),INDEX('Leche Entera Back Data'!$A$261:$YT$287,MATCH($B10,'Leche Entera Back Data'!$A$261:$A$287,0),MATCH(G$5,'Leche Entera Back Data'!$A$261:$YT$261,0)),INDEX('Leche Desnatada Back Data'!$A$261:$YT$287,MATCH($B10,'Leche Desnatada Back Data'!$A$261:$A$287,0),MATCH(G$5,'Leche Desnatada Back Data'!$A$261:$YT$261,0)),INDEX('Leche Semidesnatada Back Data'!$A$261:$YT$287,MATCH($B10,'Leche Semidesnatada Back Data'!$A$261:$A$287,0),MATCH(G$5,'Leche Semidesnatada Back Data'!$A$261:$YT$261,0)))</f>
        <v>1.39</v>
      </c>
      <c r="H10" s="38">
        <f t="array" ref="H10">CHOOSE(Enlaces!$G$1,INDEX('TOTAL LECHE LIQUIDA Back Data'!$A$261:$YY$287,MATCH($B10,'TOTAL LECHE LIQUIDA Back Data'!$A$261:$A$287,0),MATCH(H$5,'TOTAL LECHE LIQUIDA Back Data'!$A$261:$YY$261,0)),INDEX('Leche Entera Back Data'!$A$261:$YT$287,MATCH($B10,'Leche Entera Back Data'!$A$261:$A$287,0),MATCH(H$5,'Leche Entera Back Data'!$A$261:$YT$261,0)),INDEX('Leche Desnatada Back Data'!$A$261:$YT$287,MATCH($B10,'Leche Desnatada Back Data'!$A$261:$A$287,0),MATCH(H$5,'Leche Desnatada Back Data'!$A$261:$YT$261,0)),INDEX('Leche Semidesnatada Back Data'!$A$261:$YT$287,MATCH($B10,'Leche Semidesnatada Back Data'!$A$261:$A$287,0),MATCH(H$5,'Leche Semidesnatada Back Data'!$A$261:$YT$261,0)))</f>
        <v>1.76</v>
      </c>
      <c r="I10" s="38">
        <f t="array" ref="I10">CHOOSE(Enlaces!$G$1,INDEX('TOTAL LECHE LIQUIDA Back Data'!$A$261:$YY$287,MATCH($B10,'TOTAL LECHE LIQUIDA Back Data'!$A$261:$A$287,0),MATCH(I$5,'TOTAL LECHE LIQUIDA Back Data'!$A$261:$YY$261,0)),INDEX('Leche Entera Back Data'!$A$261:$YT$287,MATCH($B10,'Leche Entera Back Data'!$A$261:$A$287,0),MATCH(I$5,'Leche Entera Back Data'!$A$261:$YT$261,0)),INDEX('Leche Desnatada Back Data'!$A$261:$YT$287,MATCH($B10,'Leche Desnatada Back Data'!$A$261:$A$287,0),MATCH(I$5,'Leche Desnatada Back Data'!$A$261:$YT$261,0)),INDEX('Leche Semidesnatada Back Data'!$A$261:$YT$287,MATCH($B10,'Leche Semidesnatada Back Data'!$A$261:$A$287,0),MATCH(I$5,'Leche Semidesnatada Back Data'!$A$261:$YT$261,0)))</f>
        <v>1.95</v>
      </c>
      <c r="J10" s="38">
        <f t="array" ref="J10">CHOOSE(Enlaces!$G$1,INDEX('TOTAL LECHE LIQUIDA Back Data'!$A$261:$YY$287,MATCH($B10,'TOTAL LECHE LIQUIDA Back Data'!$A$261:$A$287,0),MATCH(J$5,'TOTAL LECHE LIQUIDA Back Data'!$A$261:$YY$261,0)),INDEX('Leche Entera Back Data'!$A$261:$YT$287,MATCH($B10,'Leche Entera Back Data'!$A$261:$A$287,0),MATCH(J$5,'Leche Entera Back Data'!$A$261:$YT$261,0)),INDEX('Leche Desnatada Back Data'!$A$261:$YT$287,MATCH($B10,'Leche Desnatada Back Data'!$A$261:$A$287,0),MATCH(J$5,'Leche Desnatada Back Data'!$A$261:$YT$261,0)),INDEX('Leche Semidesnatada Back Data'!$A$261:$YT$287,MATCH($B10,'Leche Semidesnatada Back Data'!$A$261:$A$287,0),MATCH(J$5,'Leche Semidesnatada Back Data'!$A$261:$YT$261,0)))</f>
        <v>1.72</v>
      </c>
      <c r="K10" s="38">
        <f t="array" ref="K10">CHOOSE(Enlaces!$G$1,INDEX('TOTAL LECHE LIQUIDA Back Data'!$A$261:$YY$287,MATCH($B10,'TOTAL LECHE LIQUIDA Back Data'!$A$261:$A$287,0),MATCH(K$5,'TOTAL LECHE LIQUIDA Back Data'!$A$261:$YY$261,0)),INDEX('Leche Entera Back Data'!$A$261:$YT$287,MATCH($B10,'Leche Entera Back Data'!$A$261:$A$287,0),MATCH(K$5,'Leche Entera Back Data'!$A$261:$YT$261,0)),INDEX('Leche Desnatada Back Data'!$A$261:$YT$287,MATCH($B10,'Leche Desnatada Back Data'!$A$261:$A$287,0),MATCH(K$5,'Leche Desnatada Back Data'!$A$261:$YT$261,0)),INDEX('Leche Semidesnatada Back Data'!$A$261:$YT$287,MATCH($B10,'Leche Semidesnatada Back Data'!$A$261:$A$287,0),MATCH(K$5,'Leche Semidesnatada Back Data'!$A$261:$YT$261,0)))</f>
        <v>2.39</v>
      </c>
      <c r="L10" s="38">
        <f t="array" ref="L10">CHOOSE(Enlaces!$G$1,INDEX('TOTAL LECHE LIQUIDA Back Data'!$A$261:$YY$287,MATCH($B10,'TOTAL LECHE LIQUIDA Back Data'!$A$261:$A$287,0),MATCH(L$5,'TOTAL LECHE LIQUIDA Back Data'!$A$261:$YY$261,0)),INDEX('Leche Entera Back Data'!$A$261:$YT$287,MATCH($B10,'Leche Entera Back Data'!$A$261:$A$287,0),MATCH(L$5,'Leche Entera Back Data'!$A$261:$YT$261,0)),INDEX('Leche Desnatada Back Data'!$A$261:$YT$287,MATCH($B10,'Leche Desnatada Back Data'!$A$261:$A$287,0),MATCH(L$5,'Leche Desnatada Back Data'!$A$261:$YT$261,0)),INDEX('Leche Semidesnatada Back Data'!$A$261:$YT$287,MATCH($B10,'Leche Semidesnatada Back Data'!$A$261:$A$287,0),MATCH(L$5,'Leche Semidesnatada Back Data'!$A$261:$YT$261,0)))</f>
        <v>1.89</v>
      </c>
      <c r="M10" s="38">
        <f t="array" ref="M10">CHOOSE(Enlaces!$G$1,INDEX('TOTAL LECHE LIQUIDA Back Data'!$A$261:$YY$287,MATCH($B10,'TOTAL LECHE LIQUIDA Back Data'!$A$261:$A$287,0),MATCH(M$5,'TOTAL LECHE LIQUIDA Back Data'!$A$261:$YY$261,0)),INDEX('Leche Entera Back Data'!$A$261:$YT$287,MATCH($B10,'Leche Entera Back Data'!$A$261:$A$287,0),MATCH(M$5,'Leche Entera Back Data'!$A$261:$YT$261,0)),INDEX('Leche Desnatada Back Data'!$A$261:$YT$287,MATCH($B10,'Leche Desnatada Back Data'!$A$261:$A$287,0),MATCH(M$5,'Leche Desnatada Back Data'!$A$261:$YT$261,0)),INDEX('Leche Semidesnatada Back Data'!$A$261:$YT$287,MATCH($B10,'Leche Semidesnatada Back Data'!$A$261:$A$287,0),MATCH(M$5,'Leche Semidesnatada Back Data'!$A$261:$YT$261,0)))</f>
        <v>2.13</v>
      </c>
      <c r="N10" s="38">
        <f t="array" ref="N10">CHOOSE(Enlaces!$G$1,INDEX('TOTAL LECHE LIQUIDA Back Data'!$A$261:$YY$287,MATCH($B10,'TOTAL LECHE LIQUIDA Back Data'!$A$261:$A$287,0),MATCH(N$5,'TOTAL LECHE LIQUIDA Back Data'!$A$261:$YY$261,0)),INDEX('Leche Entera Back Data'!$A$261:$YT$287,MATCH($B10,'Leche Entera Back Data'!$A$261:$A$287,0),MATCH(N$5,'Leche Entera Back Data'!$A$261:$YT$261,0)),INDEX('Leche Desnatada Back Data'!$A$261:$YT$287,MATCH($B10,'Leche Desnatada Back Data'!$A$261:$A$287,0),MATCH(N$5,'Leche Desnatada Back Data'!$A$261:$YT$261,0)),INDEX('Leche Semidesnatada Back Data'!$A$261:$YT$287,MATCH($B10,'Leche Semidesnatada Back Data'!$A$261:$A$287,0),MATCH(N$5,'Leche Semidesnatada Back Data'!$A$261:$YT$261,0)))</f>
        <v>2.54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Data'!$A$261:$YY$287,MATCH($B11,'TOTAL LECHE LIQUIDA Back Data'!$A$261:$A$287,0),MATCH(C$5,'TOTAL LECHE LIQUIDA Back Data'!$A$261:$YY$261,0)),INDEX('Leche Entera Back Data'!$A$261:$YT$287,MATCH($B11,'Leche Entera Back Data'!$A$261:$A$287,0),MATCH(C$5,'Leche Entera Back Data'!$A$261:$YT$261,0)),INDEX('Leche Desnatada Back Data'!$A$261:$YT$287,MATCH($B11,'Leche Desnatada Back Data'!$A$261:$A$287,0),MATCH(C$5,'Leche Desnatada Back Data'!$A$261:$YT$261,0)),INDEX('Leche Semidesnatada Back Data'!$A$261:$YT$287,MATCH($B11,'Leche Semidesnatada Back Data'!$A$261:$A$287,0),MATCH(C$5,'Leche Semidesnatada Back Data'!$A$261:$YT$261,0)))</f>
        <v>33.82</v>
      </c>
      <c r="D11" s="38">
        <f t="array" ref="D11">CHOOSE(Enlaces!$G$1,INDEX('TOTAL LECHE LIQUIDA Back Data'!$A$261:$YY$287,MATCH($B11,'TOTAL LECHE LIQUIDA Back Data'!$A$261:$A$287,0),MATCH(D$5,'TOTAL LECHE LIQUIDA Back Data'!$A$261:$YY$261,0)),INDEX('Leche Entera Back Data'!$A$261:$YT$287,MATCH($B11,'Leche Entera Back Data'!$A$261:$A$287,0),MATCH(D$5,'Leche Entera Back Data'!$A$261:$YT$261,0)),INDEX('Leche Desnatada Back Data'!$A$261:$YT$287,MATCH($B11,'Leche Desnatada Back Data'!$A$261:$A$287,0),MATCH(D$5,'Leche Desnatada Back Data'!$A$261:$YT$261,0)),INDEX('Leche Semidesnatada Back Data'!$A$261:$YT$287,MATCH($B11,'Leche Semidesnatada Back Data'!$A$261:$A$287,0),MATCH(D$5,'Leche Semidesnatada Back Data'!$A$261:$YT$261,0)))</f>
        <v>33.53</v>
      </c>
      <c r="E11" s="38">
        <f t="array" ref="E11">CHOOSE(Enlaces!$G$1,INDEX('TOTAL LECHE LIQUIDA Back Data'!$A$261:$YY$287,MATCH($B11,'TOTAL LECHE LIQUIDA Back Data'!$A$261:$A$287,0),MATCH(E$5,'TOTAL LECHE LIQUIDA Back Data'!$A$261:$YY$261,0)),INDEX('Leche Entera Back Data'!$A$261:$YT$287,MATCH($B11,'Leche Entera Back Data'!$A$261:$A$287,0),MATCH(E$5,'Leche Entera Back Data'!$A$261:$YT$261,0)),INDEX('Leche Desnatada Back Data'!$A$261:$YT$287,MATCH($B11,'Leche Desnatada Back Data'!$A$261:$A$287,0),MATCH(E$5,'Leche Desnatada Back Data'!$A$261:$YT$261,0)),INDEX('Leche Semidesnatada Back Data'!$A$261:$YT$287,MATCH($B11,'Leche Semidesnatada Back Data'!$A$261:$A$287,0),MATCH(E$5,'Leche Semidesnatada Back Data'!$A$261:$YT$261,0)))</f>
        <v>31.95</v>
      </c>
      <c r="F11" s="38">
        <f t="array" ref="F11">CHOOSE(Enlaces!$G$1,INDEX('TOTAL LECHE LIQUIDA Back Data'!$A$261:$YY$287,MATCH($B11,'TOTAL LECHE LIQUIDA Back Data'!$A$261:$A$287,0),MATCH(F$5,'TOTAL LECHE LIQUIDA Back Data'!$A$261:$YY$261,0)),INDEX('Leche Entera Back Data'!$A$261:$YT$287,MATCH($B11,'Leche Entera Back Data'!$A$261:$A$287,0),MATCH(F$5,'Leche Entera Back Data'!$A$261:$YT$261,0)),INDEX('Leche Desnatada Back Data'!$A$261:$YT$287,MATCH($B11,'Leche Desnatada Back Data'!$A$261:$A$287,0),MATCH(F$5,'Leche Desnatada Back Data'!$A$261:$YT$261,0)),INDEX('Leche Semidesnatada Back Data'!$A$261:$YT$287,MATCH($B11,'Leche Semidesnatada Back Data'!$A$261:$A$287,0),MATCH(F$5,'Leche Semidesnatada Back Data'!$A$261:$YT$261,0)))</f>
        <v>34.18</v>
      </c>
      <c r="G11" s="38">
        <f t="array" ref="G11">CHOOSE(Enlaces!$G$1,INDEX('TOTAL LECHE LIQUIDA Back Data'!$A$261:$YY$287,MATCH($B11,'TOTAL LECHE LIQUIDA Back Data'!$A$261:$A$287,0),MATCH(G$5,'TOTAL LECHE LIQUIDA Back Data'!$A$261:$YY$261,0)),INDEX('Leche Entera Back Data'!$A$261:$YT$287,MATCH($B11,'Leche Entera Back Data'!$A$261:$A$287,0),MATCH(G$5,'Leche Entera Back Data'!$A$261:$YT$261,0)),INDEX('Leche Desnatada Back Data'!$A$261:$YT$287,MATCH($B11,'Leche Desnatada Back Data'!$A$261:$A$287,0),MATCH(G$5,'Leche Desnatada Back Data'!$A$261:$YT$261,0)),INDEX('Leche Semidesnatada Back Data'!$A$261:$YT$287,MATCH($B11,'Leche Semidesnatada Back Data'!$A$261:$A$287,0),MATCH(G$5,'Leche Semidesnatada Back Data'!$A$261:$YT$261,0)))</f>
        <v>33.119999999999997</v>
      </c>
      <c r="H11" s="38">
        <f t="array" ref="H11">CHOOSE(Enlaces!$G$1,INDEX('TOTAL LECHE LIQUIDA Back Data'!$A$261:$YY$287,MATCH($B11,'TOTAL LECHE LIQUIDA Back Data'!$A$261:$A$287,0),MATCH(H$5,'TOTAL LECHE LIQUIDA Back Data'!$A$261:$YY$261,0)),INDEX('Leche Entera Back Data'!$A$261:$YT$287,MATCH($B11,'Leche Entera Back Data'!$A$261:$A$287,0),MATCH(H$5,'Leche Entera Back Data'!$A$261:$YT$261,0)),INDEX('Leche Desnatada Back Data'!$A$261:$YT$287,MATCH($B11,'Leche Desnatada Back Data'!$A$261:$A$287,0),MATCH(H$5,'Leche Desnatada Back Data'!$A$261:$YT$261,0)),INDEX('Leche Semidesnatada Back Data'!$A$261:$YT$287,MATCH($B11,'Leche Semidesnatada Back Data'!$A$261:$A$287,0),MATCH(H$5,'Leche Semidesnatada Back Data'!$A$261:$YT$261,0)))</f>
        <v>33.840000000000003</v>
      </c>
      <c r="I11" s="38">
        <f t="array" ref="I11">CHOOSE(Enlaces!$G$1,INDEX('TOTAL LECHE LIQUIDA Back Data'!$A$261:$YY$287,MATCH($B11,'TOTAL LECHE LIQUIDA Back Data'!$A$261:$A$287,0),MATCH(I$5,'TOTAL LECHE LIQUIDA Back Data'!$A$261:$YY$261,0)),INDEX('Leche Entera Back Data'!$A$261:$YT$287,MATCH($B11,'Leche Entera Back Data'!$A$261:$A$287,0),MATCH(I$5,'Leche Entera Back Data'!$A$261:$YT$261,0)),INDEX('Leche Desnatada Back Data'!$A$261:$YT$287,MATCH($B11,'Leche Desnatada Back Data'!$A$261:$A$287,0),MATCH(I$5,'Leche Desnatada Back Data'!$A$261:$YT$261,0)),INDEX('Leche Semidesnatada Back Data'!$A$261:$YT$287,MATCH($B11,'Leche Semidesnatada Back Data'!$A$261:$A$287,0),MATCH(I$5,'Leche Semidesnatada Back Data'!$A$261:$YT$261,0)))</f>
        <v>34.44</v>
      </c>
      <c r="J11" s="38">
        <f t="array" ref="J11">CHOOSE(Enlaces!$G$1,INDEX('TOTAL LECHE LIQUIDA Back Data'!$A$261:$YY$287,MATCH($B11,'TOTAL LECHE LIQUIDA Back Data'!$A$261:$A$287,0),MATCH(J$5,'TOTAL LECHE LIQUIDA Back Data'!$A$261:$YY$261,0)),INDEX('Leche Entera Back Data'!$A$261:$YT$287,MATCH($B11,'Leche Entera Back Data'!$A$261:$A$287,0),MATCH(J$5,'Leche Entera Back Data'!$A$261:$YT$261,0)),INDEX('Leche Desnatada Back Data'!$A$261:$YT$287,MATCH($B11,'Leche Desnatada Back Data'!$A$261:$A$287,0),MATCH(J$5,'Leche Desnatada Back Data'!$A$261:$YT$261,0)),INDEX('Leche Semidesnatada Back Data'!$A$261:$YT$287,MATCH($B11,'Leche Semidesnatada Back Data'!$A$261:$A$287,0),MATCH(J$5,'Leche Semidesnatada Back Data'!$A$261:$YT$261,0)))</f>
        <v>34.25</v>
      </c>
      <c r="K11" s="38">
        <f t="array" ref="K11">CHOOSE(Enlaces!$G$1,INDEX('TOTAL LECHE LIQUIDA Back Data'!$A$261:$YY$287,MATCH($B11,'TOTAL LECHE LIQUIDA Back Data'!$A$261:$A$287,0),MATCH(K$5,'TOTAL LECHE LIQUIDA Back Data'!$A$261:$YY$261,0)),INDEX('Leche Entera Back Data'!$A$261:$YT$287,MATCH($B11,'Leche Entera Back Data'!$A$261:$A$287,0),MATCH(K$5,'Leche Entera Back Data'!$A$261:$YT$261,0)),INDEX('Leche Desnatada Back Data'!$A$261:$YT$287,MATCH($B11,'Leche Desnatada Back Data'!$A$261:$A$287,0),MATCH(K$5,'Leche Desnatada Back Data'!$A$261:$YT$261,0)),INDEX('Leche Semidesnatada Back Data'!$A$261:$YT$287,MATCH($B11,'Leche Semidesnatada Back Data'!$A$261:$A$287,0),MATCH(K$5,'Leche Semidesnatada Back Data'!$A$261:$YT$261,0)))</f>
        <v>34.770000000000003</v>
      </c>
      <c r="L11" s="38">
        <f t="array" ref="L11">CHOOSE(Enlaces!$G$1,INDEX('TOTAL LECHE LIQUIDA Back Data'!$A$261:$YY$287,MATCH($B11,'TOTAL LECHE LIQUIDA Back Data'!$A$261:$A$287,0),MATCH(L$5,'TOTAL LECHE LIQUIDA Back Data'!$A$261:$YY$261,0)),INDEX('Leche Entera Back Data'!$A$261:$YT$287,MATCH($B11,'Leche Entera Back Data'!$A$261:$A$287,0),MATCH(L$5,'Leche Entera Back Data'!$A$261:$YT$261,0)),INDEX('Leche Desnatada Back Data'!$A$261:$YT$287,MATCH($B11,'Leche Desnatada Back Data'!$A$261:$A$287,0),MATCH(L$5,'Leche Desnatada Back Data'!$A$261:$YT$261,0)),INDEX('Leche Semidesnatada Back Data'!$A$261:$YT$287,MATCH($B11,'Leche Semidesnatada Back Data'!$A$261:$A$287,0),MATCH(L$5,'Leche Semidesnatada Back Data'!$A$261:$YT$261,0)))</f>
        <v>33.32</v>
      </c>
      <c r="M11" s="38">
        <f t="array" ref="M11">CHOOSE(Enlaces!$G$1,INDEX('TOTAL LECHE LIQUIDA Back Data'!$A$261:$YY$287,MATCH($B11,'TOTAL LECHE LIQUIDA Back Data'!$A$261:$A$287,0),MATCH(M$5,'TOTAL LECHE LIQUIDA Back Data'!$A$261:$YY$261,0)),INDEX('Leche Entera Back Data'!$A$261:$YT$287,MATCH($B11,'Leche Entera Back Data'!$A$261:$A$287,0),MATCH(M$5,'Leche Entera Back Data'!$A$261:$YT$261,0)),INDEX('Leche Desnatada Back Data'!$A$261:$YT$287,MATCH($B11,'Leche Desnatada Back Data'!$A$261:$A$287,0),MATCH(M$5,'Leche Desnatada Back Data'!$A$261:$YT$261,0)),INDEX('Leche Semidesnatada Back Data'!$A$261:$YT$287,MATCH($B11,'Leche Semidesnatada Back Data'!$A$261:$A$287,0),MATCH(M$5,'Leche Semidesnatada Back Data'!$A$261:$YT$261,0)))</f>
        <v>34.29</v>
      </c>
      <c r="N11" s="38">
        <f t="array" ref="N11">CHOOSE(Enlaces!$G$1,INDEX('TOTAL LECHE LIQUIDA Back Data'!$A$261:$YY$287,MATCH($B11,'TOTAL LECHE LIQUIDA Back Data'!$A$261:$A$287,0),MATCH(N$5,'TOTAL LECHE LIQUIDA Back Data'!$A$261:$YY$261,0)),INDEX('Leche Entera Back Data'!$A$261:$YT$287,MATCH($B11,'Leche Entera Back Data'!$A$261:$A$287,0),MATCH(N$5,'Leche Entera Back Data'!$A$261:$YT$261,0)),INDEX('Leche Desnatada Back Data'!$A$261:$YT$287,MATCH($B11,'Leche Desnatada Back Data'!$A$261:$A$287,0),MATCH(N$5,'Leche Desnatada Back Data'!$A$261:$YT$261,0)),INDEX('Leche Semidesnatada Back Data'!$A$261:$YT$287,MATCH($B11,'Leche Semidesnatada Back Data'!$A$261:$A$287,0),MATCH(N$5,'Leche Semidesnatada Back Data'!$A$261:$YT$261,0)))</f>
        <v>34.340000000000003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Data'!$A$261:$YY$287,MATCH($B12,'TOTAL LECHE LIQUIDA Back Data'!$A$261:$A$287,0),MATCH(C$5,'TOTAL LECHE LIQUIDA Back Data'!$A$261:$YY$261,0)),INDEX('Leche Entera Back Data'!$A$261:$YT$287,MATCH($B12,'Leche Entera Back Data'!$A$261:$A$287,0),MATCH(C$5,'Leche Entera Back Data'!$A$261:$YT$261,0)),INDEX('Leche Desnatada Back Data'!$A$261:$YT$287,MATCH($B12,'Leche Desnatada Back Data'!$A$261:$A$287,0),MATCH(C$5,'Leche Desnatada Back Data'!$A$261:$YT$261,0)),INDEX('Leche Semidesnatada Back Data'!$A$261:$YT$287,MATCH($B12,'Leche Semidesnatada Back Data'!$A$261:$A$287,0),MATCH(C$5,'Leche Semidesnatada Back Data'!$A$261:$YT$261,0)))</f>
        <v>7.33</v>
      </c>
      <c r="D12" s="38">
        <f t="array" ref="D12">CHOOSE(Enlaces!$G$1,INDEX('TOTAL LECHE LIQUIDA Back Data'!$A$261:$YY$287,MATCH($B12,'TOTAL LECHE LIQUIDA Back Data'!$A$261:$A$287,0),MATCH(D$5,'TOTAL LECHE LIQUIDA Back Data'!$A$261:$YY$261,0)),INDEX('Leche Entera Back Data'!$A$261:$YT$287,MATCH($B12,'Leche Entera Back Data'!$A$261:$A$287,0),MATCH(D$5,'Leche Entera Back Data'!$A$261:$YT$261,0)),INDEX('Leche Desnatada Back Data'!$A$261:$YT$287,MATCH($B12,'Leche Desnatada Back Data'!$A$261:$A$287,0),MATCH(D$5,'Leche Desnatada Back Data'!$A$261:$YT$261,0)),INDEX('Leche Semidesnatada Back Data'!$A$261:$YT$287,MATCH($B12,'Leche Semidesnatada Back Data'!$A$261:$A$287,0),MATCH(D$5,'Leche Semidesnatada Back Data'!$A$261:$YT$261,0)))</f>
        <v>8.6</v>
      </c>
      <c r="E12" s="38">
        <f t="array" ref="E12">CHOOSE(Enlaces!$G$1,INDEX('TOTAL LECHE LIQUIDA Back Data'!$A$261:$YY$287,MATCH($B12,'TOTAL LECHE LIQUIDA Back Data'!$A$261:$A$287,0),MATCH(E$5,'TOTAL LECHE LIQUIDA Back Data'!$A$261:$YY$261,0)),INDEX('Leche Entera Back Data'!$A$261:$YT$287,MATCH($B12,'Leche Entera Back Data'!$A$261:$A$287,0),MATCH(E$5,'Leche Entera Back Data'!$A$261:$YT$261,0)),INDEX('Leche Desnatada Back Data'!$A$261:$YT$287,MATCH($B12,'Leche Desnatada Back Data'!$A$261:$A$287,0),MATCH(E$5,'Leche Desnatada Back Data'!$A$261:$YT$261,0)),INDEX('Leche Semidesnatada Back Data'!$A$261:$YT$287,MATCH($B12,'Leche Semidesnatada Back Data'!$A$261:$A$287,0),MATCH(E$5,'Leche Semidesnatada Back Data'!$A$261:$YT$261,0)))</f>
        <v>9.09</v>
      </c>
      <c r="F12" s="38">
        <f t="array" ref="F12">CHOOSE(Enlaces!$G$1,INDEX('TOTAL LECHE LIQUIDA Back Data'!$A$261:$YY$287,MATCH($B12,'TOTAL LECHE LIQUIDA Back Data'!$A$261:$A$287,0),MATCH(F$5,'TOTAL LECHE LIQUIDA Back Data'!$A$261:$YY$261,0)),INDEX('Leche Entera Back Data'!$A$261:$YT$287,MATCH($B12,'Leche Entera Back Data'!$A$261:$A$287,0),MATCH(F$5,'Leche Entera Back Data'!$A$261:$YT$261,0)),INDEX('Leche Desnatada Back Data'!$A$261:$YT$287,MATCH($B12,'Leche Desnatada Back Data'!$A$261:$A$287,0),MATCH(F$5,'Leche Desnatada Back Data'!$A$261:$YT$261,0)),INDEX('Leche Semidesnatada Back Data'!$A$261:$YT$287,MATCH($B12,'Leche Semidesnatada Back Data'!$A$261:$A$287,0),MATCH(F$5,'Leche Semidesnatada Back Data'!$A$261:$YT$261,0)))</f>
        <v>8.9</v>
      </c>
      <c r="G12" s="38">
        <f t="array" ref="G12">CHOOSE(Enlaces!$G$1,INDEX('TOTAL LECHE LIQUIDA Back Data'!$A$261:$YY$287,MATCH($B12,'TOTAL LECHE LIQUIDA Back Data'!$A$261:$A$287,0),MATCH(G$5,'TOTAL LECHE LIQUIDA Back Data'!$A$261:$YY$261,0)),INDEX('Leche Entera Back Data'!$A$261:$YT$287,MATCH($B12,'Leche Entera Back Data'!$A$261:$A$287,0),MATCH(G$5,'Leche Entera Back Data'!$A$261:$YT$261,0)),INDEX('Leche Desnatada Back Data'!$A$261:$YT$287,MATCH($B12,'Leche Desnatada Back Data'!$A$261:$A$287,0),MATCH(G$5,'Leche Desnatada Back Data'!$A$261:$YT$261,0)),INDEX('Leche Semidesnatada Back Data'!$A$261:$YT$287,MATCH($B12,'Leche Semidesnatada Back Data'!$A$261:$A$287,0),MATCH(G$5,'Leche Semidesnatada Back Data'!$A$261:$YT$261,0)))</f>
        <v>7.82</v>
      </c>
      <c r="H12" s="38">
        <f t="array" ref="H12">CHOOSE(Enlaces!$G$1,INDEX('TOTAL LECHE LIQUIDA Back Data'!$A$261:$YY$287,MATCH($B12,'TOTAL LECHE LIQUIDA Back Data'!$A$261:$A$287,0),MATCH(H$5,'TOTAL LECHE LIQUIDA Back Data'!$A$261:$YY$261,0)),INDEX('Leche Entera Back Data'!$A$261:$YT$287,MATCH($B12,'Leche Entera Back Data'!$A$261:$A$287,0),MATCH(H$5,'Leche Entera Back Data'!$A$261:$YT$261,0)),INDEX('Leche Desnatada Back Data'!$A$261:$YT$287,MATCH($B12,'Leche Desnatada Back Data'!$A$261:$A$287,0),MATCH(H$5,'Leche Desnatada Back Data'!$A$261:$YT$261,0)),INDEX('Leche Semidesnatada Back Data'!$A$261:$YT$287,MATCH($B12,'Leche Semidesnatada Back Data'!$A$261:$A$287,0),MATCH(H$5,'Leche Semidesnatada Back Data'!$A$261:$YT$261,0)))</f>
        <v>8.1199999999999992</v>
      </c>
      <c r="I12" s="38">
        <f t="array" ref="I12">CHOOSE(Enlaces!$G$1,INDEX('TOTAL LECHE LIQUIDA Back Data'!$A$261:$YY$287,MATCH($B12,'TOTAL LECHE LIQUIDA Back Data'!$A$261:$A$287,0),MATCH(I$5,'TOTAL LECHE LIQUIDA Back Data'!$A$261:$YY$261,0)),INDEX('Leche Entera Back Data'!$A$261:$YT$287,MATCH($B12,'Leche Entera Back Data'!$A$261:$A$287,0),MATCH(I$5,'Leche Entera Back Data'!$A$261:$YT$261,0)),INDEX('Leche Desnatada Back Data'!$A$261:$YT$287,MATCH($B12,'Leche Desnatada Back Data'!$A$261:$A$287,0),MATCH(I$5,'Leche Desnatada Back Data'!$A$261:$YT$261,0)),INDEX('Leche Semidesnatada Back Data'!$A$261:$YT$287,MATCH($B12,'Leche Semidesnatada Back Data'!$A$261:$A$287,0),MATCH(I$5,'Leche Semidesnatada Back Data'!$A$261:$YT$261,0)))</f>
        <v>7.92</v>
      </c>
      <c r="J12" s="38">
        <f t="array" ref="J12">CHOOSE(Enlaces!$G$1,INDEX('TOTAL LECHE LIQUIDA Back Data'!$A$261:$YY$287,MATCH($B12,'TOTAL LECHE LIQUIDA Back Data'!$A$261:$A$287,0),MATCH(J$5,'TOTAL LECHE LIQUIDA Back Data'!$A$261:$YY$261,0)),INDEX('Leche Entera Back Data'!$A$261:$YT$287,MATCH($B12,'Leche Entera Back Data'!$A$261:$A$287,0),MATCH(J$5,'Leche Entera Back Data'!$A$261:$YT$261,0)),INDEX('Leche Desnatada Back Data'!$A$261:$YT$287,MATCH($B12,'Leche Desnatada Back Data'!$A$261:$A$287,0),MATCH(J$5,'Leche Desnatada Back Data'!$A$261:$YT$261,0)),INDEX('Leche Semidesnatada Back Data'!$A$261:$YT$287,MATCH($B12,'Leche Semidesnatada Back Data'!$A$261:$A$287,0),MATCH(J$5,'Leche Semidesnatada Back Data'!$A$261:$YT$261,0)))</f>
        <v>8.0399999999999991</v>
      </c>
      <c r="K12" s="38">
        <f t="array" ref="K12">CHOOSE(Enlaces!$G$1,INDEX('TOTAL LECHE LIQUIDA Back Data'!$A$261:$YY$287,MATCH($B12,'TOTAL LECHE LIQUIDA Back Data'!$A$261:$A$287,0),MATCH(K$5,'TOTAL LECHE LIQUIDA Back Data'!$A$261:$YY$261,0)),INDEX('Leche Entera Back Data'!$A$261:$YT$287,MATCH($B12,'Leche Entera Back Data'!$A$261:$A$287,0),MATCH(K$5,'Leche Entera Back Data'!$A$261:$YT$261,0)),INDEX('Leche Desnatada Back Data'!$A$261:$YT$287,MATCH($B12,'Leche Desnatada Back Data'!$A$261:$A$287,0),MATCH(K$5,'Leche Desnatada Back Data'!$A$261:$YT$261,0)),INDEX('Leche Semidesnatada Back Data'!$A$261:$YT$287,MATCH($B12,'Leche Semidesnatada Back Data'!$A$261:$A$287,0),MATCH(K$5,'Leche Semidesnatada Back Data'!$A$261:$YT$261,0)))</f>
        <v>8.27</v>
      </c>
      <c r="L12" s="38">
        <f t="array" ref="L12">CHOOSE(Enlaces!$G$1,INDEX('TOTAL LECHE LIQUIDA Back Data'!$A$261:$YY$287,MATCH($B12,'TOTAL LECHE LIQUIDA Back Data'!$A$261:$A$287,0),MATCH(L$5,'TOTAL LECHE LIQUIDA Back Data'!$A$261:$YY$261,0)),INDEX('Leche Entera Back Data'!$A$261:$YT$287,MATCH($B12,'Leche Entera Back Data'!$A$261:$A$287,0),MATCH(L$5,'Leche Entera Back Data'!$A$261:$YT$261,0)),INDEX('Leche Desnatada Back Data'!$A$261:$YT$287,MATCH($B12,'Leche Desnatada Back Data'!$A$261:$A$287,0),MATCH(L$5,'Leche Desnatada Back Data'!$A$261:$YT$261,0)),INDEX('Leche Semidesnatada Back Data'!$A$261:$YT$287,MATCH($B12,'Leche Semidesnatada Back Data'!$A$261:$A$287,0),MATCH(L$5,'Leche Semidesnatada Back Data'!$A$261:$YT$261,0)))</f>
        <v>7.61</v>
      </c>
      <c r="M12" s="38">
        <f t="array" ref="M12">CHOOSE(Enlaces!$G$1,INDEX('TOTAL LECHE LIQUIDA Back Data'!$A$261:$YY$287,MATCH($B12,'TOTAL LECHE LIQUIDA Back Data'!$A$261:$A$287,0),MATCH(M$5,'TOTAL LECHE LIQUIDA Back Data'!$A$261:$YY$261,0)),INDEX('Leche Entera Back Data'!$A$261:$YT$287,MATCH($B12,'Leche Entera Back Data'!$A$261:$A$287,0),MATCH(M$5,'Leche Entera Back Data'!$A$261:$YT$261,0)),INDEX('Leche Desnatada Back Data'!$A$261:$YT$287,MATCH($B12,'Leche Desnatada Back Data'!$A$261:$A$287,0),MATCH(M$5,'Leche Desnatada Back Data'!$A$261:$YT$261,0)),INDEX('Leche Semidesnatada Back Data'!$A$261:$YT$287,MATCH($B12,'Leche Semidesnatada Back Data'!$A$261:$A$287,0),MATCH(M$5,'Leche Semidesnatada Back Data'!$A$261:$YT$261,0)))</f>
        <v>7.73</v>
      </c>
      <c r="N12" s="38">
        <f t="array" ref="N12">CHOOSE(Enlaces!$G$1,INDEX('TOTAL LECHE LIQUIDA Back Data'!$A$261:$YY$287,MATCH($B12,'TOTAL LECHE LIQUIDA Back Data'!$A$261:$A$287,0),MATCH(N$5,'TOTAL LECHE LIQUIDA Back Data'!$A$261:$YY$261,0)),INDEX('Leche Entera Back Data'!$A$261:$YT$287,MATCH($B12,'Leche Entera Back Data'!$A$261:$A$287,0),MATCH(N$5,'Leche Entera Back Data'!$A$261:$YT$261,0)),INDEX('Leche Desnatada Back Data'!$A$261:$YT$287,MATCH($B12,'Leche Desnatada Back Data'!$A$261:$A$287,0),MATCH(N$5,'Leche Desnatada Back Data'!$A$261:$YT$261,0)),INDEX('Leche Semidesnatada Back Data'!$A$261:$YT$287,MATCH($B12,'Leche Semidesnatada Back Data'!$A$261:$A$287,0),MATCH(N$5,'Leche Semidesnatada Back Data'!$A$261:$YT$261,0)))</f>
        <v>6.98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Data'!$A$261:$YY$287,MATCH($B13,'TOTAL LECHE LIQUIDA Back Data'!$A$261:$A$287,0),MATCH(C$5,'TOTAL LECHE LIQUIDA Back Data'!$A$261:$YY$261,0)),INDEX('Leche Entera Back Data'!$A$261:$YT$287,MATCH($B13,'Leche Entera Back Data'!$A$261:$A$287,0),MATCH(C$5,'Leche Entera Back Data'!$A$261:$YT$261,0)),INDEX('Leche Desnatada Back Data'!$A$261:$YT$287,MATCH($B13,'Leche Desnatada Back Data'!$A$261:$A$287,0),MATCH(C$5,'Leche Desnatada Back Data'!$A$261:$YT$261,0)),INDEX('Leche Semidesnatada Back Data'!$A$261:$YT$287,MATCH($B13,'Leche Semidesnatada Back Data'!$A$261:$A$287,0),MATCH(C$5,'Leche Semidesnatada Back Data'!$A$261:$YT$261,0)))</f>
        <v>5.51</v>
      </c>
      <c r="D13" s="38">
        <f t="array" ref="D13">CHOOSE(Enlaces!$G$1,INDEX('TOTAL LECHE LIQUIDA Back Data'!$A$261:$YY$287,MATCH($B13,'TOTAL LECHE LIQUIDA Back Data'!$A$261:$A$287,0),MATCH(D$5,'TOTAL LECHE LIQUIDA Back Data'!$A$261:$YY$261,0)),INDEX('Leche Entera Back Data'!$A$261:$YT$287,MATCH($B13,'Leche Entera Back Data'!$A$261:$A$287,0),MATCH(D$5,'Leche Entera Back Data'!$A$261:$YT$261,0)),INDEX('Leche Desnatada Back Data'!$A$261:$YT$287,MATCH($B13,'Leche Desnatada Back Data'!$A$261:$A$287,0),MATCH(D$5,'Leche Desnatada Back Data'!$A$261:$YT$261,0)),INDEX('Leche Semidesnatada Back Data'!$A$261:$YT$287,MATCH($B13,'Leche Semidesnatada Back Data'!$A$261:$A$287,0),MATCH(D$5,'Leche Semidesnatada Back Data'!$A$261:$YT$261,0)))</f>
        <v>5.71</v>
      </c>
      <c r="E13" s="38">
        <f t="array" ref="E13">CHOOSE(Enlaces!$G$1,INDEX('TOTAL LECHE LIQUIDA Back Data'!$A$261:$YY$287,MATCH($B13,'TOTAL LECHE LIQUIDA Back Data'!$A$261:$A$287,0),MATCH(E$5,'TOTAL LECHE LIQUIDA Back Data'!$A$261:$YY$261,0)),INDEX('Leche Entera Back Data'!$A$261:$YT$287,MATCH($B13,'Leche Entera Back Data'!$A$261:$A$287,0),MATCH(E$5,'Leche Entera Back Data'!$A$261:$YT$261,0)),INDEX('Leche Desnatada Back Data'!$A$261:$YT$287,MATCH($B13,'Leche Desnatada Back Data'!$A$261:$A$287,0),MATCH(E$5,'Leche Desnatada Back Data'!$A$261:$YT$261,0)),INDEX('Leche Semidesnatada Back Data'!$A$261:$YT$287,MATCH($B13,'Leche Semidesnatada Back Data'!$A$261:$A$287,0),MATCH(E$5,'Leche Semidesnatada Back Data'!$A$261:$YT$261,0)))</f>
        <v>5.27</v>
      </c>
      <c r="F13" s="38">
        <f t="array" ref="F13">CHOOSE(Enlaces!$G$1,INDEX('TOTAL LECHE LIQUIDA Back Data'!$A$261:$YY$287,MATCH($B13,'TOTAL LECHE LIQUIDA Back Data'!$A$261:$A$287,0),MATCH(F$5,'TOTAL LECHE LIQUIDA Back Data'!$A$261:$YY$261,0)),INDEX('Leche Entera Back Data'!$A$261:$YT$287,MATCH($B13,'Leche Entera Back Data'!$A$261:$A$287,0),MATCH(F$5,'Leche Entera Back Data'!$A$261:$YT$261,0)),INDEX('Leche Desnatada Back Data'!$A$261:$YT$287,MATCH($B13,'Leche Desnatada Back Data'!$A$261:$A$287,0),MATCH(F$5,'Leche Desnatada Back Data'!$A$261:$YT$261,0)),INDEX('Leche Semidesnatada Back Data'!$A$261:$YT$287,MATCH($B13,'Leche Semidesnatada Back Data'!$A$261:$A$287,0),MATCH(F$5,'Leche Semidesnatada Back Data'!$A$261:$YT$261,0)))</f>
        <v>4.58</v>
      </c>
      <c r="G13" s="38">
        <f t="array" ref="G13">CHOOSE(Enlaces!$G$1,INDEX('TOTAL LECHE LIQUIDA Back Data'!$A$261:$YY$287,MATCH($B13,'TOTAL LECHE LIQUIDA Back Data'!$A$261:$A$287,0),MATCH(G$5,'TOTAL LECHE LIQUIDA Back Data'!$A$261:$YY$261,0)),INDEX('Leche Entera Back Data'!$A$261:$YT$287,MATCH($B13,'Leche Entera Back Data'!$A$261:$A$287,0),MATCH(G$5,'Leche Entera Back Data'!$A$261:$YT$261,0)),INDEX('Leche Desnatada Back Data'!$A$261:$YT$287,MATCH($B13,'Leche Desnatada Back Data'!$A$261:$A$287,0),MATCH(G$5,'Leche Desnatada Back Data'!$A$261:$YT$261,0)),INDEX('Leche Semidesnatada Back Data'!$A$261:$YT$287,MATCH($B13,'Leche Semidesnatada Back Data'!$A$261:$A$287,0),MATCH(G$5,'Leche Semidesnatada Back Data'!$A$261:$YT$261,0)))</f>
        <v>7.04</v>
      </c>
      <c r="H13" s="38">
        <f t="array" ref="H13">CHOOSE(Enlaces!$G$1,INDEX('TOTAL LECHE LIQUIDA Back Data'!$A$261:$YY$287,MATCH($B13,'TOTAL LECHE LIQUIDA Back Data'!$A$261:$A$287,0),MATCH(H$5,'TOTAL LECHE LIQUIDA Back Data'!$A$261:$YY$261,0)),INDEX('Leche Entera Back Data'!$A$261:$YT$287,MATCH($B13,'Leche Entera Back Data'!$A$261:$A$287,0),MATCH(H$5,'Leche Entera Back Data'!$A$261:$YT$261,0)),INDEX('Leche Desnatada Back Data'!$A$261:$YT$287,MATCH($B13,'Leche Desnatada Back Data'!$A$261:$A$287,0),MATCH(H$5,'Leche Desnatada Back Data'!$A$261:$YT$261,0)),INDEX('Leche Semidesnatada Back Data'!$A$261:$YT$287,MATCH($B13,'Leche Semidesnatada Back Data'!$A$261:$A$287,0),MATCH(H$5,'Leche Semidesnatada Back Data'!$A$261:$YT$261,0)))</f>
        <v>5.62</v>
      </c>
      <c r="I13" s="38">
        <f t="array" ref="I13">CHOOSE(Enlaces!$G$1,INDEX('TOTAL LECHE LIQUIDA Back Data'!$A$261:$YY$287,MATCH($B13,'TOTAL LECHE LIQUIDA Back Data'!$A$261:$A$287,0),MATCH(I$5,'TOTAL LECHE LIQUIDA Back Data'!$A$261:$YY$261,0)),INDEX('Leche Entera Back Data'!$A$261:$YT$287,MATCH($B13,'Leche Entera Back Data'!$A$261:$A$287,0),MATCH(I$5,'Leche Entera Back Data'!$A$261:$YT$261,0)),INDEX('Leche Desnatada Back Data'!$A$261:$YT$287,MATCH($B13,'Leche Desnatada Back Data'!$A$261:$A$287,0),MATCH(I$5,'Leche Desnatada Back Data'!$A$261:$YT$261,0)),INDEX('Leche Semidesnatada Back Data'!$A$261:$YT$287,MATCH($B13,'Leche Semidesnatada Back Data'!$A$261:$A$287,0),MATCH(I$5,'Leche Semidesnatada Back Data'!$A$261:$YT$261,0)))</f>
        <v>5.44</v>
      </c>
      <c r="J13" s="38">
        <f t="array" ref="J13">CHOOSE(Enlaces!$G$1,INDEX('TOTAL LECHE LIQUIDA Back Data'!$A$261:$YY$287,MATCH($B13,'TOTAL LECHE LIQUIDA Back Data'!$A$261:$A$287,0),MATCH(J$5,'TOTAL LECHE LIQUIDA Back Data'!$A$261:$YY$261,0)),INDEX('Leche Entera Back Data'!$A$261:$YT$287,MATCH($B13,'Leche Entera Back Data'!$A$261:$A$287,0),MATCH(J$5,'Leche Entera Back Data'!$A$261:$YT$261,0)),INDEX('Leche Desnatada Back Data'!$A$261:$YT$287,MATCH($B13,'Leche Desnatada Back Data'!$A$261:$A$287,0),MATCH(J$5,'Leche Desnatada Back Data'!$A$261:$YT$261,0)),INDEX('Leche Semidesnatada Back Data'!$A$261:$YT$287,MATCH($B13,'Leche Semidesnatada Back Data'!$A$261:$A$287,0),MATCH(J$5,'Leche Semidesnatada Back Data'!$A$261:$YT$261,0)))</f>
        <v>5.95</v>
      </c>
      <c r="K13" s="38">
        <f t="array" ref="K13">CHOOSE(Enlaces!$G$1,INDEX('TOTAL LECHE LIQUIDA Back Data'!$A$261:$YY$287,MATCH($B13,'TOTAL LECHE LIQUIDA Back Data'!$A$261:$A$287,0),MATCH(K$5,'TOTAL LECHE LIQUIDA Back Data'!$A$261:$YY$261,0)),INDEX('Leche Entera Back Data'!$A$261:$YT$287,MATCH($B13,'Leche Entera Back Data'!$A$261:$A$287,0),MATCH(K$5,'Leche Entera Back Data'!$A$261:$YT$261,0)),INDEX('Leche Desnatada Back Data'!$A$261:$YT$287,MATCH($B13,'Leche Desnatada Back Data'!$A$261:$A$287,0),MATCH(K$5,'Leche Desnatada Back Data'!$A$261:$YT$261,0)),INDEX('Leche Semidesnatada Back Data'!$A$261:$YT$287,MATCH($B13,'Leche Semidesnatada Back Data'!$A$261:$A$287,0),MATCH(K$5,'Leche Semidesnatada Back Data'!$A$261:$YT$261,0)))</f>
        <v>6.43</v>
      </c>
      <c r="L13" s="38">
        <f t="array" ref="L13">CHOOSE(Enlaces!$G$1,INDEX('TOTAL LECHE LIQUIDA Back Data'!$A$261:$YY$287,MATCH($B13,'TOTAL LECHE LIQUIDA Back Data'!$A$261:$A$287,0),MATCH(L$5,'TOTAL LECHE LIQUIDA Back Data'!$A$261:$YY$261,0)),INDEX('Leche Entera Back Data'!$A$261:$YT$287,MATCH($B13,'Leche Entera Back Data'!$A$261:$A$287,0),MATCH(L$5,'Leche Entera Back Data'!$A$261:$YT$261,0)),INDEX('Leche Desnatada Back Data'!$A$261:$YT$287,MATCH($B13,'Leche Desnatada Back Data'!$A$261:$A$287,0),MATCH(L$5,'Leche Desnatada Back Data'!$A$261:$YT$261,0)),INDEX('Leche Semidesnatada Back Data'!$A$261:$YT$287,MATCH($B13,'Leche Semidesnatada Back Data'!$A$261:$A$287,0),MATCH(L$5,'Leche Semidesnatada Back Data'!$A$261:$YT$261,0)))</f>
        <v>6.86</v>
      </c>
      <c r="M13" s="38">
        <f t="array" ref="M13">CHOOSE(Enlaces!$G$1,INDEX('TOTAL LECHE LIQUIDA Back Data'!$A$261:$YY$287,MATCH($B13,'TOTAL LECHE LIQUIDA Back Data'!$A$261:$A$287,0),MATCH(M$5,'TOTAL LECHE LIQUIDA Back Data'!$A$261:$YY$261,0)),INDEX('Leche Entera Back Data'!$A$261:$YT$287,MATCH($B13,'Leche Entera Back Data'!$A$261:$A$287,0),MATCH(M$5,'Leche Entera Back Data'!$A$261:$YT$261,0)),INDEX('Leche Desnatada Back Data'!$A$261:$YT$287,MATCH($B13,'Leche Desnatada Back Data'!$A$261:$A$287,0),MATCH(M$5,'Leche Desnatada Back Data'!$A$261:$YT$261,0)),INDEX('Leche Semidesnatada Back Data'!$A$261:$YT$287,MATCH($B13,'Leche Semidesnatada Back Data'!$A$261:$A$287,0),MATCH(M$5,'Leche Semidesnatada Back Data'!$A$261:$YT$261,0)))</f>
        <v>6.51</v>
      </c>
      <c r="N13" s="38">
        <f t="array" ref="N13">CHOOSE(Enlaces!$G$1,INDEX('TOTAL LECHE LIQUIDA Back Data'!$A$261:$YY$287,MATCH($B13,'TOTAL LECHE LIQUIDA Back Data'!$A$261:$A$287,0),MATCH(N$5,'TOTAL LECHE LIQUIDA Back Data'!$A$261:$YY$261,0)),INDEX('Leche Entera Back Data'!$A$261:$YT$287,MATCH($B13,'Leche Entera Back Data'!$A$261:$A$287,0),MATCH(N$5,'Leche Entera Back Data'!$A$261:$YT$261,0)),INDEX('Leche Desnatada Back Data'!$A$261:$YT$287,MATCH($B13,'Leche Desnatada Back Data'!$A$261:$A$287,0),MATCH(N$5,'Leche Desnatada Back Data'!$A$261:$YT$261,0)),INDEX('Leche Semidesnatada Back Data'!$A$261:$YT$287,MATCH($B13,'Leche Semidesnatada Back Data'!$A$261:$A$287,0),MATCH(N$5,'Leche Semidesnatada Back Data'!$A$261:$YT$261,0)))</f>
        <v>7.92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Data'!$A$261:$YY$287,MATCH($B14,'TOTAL LECHE LIQUIDA Back Data'!$A$261:$A$287,0),MATCH(C$5,'TOTAL LECHE LIQUIDA Back Data'!$A$261:$YY$261,0)),INDEX('Leche Entera Back Data'!$A$261:$YT$287,MATCH($B14,'Leche Entera Back Data'!$A$261:$A$287,0),MATCH(C$5,'Leche Entera Back Data'!$A$261:$YT$261,0)),INDEX('Leche Desnatada Back Data'!$A$261:$YT$287,MATCH($B14,'Leche Desnatada Back Data'!$A$261:$A$287,0),MATCH(C$5,'Leche Desnatada Back Data'!$A$261:$YT$261,0)),INDEX('Leche Semidesnatada Back Data'!$A$261:$YT$287,MATCH($B14,'Leche Semidesnatada Back Data'!$A$261:$A$287,0),MATCH(C$5,'Leche Semidesnatada Back Data'!$A$261:$YT$261,0)))</f>
        <v>10.08</v>
      </c>
      <c r="D14" s="38">
        <f t="array" ref="D14">CHOOSE(Enlaces!$G$1,INDEX('TOTAL LECHE LIQUIDA Back Data'!$A$261:$YY$287,MATCH($B14,'TOTAL LECHE LIQUIDA Back Data'!$A$261:$A$287,0),MATCH(D$5,'TOTAL LECHE LIQUIDA Back Data'!$A$261:$YY$261,0)),INDEX('Leche Entera Back Data'!$A$261:$YT$287,MATCH($B14,'Leche Entera Back Data'!$A$261:$A$287,0),MATCH(D$5,'Leche Entera Back Data'!$A$261:$YT$261,0)),INDEX('Leche Desnatada Back Data'!$A$261:$YT$287,MATCH($B14,'Leche Desnatada Back Data'!$A$261:$A$287,0),MATCH(D$5,'Leche Desnatada Back Data'!$A$261:$YT$261,0)),INDEX('Leche Semidesnatada Back Data'!$A$261:$YT$287,MATCH($B14,'Leche Semidesnatada Back Data'!$A$261:$A$287,0),MATCH(D$5,'Leche Semidesnatada Back Data'!$A$261:$YT$261,0)))</f>
        <v>9.41</v>
      </c>
      <c r="E14" s="38">
        <f t="array" ref="E14">CHOOSE(Enlaces!$G$1,INDEX('TOTAL LECHE LIQUIDA Back Data'!$A$261:$YY$287,MATCH($B14,'TOTAL LECHE LIQUIDA Back Data'!$A$261:$A$287,0),MATCH(E$5,'TOTAL LECHE LIQUIDA Back Data'!$A$261:$YY$261,0)),INDEX('Leche Entera Back Data'!$A$261:$YT$287,MATCH($B14,'Leche Entera Back Data'!$A$261:$A$287,0),MATCH(E$5,'Leche Entera Back Data'!$A$261:$YT$261,0)),INDEX('Leche Desnatada Back Data'!$A$261:$YT$287,MATCH($B14,'Leche Desnatada Back Data'!$A$261:$A$287,0),MATCH(E$5,'Leche Desnatada Back Data'!$A$261:$YT$261,0)),INDEX('Leche Semidesnatada Back Data'!$A$261:$YT$287,MATCH($B14,'Leche Semidesnatada Back Data'!$A$261:$A$287,0),MATCH(E$5,'Leche Semidesnatada Back Data'!$A$261:$YT$261,0)))</f>
        <v>9.66</v>
      </c>
      <c r="F14" s="38">
        <f t="array" ref="F14">CHOOSE(Enlaces!$G$1,INDEX('TOTAL LECHE LIQUIDA Back Data'!$A$261:$YY$287,MATCH($B14,'TOTAL LECHE LIQUIDA Back Data'!$A$261:$A$287,0),MATCH(F$5,'TOTAL LECHE LIQUIDA Back Data'!$A$261:$YY$261,0)),INDEX('Leche Entera Back Data'!$A$261:$YT$287,MATCH($B14,'Leche Entera Back Data'!$A$261:$A$287,0),MATCH(F$5,'Leche Entera Back Data'!$A$261:$YT$261,0)),INDEX('Leche Desnatada Back Data'!$A$261:$YT$287,MATCH($B14,'Leche Desnatada Back Data'!$A$261:$A$287,0),MATCH(F$5,'Leche Desnatada Back Data'!$A$261:$YT$261,0)),INDEX('Leche Semidesnatada Back Data'!$A$261:$YT$287,MATCH($B14,'Leche Semidesnatada Back Data'!$A$261:$A$287,0),MATCH(F$5,'Leche Semidesnatada Back Data'!$A$261:$YT$261,0)))</f>
        <v>9.58</v>
      </c>
      <c r="G14" s="38">
        <f t="array" ref="G14">CHOOSE(Enlaces!$G$1,INDEX('TOTAL LECHE LIQUIDA Back Data'!$A$261:$YY$287,MATCH($B14,'TOTAL LECHE LIQUIDA Back Data'!$A$261:$A$287,0),MATCH(G$5,'TOTAL LECHE LIQUIDA Back Data'!$A$261:$YY$261,0)),INDEX('Leche Entera Back Data'!$A$261:$YT$287,MATCH($B14,'Leche Entera Back Data'!$A$261:$A$287,0),MATCH(G$5,'Leche Entera Back Data'!$A$261:$YT$261,0)),INDEX('Leche Desnatada Back Data'!$A$261:$YT$287,MATCH($B14,'Leche Desnatada Back Data'!$A$261:$A$287,0),MATCH(G$5,'Leche Desnatada Back Data'!$A$261:$YT$261,0)),INDEX('Leche Semidesnatada Back Data'!$A$261:$YT$287,MATCH($B14,'Leche Semidesnatada Back Data'!$A$261:$A$287,0),MATCH(G$5,'Leche Semidesnatada Back Data'!$A$261:$YT$261,0)))</f>
        <v>8.9499999999999993</v>
      </c>
      <c r="H14" s="38">
        <f t="array" ref="H14">CHOOSE(Enlaces!$G$1,INDEX('TOTAL LECHE LIQUIDA Back Data'!$A$261:$YY$287,MATCH($B14,'TOTAL LECHE LIQUIDA Back Data'!$A$261:$A$287,0),MATCH(H$5,'TOTAL LECHE LIQUIDA Back Data'!$A$261:$YY$261,0)),INDEX('Leche Entera Back Data'!$A$261:$YT$287,MATCH($B14,'Leche Entera Back Data'!$A$261:$A$287,0),MATCH(H$5,'Leche Entera Back Data'!$A$261:$YT$261,0)),INDEX('Leche Desnatada Back Data'!$A$261:$YT$287,MATCH($B14,'Leche Desnatada Back Data'!$A$261:$A$287,0),MATCH(H$5,'Leche Desnatada Back Data'!$A$261:$YT$261,0)),INDEX('Leche Semidesnatada Back Data'!$A$261:$YT$287,MATCH($B14,'Leche Semidesnatada Back Data'!$A$261:$A$287,0),MATCH(H$5,'Leche Semidesnatada Back Data'!$A$261:$YT$261,0)))</f>
        <v>9.18</v>
      </c>
      <c r="I14" s="38">
        <f t="array" ref="I14">CHOOSE(Enlaces!$G$1,INDEX('TOTAL LECHE LIQUIDA Back Data'!$A$261:$YY$287,MATCH($B14,'TOTAL LECHE LIQUIDA Back Data'!$A$261:$A$287,0),MATCH(I$5,'TOTAL LECHE LIQUIDA Back Data'!$A$261:$YY$261,0)),INDEX('Leche Entera Back Data'!$A$261:$YT$287,MATCH($B14,'Leche Entera Back Data'!$A$261:$A$287,0),MATCH(I$5,'Leche Entera Back Data'!$A$261:$YT$261,0)),INDEX('Leche Desnatada Back Data'!$A$261:$YT$287,MATCH($B14,'Leche Desnatada Back Data'!$A$261:$A$287,0),MATCH(I$5,'Leche Desnatada Back Data'!$A$261:$YT$261,0)),INDEX('Leche Semidesnatada Back Data'!$A$261:$YT$287,MATCH($B14,'Leche Semidesnatada Back Data'!$A$261:$A$287,0),MATCH(I$5,'Leche Semidesnatada Back Data'!$A$261:$YT$261,0)))</f>
        <v>9.6999999999999993</v>
      </c>
      <c r="J14" s="38">
        <f t="array" ref="J14">CHOOSE(Enlaces!$G$1,INDEX('TOTAL LECHE LIQUIDA Back Data'!$A$261:$YY$287,MATCH($B14,'TOTAL LECHE LIQUIDA Back Data'!$A$261:$A$287,0),MATCH(J$5,'TOTAL LECHE LIQUIDA Back Data'!$A$261:$YY$261,0)),INDEX('Leche Entera Back Data'!$A$261:$YT$287,MATCH($B14,'Leche Entera Back Data'!$A$261:$A$287,0),MATCH(J$5,'Leche Entera Back Data'!$A$261:$YT$261,0)),INDEX('Leche Desnatada Back Data'!$A$261:$YT$287,MATCH($B14,'Leche Desnatada Back Data'!$A$261:$A$287,0),MATCH(J$5,'Leche Desnatada Back Data'!$A$261:$YT$261,0)),INDEX('Leche Semidesnatada Back Data'!$A$261:$YT$287,MATCH($B14,'Leche Semidesnatada Back Data'!$A$261:$A$287,0),MATCH(J$5,'Leche Semidesnatada Back Data'!$A$261:$YT$261,0)))</f>
        <v>8.9600000000000009</v>
      </c>
      <c r="K14" s="38">
        <f t="array" ref="K14">CHOOSE(Enlaces!$G$1,INDEX('TOTAL LECHE LIQUIDA Back Data'!$A$261:$YY$287,MATCH($B14,'TOTAL LECHE LIQUIDA Back Data'!$A$261:$A$287,0),MATCH(K$5,'TOTAL LECHE LIQUIDA Back Data'!$A$261:$YY$261,0)),INDEX('Leche Entera Back Data'!$A$261:$YT$287,MATCH($B14,'Leche Entera Back Data'!$A$261:$A$287,0),MATCH(K$5,'Leche Entera Back Data'!$A$261:$YT$261,0)),INDEX('Leche Desnatada Back Data'!$A$261:$YT$287,MATCH($B14,'Leche Desnatada Back Data'!$A$261:$A$287,0),MATCH(K$5,'Leche Desnatada Back Data'!$A$261:$YT$261,0)),INDEX('Leche Semidesnatada Back Data'!$A$261:$YT$287,MATCH($B14,'Leche Semidesnatada Back Data'!$A$261:$A$287,0),MATCH(K$5,'Leche Semidesnatada Back Data'!$A$261:$YT$261,0)))</f>
        <v>7.28</v>
      </c>
      <c r="L14" s="38">
        <f t="array" ref="L14">CHOOSE(Enlaces!$G$1,INDEX('TOTAL LECHE LIQUIDA Back Data'!$A$261:$YY$287,MATCH($B14,'TOTAL LECHE LIQUIDA Back Data'!$A$261:$A$287,0),MATCH(L$5,'TOTAL LECHE LIQUIDA Back Data'!$A$261:$YY$261,0)),INDEX('Leche Entera Back Data'!$A$261:$YT$287,MATCH($B14,'Leche Entera Back Data'!$A$261:$A$287,0),MATCH(L$5,'Leche Entera Back Data'!$A$261:$YT$261,0)),INDEX('Leche Desnatada Back Data'!$A$261:$YT$287,MATCH($B14,'Leche Desnatada Back Data'!$A$261:$A$287,0),MATCH(L$5,'Leche Desnatada Back Data'!$A$261:$YT$261,0)),INDEX('Leche Semidesnatada Back Data'!$A$261:$YT$287,MATCH($B14,'Leche Semidesnatada Back Data'!$A$261:$A$287,0),MATCH(L$5,'Leche Semidesnatada Back Data'!$A$261:$YT$261,0)))</f>
        <v>10.01</v>
      </c>
      <c r="M14" s="38">
        <f t="array" ref="M14">CHOOSE(Enlaces!$G$1,INDEX('TOTAL LECHE LIQUIDA Back Data'!$A$261:$YY$287,MATCH($B14,'TOTAL LECHE LIQUIDA Back Data'!$A$261:$A$287,0),MATCH(M$5,'TOTAL LECHE LIQUIDA Back Data'!$A$261:$YY$261,0)),INDEX('Leche Entera Back Data'!$A$261:$YT$287,MATCH($B14,'Leche Entera Back Data'!$A$261:$A$287,0),MATCH(M$5,'Leche Entera Back Data'!$A$261:$YT$261,0)),INDEX('Leche Desnatada Back Data'!$A$261:$YT$287,MATCH($B14,'Leche Desnatada Back Data'!$A$261:$A$287,0),MATCH(M$5,'Leche Desnatada Back Data'!$A$261:$YT$261,0)),INDEX('Leche Semidesnatada Back Data'!$A$261:$YT$287,MATCH($B14,'Leche Semidesnatada Back Data'!$A$261:$A$287,0),MATCH(M$5,'Leche Semidesnatada Back Data'!$A$261:$YT$261,0)))</f>
        <v>8.3000000000000007</v>
      </c>
      <c r="N14" s="38">
        <f t="array" ref="N14">CHOOSE(Enlaces!$G$1,INDEX('TOTAL LECHE LIQUIDA Back Data'!$A$261:$YY$287,MATCH($B14,'TOTAL LECHE LIQUIDA Back Data'!$A$261:$A$287,0),MATCH(N$5,'TOTAL LECHE LIQUIDA Back Data'!$A$261:$YY$261,0)),INDEX('Leche Entera Back Data'!$A$261:$YT$287,MATCH($B14,'Leche Entera Back Data'!$A$261:$A$287,0),MATCH(N$5,'Leche Entera Back Data'!$A$261:$YT$261,0)),INDEX('Leche Desnatada Back Data'!$A$261:$YT$287,MATCH($B14,'Leche Desnatada Back Data'!$A$261:$A$287,0),MATCH(N$5,'Leche Desnatada Back Data'!$A$261:$YT$261,0)),INDEX('Leche Semidesnatada Back Data'!$A$261:$YT$287,MATCH($B14,'Leche Semidesnatada Back Data'!$A$261:$A$287,0),MATCH(N$5,'Leche Semidesnatada Back Data'!$A$261:$YT$261,0)))</f>
        <v>7.25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Data'!$A$261:$YY$287,MATCH($B15,'TOTAL LECHE LIQUIDA Back Data'!$A$261:$A$287,0),MATCH(C$5,'TOTAL LECHE LIQUIDA Back Data'!$A$261:$YY$261,0)),INDEX('Leche Entera Back Data'!$A$261:$YT$287,MATCH($B15,'Leche Entera Back Data'!$A$261:$A$287,0),MATCH(C$5,'Leche Entera Back Data'!$A$261:$YT$261,0)),INDEX('Leche Desnatada Back Data'!$A$261:$YT$287,MATCH($B15,'Leche Desnatada Back Data'!$A$261:$A$287,0),MATCH(C$5,'Leche Desnatada Back Data'!$A$261:$YT$261,0)),INDEX('Leche Semidesnatada Back Data'!$A$261:$YT$287,MATCH($B15,'Leche Semidesnatada Back Data'!$A$261:$A$287,0),MATCH(C$5,'Leche Semidesnatada Back Data'!$A$261:$YT$261,0)))</f>
        <v>18.350000000000001</v>
      </c>
      <c r="D15" s="38">
        <f t="array" ref="D15">CHOOSE(Enlaces!$G$1,INDEX('TOTAL LECHE LIQUIDA Back Data'!$A$261:$YY$287,MATCH($B15,'TOTAL LECHE LIQUIDA Back Data'!$A$261:$A$287,0),MATCH(D$5,'TOTAL LECHE LIQUIDA Back Data'!$A$261:$YY$261,0)),INDEX('Leche Entera Back Data'!$A$261:$YT$287,MATCH($B15,'Leche Entera Back Data'!$A$261:$A$287,0),MATCH(D$5,'Leche Entera Back Data'!$A$261:$YT$261,0)),INDEX('Leche Desnatada Back Data'!$A$261:$YT$287,MATCH($B15,'Leche Desnatada Back Data'!$A$261:$A$287,0),MATCH(D$5,'Leche Desnatada Back Data'!$A$261:$YT$261,0)),INDEX('Leche Semidesnatada Back Data'!$A$261:$YT$287,MATCH($B15,'Leche Semidesnatada Back Data'!$A$261:$A$287,0),MATCH(D$5,'Leche Semidesnatada Back Data'!$A$261:$YT$261,0)))</f>
        <v>18.260000000000002</v>
      </c>
      <c r="E15" s="38">
        <f t="array" ref="E15">CHOOSE(Enlaces!$G$1,INDEX('TOTAL LECHE LIQUIDA Back Data'!$A$261:$YY$287,MATCH($B15,'TOTAL LECHE LIQUIDA Back Data'!$A$261:$A$287,0),MATCH(E$5,'TOTAL LECHE LIQUIDA Back Data'!$A$261:$YY$261,0)),INDEX('Leche Entera Back Data'!$A$261:$YT$287,MATCH($B15,'Leche Entera Back Data'!$A$261:$A$287,0),MATCH(E$5,'Leche Entera Back Data'!$A$261:$YT$261,0)),INDEX('Leche Desnatada Back Data'!$A$261:$YT$287,MATCH($B15,'Leche Desnatada Back Data'!$A$261:$A$287,0),MATCH(E$5,'Leche Desnatada Back Data'!$A$261:$YT$261,0)),INDEX('Leche Semidesnatada Back Data'!$A$261:$YT$287,MATCH($B15,'Leche Semidesnatada Back Data'!$A$261:$A$287,0),MATCH(E$5,'Leche Semidesnatada Back Data'!$A$261:$YT$261,0)))</f>
        <v>19.329999999999998</v>
      </c>
      <c r="F15" s="38">
        <f t="array" ref="F15">CHOOSE(Enlaces!$G$1,INDEX('TOTAL LECHE LIQUIDA Back Data'!$A$261:$YY$287,MATCH($B15,'TOTAL LECHE LIQUIDA Back Data'!$A$261:$A$287,0),MATCH(F$5,'TOTAL LECHE LIQUIDA Back Data'!$A$261:$YY$261,0)),INDEX('Leche Entera Back Data'!$A$261:$YT$287,MATCH($B15,'Leche Entera Back Data'!$A$261:$A$287,0),MATCH(F$5,'Leche Entera Back Data'!$A$261:$YT$261,0)),INDEX('Leche Desnatada Back Data'!$A$261:$YT$287,MATCH($B15,'Leche Desnatada Back Data'!$A$261:$A$287,0),MATCH(F$5,'Leche Desnatada Back Data'!$A$261:$YT$261,0)),INDEX('Leche Semidesnatada Back Data'!$A$261:$YT$287,MATCH($B15,'Leche Semidesnatada Back Data'!$A$261:$A$287,0),MATCH(F$5,'Leche Semidesnatada Back Data'!$A$261:$YT$261,0)))</f>
        <v>18.79</v>
      </c>
      <c r="G15" s="38">
        <f t="array" ref="G15">CHOOSE(Enlaces!$G$1,INDEX('TOTAL LECHE LIQUIDA Back Data'!$A$261:$YY$287,MATCH($B15,'TOTAL LECHE LIQUIDA Back Data'!$A$261:$A$287,0),MATCH(G$5,'TOTAL LECHE LIQUIDA Back Data'!$A$261:$YY$261,0)),INDEX('Leche Entera Back Data'!$A$261:$YT$287,MATCH($B15,'Leche Entera Back Data'!$A$261:$A$287,0),MATCH(G$5,'Leche Entera Back Data'!$A$261:$YT$261,0)),INDEX('Leche Desnatada Back Data'!$A$261:$YT$287,MATCH($B15,'Leche Desnatada Back Data'!$A$261:$A$287,0),MATCH(G$5,'Leche Desnatada Back Data'!$A$261:$YT$261,0)),INDEX('Leche Semidesnatada Back Data'!$A$261:$YT$287,MATCH($B15,'Leche Semidesnatada Back Data'!$A$261:$A$287,0),MATCH(G$5,'Leche Semidesnatada Back Data'!$A$261:$YT$261,0)))</f>
        <v>19.760000000000002</v>
      </c>
      <c r="H15" s="38">
        <f t="array" ref="H15">CHOOSE(Enlaces!$G$1,INDEX('TOTAL LECHE LIQUIDA Back Data'!$A$261:$YY$287,MATCH($B15,'TOTAL LECHE LIQUIDA Back Data'!$A$261:$A$287,0),MATCH(H$5,'TOTAL LECHE LIQUIDA Back Data'!$A$261:$YY$261,0)),INDEX('Leche Entera Back Data'!$A$261:$YT$287,MATCH($B15,'Leche Entera Back Data'!$A$261:$A$287,0),MATCH(H$5,'Leche Entera Back Data'!$A$261:$YT$261,0)),INDEX('Leche Desnatada Back Data'!$A$261:$YT$287,MATCH($B15,'Leche Desnatada Back Data'!$A$261:$A$287,0),MATCH(H$5,'Leche Desnatada Back Data'!$A$261:$YT$261,0)),INDEX('Leche Semidesnatada Back Data'!$A$261:$YT$287,MATCH($B15,'Leche Semidesnatada Back Data'!$A$261:$A$287,0),MATCH(H$5,'Leche Semidesnatada Back Data'!$A$261:$YT$261,0)))</f>
        <v>19.829999999999998</v>
      </c>
      <c r="I15" s="38">
        <f t="array" ref="I15">CHOOSE(Enlaces!$G$1,INDEX('TOTAL LECHE LIQUIDA Back Data'!$A$261:$YY$287,MATCH($B15,'TOTAL LECHE LIQUIDA Back Data'!$A$261:$A$287,0),MATCH(I$5,'TOTAL LECHE LIQUIDA Back Data'!$A$261:$YY$261,0)),INDEX('Leche Entera Back Data'!$A$261:$YT$287,MATCH($B15,'Leche Entera Back Data'!$A$261:$A$287,0),MATCH(I$5,'Leche Entera Back Data'!$A$261:$YT$261,0)),INDEX('Leche Desnatada Back Data'!$A$261:$YT$287,MATCH($B15,'Leche Desnatada Back Data'!$A$261:$A$287,0),MATCH(I$5,'Leche Desnatada Back Data'!$A$261:$YT$261,0)),INDEX('Leche Semidesnatada Back Data'!$A$261:$YT$287,MATCH($B15,'Leche Semidesnatada Back Data'!$A$261:$A$287,0),MATCH(I$5,'Leche Semidesnatada Back Data'!$A$261:$YT$261,0)))</f>
        <v>18.809999999999999</v>
      </c>
      <c r="J15" s="38">
        <f t="array" ref="J15">CHOOSE(Enlaces!$G$1,INDEX('TOTAL LECHE LIQUIDA Back Data'!$A$261:$YY$287,MATCH($B15,'TOTAL LECHE LIQUIDA Back Data'!$A$261:$A$287,0),MATCH(J$5,'TOTAL LECHE LIQUIDA Back Data'!$A$261:$YY$261,0)),INDEX('Leche Entera Back Data'!$A$261:$YT$287,MATCH($B15,'Leche Entera Back Data'!$A$261:$A$287,0),MATCH(J$5,'Leche Entera Back Data'!$A$261:$YT$261,0)),INDEX('Leche Desnatada Back Data'!$A$261:$YT$287,MATCH($B15,'Leche Desnatada Back Data'!$A$261:$A$287,0),MATCH(J$5,'Leche Desnatada Back Data'!$A$261:$YT$261,0)),INDEX('Leche Semidesnatada Back Data'!$A$261:$YT$287,MATCH($B15,'Leche Semidesnatada Back Data'!$A$261:$A$287,0),MATCH(J$5,'Leche Semidesnatada Back Data'!$A$261:$YT$261,0)))</f>
        <v>19.559999999999999</v>
      </c>
      <c r="K15" s="38">
        <f t="array" ref="K15">CHOOSE(Enlaces!$G$1,INDEX('TOTAL LECHE LIQUIDA Back Data'!$A$261:$YY$287,MATCH($B15,'TOTAL LECHE LIQUIDA Back Data'!$A$261:$A$287,0),MATCH(K$5,'TOTAL LECHE LIQUIDA Back Data'!$A$261:$YY$261,0)),INDEX('Leche Entera Back Data'!$A$261:$YT$287,MATCH($B15,'Leche Entera Back Data'!$A$261:$A$287,0),MATCH(K$5,'Leche Entera Back Data'!$A$261:$YT$261,0)),INDEX('Leche Desnatada Back Data'!$A$261:$YT$287,MATCH($B15,'Leche Desnatada Back Data'!$A$261:$A$287,0),MATCH(K$5,'Leche Desnatada Back Data'!$A$261:$YT$261,0)),INDEX('Leche Semidesnatada Back Data'!$A$261:$YT$287,MATCH($B15,'Leche Semidesnatada Back Data'!$A$261:$A$287,0),MATCH(K$5,'Leche Semidesnatada Back Data'!$A$261:$YT$261,0)))</f>
        <v>19.829999999999998</v>
      </c>
      <c r="L15" s="38">
        <f t="array" ref="L15">CHOOSE(Enlaces!$G$1,INDEX('TOTAL LECHE LIQUIDA Back Data'!$A$261:$YY$287,MATCH($B15,'TOTAL LECHE LIQUIDA Back Data'!$A$261:$A$287,0),MATCH(L$5,'TOTAL LECHE LIQUIDA Back Data'!$A$261:$YY$261,0)),INDEX('Leche Entera Back Data'!$A$261:$YT$287,MATCH($B15,'Leche Entera Back Data'!$A$261:$A$287,0),MATCH(L$5,'Leche Entera Back Data'!$A$261:$YT$261,0)),INDEX('Leche Desnatada Back Data'!$A$261:$YT$287,MATCH($B15,'Leche Desnatada Back Data'!$A$261:$A$287,0),MATCH(L$5,'Leche Desnatada Back Data'!$A$261:$YT$261,0)),INDEX('Leche Semidesnatada Back Data'!$A$261:$YT$287,MATCH($B15,'Leche Semidesnatada Back Data'!$A$261:$A$287,0),MATCH(L$5,'Leche Semidesnatada Back Data'!$A$261:$YT$261,0)))</f>
        <v>17.71</v>
      </c>
      <c r="M15" s="38">
        <f t="array" ref="M15">CHOOSE(Enlaces!$G$1,INDEX('TOTAL LECHE LIQUIDA Back Data'!$A$261:$YY$287,MATCH($B15,'TOTAL LECHE LIQUIDA Back Data'!$A$261:$A$287,0),MATCH(M$5,'TOTAL LECHE LIQUIDA Back Data'!$A$261:$YY$261,0)),INDEX('Leche Entera Back Data'!$A$261:$YT$287,MATCH($B15,'Leche Entera Back Data'!$A$261:$A$287,0),MATCH(M$5,'Leche Entera Back Data'!$A$261:$YT$261,0)),INDEX('Leche Desnatada Back Data'!$A$261:$YT$287,MATCH($B15,'Leche Desnatada Back Data'!$A$261:$A$287,0),MATCH(M$5,'Leche Desnatada Back Data'!$A$261:$YT$261,0)),INDEX('Leche Semidesnatada Back Data'!$A$261:$YT$287,MATCH($B15,'Leche Semidesnatada Back Data'!$A$261:$A$287,0),MATCH(M$5,'Leche Semidesnatada Back Data'!$A$261:$YT$261,0)))</f>
        <v>19.05</v>
      </c>
      <c r="N15" s="38">
        <f t="array" ref="N15">CHOOSE(Enlaces!$G$1,INDEX('TOTAL LECHE LIQUIDA Back Data'!$A$261:$YY$287,MATCH($B15,'TOTAL LECHE LIQUIDA Back Data'!$A$261:$A$287,0),MATCH(N$5,'TOTAL LECHE LIQUIDA Back Data'!$A$261:$YY$261,0)),INDEX('Leche Entera Back Data'!$A$261:$YT$287,MATCH($B15,'Leche Entera Back Data'!$A$261:$A$287,0),MATCH(N$5,'Leche Entera Back Data'!$A$261:$YT$261,0)),INDEX('Leche Desnatada Back Data'!$A$261:$YT$287,MATCH($B15,'Leche Desnatada Back Data'!$A$261:$A$287,0),MATCH(N$5,'Leche Desnatada Back Data'!$A$261:$YT$261,0)),INDEX('Leche Semidesnatada Back Data'!$A$261:$YT$287,MATCH($B15,'Leche Semidesnatada Back Data'!$A$261:$A$287,0),MATCH(N$5,'Leche Semidesnatada Back Data'!$A$261:$YT$261,0)))</f>
        <v>18.18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Data'!$A$261:$YY$287,MATCH($B16,'TOTAL LECHE LIQUIDA Back Data'!$A$261:$A$287,0),MATCH(C$5,'TOTAL LECHE LIQUIDA Back Data'!$A$261:$YY$261,0)),INDEX('Leche Entera Back Data'!$A$261:$YT$287,MATCH($B16,'Leche Entera Back Data'!$A$261:$A$287,0),MATCH(C$5,'Leche Entera Back Data'!$A$261:$YT$261,0)),INDEX('Leche Desnatada Back Data'!$A$261:$YT$287,MATCH($B16,'Leche Desnatada Back Data'!$A$261:$A$287,0),MATCH(C$5,'Leche Desnatada Back Data'!$A$261:$YT$261,0)),INDEX('Leche Semidesnatada Back Data'!$A$261:$YT$287,MATCH($B16,'Leche Semidesnatada Back Data'!$A$261:$A$287,0),MATCH(C$5,'Leche Semidesnatada Back Data'!$A$261:$YT$261,0)))</f>
        <v>4.51</v>
      </c>
      <c r="D16" s="38">
        <f t="array" ref="D16">CHOOSE(Enlaces!$G$1,INDEX('TOTAL LECHE LIQUIDA Back Data'!$A$261:$YY$287,MATCH($B16,'TOTAL LECHE LIQUIDA Back Data'!$A$261:$A$287,0),MATCH(D$5,'TOTAL LECHE LIQUIDA Back Data'!$A$261:$YY$261,0)),INDEX('Leche Entera Back Data'!$A$261:$YT$287,MATCH($B16,'Leche Entera Back Data'!$A$261:$A$287,0),MATCH(D$5,'Leche Entera Back Data'!$A$261:$YT$261,0)),INDEX('Leche Desnatada Back Data'!$A$261:$YT$287,MATCH($B16,'Leche Desnatada Back Data'!$A$261:$A$287,0),MATCH(D$5,'Leche Desnatada Back Data'!$A$261:$YT$261,0)),INDEX('Leche Semidesnatada Back Data'!$A$261:$YT$287,MATCH($B16,'Leche Semidesnatada Back Data'!$A$261:$A$287,0),MATCH(D$5,'Leche Semidesnatada Back Data'!$A$261:$YT$261,0)))</f>
        <v>3.62</v>
      </c>
      <c r="E16" s="38">
        <f t="array" ref="E16">CHOOSE(Enlaces!$G$1,INDEX('TOTAL LECHE LIQUIDA Back Data'!$A$261:$YY$287,MATCH($B16,'TOTAL LECHE LIQUIDA Back Data'!$A$261:$A$287,0),MATCH(E$5,'TOTAL LECHE LIQUIDA Back Data'!$A$261:$YY$261,0)),INDEX('Leche Entera Back Data'!$A$261:$YT$287,MATCH($B16,'Leche Entera Back Data'!$A$261:$A$287,0),MATCH(E$5,'Leche Entera Back Data'!$A$261:$YT$261,0)),INDEX('Leche Desnatada Back Data'!$A$261:$YT$287,MATCH($B16,'Leche Desnatada Back Data'!$A$261:$A$287,0),MATCH(E$5,'Leche Desnatada Back Data'!$A$261:$YT$261,0)),INDEX('Leche Semidesnatada Back Data'!$A$261:$YT$287,MATCH($B16,'Leche Semidesnatada Back Data'!$A$261:$A$287,0),MATCH(E$5,'Leche Semidesnatada Back Data'!$A$261:$YT$261,0)))</f>
        <v>3.33</v>
      </c>
      <c r="F16" s="38">
        <f t="array" ref="F16">CHOOSE(Enlaces!$G$1,INDEX('TOTAL LECHE LIQUIDA Back Data'!$A$261:$YY$287,MATCH($B16,'TOTAL LECHE LIQUIDA Back Data'!$A$261:$A$287,0),MATCH(F$5,'TOTAL LECHE LIQUIDA Back Data'!$A$261:$YY$261,0)),INDEX('Leche Entera Back Data'!$A$261:$YT$287,MATCH($B16,'Leche Entera Back Data'!$A$261:$A$287,0),MATCH(F$5,'Leche Entera Back Data'!$A$261:$YT$261,0)),INDEX('Leche Desnatada Back Data'!$A$261:$YT$287,MATCH($B16,'Leche Desnatada Back Data'!$A$261:$A$287,0),MATCH(F$5,'Leche Desnatada Back Data'!$A$261:$YT$261,0)),INDEX('Leche Semidesnatada Back Data'!$A$261:$YT$287,MATCH($B16,'Leche Semidesnatada Back Data'!$A$261:$A$287,0),MATCH(F$5,'Leche Semidesnatada Back Data'!$A$261:$YT$261,0)))</f>
        <v>3.47</v>
      </c>
      <c r="G16" s="38">
        <f t="array" ref="G16">CHOOSE(Enlaces!$G$1,INDEX('TOTAL LECHE LIQUIDA Back Data'!$A$261:$YY$287,MATCH($B16,'TOTAL LECHE LIQUIDA Back Data'!$A$261:$A$287,0),MATCH(G$5,'TOTAL LECHE LIQUIDA Back Data'!$A$261:$YY$261,0)),INDEX('Leche Entera Back Data'!$A$261:$YT$287,MATCH($B16,'Leche Entera Back Data'!$A$261:$A$287,0),MATCH(G$5,'Leche Entera Back Data'!$A$261:$YT$261,0)),INDEX('Leche Desnatada Back Data'!$A$261:$YT$287,MATCH($B16,'Leche Desnatada Back Data'!$A$261:$A$287,0),MATCH(G$5,'Leche Desnatada Back Data'!$A$261:$YT$261,0)),INDEX('Leche Semidesnatada Back Data'!$A$261:$YT$287,MATCH($B16,'Leche Semidesnatada Back Data'!$A$261:$A$287,0),MATCH(G$5,'Leche Semidesnatada Back Data'!$A$261:$YT$261,0)))</f>
        <v>3.53</v>
      </c>
      <c r="H16" s="38">
        <f t="array" ref="H16">CHOOSE(Enlaces!$G$1,INDEX('TOTAL LECHE LIQUIDA Back Data'!$A$261:$YY$287,MATCH($B16,'TOTAL LECHE LIQUIDA Back Data'!$A$261:$A$287,0),MATCH(H$5,'TOTAL LECHE LIQUIDA Back Data'!$A$261:$YY$261,0)),INDEX('Leche Entera Back Data'!$A$261:$YT$287,MATCH($B16,'Leche Entera Back Data'!$A$261:$A$287,0),MATCH(H$5,'Leche Entera Back Data'!$A$261:$YT$261,0)),INDEX('Leche Desnatada Back Data'!$A$261:$YT$287,MATCH($B16,'Leche Desnatada Back Data'!$A$261:$A$287,0),MATCH(H$5,'Leche Desnatada Back Data'!$A$261:$YT$261,0)),INDEX('Leche Semidesnatada Back Data'!$A$261:$YT$287,MATCH($B16,'Leche Semidesnatada Back Data'!$A$261:$A$287,0),MATCH(H$5,'Leche Semidesnatada Back Data'!$A$261:$YT$261,0)))</f>
        <v>3.67</v>
      </c>
      <c r="I16" s="38">
        <f t="array" ref="I16">CHOOSE(Enlaces!$G$1,INDEX('TOTAL LECHE LIQUIDA Back Data'!$A$261:$YY$287,MATCH($B16,'TOTAL LECHE LIQUIDA Back Data'!$A$261:$A$287,0),MATCH(I$5,'TOTAL LECHE LIQUIDA Back Data'!$A$261:$YY$261,0)),INDEX('Leche Entera Back Data'!$A$261:$YT$287,MATCH($B16,'Leche Entera Back Data'!$A$261:$A$287,0),MATCH(I$5,'Leche Entera Back Data'!$A$261:$YT$261,0)),INDEX('Leche Desnatada Back Data'!$A$261:$YT$287,MATCH($B16,'Leche Desnatada Back Data'!$A$261:$A$287,0),MATCH(I$5,'Leche Desnatada Back Data'!$A$261:$YT$261,0)),INDEX('Leche Semidesnatada Back Data'!$A$261:$YT$287,MATCH($B16,'Leche Semidesnatada Back Data'!$A$261:$A$287,0),MATCH(I$5,'Leche Semidesnatada Back Data'!$A$261:$YT$261,0)))</f>
        <v>3.78</v>
      </c>
      <c r="J16" s="38">
        <f t="array" ref="J16">CHOOSE(Enlaces!$G$1,INDEX('TOTAL LECHE LIQUIDA Back Data'!$A$261:$YY$287,MATCH($B16,'TOTAL LECHE LIQUIDA Back Data'!$A$261:$A$287,0),MATCH(J$5,'TOTAL LECHE LIQUIDA Back Data'!$A$261:$YY$261,0)),INDEX('Leche Entera Back Data'!$A$261:$YT$287,MATCH($B16,'Leche Entera Back Data'!$A$261:$A$287,0),MATCH(J$5,'Leche Entera Back Data'!$A$261:$YT$261,0)),INDEX('Leche Desnatada Back Data'!$A$261:$YT$287,MATCH($B16,'Leche Desnatada Back Data'!$A$261:$A$287,0),MATCH(J$5,'Leche Desnatada Back Data'!$A$261:$YT$261,0)),INDEX('Leche Semidesnatada Back Data'!$A$261:$YT$287,MATCH($B16,'Leche Semidesnatada Back Data'!$A$261:$A$287,0),MATCH(J$5,'Leche Semidesnatada Back Data'!$A$261:$YT$261,0)))</f>
        <v>3.13</v>
      </c>
      <c r="K16" s="38">
        <f t="array" ref="K16">CHOOSE(Enlaces!$G$1,INDEX('TOTAL LECHE LIQUIDA Back Data'!$A$261:$YY$287,MATCH($B16,'TOTAL LECHE LIQUIDA Back Data'!$A$261:$A$287,0),MATCH(K$5,'TOTAL LECHE LIQUIDA Back Data'!$A$261:$YY$261,0)),INDEX('Leche Entera Back Data'!$A$261:$YT$287,MATCH($B16,'Leche Entera Back Data'!$A$261:$A$287,0),MATCH(K$5,'Leche Entera Back Data'!$A$261:$YT$261,0)),INDEX('Leche Desnatada Back Data'!$A$261:$YT$287,MATCH($B16,'Leche Desnatada Back Data'!$A$261:$A$287,0),MATCH(K$5,'Leche Desnatada Back Data'!$A$261:$YT$261,0)),INDEX('Leche Semidesnatada Back Data'!$A$261:$YT$287,MATCH($B16,'Leche Semidesnatada Back Data'!$A$261:$A$287,0),MATCH(K$5,'Leche Semidesnatada Back Data'!$A$261:$YT$261,0)))</f>
        <v>3.63</v>
      </c>
      <c r="L16" s="38">
        <f t="array" ref="L16">CHOOSE(Enlaces!$G$1,INDEX('TOTAL LECHE LIQUIDA Back Data'!$A$261:$YY$287,MATCH($B16,'TOTAL LECHE LIQUIDA Back Data'!$A$261:$A$287,0),MATCH(L$5,'TOTAL LECHE LIQUIDA Back Data'!$A$261:$YY$261,0)),INDEX('Leche Entera Back Data'!$A$261:$YT$287,MATCH($B16,'Leche Entera Back Data'!$A$261:$A$287,0),MATCH(L$5,'Leche Entera Back Data'!$A$261:$YT$261,0)),INDEX('Leche Desnatada Back Data'!$A$261:$YT$287,MATCH($B16,'Leche Desnatada Back Data'!$A$261:$A$287,0),MATCH(L$5,'Leche Desnatada Back Data'!$A$261:$YT$261,0)),INDEX('Leche Semidesnatada Back Data'!$A$261:$YT$287,MATCH($B16,'Leche Semidesnatada Back Data'!$A$261:$A$287,0),MATCH(L$5,'Leche Semidesnatada Back Data'!$A$261:$YT$261,0)))</f>
        <v>3.33</v>
      </c>
      <c r="M16" s="38">
        <f t="array" ref="M16">CHOOSE(Enlaces!$G$1,INDEX('TOTAL LECHE LIQUIDA Back Data'!$A$261:$YY$287,MATCH($B16,'TOTAL LECHE LIQUIDA Back Data'!$A$261:$A$287,0),MATCH(M$5,'TOTAL LECHE LIQUIDA Back Data'!$A$261:$YY$261,0)),INDEX('Leche Entera Back Data'!$A$261:$YT$287,MATCH($B16,'Leche Entera Back Data'!$A$261:$A$287,0),MATCH(M$5,'Leche Entera Back Data'!$A$261:$YT$261,0)),INDEX('Leche Desnatada Back Data'!$A$261:$YT$287,MATCH($B16,'Leche Desnatada Back Data'!$A$261:$A$287,0),MATCH(M$5,'Leche Desnatada Back Data'!$A$261:$YT$261,0)),INDEX('Leche Semidesnatada Back Data'!$A$261:$YT$287,MATCH($B16,'Leche Semidesnatada Back Data'!$A$261:$A$287,0),MATCH(M$5,'Leche Semidesnatada Back Data'!$A$261:$YT$261,0)))</f>
        <v>3.15</v>
      </c>
      <c r="N16" s="38">
        <f t="array" ref="N16">CHOOSE(Enlaces!$G$1,INDEX('TOTAL LECHE LIQUIDA Back Data'!$A$261:$YY$287,MATCH($B16,'TOTAL LECHE LIQUIDA Back Data'!$A$261:$A$287,0),MATCH(N$5,'TOTAL LECHE LIQUIDA Back Data'!$A$261:$YY$261,0)),INDEX('Leche Entera Back Data'!$A$261:$YT$287,MATCH($B16,'Leche Entera Back Data'!$A$261:$A$287,0),MATCH(N$5,'Leche Entera Back Data'!$A$261:$YT$261,0)),INDEX('Leche Desnatada Back Data'!$A$261:$YT$287,MATCH($B16,'Leche Desnatada Back Data'!$A$261:$A$287,0),MATCH(N$5,'Leche Desnatada Back Data'!$A$261:$YT$261,0)),INDEX('Leche Semidesnatada Back Data'!$A$261:$YT$287,MATCH($B16,'Leche Semidesnatada Back Data'!$A$261:$A$287,0),MATCH(N$5,'Leche Semidesnatada Back Data'!$A$261:$YT$261,0)))</f>
        <v>3.18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Data'!$A$261:$YY$287,MATCH($B17,'TOTAL LECHE LIQUIDA Back Data'!$A$261:$A$287,0),MATCH(C$5,'TOTAL LECHE LIQUIDA Back Data'!$A$261:$YY$261,0)),INDEX('Leche Entera Back Data'!$A$261:$YT$287,MATCH($B17,'Leche Entera Back Data'!$A$261:$A$287,0),MATCH(C$5,'Leche Entera Back Data'!$A$261:$YT$261,0)),INDEX('Leche Desnatada Back Data'!$A$261:$YT$287,MATCH($B17,'Leche Desnatada Back Data'!$A$261:$A$287,0),MATCH(C$5,'Leche Desnatada Back Data'!$A$261:$YT$261,0)),INDEX('Leche Semidesnatada Back Data'!$A$261:$YT$287,MATCH($B17,'Leche Semidesnatada Back Data'!$A$261:$A$287,0),MATCH(C$5,'Leche Semidesnatada Back Data'!$A$261:$YT$261,0)))</f>
        <v>5.39</v>
      </c>
      <c r="D17" s="38">
        <f t="array" ref="D17">CHOOSE(Enlaces!$G$1,INDEX('TOTAL LECHE LIQUIDA Back Data'!$A$261:$YY$287,MATCH($B17,'TOTAL LECHE LIQUIDA Back Data'!$A$261:$A$287,0),MATCH(D$5,'TOTAL LECHE LIQUIDA Back Data'!$A$261:$YY$261,0)),INDEX('Leche Entera Back Data'!$A$261:$YT$287,MATCH($B17,'Leche Entera Back Data'!$A$261:$A$287,0),MATCH(D$5,'Leche Entera Back Data'!$A$261:$YT$261,0)),INDEX('Leche Desnatada Back Data'!$A$261:$YT$287,MATCH($B17,'Leche Desnatada Back Data'!$A$261:$A$287,0),MATCH(D$5,'Leche Desnatada Back Data'!$A$261:$YT$261,0)),INDEX('Leche Semidesnatada Back Data'!$A$261:$YT$287,MATCH($B17,'Leche Semidesnatada Back Data'!$A$261:$A$287,0),MATCH(D$5,'Leche Semidesnatada Back Data'!$A$261:$YT$261,0)))</f>
        <v>5.45</v>
      </c>
      <c r="E17" s="38">
        <f t="array" ref="E17">CHOOSE(Enlaces!$G$1,INDEX('TOTAL LECHE LIQUIDA Back Data'!$A$261:$YY$287,MATCH($B17,'TOTAL LECHE LIQUIDA Back Data'!$A$261:$A$287,0),MATCH(E$5,'TOTAL LECHE LIQUIDA Back Data'!$A$261:$YY$261,0)),INDEX('Leche Entera Back Data'!$A$261:$YT$287,MATCH($B17,'Leche Entera Back Data'!$A$261:$A$287,0),MATCH(E$5,'Leche Entera Back Data'!$A$261:$YT$261,0)),INDEX('Leche Desnatada Back Data'!$A$261:$YT$287,MATCH($B17,'Leche Desnatada Back Data'!$A$261:$A$287,0),MATCH(E$5,'Leche Desnatada Back Data'!$A$261:$YT$261,0)),INDEX('Leche Semidesnatada Back Data'!$A$261:$YT$287,MATCH($B17,'Leche Semidesnatada Back Data'!$A$261:$A$287,0),MATCH(E$5,'Leche Semidesnatada Back Data'!$A$261:$YT$261,0)))</f>
        <v>6.71</v>
      </c>
      <c r="F17" s="38">
        <f t="array" ref="F17">CHOOSE(Enlaces!$G$1,INDEX('TOTAL LECHE LIQUIDA Back Data'!$A$261:$YY$287,MATCH($B17,'TOTAL LECHE LIQUIDA Back Data'!$A$261:$A$287,0),MATCH(F$5,'TOTAL LECHE LIQUIDA Back Data'!$A$261:$YY$261,0)),INDEX('Leche Entera Back Data'!$A$261:$YT$287,MATCH($B17,'Leche Entera Back Data'!$A$261:$A$287,0),MATCH(F$5,'Leche Entera Back Data'!$A$261:$YT$261,0)),INDEX('Leche Desnatada Back Data'!$A$261:$YT$287,MATCH($B17,'Leche Desnatada Back Data'!$A$261:$A$287,0),MATCH(F$5,'Leche Desnatada Back Data'!$A$261:$YT$261,0)),INDEX('Leche Semidesnatada Back Data'!$A$261:$YT$287,MATCH($B17,'Leche Semidesnatada Back Data'!$A$261:$A$287,0),MATCH(F$5,'Leche Semidesnatada Back Data'!$A$261:$YT$261,0)))</f>
        <v>6.99</v>
      </c>
      <c r="G17" s="38">
        <f t="array" ref="G17">CHOOSE(Enlaces!$G$1,INDEX('TOTAL LECHE LIQUIDA Back Data'!$A$261:$YY$287,MATCH($B17,'TOTAL LECHE LIQUIDA Back Data'!$A$261:$A$287,0),MATCH(G$5,'TOTAL LECHE LIQUIDA Back Data'!$A$261:$YY$261,0)),INDEX('Leche Entera Back Data'!$A$261:$YT$287,MATCH($B17,'Leche Entera Back Data'!$A$261:$A$287,0),MATCH(G$5,'Leche Entera Back Data'!$A$261:$YT$261,0)),INDEX('Leche Desnatada Back Data'!$A$261:$YT$287,MATCH($B17,'Leche Desnatada Back Data'!$A$261:$A$287,0),MATCH(G$5,'Leche Desnatada Back Data'!$A$261:$YT$261,0)),INDEX('Leche Semidesnatada Back Data'!$A$261:$YT$287,MATCH($B17,'Leche Semidesnatada Back Data'!$A$261:$A$287,0),MATCH(G$5,'Leche Semidesnatada Back Data'!$A$261:$YT$261,0)))</f>
        <v>5.76</v>
      </c>
      <c r="H17" s="38">
        <f t="array" ref="H17">CHOOSE(Enlaces!$G$1,INDEX('TOTAL LECHE LIQUIDA Back Data'!$A$261:$YY$287,MATCH($B17,'TOTAL LECHE LIQUIDA Back Data'!$A$261:$A$287,0),MATCH(H$5,'TOTAL LECHE LIQUIDA Back Data'!$A$261:$YY$261,0)),INDEX('Leche Entera Back Data'!$A$261:$YT$287,MATCH($B17,'Leche Entera Back Data'!$A$261:$A$287,0),MATCH(H$5,'Leche Entera Back Data'!$A$261:$YT$261,0)),INDEX('Leche Desnatada Back Data'!$A$261:$YT$287,MATCH($B17,'Leche Desnatada Back Data'!$A$261:$A$287,0),MATCH(H$5,'Leche Desnatada Back Data'!$A$261:$YT$261,0)),INDEX('Leche Semidesnatada Back Data'!$A$261:$YT$287,MATCH($B17,'Leche Semidesnatada Back Data'!$A$261:$A$287,0),MATCH(H$5,'Leche Semidesnatada Back Data'!$A$261:$YT$261,0)))</f>
        <v>5.67</v>
      </c>
      <c r="I17" s="38">
        <f t="array" ref="I17">CHOOSE(Enlaces!$G$1,INDEX('TOTAL LECHE LIQUIDA Back Data'!$A$261:$YY$287,MATCH($B17,'TOTAL LECHE LIQUIDA Back Data'!$A$261:$A$287,0),MATCH(I$5,'TOTAL LECHE LIQUIDA Back Data'!$A$261:$YY$261,0)),INDEX('Leche Entera Back Data'!$A$261:$YT$287,MATCH($B17,'Leche Entera Back Data'!$A$261:$A$287,0),MATCH(I$5,'Leche Entera Back Data'!$A$261:$YT$261,0)),INDEX('Leche Desnatada Back Data'!$A$261:$YT$287,MATCH($B17,'Leche Desnatada Back Data'!$A$261:$A$287,0),MATCH(I$5,'Leche Desnatada Back Data'!$A$261:$YT$261,0)),INDEX('Leche Semidesnatada Back Data'!$A$261:$YT$287,MATCH($B17,'Leche Semidesnatada Back Data'!$A$261:$A$287,0),MATCH(I$5,'Leche Semidesnatada Back Data'!$A$261:$YT$261,0)))</f>
        <v>6.14</v>
      </c>
      <c r="J17" s="38">
        <f t="array" ref="J17">CHOOSE(Enlaces!$G$1,INDEX('TOTAL LECHE LIQUIDA Back Data'!$A$261:$YY$287,MATCH($B17,'TOTAL LECHE LIQUIDA Back Data'!$A$261:$A$287,0),MATCH(J$5,'TOTAL LECHE LIQUIDA Back Data'!$A$261:$YY$261,0)),INDEX('Leche Entera Back Data'!$A$261:$YT$287,MATCH($B17,'Leche Entera Back Data'!$A$261:$A$287,0),MATCH(J$5,'Leche Entera Back Data'!$A$261:$YT$261,0)),INDEX('Leche Desnatada Back Data'!$A$261:$YT$287,MATCH($B17,'Leche Desnatada Back Data'!$A$261:$A$287,0),MATCH(J$5,'Leche Desnatada Back Data'!$A$261:$YT$261,0)),INDEX('Leche Semidesnatada Back Data'!$A$261:$YT$287,MATCH($B17,'Leche Semidesnatada Back Data'!$A$261:$A$287,0),MATCH(J$5,'Leche Semidesnatada Back Data'!$A$261:$YT$261,0)))</f>
        <v>5.54</v>
      </c>
      <c r="K17" s="38">
        <f t="array" ref="K17">CHOOSE(Enlaces!$G$1,INDEX('TOTAL LECHE LIQUIDA Back Data'!$A$261:$YY$287,MATCH($B17,'TOTAL LECHE LIQUIDA Back Data'!$A$261:$A$287,0),MATCH(K$5,'TOTAL LECHE LIQUIDA Back Data'!$A$261:$YY$261,0)),INDEX('Leche Entera Back Data'!$A$261:$YT$287,MATCH($B17,'Leche Entera Back Data'!$A$261:$A$287,0),MATCH(K$5,'Leche Entera Back Data'!$A$261:$YT$261,0)),INDEX('Leche Desnatada Back Data'!$A$261:$YT$287,MATCH($B17,'Leche Desnatada Back Data'!$A$261:$A$287,0),MATCH(K$5,'Leche Desnatada Back Data'!$A$261:$YT$261,0)),INDEX('Leche Semidesnatada Back Data'!$A$261:$YT$287,MATCH($B17,'Leche Semidesnatada Back Data'!$A$261:$A$287,0),MATCH(K$5,'Leche Semidesnatada Back Data'!$A$261:$YT$261,0)))</f>
        <v>5.7</v>
      </c>
      <c r="L17" s="38">
        <f t="array" ref="L17">CHOOSE(Enlaces!$G$1,INDEX('TOTAL LECHE LIQUIDA Back Data'!$A$261:$YY$287,MATCH($B17,'TOTAL LECHE LIQUIDA Back Data'!$A$261:$A$287,0),MATCH(L$5,'TOTAL LECHE LIQUIDA Back Data'!$A$261:$YY$261,0)),INDEX('Leche Entera Back Data'!$A$261:$YT$287,MATCH($B17,'Leche Entera Back Data'!$A$261:$A$287,0),MATCH(L$5,'Leche Entera Back Data'!$A$261:$YT$261,0)),INDEX('Leche Desnatada Back Data'!$A$261:$YT$287,MATCH($B17,'Leche Desnatada Back Data'!$A$261:$A$287,0),MATCH(L$5,'Leche Desnatada Back Data'!$A$261:$YT$261,0)),INDEX('Leche Semidesnatada Back Data'!$A$261:$YT$287,MATCH($B17,'Leche Semidesnatada Back Data'!$A$261:$A$287,0),MATCH(L$5,'Leche Semidesnatada Back Data'!$A$261:$YT$261,0)))</f>
        <v>6.6</v>
      </c>
      <c r="M17" s="38">
        <f t="array" ref="M17">CHOOSE(Enlaces!$G$1,INDEX('TOTAL LECHE LIQUIDA Back Data'!$A$261:$YY$287,MATCH($B17,'TOTAL LECHE LIQUIDA Back Data'!$A$261:$A$287,0),MATCH(M$5,'TOTAL LECHE LIQUIDA Back Data'!$A$261:$YY$261,0)),INDEX('Leche Entera Back Data'!$A$261:$YT$287,MATCH($B17,'Leche Entera Back Data'!$A$261:$A$287,0),MATCH(M$5,'Leche Entera Back Data'!$A$261:$YT$261,0)),INDEX('Leche Desnatada Back Data'!$A$261:$YT$287,MATCH($B17,'Leche Desnatada Back Data'!$A$261:$A$287,0),MATCH(M$5,'Leche Desnatada Back Data'!$A$261:$YT$261,0)),INDEX('Leche Semidesnatada Back Data'!$A$261:$YT$287,MATCH($B17,'Leche Semidesnatada Back Data'!$A$261:$A$287,0),MATCH(M$5,'Leche Semidesnatada Back Data'!$A$261:$YT$261,0)))</f>
        <v>6.8</v>
      </c>
      <c r="N17" s="38">
        <f t="array" ref="N17">CHOOSE(Enlaces!$G$1,INDEX('TOTAL LECHE LIQUIDA Back Data'!$A$261:$YY$287,MATCH($B17,'TOTAL LECHE LIQUIDA Back Data'!$A$261:$A$287,0),MATCH(N$5,'TOTAL LECHE LIQUIDA Back Data'!$A$261:$YY$261,0)),INDEX('Leche Entera Back Data'!$A$261:$YT$287,MATCH($B17,'Leche Entera Back Data'!$A$261:$A$287,0),MATCH(N$5,'Leche Entera Back Data'!$A$261:$YT$261,0)),INDEX('Leche Desnatada Back Data'!$A$261:$YT$287,MATCH($B17,'Leche Desnatada Back Data'!$A$261:$A$287,0),MATCH(N$5,'Leche Desnatada Back Data'!$A$261:$YT$261,0)),INDEX('Leche Semidesnatada Back Data'!$A$261:$YT$287,MATCH($B17,'Leche Semidesnatada Back Data'!$A$261:$A$287,0),MATCH(N$5,'Leche Semidesnatada Back Data'!$A$261:$YT$261,0)))</f>
        <v>6.73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Data'!$A$261:$YY$287,MATCH($B18,'TOTAL LECHE LIQUIDA Back Data'!$A$261:$A$287,0),MATCH(C$5,'TOTAL LECHE LIQUIDA Back Data'!$A$261:$YY$261,0)),INDEX('Leche Entera Back Data'!$A$261:$YT$287,MATCH($B18,'Leche Entera Back Data'!$A$261:$A$287,0),MATCH(C$5,'Leche Entera Back Data'!$A$261:$YT$261,0)),INDEX('Leche Desnatada Back Data'!$A$261:$YT$287,MATCH($B18,'Leche Desnatada Back Data'!$A$261:$A$287,0),MATCH(C$5,'Leche Desnatada Back Data'!$A$261:$YT$261,0)),INDEX('Leche Semidesnatada Back Data'!$A$261:$YT$287,MATCH($B18,'Leche Semidesnatada Back Data'!$A$261:$A$287,0),MATCH(C$5,'Leche Semidesnatada Back Data'!$A$261:$YT$261,0)))</f>
        <v>1.67</v>
      </c>
      <c r="D18" s="38">
        <f t="array" ref="D18">CHOOSE(Enlaces!$G$1,INDEX('TOTAL LECHE LIQUIDA Back Data'!$A$261:$YY$287,MATCH($B18,'TOTAL LECHE LIQUIDA Back Data'!$A$261:$A$287,0),MATCH(D$5,'TOTAL LECHE LIQUIDA Back Data'!$A$261:$YY$261,0)),INDEX('Leche Entera Back Data'!$A$261:$YT$287,MATCH($B18,'Leche Entera Back Data'!$A$261:$A$287,0),MATCH(D$5,'Leche Entera Back Data'!$A$261:$YT$261,0)),INDEX('Leche Desnatada Back Data'!$A$261:$YT$287,MATCH($B18,'Leche Desnatada Back Data'!$A$261:$A$287,0),MATCH(D$5,'Leche Desnatada Back Data'!$A$261:$YT$261,0)),INDEX('Leche Semidesnatada Back Data'!$A$261:$YT$287,MATCH($B18,'Leche Semidesnatada Back Data'!$A$261:$A$287,0),MATCH(D$5,'Leche Semidesnatada Back Data'!$A$261:$YT$261,0)))</f>
        <v>2.84</v>
      </c>
      <c r="E18" s="38">
        <f t="array" ref="E18">CHOOSE(Enlaces!$G$1,INDEX('TOTAL LECHE LIQUIDA Back Data'!$A$261:$YY$287,MATCH($B18,'TOTAL LECHE LIQUIDA Back Data'!$A$261:$A$287,0),MATCH(E$5,'TOTAL LECHE LIQUIDA Back Data'!$A$261:$YY$261,0)),INDEX('Leche Entera Back Data'!$A$261:$YT$287,MATCH($B18,'Leche Entera Back Data'!$A$261:$A$287,0),MATCH(E$5,'Leche Entera Back Data'!$A$261:$YT$261,0)),INDEX('Leche Desnatada Back Data'!$A$261:$YT$287,MATCH($B18,'Leche Desnatada Back Data'!$A$261:$A$287,0),MATCH(E$5,'Leche Desnatada Back Data'!$A$261:$YT$261,0)),INDEX('Leche Semidesnatada Back Data'!$A$261:$YT$287,MATCH($B18,'Leche Semidesnatada Back Data'!$A$261:$A$287,0),MATCH(E$5,'Leche Semidesnatada Back Data'!$A$261:$YT$261,0)))</f>
        <v>1.86</v>
      </c>
      <c r="F18" s="38">
        <f t="array" ref="F18">CHOOSE(Enlaces!$G$1,INDEX('TOTAL LECHE LIQUIDA Back Data'!$A$261:$YY$287,MATCH($B18,'TOTAL LECHE LIQUIDA Back Data'!$A$261:$A$287,0),MATCH(F$5,'TOTAL LECHE LIQUIDA Back Data'!$A$261:$YY$261,0)),INDEX('Leche Entera Back Data'!$A$261:$YT$287,MATCH($B18,'Leche Entera Back Data'!$A$261:$A$287,0),MATCH(F$5,'Leche Entera Back Data'!$A$261:$YT$261,0)),INDEX('Leche Desnatada Back Data'!$A$261:$YT$287,MATCH($B18,'Leche Desnatada Back Data'!$A$261:$A$287,0),MATCH(F$5,'Leche Desnatada Back Data'!$A$261:$YT$261,0)),INDEX('Leche Semidesnatada Back Data'!$A$261:$YT$287,MATCH($B18,'Leche Semidesnatada Back Data'!$A$261:$A$287,0),MATCH(F$5,'Leche Semidesnatada Back Data'!$A$261:$YT$261,0)))</f>
        <v>2.33</v>
      </c>
      <c r="G18" s="38">
        <f t="array" ref="G18">CHOOSE(Enlaces!$G$1,INDEX('TOTAL LECHE LIQUIDA Back Data'!$A$261:$YY$287,MATCH($B18,'TOTAL LECHE LIQUIDA Back Data'!$A$261:$A$287,0),MATCH(G$5,'TOTAL LECHE LIQUIDA Back Data'!$A$261:$YY$261,0)),INDEX('Leche Entera Back Data'!$A$261:$YT$287,MATCH($B18,'Leche Entera Back Data'!$A$261:$A$287,0),MATCH(G$5,'Leche Entera Back Data'!$A$261:$YT$261,0)),INDEX('Leche Desnatada Back Data'!$A$261:$YT$287,MATCH($B18,'Leche Desnatada Back Data'!$A$261:$A$287,0),MATCH(G$5,'Leche Desnatada Back Data'!$A$261:$YT$261,0)),INDEX('Leche Semidesnatada Back Data'!$A$261:$YT$287,MATCH($B18,'Leche Semidesnatada Back Data'!$A$261:$A$287,0),MATCH(G$5,'Leche Semidesnatada Back Data'!$A$261:$YT$261,0)))</f>
        <v>2.48</v>
      </c>
      <c r="H18" s="38">
        <f t="array" ref="H18">CHOOSE(Enlaces!$G$1,INDEX('TOTAL LECHE LIQUIDA Back Data'!$A$261:$YY$287,MATCH($B18,'TOTAL LECHE LIQUIDA Back Data'!$A$261:$A$287,0),MATCH(H$5,'TOTAL LECHE LIQUIDA Back Data'!$A$261:$YY$261,0)),INDEX('Leche Entera Back Data'!$A$261:$YT$287,MATCH($B18,'Leche Entera Back Data'!$A$261:$A$287,0),MATCH(H$5,'Leche Entera Back Data'!$A$261:$YT$261,0)),INDEX('Leche Desnatada Back Data'!$A$261:$YT$287,MATCH($B18,'Leche Desnatada Back Data'!$A$261:$A$287,0),MATCH(H$5,'Leche Desnatada Back Data'!$A$261:$YT$261,0)),INDEX('Leche Semidesnatada Back Data'!$A$261:$YT$287,MATCH($B18,'Leche Semidesnatada Back Data'!$A$261:$A$287,0),MATCH(H$5,'Leche Semidesnatada Back Data'!$A$261:$YT$261,0)))</f>
        <v>2.41</v>
      </c>
      <c r="I18" s="38">
        <f t="array" ref="I18">CHOOSE(Enlaces!$G$1,INDEX('TOTAL LECHE LIQUIDA Back Data'!$A$261:$YY$287,MATCH($B18,'TOTAL LECHE LIQUIDA Back Data'!$A$261:$A$287,0),MATCH(I$5,'TOTAL LECHE LIQUIDA Back Data'!$A$261:$YY$261,0)),INDEX('Leche Entera Back Data'!$A$261:$YT$287,MATCH($B18,'Leche Entera Back Data'!$A$261:$A$287,0),MATCH(I$5,'Leche Entera Back Data'!$A$261:$YT$261,0)),INDEX('Leche Desnatada Back Data'!$A$261:$YT$287,MATCH($B18,'Leche Desnatada Back Data'!$A$261:$A$287,0),MATCH(I$5,'Leche Desnatada Back Data'!$A$261:$YT$261,0)),INDEX('Leche Semidesnatada Back Data'!$A$261:$YT$287,MATCH($B18,'Leche Semidesnatada Back Data'!$A$261:$A$287,0),MATCH(I$5,'Leche Semidesnatada Back Data'!$A$261:$YT$261,0)))</f>
        <v>2.83</v>
      </c>
      <c r="J18" s="38">
        <f t="array" ref="J18">CHOOSE(Enlaces!$G$1,INDEX('TOTAL LECHE LIQUIDA Back Data'!$A$261:$YY$287,MATCH($B18,'TOTAL LECHE LIQUIDA Back Data'!$A$261:$A$287,0),MATCH(J$5,'TOTAL LECHE LIQUIDA Back Data'!$A$261:$YY$261,0)),INDEX('Leche Entera Back Data'!$A$261:$YT$287,MATCH($B18,'Leche Entera Back Data'!$A$261:$A$287,0),MATCH(J$5,'Leche Entera Back Data'!$A$261:$YT$261,0)),INDEX('Leche Desnatada Back Data'!$A$261:$YT$287,MATCH($B18,'Leche Desnatada Back Data'!$A$261:$A$287,0),MATCH(J$5,'Leche Desnatada Back Data'!$A$261:$YT$261,0)),INDEX('Leche Semidesnatada Back Data'!$A$261:$YT$287,MATCH($B18,'Leche Semidesnatada Back Data'!$A$261:$A$287,0),MATCH(J$5,'Leche Semidesnatada Back Data'!$A$261:$YT$261,0)))</f>
        <v>3.03</v>
      </c>
      <c r="K18" s="38">
        <f t="array" ref="K18">CHOOSE(Enlaces!$G$1,INDEX('TOTAL LECHE LIQUIDA Back Data'!$A$261:$YY$287,MATCH($B18,'TOTAL LECHE LIQUIDA Back Data'!$A$261:$A$287,0),MATCH(K$5,'TOTAL LECHE LIQUIDA Back Data'!$A$261:$YY$261,0)),INDEX('Leche Entera Back Data'!$A$261:$YT$287,MATCH($B18,'Leche Entera Back Data'!$A$261:$A$287,0),MATCH(K$5,'Leche Entera Back Data'!$A$261:$YT$261,0)),INDEX('Leche Desnatada Back Data'!$A$261:$YT$287,MATCH($B18,'Leche Desnatada Back Data'!$A$261:$A$287,0),MATCH(K$5,'Leche Desnatada Back Data'!$A$261:$YT$261,0)),INDEX('Leche Semidesnatada Back Data'!$A$261:$YT$287,MATCH($B18,'Leche Semidesnatada Back Data'!$A$261:$A$287,0),MATCH(K$5,'Leche Semidesnatada Back Data'!$A$261:$YT$261,0)))</f>
        <v>2.39</v>
      </c>
      <c r="L18" s="38">
        <f t="array" ref="L18">CHOOSE(Enlaces!$G$1,INDEX('TOTAL LECHE LIQUIDA Back Data'!$A$261:$YY$287,MATCH($B18,'TOTAL LECHE LIQUIDA Back Data'!$A$261:$A$287,0),MATCH(L$5,'TOTAL LECHE LIQUIDA Back Data'!$A$261:$YY$261,0)),INDEX('Leche Entera Back Data'!$A$261:$YT$287,MATCH($B18,'Leche Entera Back Data'!$A$261:$A$287,0),MATCH(L$5,'Leche Entera Back Data'!$A$261:$YT$261,0)),INDEX('Leche Desnatada Back Data'!$A$261:$YT$287,MATCH($B18,'Leche Desnatada Back Data'!$A$261:$A$287,0),MATCH(L$5,'Leche Desnatada Back Data'!$A$261:$YT$261,0)),INDEX('Leche Semidesnatada Back Data'!$A$261:$YT$287,MATCH($B18,'Leche Semidesnatada Back Data'!$A$261:$A$287,0),MATCH(L$5,'Leche Semidesnatada Back Data'!$A$261:$YT$261,0)))</f>
        <v>2.78</v>
      </c>
      <c r="M18" s="38">
        <f t="array" ref="M18">CHOOSE(Enlaces!$G$1,INDEX('TOTAL LECHE LIQUIDA Back Data'!$A$261:$YY$287,MATCH($B18,'TOTAL LECHE LIQUIDA Back Data'!$A$261:$A$287,0),MATCH(M$5,'TOTAL LECHE LIQUIDA Back Data'!$A$261:$YY$261,0)),INDEX('Leche Entera Back Data'!$A$261:$YT$287,MATCH($B18,'Leche Entera Back Data'!$A$261:$A$287,0),MATCH(M$5,'Leche Entera Back Data'!$A$261:$YT$261,0)),INDEX('Leche Desnatada Back Data'!$A$261:$YT$287,MATCH($B18,'Leche Desnatada Back Data'!$A$261:$A$287,0),MATCH(M$5,'Leche Desnatada Back Data'!$A$261:$YT$261,0)),INDEX('Leche Semidesnatada Back Data'!$A$261:$YT$287,MATCH($B18,'Leche Semidesnatada Back Data'!$A$261:$A$287,0),MATCH(M$5,'Leche Semidesnatada Back Data'!$A$261:$YT$261,0)))</f>
        <v>3.44</v>
      </c>
      <c r="N18" s="38">
        <f t="array" ref="N18">CHOOSE(Enlaces!$G$1,INDEX('TOTAL LECHE LIQUIDA Back Data'!$A$261:$YY$287,MATCH($B18,'TOTAL LECHE LIQUIDA Back Data'!$A$261:$A$287,0),MATCH(N$5,'TOTAL LECHE LIQUIDA Back Data'!$A$261:$YY$261,0)),INDEX('Leche Entera Back Data'!$A$261:$YT$287,MATCH($B18,'Leche Entera Back Data'!$A$261:$A$287,0),MATCH(N$5,'Leche Entera Back Data'!$A$261:$YT$261,0)),INDEX('Leche Desnatada Back Data'!$A$261:$YT$287,MATCH($B18,'Leche Desnatada Back Data'!$A$261:$A$287,0),MATCH(N$5,'Leche Desnatada Back Data'!$A$261:$YT$261,0)),INDEX('Leche Semidesnatada Back Data'!$A$261:$YT$287,MATCH($B18,'Leche Semidesnatada Back Data'!$A$261:$A$287,0),MATCH(N$5,'Leche Semidesnatada Back Data'!$A$261:$YT$261,0)))</f>
        <v>3.07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Data'!$A$261:$YY$287,MATCH($B19,'TOTAL LECHE LIQUIDA Back Data'!$A$261:$A$287,0),MATCH(C$5,'TOTAL LECHE LIQUIDA Back Data'!$A$261:$YY$261,0)),INDEX('Leche Entera Back Data'!$A$261:$YT$287,MATCH($B19,'Leche Entera Back Data'!$A$261:$A$287,0),MATCH(C$5,'Leche Entera Back Data'!$A$261:$YT$261,0)),INDEX('Leche Desnatada Back Data'!$A$261:$YT$287,MATCH($B19,'Leche Desnatada Back Data'!$A$261:$A$287,0),MATCH(C$5,'Leche Desnatada Back Data'!$A$261:$YT$261,0)),INDEX('Leche Semidesnatada Back Data'!$A$261:$YT$287,MATCH($B19,'Leche Semidesnatada Back Data'!$A$261:$A$287,0),MATCH(C$5,'Leche Semidesnatada Back Data'!$A$261:$YT$261,0)))</f>
        <v>2.52</v>
      </c>
      <c r="D19" s="38">
        <f t="array" ref="D19">CHOOSE(Enlaces!$G$1,INDEX('TOTAL LECHE LIQUIDA Back Data'!$A$261:$YY$287,MATCH($B19,'TOTAL LECHE LIQUIDA Back Data'!$A$261:$A$287,0),MATCH(D$5,'TOTAL LECHE LIQUIDA Back Data'!$A$261:$YY$261,0)),INDEX('Leche Entera Back Data'!$A$261:$YT$287,MATCH($B19,'Leche Entera Back Data'!$A$261:$A$287,0),MATCH(D$5,'Leche Entera Back Data'!$A$261:$YT$261,0)),INDEX('Leche Desnatada Back Data'!$A$261:$YT$287,MATCH($B19,'Leche Desnatada Back Data'!$A$261:$A$287,0),MATCH(D$5,'Leche Desnatada Back Data'!$A$261:$YT$261,0)),INDEX('Leche Semidesnatada Back Data'!$A$261:$YT$287,MATCH($B19,'Leche Semidesnatada Back Data'!$A$261:$A$287,0),MATCH(D$5,'Leche Semidesnatada Back Data'!$A$261:$YT$261,0)))</f>
        <v>2.65</v>
      </c>
      <c r="E19" s="38">
        <f t="array" ref="E19">CHOOSE(Enlaces!$G$1,INDEX('TOTAL LECHE LIQUIDA Back Data'!$A$261:$YY$287,MATCH($B19,'TOTAL LECHE LIQUIDA Back Data'!$A$261:$A$287,0),MATCH(E$5,'TOTAL LECHE LIQUIDA Back Data'!$A$261:$YY$261,0)),INDEX('Leche Entera Back Data'!$A$261:$YT$287,MATCH($B19,'Leche Entera Back Data'!$A$261:$A$287,0),MATCH(E$5,'Leche Entera Back Data'!$A$261:$YT$261,0)),INDEX('Leche Desnatada Back Data'!$A$261:$YT$287,MATCH($B19,'Leche Desnatada Back Data'!$A$261:$A$287,0),MATCH(E$5,'Leche Desnatada Back Data'!$A$261:$YT$261,0)),INDEX('Leche Semidesnatada Back Data'!$A$261:$YT$287,MATCH($B19,'Leche Semidesnatada Back Data'!$A$261:$A$287,0),MATCH(E$5,'Leche Semidesnatada Back Data'!$A$261:$YT$261,0)))</f>
        <v>1.67</v>
      </c>
      <c r="F19" s="38">
        <f t="array" ref="F19">CHOOSE(Enlaces!$G$1,INDEX('TOTAL LECHE LIQUIDA Back Data'!$A$261:$YY$287,MATCH($B19,'TOTAL LECHE LIQUIDA Back Data'!$A$261:$A$287,0),MATCH(F$5,'TOTAL LECHE LIQUIDA Back Data'!$A$261:$YY$261,0)),INDEX('Leche Entera Back Data'!$A$261:$YT$287,MATCH($B19,'Leche Entera Back Data'!$A$261:$A$287,0),MATCH(F$5,'Leche Entera Back Data'!$A$261:$YT$261,0)),INDEX('Leche Desnatada Back Data'!$A$261:$YT$287,MATCH($B19,'Leche Desnatada Back Data'!$A$261:$A$287,0),MATCH(F$5,'Leche Desnatada Back Data'!$A$261:$YT$261,0)),INDEX('Leche Semidesnatada Back Data'!$A$261:$YT$287,MATCH($B19,'Leche Semidesnatada Back Data'!$A$261:$A$287,0),MATCH(F$5,'Leche Semidesnatada Back Data'!$A$261:$YT$261,0)))</f>
        <v>1.91</v>
      </c>
      <c r="G19" s="38">
        <f t="array" ref="G19">CHOOSE(Enlaces!$G$1,INDEX('TOTAL LECHE LIQUIDA Back Data'!$A$261:$YY$287,MATCH($B19,'TOTAL LECHE LIQUIDA Back Data'!$A$261:$A$287,0),MATCH(G$5,'TOTAL LECHE LIQUIDA Back Data'!$A$261:$YY$261,0)),INDEX('Leche Entera Back Data'!$A$261:$YT$287,MATCH($B19,'Leche Entera Back Data'!$A$261:$A$287,0),MATCH(G$5,'Leche Entera Back Data'!$A$261:$YT$261,0)),INDEX('Leche Desnatada Back Data'!$A$261:$YT$287,MATCH($B19,'Leche Desnatada Back Data'!$A$261:$A$287,0),MATCH(G$5,'Leche Desnatada Back Data'!$A$261:$YT$261,0)),INDEX('Leche Semidesnatada Back Data'!$A$261:$YT$287,MATCH($B19,'Leche Semidesnatada Back Data'!$A$261:$A$287,0),MATCH(G$5,'Leche Semidesnatada Back Data'!$A$261:$YT$261,0)))</f>
        <v>1.97</v>
      </c>
      <c r="H19" s="38">
        <f t="array" ref="H19">CHOOSE(Enlaces!$G$1,INDEX('TOTAL LECHE LIQUIDA Back Data'!$A$261:$YY$287,MATCH($B19,'TOTAL LECHE LIQUIDA Back Data'!$A$261:$A$287,0),MATCH(H$5,'TOTAL LECHE LIQUIDA Back Data'!$A$261:$YY$261,0)),INDEX('Leche Entera Back Data'!$A$261:$YT$287,MATCH($B19,'Leche Entera Back Data'!$A$261:$A$287,0),MATCH(H$5,'Leche Entera Back Data'!$A$261:$YT$261,0)),INDEX('Leche Desnatada Back Data'!$A$261:$YT$287,MATCH($B19,'Leche Desnatada Back Data'!$A$261:$A$287,0),MATCH(H$5,'Leche Desnatada Back Data'!$A$261:$YT$261,0)),INDEX('Leche Semidesnatada Back Data'!$A$261:$YT$287,MATCH($B19,'Leche Semidesnatada Back Data'!$A$261:$A$287,0),MATCH(H$5,'Leche Semidesnatada Back Data'!$A$261:$YT$261,0)))</f>
        <v>2.06</v>
      </c>
      <c r="I19" s="38">
        <f t="array" ref="I19">CHOOSE(Enlaces!$G$1,INDEX('TOTAL LECHE LIQUIDA Back Data'!$A$261:$YY$287,MATCH($B19,'TOTAL LECHE LIQUIDA Back Data'!$A$261:$A$287,0),MATCH(I$5,'TOTAL LECHE LIQUIDA Back Data'!$A$261:$YY$261,0)),INDEX('Leche Entera Back Data'!$A$261:$YT$287,MATCH($B19,'Leche Entera Back Data'!$A$261:$A$287,0),MATCH(I$5,'Leche Entera Back Data'!$A$261:$YT$261,0)),INDEX('Leche Desnatada Back Data'!$A$261:$YT$287,MATCH($B19,'Leche Desnatada Back Data'!$A$261:$A$287,0),MATCH(I$5,'Leche Desnatada Back Data'!$A$261:$YT$261,0)),INDEX('Leche Semidesnatada Back Data'!$A$261:$YT$287,MATCH($B19,'Leche Semidesnatada Back Data'!$A$261:$A$287,0),MATCH(I$5,'Leche Semidesnatada Back Data'!$A$261:$YT$261,0)))</f>
        <v>1.75</v>
      </c>
      <c r="J19" s="38">
        <f t="array" ref="J19">CHOOSE(Enlaces!$G$1,INDEX('TOTAL LECHE LIQUIDA Back Data'!$A$261:$YY$287,MATCH($B19,'TOTAL LECHE LIQUIDA Back Data'!$A$261:$A$287,0),MATCH(J$5,'TOTAL LECHE LIQUIDA Back Data'!$A$261:$YY$261,0)),INDEX('Leche Entera Back Data'!$A$261:$YT$287,MATCH($B19,'Leche Entera Back Data'!$A$261:$A$287,0),MATCH(J$5,'Leche Entera Back Data'!$A$261:$YT$261,0)),INDEX('Leche Desnatada Back Data'!$A$261:$YT$287,MATCH($B19,'Leche Desnatada Back Data'!$A$261:$A$287,0),MATCH(J$5,'Leche Desnatada Back Data'!$A$261:$YT$261,0)),INDEX('Leche Semidesnatada Back Data'!$A$261:$YT$287,MATCH($B19,'Leche Semidesnatada Back Data'!$A$261:$A$287,0),MATCH(J$5,'Leche Semidesnatada Back Data'!$A$261:$YT$261,0)))</f>
        <v>1.86</v>
      </c>
      <c r="K19" s="38">
        <f t="array" ref="K19">CHOOSE(Enlaces!$G$1,INDEX('TOTAL LECHE LIQUIDA Back Data'!$A$261:$YY$287,MATCH($B19,'TOTAL LECHE LIQUIDA Back Data'!$A$261:$A$287,0),MATCH(K$5,'TOTAL LECHE LIQUIDA Back Data'!$A$261:$YY$261,0)),INDEX('Leche Entera Back Data'!$A$261:$YT$287,MATCH($B19,'Leche Entera Back Data'!$A$261:$A$287,0),MATCH(K$5,'Leche Entera Back Data'!$A$261:$YT$261,0)),INDEX('Leche Desnatada Back Data'!$A$261:$YT$287,MATCH($B19,'Leche Desnatada Back Data'!$A$261:$A$287,0),MATCH(K$5,'Leche Desnatada Back Data'!$A$261:$YT$261,0)),INDEX('Leche Semidesnatada Back Data'!$A$261:$YT$287,MATCH($B19,'Leche Semidesnatada Back Data'!$A$261:$A$287,0),MATCH(K$5,'Leche Semidesnatada Back Data'!$A$261:$YT$261,0)))</f>
        <v>1.69</v>
      </c>
      <c r="L19" s="38">
        <f t="array" ref="L19">CHOOSE(Enlaces!$G$1,INDEX('TOTAL LECHE LIQUIDA Back Data'!$A$261:$YY$287,MATCH($B19,'TOTAL LECHE LIQUIDA Back Data'!$A$261:$A$287,0),MATCH(L$5,'TOTAL LECHE LIQUIDA Back Data'!$A$261:$YY$261,0)),INDEX('Leche Entera Back Data'!$A$261:$YT$287,MATCH($B19,'Leche Entera Back Data'!$A$261:$A$287,0),MATCH(L$5,'Leche Entera Back Data'!$A$261:$YT$261,0)),INDEX('Leche Desnatada Back Data'!$A$261:$YT$287,MATCH($B19,'Leche Desnatada Back Data'!$A$261:$A$287,0),MATCH(L$5,'Leche Desnatada Back Data'!$A$261:$YT$261,0)),INDEX('Leche Semidesnatada Back Data'!$A$261:$YT$287,MATCH($B19,'Leche Semidesnatada Back Data'!$A$261:$A$287,0),MATCH(L$5,'Leche Semidesnatada Back Data'!$A$261:$YT$261,0)))</f>
        <v>1.74</v>
      </c>
      <c r="M19" s="38">
        <f t="array" ref="M19">CHOOSE(Enlaces!$G$1,INDEX('TOTAL LECHE LIQUIDA Back Data'!$A$261:$YY$287,MATCH($B19,'TOTAL LECHE LIQUIDA Back Data'!$A$261:$A$287,0),MATCH(M$5,'TOTAL LECHE LIQUIDA Back Data'!$A$261:$YY$261,0)),INDEX('Leche Entera Back Data'!$A$261:$YT$287,MATCH($B19,'Leche Entera Back Data'!$A$261:$A$287,0),MATCH(M$5,'Leche Entera Back Data'!$A$261:$YT$261,0)),INDEX('Leche Desnatada Back Data'!$A$261:$YT$287,MATCH($B19,'Leche Desnatada Back Data'!$A$261:$A$287,0),MATCH(M$5,'Leche Desnatada Back Data'!$A$261:$YT$261,0)),INDEX('Leche Semidesnatada Back Data'!$A$261:$YT$287,MATCH($B19,'Leche Semidesnatada Back Data'!$A$261:$A$287,0),MATCH(M$5,'Leche Semidesnatada Back Data'!$A$261:$YT$261,0)))</f>
        <v>1.65</v>
      </c>
      <c r="N19" s="38">
        <f t="array" ref="N19">CHOOSE(Enlaces!$G$1,INDEX('TOTAL LECHE LIQUIDA Back Data'!$A$261:$YY$287,MATCH($B19,'TOTAL LECHE LIQUIDA Back Data'!$A$261:$A$287,0),MATCH(N$5,'TOTAL LECHE LIQUIDA Back Data'!$A$261:$YY$261,0)),INDEX('Leche Entera Back Data'!$A$261:$YT$287,MATCH($B19,'Leche Entera Back Data'!$A$261:$A$287,0),MATCH(N$5,'Leche Entera Back Data'!$A$261:$YT$261,0)),INDEX('Leche Desnatada Back Data'!$A$261:$YT$287,MATCH($B19,'Leche Desnatada Back Data'!$A$261:$A$287,0),MATCH(N$5,'Leche Desnatada Back Data'!$A$261:$YT$261,0)),INDEX('Leche Semidesnatada Back Data'!$A$261:$YT$287,MATCH($B19,'Leche Semidesnatada Back Data'!$A$261:$A$287,0),MATCH(N$5,'Leche Semidesnatada Back Data'!$A$261:$YT$261,0)))</f>
        <v>1.65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Data'!$A$261:$YY$287,MATCH($B20,'TOTAL LECHE LIQUIDA Back Data'!$A$261:$A$287,0),MATCH(C$5,'TOTAL LECHE LIQUIDA Back Data'!$A$261:$YY$261,0)),INDEX('Leche Entera Back Data'!$A$261:$YT$287,MATCH($B20,'Leche Entera Back Data'!$A$261:$A$287,0),MATCH(C$5,'Leche Entera Back Data'!$A$261:$YT$261,0)),INDEX('Leche Desnatada Back Data'!$A$261:$YT$287,MATCH($B20,'Leche Desnatada Back Data'!$A$261:$A$287,0),MATCH(C$5,'Leche Desnatada Back Data'!$A$261:$YT$261,0)),INDEX('Leche Semidesnatada Back Data'!$A$261:$YT$287,MATCH($B20,'Leche Semidesnatada Back Data'!$A$261:$A$287,0),MATCH(C$5,'Leche Semidesnatada Back Data'!$A$261:$YT$261,0)))</f>
        <v>1.44</v>
      </c>
      <c r="D20" s="38">
        <f t="array" ref="D20">CHOOSE(Enlaces!$G$1,INDEX('TOTAL LECHE LIQUIDA Back Data'!$A$261:$YY$287,MATCH($B20,'TOTAL LECHE LIQUIDA Back Data'!$A$261:$A$287,0),MATCH(D$5,'TOTAL LECHE LIQUIDA Back Data'!$A$261:$YY$261,0)),INDEX('Leche Entera Back Data'!$A$261:$YT$287,MATCH($B20,'Leche Entera Back Data'!$A$261:$A$287,0),MATCH(D$5,'Leche Entera Back Data'!$A$261:$YT$261,0)),INDEX('Leche Desnatada Back Data'!$A$261:$YT$287,MATCH($B20,'Leche Desnatada Back Data'!$A$261:$A$287,0),MATCH(D$5,'Leche Desnatada Back Data'!$A$261:$YT$261,0)),INDEX('Leche Semidesnatada Back Data'!$A$261:$YT$287,MATCH($B20,'Leche Semidesnatada Back Data'!$A$261:$A$287,0),MATCH(D$5,'Leche Semidesnatada Back Data'!$A$261:$YT$261,0)))</f>
        <v>1.37</v>
      </c>
      <c r="E20" s="38">
        <f t="array" ref="E20">CHOOSE(Enlaces!$G$1,INDEX('TOTAL LECHE LIQUIDA Back Data'!$A$261:$YY$287,MATCH($B20,'TOTAL LECHE LIQUIDA Back Data'!$A$261:$A$287,0),MATCH(E$5,'TOTAL LECHE LIQUIDA Back Data'!$A$261:$YY$261,0)),INDEX('Leche Entera Back Data'!$A$261:$YT$287,MATCH($B20,'Leche Entera Back Data'!$A$261:$A$287,0),MATCH(E$5,'Leche Entera Back Data'!$A$261:$YT$261,0)),INDEX('Leche Desnatada Back Data'!$A$261:$YT$287,MATCH($B20,'Leche Desnatada Back Data'!$A$261:$A$287,0),MATCH(E$5,'Leche Desnatada Back Data'!$A$261:$YT$261,0)),INDEX('Leche Semidesnatada Back Data'!$A$261:$YT$287,MATCH($B20,'Leche Semidesnatada Back Data'!$A$261:$A$287,0),MATCH(E$5,'Leche Semidesnatada Back Data'!$A$261:$YT$261,0)))</f>
        <v>1.45</v>
      </c>
      <c r="F20" s="38">
        <f t="array" ref="F20">CHOOSE(Enlaces!$G$1,INDEX('TOTAL LECHE LIQUIDA Back Data'!$A$261:$YY$287,MATCH($B20,'TOTAL LECHE LIQUIDA Back Data'!$A$261:$A$287,0),MATCH(F$5,'TOTAL LECHE LIQUIDA Back Data'!$A$261:$YY$261,0)),INDEX('Leche Entera Back Data'!$A$261:$YT$287,MATCH($B20,'Leche Entera Back Data'!$A$261:$A$287,0),MATCH(F$5,'Leche Entera Back Data'!$A$261:$YT$261,0)),INDEX('Leche Desnatada Back Data'!$A$261:$YT$287,MATCH($B20,'Leche Desnatada Back Data'!$A$261:$A$287,0),MATCH(F$5,'Leche Desnatada Back Data'!$A$261:$YT$261,0)),INDEX('Leche Semidesnatada Back Data'!$A$261:$YT$287,MATCH($B20,'Leche Semidesnatada Back Data'!$A$261:$A$287,0),MATCH(F$5,'Leche Semidesnatada Back Data'!$A$261:$YT$261,0)))</f>
        <v>1.35</v>
      </c>
      <c r="G20" s="38">
        <f t="array" ref="G20">CHOOSE(Enlaces!$G$1,INDEX('TOTAL LECHE LIQUIDA Back Data'!$A$261:$YY$287,MATCH($B20,'TOTAL LECHE LIQUIDA Back Data'!$A$261:$A$287,0),MATCH(G$5,'TOTAL LECHE LIQUIDA Back Data'!$A$261:$YY$261,0)),INDEX('Leche Entera Back Data'!$A$261:$YT$287,MATCH($B20,'Leche Entera Back Data'!$A$261:$A$287,0),MATCH(G$5,'Leche Entera Back Data'!$A$261:$YT$261,0)),INDEX('Leche Desnatada Back Data'!$A$261:$YT$287,MATCH($B20,'Leche Desnatada Back Data'!$A$261:$A$287,0),MATCH(G$5,'Leche Desnatada Back Data'!$A$261:$YT$261,0)),INDEX('Leche Semidesnatada Back Data'!$A$261:$YT$287,MATCH($B20,'Leche Semidesnatada Back Data'!$A$261:$A$287,0),MATCH(G$5,'Leche Semidesnatada Back Data'!$A$261:$YT$261,0)))</f>
        <v>1.57</v>
      </c>
      <c r="H20" s="38">
        <f t="array" ref="H20">CHOOSE(Enlaces!$G$1,INDEX('TOTAL LECHE LIQUIDA Back Data'!$A$261:$YY$287,MATCH($B20,'TOTAL LECHE LIQUIDA Back Data'!$A$261:$A$287,0),MATCH(H$5,'TOTAL LECHE LIQUIDA Back Data'!$A$261:$YY$261,0)),INDEX('Leche Entera Back Data'!$A$261:$YT$287,MATCH($B20,'Leche Entera Back Data'!$A$261:$A$287,0),MATCH(H$5,'Leche Entera Back Data'!$A$261:$YT$261,0)),INDEX('Leche Desnatada Back Data'!$A$261:$YT$287,MATCH($B20,'Leche Desnatada Back Data'!$A$261:$A$287,0),MATCH(H$5,'Leche Desnatada Back Data'!$A$261:$YT$261,0)),INDEX('Leche Semidesnatada Back Data'!$A$261:$YT$287,MATCH($B20,'Leche Semidesnatada Back Data'!$A$261:$A$287,0),MATCH(H$5,'Leche Semidesnatada Back Data'!$A$261:$YT$261,0)))</f>
        <v>1.22</v>
      </c>
      <c r="I20" s="38">
        <f t="array" ref="I20">CHOOSE(Enlaces!$G$1,INDEX('TOTAL LECHE LIQUIDA Back Data'!$A$261:$YY$287,MATCH($B20,'TOTAL LECHE LIQUIDA Back Data'!$A$261:$A$287,0),MATCH(I$5,'TOTAL LECHE LIQUIDA Back Data'!$A$261:$YY$261,0)),INDEX('Leche Entera Back Data'!$A$261:$YT$287,MATCH($B20,'Leche Entera Back Data'!$A$261:$A$287,0),MATCH(I$5,'Leche Entera Back Data'!$A$261:$YT$261,0)),INDEX('Leche Desnatada Back Data'!$A$261:$YT$287,MATCH($B20,'Leche Desnatada Back Data'!$A$261:$A$287,0),MATCH(I$5,'Leche Desnatada Back Data'!$A$261:$YT$261,0)),INDEX('Leche Semidesnatada Back Data'!$A$261:$YT$287,MATCH($B20,'Leche Semidesnatada Back Data'!$A$261:$A$287,0),MATCH(I$5,'Leche Semidesnatada Back Data'!$A$261:$YT$261,0)))</f>
        <v>0.88</v>
      </c>
      <c r="J20" s="38">
        <f t="array" ref="J20">CHOOSE(Enlaces!$G$1,INDEX('TOTAL LECHE LIQUIDA Back Data'!$A$261:$YY$287,MATCH($B20,'TOTAL LECHE LIQUIDA Back Data'!$A$261:$A$287,0),MATCH(J$5,'TOTAL LECHE LIQUIDA Back Data'!$A$261:$YY$261,0)),INDEX('Leche Entera Back Data'!$A$261:$YT$287,MATCH($B20,'Leche Entera Back Data'!$A$261:$A$287,0),MATCH(J$5,'Leche Entera Back Data'!$A$261:$YT$261,0)),INDEX('Leche Desnatada Back Data'!$A$261:$YT$287,MATCH($B20,'Leche Desnatada Back Data'!$A$261:$A$287,0),MATCH(J$5,'Leche Desnatada Back Data'!$A$261:$YT$261,0)),INDEX('Leche Semidesnatada Back Data'!$A$261:$YT$287,MATCH($B20,'Leche Semidesnatada Back Data'!$A$261:$A$287,0),MATCH(J$5,'Leche Semidesnatada Back Data'!$A$261:$YT$261,0)))</f>
        <v>0.92</v>
      </c>
      <c r="K20" s="38">
        <f t="array" ref="K20">CHOOSE(Enlaces!$G$1,INDEX('TOTAL LECHE LIQUIDA Back Data'!$A$261:$YY$287,MATCH($B20,'TOTAL LECHE LIQUIDA Back Data'!$A$261:$A$287,0),MATCH(K$5,'TOTAL LECHE LIQUIDA Back Data'!$A$261:$YY$261,0)),INDEX('Leche Entera Back Data'!$A$261:$YT$287,MATCH($B20,'Leche Entera Back Data'!$A$261:$A$287,0),MATCH(K$5,'Leche Entera Back Data'!$A$261:$YT$261,0)),INDEX('Leche Desnatada Back Data'!$A$261:$YT$287,MATCH($B20,'Leche Desnatada Back Data'!$A$261:$A$287,0),MATCH(K$5,'Leche Desnatada Back Data'!$A$261:$YT$261,0)),INDEX('Leche Semidesnatada Back Data'!$A$261:$YT$287,MATCH($B20,'Leche Semidesnatada Back Data'!$A$261:$A$287,0),MATCH(K$5,'Leche Semidesnatada Back Data'!$A$261:$YT$261,0)))</f>
        <v>0.63</v>
      </c>
      <c r="L20" s="38">
        <f t="array" ref="L20">CHOOSE(Enlaces!$G$1,INDEX('TOTAL LECHE LIQUIDA Back Data'!$A$261:$YY$287,MATCH($B20,'TOTAL LECHE LIQUIDA Back Data'!$A$261:$A$287,0),MATCH(L$5,'TOTAL LECHE LIQUIDA Back Data'!$A$261:$YY$261,0)),INDEX('Leche Entera Back Data'!$A$261:$YT$287,MATCH($B20,'Leche Entera Back Data'!$A$261:$A$287,0),MATCH(L$5,'Leche Entera Back Data'!$A$261:$YT$261,0)),INDEX('Leche Desnatada Back Data'!$A$261:$YT$287,MATCH($B20,'Leche Desnatada Back Data'!$A$261:$A$287,0),MATCH(L$5,'Leche Desnatada Back Data'!$A$261:$YT$261,0)),INDEX('Leche Semidesnatada Back Data'!$A$261:$YT$287,MATCH($B20,'Leche Semidesnatada Back Data'!$A$261:$A$287,0),MATCH(L$5,'Leche Semidesnatada Back Data'!$A$261:$YT$261,0)))</f>
        <v>0.88</v>
      </c>
      <c r="M20" s="38">
        <f t="array" ref="M20">CHOOSE(Enlaces!$G$1,INDEX('TOTAL LECHE LIQUIDA Back Data'!$A$261:$YY$287,MATCH($B20,'TOTAL LECHE LIQUIDA Back Data'!$A$261:$A$287,0),MATCH(M$5,'TOTAL LECHE LIQUIDA Back Data'!$A$261:$YY$261,0)),INDEX('Leche Entera Back Data'!$A$261:$YT$287,MATCH($B20,'Leche Entera Back Data'!$A$261:$A$287,0),MATCH(M$5,'Leche Entera Back Data'!$A$261:$YT$261,0)),INDEX('Leche Desnatada Back Data'!$A$261:$YT$287,MATCH($B20,'Leche Desnatada Back Data'!$A$261:$A$287,0),MATCH(M$5,'Leche Desnatada Back Data'!$A$261:$YT$261,0)),INDEX('Leche Semidesnatada Back Data'!$A$261:$YT$287,MATCH($B20,'Leche Semidesnatada Back Data'!$A$261:$A$287,0),MATCH(M$5,'Leche Semidesnatada Back Data'!$A$261:$YT$261,0)))</f>
        <v>1.28</v>
      </c>
      <c r="N20" s="38">
        <f t="array" ref="N20">CHOOSE(Enlaces!$G$1,INDEX('TOTAL LECHE LIQUIDA Back Data'!$A$261:$YY$287,MATCH($B20,'TOTAL LECHE LIQUIDA Back Data'!$A$261:$A$287,0),MATCH(N$5,'TOTAL LECHE LIQUIDA Back Data'!$A$261:$YY$261,0)),INDEX('Leche Entera Back Data'!$A$261:$YT$287,MATCH($B20,'Leche Entera Back Data'!$A$261:$A$287,0),MATCH(N$5,'Leche Entera Back Data'!$A$261:$YT$261,0)),INDEX('Leche Desnatada Back Data'!$A$261:$YT$287,MATCH($B20,'Leche Desnatada Back Data'!$A$261:$A$287,0),MATCH(N$5,'Leche Desnatada Back Data'!$A$261:$YT$261,0)),INDEX('Leche Semidesnatada Back Data'!$A$261:$YT$287,MATCH($B20,'Leche Semidesnatada Back Data'!$A$261:$A$287,0),MATCH(N$5,'Leche Semidesnatada Back Data'!$A$261:$YT$261,0)))</f>
        <v>1.45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Data'!$A$261:$YY$287,MATCH($B21,'TOTAL LECHE LIQUIDA Back Data'!$A$261:$A$287,0),MATCH(C$5,'TOTAL LECHE LIQUIDA Back Data'!$A$261:$YY$261,0)),INDEX('Leche Entera Back Data'!$A$261:$YT$287,MATCH($B21,'Leche Entera Back Data'!$A$261:$A$287,0),MATCH(C$5,'Leche Entera Back Data'!$A$261:$YT$261,0)),INDEX('Leche Desnatada Back Data'!$A$261:$YT$287,MATCH($B21,'Leche Desnatada Back Data'!$A$261:$A$287,0),MATCH(C$5,'Leche Desnatada Back Data'!$A$261:$YT$261,0)),INDEX('Leche Semidesnatada Back Data'!$A$261:$YT$287,MATCH($B21,'Leche Semidesnatada Back Data'!$A$261:$A$287,0),MATCH(C$5,'Leche Semidesnatada Back Data'!$A$261:$YT$261,0)))</f>
        <v>0.41</v>
      </c>
      <c r="D21" s="38">
        <f t="array" ref="D21">CHOOSE(Enlaces!$G$1,INDEX('TOTAL LECHE LIQUIDA Back Data'!$A$261:$YY$287,MATCH($B21,'TOTAL LECHE LIQUIDA Back Data'!$A$261:$A$287,0),MATCH(D$5,'TOTAL LECHE LIQUIDA Back Data'!$A$261:$YY$261,0)),INDEX('Leche Entera Back Data'!$A$261:$YT$287,MATCH($B21,'Leche Entera Back Data'!$A$261:$A$287,0),MATCH(D$5,'Leche Entera Back Data'!$A$261:$YT$261,0)),INDEX('Leche Desnatada Back Data'!$A$261:$YT$287,MATCH($B21,'Leche Desnatada Back Data'!$A$261:$A$287,0),MATCH(D$5,'Leche Desnatada Back Data'!$A$261:$YT$261,0)),INDEX('Leche Semidesnatada Back Data'!$A$261:$YT$287,MATCH($B21,'Leche Semidesnatada Back Data'!$A$261:$A$287,0),MATCH(D$5,'Leche Semidesnatada Back Data'!$A$261:$YT$261,0)))</f>
        <v>0.42</v>
      </c>
      <c r="E21" s="38">
        <f t="array" ref="E21">CHOOSE(Enlaces!$G$1,INDEX('TOTAL LECHE LIQUIDA Back Data'!$A$261:$YY$287,MATCH($B21,'TOTAL LECHE LIQUIDA Back Data'!$A$261:$A$287,0),MATCH(E$5,'TOTAL LECHE LIQUIDA Back Data'!$A$261:$YY$261,0)),INDEX('Leche Entera Back Data'!$A$261:$YT$287,MATCH($B21,'Leche Entera Back Data'!$A$261:$A$287,0),MATCH(E$5,'Leche Entera Back Data'!$A$261:$YT$261,0)),INDEX('Leche Desnatada Back Data'!$A$261:$YT$287,MATCH($B21,'Leche Desnatada Back Data'!$A$261:$A$287,0),MATCH(E$5,'Leche Desnatada Back Data'!$A$261:$YT$261,0)),INDEX('Leche Semidesnatada Back Data'!$A$261:$YT$287,MATCH($B21,'Leche Semidesnatada Back Data'!$A$261:$A$287,0),MATCH(E$5,'Leche Semidesnatada Back Data'!$A$261:$YT$261,0)))</f>
        <v>1.06</v>
      </c>
      <c r="F21" s="38">
        <f t="array" ref="F21">CHOOSE(Enlaces!$G$1,INDEX('TOTAL LECHE LIQUIDA Back Data'!$A$261:$YY$287,MATCH($B21,'TOTAL LECHE LIQUIDA Back Data'!$A$261:$A$287,0),MATCH(F$5,'TOTAL LECHE LIQUIDA Back Data'!$A$261:$YY$261,0)),INDEX('Leche Entera Back Data'!$A$261:$YT$287,MATCH($B21,'Leche Entera Back Data'!$A$261:$A$287,0),MATCH(F$5,'Leche Entera Back Data'!$A$261:$YT$261,0)),INDEX('Leche Desnatada Back Data'!$A$261:$YT$287,MATCH($B21,'Leche Desnatada Back Data'!$A$261:$A$287,0),MATCH(F$5,'Leche Desnatada Back Data'!$A$261:$YT$261,0)),INDEX('Leche Semidesnatada Back Data'!$A$261:$YT$287,MATCH($B21,'Leche Semidesnatada Back Data'!$A$261:$A$287,0),MATCH(F$5,'Leche Semidesnatada Back Data'!$A$261:$YT$261,0)))</f>
        <v>0.84</v>
      </c>
      <c r="G21" s="38">
        <f t="array" ref="G21">CHOOSE(Enlaces!$G$1,INDEX('TOTAL LECHE LIQUIDA Back Data'!$A$261:$YY$287,MATCH($B21,'TOTAL LECHE LIQUIDA Back Data'!$A$261:$A$287,0),MATCH(G$5,'TOTAL LECHE LIQUIDA Back Data'!$A$261:$YY$261,0)),INDEX('Leche Entera Back Data'!$A$261:$YT$287,MATCH($B21,'Leche Entera Back Data'!$A$261:$A$287,0),MATCH(G$5,'Leche Entera Back Data'!$A$261:$YT$261,0)),INDEX('Leche Desnatada Back Data'!$A$261:$YT$287,MATCH($B21,'Leche Desnatada Back Data'!$A$261:$A$287,0),MATCH(G$5,'Leche Desnatada Back Data'!$A$261:$YT$261,0)),INDEX('Leche Semidesnatada Back Data'!$A$261:$YT$287,MATCH($B21,'Leche Semidesnatada Back Data'!$A$261:$A$287,0),MATCH(G$5,'Leche Semidesnatada Back Data'!$A$261:$YT$261,0)))</f>
        <v>0.78</v>
      </c>
      <c r="H21" s="38">
        <f t="array" ref="H21">CHOOSE(Enlaces!$G$1,INDEX('TOTAL LECHE LIQUIDA Back Data'!$A$261:$YY$287,MATCH($B21,'TOTAL LECHE LIQUIDA Back Data'!$A$261:$A$287,0),MATCH(H$5,'TOTAL LECHE LIQUIDA Back Data'!$A$261:$YY$261,0)),INDEX('Leche Entera Back Data'!$A$261:$YT$287,MATCH($B21,'Leche Entera Back Data'!$A$261:$A$287,0),MATCH(H$5,'Leche Entera Back Data'!$A$261:$YT$261,0)),INDEX('Leche Desnatada Back Data'!$A$261:$YT$287,MATCH($B21,'Leche Desnatada Back Data'!$A$261:$A$287,0),MATCH(H$5,'Leche Desnatada Back Data'!$A$261:$YT$261,0)),INDEX('Leche Semidesnatada Back Data'!$A$261:$YT$287,MATCH($B21,'Leche Semidesnatada Back Data'!$A$261:$A$287,0),MATCH(H$5,'Leche Semidesnatada Back Data'!$A$261:$YT$261,0)))</f>
        <v>0.85</v>
      </c>
      <c r="I21" s="38">
        <f t="array" ref="I21">CHOOSE(Enlaces!$G$1,INDEX('TOTAL LECHE LIQUIDA Back Data'!$A$261:$YY$287,MATCH($B21,'TOTAL LECHE LIQUIDA Back Data'!$A$261:$A$287,0),MATCH(I$5,'TOTAL LECHE LIQUIDA Back Data'!$A$261:$YY$261,0)),INDEX('Leche Entera Back Data'!$A$261:$YT$287,MATCH($B21,'Leche Entera Back Data'!$A$261:$A$287,0),MATCH(I$5,'Leche Entera Back Data'!$A$261:$YT$261,0)),INDEX('Leche Desnatada Back Data'!$A$261:$YT$287,MATCH($B21,'Leche Desnatada Back Data'!$A$261:$A$287,0),MATCH(I$5,'Leche Desnatada Back Data'!$A$261:$YT$261,0)),INDEX('Leche Semidesnatada Back Data'!$A$261:$YT$287,MATCH($B21,'Leche Semidesnatada Back Data'!$A$261:$A$287,0),MATCH(I$5,'Leche Semidesnatada Back Data'!$A$261:$YT$261,0)))</f>
        <v>1.1000000000000001</v>
      </c>
      <c r="J21" s="38">
        <f t="array" ref="J21">CHOOSE(Enlaces!$G$1,INDEX('TOTAL LECHE LIQUIDA Back Data'!$A$261:$YY$287,MATCH($B21,'TOTAL LECHE LIQUIDA Back Data'!$A$261:$A$287,0),MATCH(J$5,'TOTAL LECHE LIQUIDA Back Data'!$A$261:$YY$261,0)),INDEX('Leche Entera Back Data'!$A$261:$YT$287,MATCH($B21,'Leche Entera Back Data'!$A$261:$A$287,0),MATCH(J$5,'Leche Entera Back Data'!$A$261:$YT$261,0)),INDEX('Leche Desnatada Back Data'!$A$261:$YT$287,MATCH($B21,'Leche Desnatada Back Data'!$A$261:$A$287,0),MATCH(J$5,'Leche Desnatada Back Data'!$A$261:$YT$261,0)),INDEX('Leche Semidesnatada Back Data'!$A$261:$YT$287,MATCH($B21,'Leche Semidesnatada Back Data'!$A$261:$A$287,0),MATCH(J$5,'Leche Semidesnatada Back Data'!$A$261:$YT$261,0)))</f>
        <v>1.27</v>
      </c>
      <c r="K21" s="38">
        <f t="array" ref="K21">CHOOSE(Enlaces!$G$1,INDEX('TOTAL LECHE LIQUIDA Back Data'!$A$261:$YY$287,MATCH($B21,'TOTAL LECHE LIQUIDA Back Data'!$A$261:$A$287,0),MATCH(K$5,'TOTAL LECHE LIQUIDA Back Data'!$A$261:$YY$261,0)),INDEX('Leche Entera Back Data'!$A$261:$YT$287,MATCH($B21,'Leche Entera Back Data'!$A$261:$A$287,0),MATCH(K$5,'Leche Entera Back Data'!$A$261:$YT$261,0)),INDEX('Leche Desnatada Back Data'!$A$261:$YT$287,MATCH($B21,'Leche Desnatada Back Data'!$A$261:$A$287,0),MATCH(K$5,'Leche Desnatada Back Data'!$A$261:$YT$261,0)),INDEX('Leche Semidesnatada Back Data'!$A$261:$YT$287,MATCH($B21,'Leche Semidesnatada Back Data'!$A$261:$A$287,0),MATCH(K$5,'Leche Semidesnatada Back Data'!$A$261:$YT$261,0)))</f>
        <v>0.56000000000000005</v>
      </c>
      <c r="L21" s="38">
        <f t="array" ref="L21">CHOOSE(Enlaces!$G$1,INDEX('TOTAL LECHE LIQUIDA Back Data'!$A$261:$YY$287,MATCH($B21,'TOTAL LECHE LIQUIDA Back Data'!$A$261:$A$287,0),MATCH(L$5,'TOTAL LECHE LIQUIDA Back Data'!$A$261:$YY$261,0)),INDEX('Leche Entera Back Data'!$A$261:$YT$287,MATCH($B21,'Leche Entera Back Data'!$A$261:$A$287,0),MATCH(L$5,'Leche Entera Back Data'!$A$261:$YT$261,0)),INDEX('Leche Desnatada Back Data'!$A$261:$YT$287,MATCH($B21,'Leche Desnatada Back Data'!$A$261:$A$287,0),MATCH(L$5,'Leche Desnatada Back Data'!$A$261:$YT$261,0)),INDEX('Leche Semidesnatada Back Data'!$A$261:$YT$287,MATCH($B21,'Leche Semidesnatada Back Data'!$A$261:$A$287,0),MATCH(L$5,'Leche Semidesnatada Back Data'!$A$261:$YT$261,0)))</f>
        <v>0.78</v>
      </c>
      <c r="M21" s="38">
        <f t="array" ref="M21">CHOOSE(Enlaces!$G$1,INDEX('TOTAL LECHE LIQUIDA Back Data'!$A$261:$YY$287,MATCH($B21,'TOTAL LECHE LIQUIDA Back Data'!$A$261:$A$287,0),MATCH(M$5,'TOTAL LECHE LIQUIDA Back Data'!$A$261:$YY$261,0)),INDEX('Leche Entera Back Data'!$A$261:$YT$287,MATCH($B21,'Leche Entera Back Data'!$A$261:$A$287,0),MATCH(M$5,'Leche Entera Back Data'!$A$261:$YT$261,0)),INDEX('Leche Desnatada Back Data'!$A$261:$YT$287,MATCH($B21,'Leche Desnatada Back Data'!$A$261:$A$287,0),MATCH(M$5,'Leche Desnatada Back Data'!$A$261:$YT$261,0)),INDEX('Leche Semidesnatada Back Data'!$A$261:$YT$287,MATCH($B21,'Leche Semidesnatada Back Data'!$A$261:$A$287,0),MATCH(M$5,'Leche Semidesnatada Back Data'!$A$261:$YT$261,0)))</f>
        <v>0.79</v>
      </c>
      <c r="N21" s="38">
        <f t="array" ref="N21">CHOOSE(Enlaces!$G$1,INDEX('TOTAL LECHE LIQUIDA Back Data'!$A$261:$YY$287,MATCH($B21,'TOTAL LECHE LIQUIDA Back Data'!$A$261:$A$287,0),MATCH(N$5,'TOTAL LECHE LIQUIDA Back Data'!$A$261:$YY$261,0)),INDEX('Leche Entera Back Data'!$A$261:$YT$287,MATCH($B21,'Leche Entera Back Data'!$A$261:$A$287,0),MATCH(N$5,'Leche Entera Back Data'!$A$261:$YT$261,0)),INDEX('Leche Desnatada Back Data'!$A$261:$YT$287,MATCH($B21,'Leche Desnatada Back Data'!$A$261:$A$287,0),MATCH(N$5,'Leche Desnatada Back Data'!$A$261:$YT$261,0)),INDEX('Leche Semidesnatada Back Data'!$A$261:$YT$287,MATCH($B21,'Leche Semidesnatada Back Data'!$A$261:$A$287,0),MATCH(N$5,'Leche Semidesnatada Back Data'!$A$261:$YT$261,0)))</f>
        <v>1.0900000000000001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Data'!$A$261:$YY$287,MATCH($B22,'TOTAL LECHE LIQUIDA Back Data'!$A$261:$A$287,0),MATCH(C$5,'TOTAL LECHE LIQUIDA Back Data'!$A$261:$YY$261,0)),INDEX('Leche Entera Back Data'!$A$261:$YT$287,MATCH($B22,'Leche Entera Back Data'!$A$261:$A$287,0),MATCH(C$5,'Leche Entera Back Data'!$A$261:$YT$261,0)),INDEX('Leche Desnatada Back Data'!$A$261:$YT$287,MATCH($B22,'Leche Desnatada Back Data'!$A$261:$A$287,0),MATCH(C$5,'Leche Desnatada Back Data'!$A$261:$YT$261,0)),INDEX('Leche Semidesnatada Back Data'!$A$261:$YT$287,MATCH($B22,'Leche Semidesnatada Back Data'!$A$261:$A$287,0),MATCH(C$5,'Leche Semidesnatada Back Data'!$A$261:$YT$261,0)))</f>
        <v>0.54</v>
      </c>
      <c r="D22" s="38">
        <f t="array" ref="D22">CHOOSE(Enlaces!$G$1,INDEX('TOTAL LECHE LIQUIDA Back Data'!$A$261:$YY$287,MATCH($B22,'TOTAL LECHE LIQUIDA Back Data'!$A$261:$A$287,0),MATCH(D$5,'TOTAL LECHE LIQUIDA Back Data'!$A$261:$YY$261,0)),INDEX('Leche Entera Back Data'!$A$261:$YT$287,MATCH($B22,'Leche Entera Back Data'!$A$261:$A$287,0),MATCH(D$5,'Leche Entera Back Data'!$A$261:$YT$261,0)),INDEX('Leche Desnatada Back Data'!$A$261:$YT$287,MATCH($B22,'Leche Desnatada Back Data'!$A$261:$A$287,0),MATCH(D$5,'Leche Desnatada Back Data'!$A$261:$YT$261,0)),INDEX('Leche Semidesnatada Back Data'!$A$261:$YT$287,MATCH($B22,'Leche Semidesnatada Back Data'!$A$261:$A$287,0),MATCH(D$5,'Leche Semidesnatada Back Data'!$A$261:$YT$261,0)))</f>
        <v>0.52</v>
      </c>
      <c r="E22" s="38">
        <f t="array" ref="E22">CHOOSE(Enlaces!$G$1,INDEX('TOTAL LECHE LIQUIDA Back Data'!$A$261:$YY$287,MATCH($B22,'TOTAL LECHE LIQUIDA Back Data'!$A$261:$A$287,0),MATCH(E$5,'TOTAL LECHE LIQUIDA Back Data'!$A$261:$YY$261,0)),INDEX('Leche Entera Back Data'!$A$261:$YT$287,MATCH($B22,'Leche Entera Back Data'!$A$261:$A$287,0),MATCH(E$5,'Leche Entera Back Data'!$A$261:$YT$261,0)),INDEX('Leche Desnatada Back Data'!$A$261:$YT$287,MATCH($B22,'Leche Desnatada Back Data'!$A$261:$A$287,0),MATCH(E$5,'Leche Desnatada Back Data'!$A$261:$YT$261,0)),INDEX('Leche Semidesnatada Back Data'!$A$261:$YT$287,MATCH($B22,'Leche Semidesnatada Back Data'!$A$261:$A$287,0),MATCH(E$5,'Leche Semidesnatada Back Data'!$A$261:$YT$261,0)))</f>
        <v>0.42</v>
      </c>
      <c r="F22" s="38">
        <f t="array" ref="F22">CHOOSE(Enlaces!$G$1,INDEX('TOTAL LECHE LIQUIDA Back Data'!$A$261:$YY$287,MATCH($B22,'TOTAL LECHE LIQUIDA Back Data'!$A$261:$A$287,0),MATCH(F$5,'TOTAL LECHE LIQUIDA Back Data'!$A$261:$YY$261,0)),INDEX('Leche Entera Back Data'!$A$261:$YT$287,MATCH($B22,'Leche Entera Back Data'!$A$261:$A$287,0),MATCH(F$5,'Leche Entera Back Data'!$A$261:$YT$261,0)),INDEX('Leche Desnatada Back Data'!$A$261:$YT$287,MATCH($B22,'Leche Desnatada Back Data'!$A$261:$A$287,0),MATCH(F$5,'Leche Desnatada Back Data'!$A$261:$YT$261,0)),INDEX('Leche Semidesnatada Back Data'!$A$261:$YT$287,MATCH($B22,'Leche Semidesnatada Back Data'!$A$261:$A$287,0),MATCH(F$5,'Leche Semidesnatada Back Data'!$A$261:$YT$261,0)))</f>
        <v>0.16</v>
      </c>
      <c r="G22" s="38">
        <f t="array" ref="G22">CHOOSE(Enlaces!$G$1,INDEX('TOTAL LECHE LIQUIDA Back Data'!$A$261:$YY$287,MATCH($B22,'TOTAL LECHE LIQUIDA Back Data'!$A$261:$A$287,0),MATCH(G$5,'TOTAL LECHE LIQUIDA Back Data'!$A$261:$YY$261,0)),INDEX('Leche Entera Back Data'!$A$261:$YT$287,MATCH($B22,'Leche Entera Back Data'!$A$261:$A$287,0),MATCH(G$5,'Leche Entera Back Data'!$A$261:$YT$261,0)),INDEX('Leche Desnatada Back Data'!$A$261:$YT$287,MATCH($B22,'Leche Desnatada Back Data'!$A$261:$A$287,0),MATCH(G$5,'Leche Desnatada Back Data'!$A$261:$YT$261,0)),INDEX('Leche Semidesnatada Back Data'!$A$261:$YT$287,MATCH($B22,'Leche Semidesnatada Back Data'!$A$261:$A$287,0),MATCH(G$5,'Leche Semidesnatada Back Data'!$A$261:$YT$261,0)))</f>
        <v>0.36</v>
      </c>
      <c r="H22" s="38">
        <f t="array" ref="H22">CHOOSE(Enlaces!$G$1,INDEX('TOTAL LECHE LIQUIDA Back Data'!$A$261:$YY$287,MATCH($B22,'TOTAL LECHE LIQUIDA Back Data'!$A$261:$A$287,0),MATCH(H$5,'TOTAL LECHE LIQUIDA Back Data'!$A$261:$YY$261,0)),INDEX('Leche Entera Back Data'!$A$261:$YT$287,MATCH($B22,'Leche Entera Back Data'!$A$261:$A$287,0),MATCH(H$5,'Leche Entera Back Data'!$A$261:$YT$261,0)),INDEX('Leche Desnatada Back Data'!$A$261:$YT$287,MATCH($B22,'Leche Desnatada Back Data'!$A$261:$A$287,0),MATCH(H$5,'Leche Desnatada Back Data'!$A$261:$YT$261,0)),INDEX('Leche Semidesnatada Back Data'!$A$261:$YT$287,MATCH($B22,'Leche Semidesnatada Back Data'!$A$261:$A$287,0),MATCH(H$5,'Leche Semidesnatada Back Data'!$A$261:$YT$261,0)))</f>
        <v>0.47</v>
      </c>
      <c r="I22" s="38">
        <f t="array" ref="I22">CHOOSE(Enlaces!$G$1,INDEX('TOTAL LECHE LIQUIDA Back Data'!$A$261:$YY$287,MATCH($B22,'TOTAL LECHE LIQUIDA Back Data'!$A$261:$A$287,0),MATCH(I$5,'TOTAL LECHE LIQUIDA Back Data'!$A$261:$YY$261,0)),INDEX('Leche Entera Back Data'!$A$261:$YT$287,MATCH($B22,'Leche Entera Back Data'!$A$261:$A$287,0),MATCH(I$5,'Leche Entera Back Data'!$A$261:$YT$261,0)),INDEX('Leche Desnatada Back Data'!$A$261:$YT$287,MATCH($B22,'Leche Desnatada Back Data'!$A$261:$A$287,0),MATCH(I$5,'Leche Desnatada Back Data'!$A$261:$YT$261,0)),INDEX('Leche Semidesnatada Back Data'!$A$261:$YT$287,MATCH($B22,'Leche Semidesnatada Back Data'!$A$261:$A$287,0),MATCH(I$5,'Leche Semidesnatada Back Data'!$A$261:$YT$261,0)))</f>
        <v>0.35</v>
      </c>
      <c r="J22" s="38">
        <f t="array" ref="J22">CHOOSE(Enlaces!$G$1,INDEX('TOTAL LECHE LIQUIDA Back Data'!$A$261:$YY$287,MATCH($B22,'TOTAL LECHE LIQUIDA Back Data'!$A$261:$A$287,0),MATCH(J$5,'TOTAL LECHE LIQUIDA Back Data'!$A$261:$YY$261,0)),INDEX('Leche Entera Back Data'!$A$261:$YT$287,MATCH($B22,'Leche Entera Back Data'!$A$261:$A$287,0),MATCH(J$5,'Leche Entera Back Data'!$A$261:$YT$261,0)),INDEX('Leche Desnatada Back Data'!$A$261:$YT$287,MATCH($B22,'Leche Desnatada Back Data'!$A$261:$A$287,0),MATCH(J$5,'Leche Desnatada Back Data'!$A$261:$YT$261,0)),INDEX('Leche Semidesnatada Back Data'!$A$261:$YT$287,MATCH($B22,'Leche Semidesnatada Back Data'!$A$261:$A$287,0),MATCH(J$5,'Leche Semidesnatada Back Data'!$A$261:$YT$261,0)))</f>
        <v>0.46</v>
      </c>
      <c r="K22" s="38">
        <f t="array" ref="K22">CHOOSE(Enlaces!$G$1,INDEX('TOTAL LECHE LIQUIDA Back Data'!$A$261:$YY$287,MATCH($B22,'TOTAL LECHE LIQUIDA Back Data'!$A$261:$A$287,0),MATCH(K$5,'TOTAL LECHE LIQUIDA Back Data'!$A$261:$YY$261,0)),INDEX('Leche Entera Back Data'!$A$261:$YT$287,MATCH($B22,'Leche Entera Back Data'!$A$261:$A$287,0),MATCH(K$5,'Leche Entera Back Data'!$A$261:$YT$261,0)),INDEX('Leche Desnatada Back Data'!$A$261:$YT$287,MATCH($B22,'Leche Desnatada Back Data'!$A$261:$A$287,0),MATCH(K$5,'Leche Desnatada Back Data'!$A$261:$YT$261,0)),INDEX('Leche Semidesnatada Back Data'!$A$261:$YT$287,MATCH($B22,'Leche Semidesnatada Back Data'!$A$261:$A$287,0),MATCH(K$5,'Leche Semidesnatada Back Data'!$A$261:$YT$261,0)))</f>
        <v>0.91</v>
      </c>
      <c r="L22" s="38">
        <f t="array" ref="L22">CHOOSE(Enlaces!$G$1,INDEX('TOTAL LECHE LIQUIDA Back Data'!$A$261:$YY$287,MATCH($B22,'TOTAL LECHE LIQUIDA Back Data'!$A$261:$A$287,0),MATCH(L$5,'TOTAL LECHE LIQUIDA Back Data'!$A$261:$YY$261,0)),INDEX('Leche Entera Back Data'!$A$261:$YT$287,MATCH($B22,'Leche Entera Back Data'!$A$261:$A$287,0),MATCH(L$5,'Leche Entera Back Data'!$A$261:$YT$261,0)),INDEX('Leche Desnatada Back Data'!$A$261:$YT$287,MATCH($B22,'Leche Desnatada Back Data'!$A$261:$A$287,0),MATCH(L$5,'Leche Desnatada Back Data'!$A$261:$YT$261,0)),INDEX('Leche Semidesnatada Back Data'!$A$261:$YT$287,MATCH($B22,'Leche Semidesnatada Back Data'!$A$261:$A$287,0),MATCH(L$5,'Leche Semidesnatada Back Data'!$A$261:$YT$261,0)))</f>
        <v>0.91</v>
      </c>
      <c r="M22" s="38">
        <f t="array" ref="M22">CHOOSE(Enlaces!$G$1,INDEX('TOTAL LECHE LIQUIDA Back Data'!$A$261:$YY$287,MATCH($B22,'TOTAL LECHE LIQUIDA Back Data'!$A$261:$A$287,0),MATCH(M$5,'TOTAL LECHE LIQUIDA Back Data'!$A$261:$YY$261,0)),INDEX('Leche Entera Back Data'!$A$261:$YT$287,MATCH($B22,'Leche Entera Back Data'!$A$261:$A$287,0),MATCH(M$5,'Leche Entera Back Data'!$A$261:$YT$261,0)),INDEX('Leche Desnatada Back Data'!$A$261:$YT$287,MATCH($B22,'Leche Desnatada Back Data'!$A$261:$A$287,0),MATCH(M$5,'Leche Desnatada Back Data'!$A$261:$YT$261,0)),INDEX('Leche Semidesnatada Back Data'!$A$261:$YT$287,MATCH($B22,'Leche Semidesnatada Back Data'!$A$261:$A$287,0),MATCH(M$5,'Leche Semidesnatada Back Data'!$A$261:$YT$261,0)))</f>
        <v>0.63</v>
      </c>
      <c r="N22" s="38">
        <f t="array" ref="N22">CHOOSE(Enlaces!$G$1,INDEX('TOTAL LECHE LIQUIDA Back Data'!$A$261:$YY$287,MATCH($B22,'TOTAL LECHE LIQUIDA Back Data'!$A$261:$A$287,0),MATCH(N$5,'TOTAL LECHE LIQUIDA Back Data'!$A$261:$YY$261,0)),INDEX('Leche Entera Back Data'!$A$261:$YT$287,MATCH($B22,'Leche Entera Back Data'!$A$261:$A$287,0),MATCH(N$5,'Leche Entera Back Data'!$A$261:$YT$261,0)),INDEX('Leche Desnatada Back Data'!$A$261:$YT$287,MATCH($B22,'Leche Desnatada Back Data'!$A$261:$A$287,0),MATCH(N$5,'Leche Desnatada Back Data'!$A$261:$YT$261,0)),INDEX('Leche Semidesnatada Back Data'!$A$261:$YT$287,MATCH($B22,'Leche Semidesnatada Back Data'!$A$261:$A$287,0),MATCH(N$5,'Leche Semidesnatada Back Data'!$A$261:$YT$261,0)))</f>
        <v>0.89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Data'!$A$261:$YY$287,MATCH($B23,'TOTAL LECHE LIQUIDA Back Data'!$A$261:$A$287,0),MATCH(C$5,'TOTAL LECHE LIQUIDA Back Data'!$A$261:$YY$261,0)),INDEX('Leche Entera Back Data'!$A$261:$YT$287,MATCH($B23,'Leche Entera Back Data'!$A$261:$A$287,0),MATCH(C$5,'Leche Entera Back Data'!$A$261:$YT$261,0)),INDEX('Leche Desnatada Back Data'!$A$261:$YT$287,MATCH($B23,'Leche Desnatada Back Data'!$A$261:$A$287,0),MATCH(C$5,'Leche Desnatada Back Data'!$A$261:$YT$261,0)),INDEX('Leche Semidesnatada Back Data'!$A$261:$YT$287,MATCH($B23,'Leche Semidesnatada Back Data'!$A$261:$A$287,0),MATCH(C$5,'Leche Semidesnatada Back Data'!$A$261:$YT$261,0)))</f>
        <v>0.6</v>
      </c>
      <c r="D23" s="38">
        <f t="array" ref="D23">CHOOSE(Enlaces!$G$1,INDEX('TOTAL LECHE LIQUIDA Back Data'!$A$261:$YY$287,MATCH($B23,'TOTAL LECHE LIQUIDA Back Data'!$A$261:$A$287,0),MATCH(D$5,'TOTAL LECHE LIQUIDA Back Data'!$A$261:$YY$261,0)),INDEX('Leche Entera Back Data'!$A$261:$YT$287,MATCH($B23,'Leche Entera Back Data'!$A$261:$A$287,0),MATCH(D$5,'Leche Entera Back Data'!$A$261:$YT$261,0)),INDEX('Leche Desnatada Back Data'!$A$261:$YT$287,MATCH($B23,'Leche Desnatada Back Data'!$A$261:$A$287,0),MATCH(D$5,'Leche Desnatada Back Data'!$A$261:$YT$261,0)),INDEX('Leche Semidesnatada Back Data'!$A$261:$YT$287,MATCH($B23,'Leche Semidesnatada Back Data'!$A$261:$A$287,0),MATCH(D$5,'Leche Semidesnatada Back Data'!$A$261:$YT$261,0)))</f>
        <v>0.75</v>
      </c>
      <c r="E23" s="38">
        <f t="array" ref="E23">CHOOSE(Enlaces!$G$1,INDEX('TOTAL LECHE LIQUIDA Back Data'!$A$261:$YY$287,MATCH($B23,'TOTAL LECHE LIQUIDA Back Data'!$A$261:$A$287,0),MATCH(E$5,'TOTAL LECHE LIQUIDA Back Data'!$A$261:$YY$261,0)),INDEX('Leche Entera Back Data'!$A$261:$YT$287,MATCH($B23,'Leche Entera Back Data'!$A$261:$A$287,0),MATCH(E$5,'Leche Entera Back Data'!$A$261:$YT$261,0)),INDEX('Leche Desnatada Back Data'!$A$261:$YT$287,MATCH($B23,'Leche Desnatada Back Data'!$A$261:$A$287,0),MATCH(E$5,'Leche Desnatada Back Data'!$A$261:$YT$261,0)),INDEX('Leche Semidesnatada Back Data'!$A$261:$YT$287,MATCH($B23,'Leche Semidesnatada Back Data'!$A$261:$A$287,0),MATCH(E$5,'Leche Semidesnatada Back Data'!$A$261:$YT$261,0)))</f>
        <v>0.77</v>
      </c>
      <c r="F23" s="38">
        <f t="array" ref="F23">CHOOSE(Enlaces!$G$1,INDEX('TOTAL LECHE LIQUIDA Back Data'!$A$261:$YY$287,MATCH($B23,'TOTAL LECHE LIQUIDA Back Data'!$A$261:$A$287,0),MATCH(F$5,'TOTAL LECHE LIQUIDA Back Data'!$A$261:$YY$261,0)),INDEX('Leche Entera Back Data'!$A$261:$YT$287,MATCH($B23,'Leche Entera Back Data'!$A$261:$A$287,0),MATCH(F$5,'Leche Entera Back Data'!$A$261:$YT$261,0)),INDEX('Leche Desnatada Back Data'!$A$261:$YT$287,MATCH($B23,'Leche Desnatada Back Data'!$A$261:$A$287,0),MATCH(F$5,'Leche Desnatada Back Data'!$A$261:$YT$261,0)),INDEX('Leche Semidesnatada Back Data'!$A$261:$YT$287,MATCH($B23,'Leche Semidesnatada Back Data'!$A$261:$A$287,0),MATCH(F$5,'Leche Semidesnatada Back Data'!$A$261:$YT$261,0)))</f>
        <v>0.75</v>
      </c>
      <c r="G23" s="38">
        <f t="array" ref="G23">CHOOSE(Enlaces!$G$1,INDEX('TOTAL LECHE LIQUIDA Back Data'!$A$261:$YY$287,MATCH($B23,'TOTAL LECHE LIQUIDA Back Data'!$A$261:$A$287,0),MATCH(G$5,'TOTAL LECHE LIQUIDA Back Data'!$A$261:$YY$261,0)),INDEX('Leche Entera Back Data'!$A$261:$YT$287,MATCH($B23,'Leche Entera Back Data'!$A$261:$A$287,0),MATCH(G$5,'Leche Entera Back Data'!$A$261:$YT$261,0)),INDEX('Leche Desnatada Back Data'!$A$261:$YT$287,MATCH($B23,'Leche Desnatada Back Data'!$A$261:$A$287,0),MATCH(G$5,'Leche Desnatada Back Data'!$A$261:$YT$261,0)),INDEX('Leche Semidesnatada Back Data'!$A$261:$YT$287,MATCH($B23,'Leche Semidesnatada Back Data'!$A$261:$A$287,0),MATCH(G$5,'Leche Semidesnatada Back Data'!$A$261:$YT$261,0)))</f>
        <v>0.83</v>
      </c>
      <c r="H23" s="38">
        <f t="array" ref="H23">CHOOSE(Enlaces!$G$1,INDEX('TOTAL LECHE LIQUIDA Back Data'!$A$261:$YY$287,MATCH($B23,'TOTAL LECHE LIQUIDA Back Data'!$A$261:$A$287,0),MATCH(H$5,'TOTAL LECHE LIQUIDA Back Data'!$A$261:$YY$261,0)),INDEX('Leche Entera Back Data'!$A$261:$YT$287,MATCH($B23,'Leche Entera Back Data'!$A$261:$A$287,0),MATCH(H$5,'Leche Entera Back Data'!$A$261:$YT$261,0)),INDEX('Leche Desnatada Back Data'!$A$261:$YT$287,MATCH($B23,'Leche Desnatada Back Data'!$A$261:$A$287,0),MATCH(H$5,'Leche Desnatada Back Data'!$A$261:$YT$261,0)),INDEX('Leche Semidesnatada Back Data'!$A$261:$YT$287,MATCH($B23,'Leche Semidesnatada Back Data'!$A$261:$A$287,0),MATCH(H$5,'Leche Semidesnatada Back Data'!$A$261:$YT$261,0)))</f>
        <v>0.47</v>
      </c>
      <c r="I23" s="38">
        <f t="array" ref="I23">CHOOSE(Enlaces!$G$1,INDEX('TOTAL LECHE LIQUIDA Back Data'!$A$261:$YY$287,MATCH($B23,'TOTAL LECHE LIQUIDA Back Data'!$A$261:$A$287,0),MATCH(I$5,'TOTAL LECHE LIQUIDA Back Data'!$A$261:$YY$261,0)),INDEX('Leche Entera Back Data'!$A$261:$YT$287,MATCH($B23,'Leche Entera Back Data'!$A$261:$A$287,0),MATCH(I$5,'Leche Entera Back Data'!$A$261:$YT$261,0)),INDEX('Leche Desnatada Back Data'!$A$261:$YT$287,MATCH($B23,'Leche Desnatada Back Data'!$A$261:$A$287,0),MATCH(I$5,'Leche Desnatada Back Data'!$A$261:$YT$261,0)),INDEX('Leche Semidesnatada Back Data'!$A$261:$YT$287,MATCH($B23,'Leche Semidesnatada Back Data'!$A$261:$A$287,0),MATCH(I$5,'Leche Semidesnatada Back Data'!$A$261:$YT$261,0)))</f>
        <v>0.56000000000000005</v>
      </c>
      <c r="J23" s="38">
        <f t="array" ref="J23">CHOOSE(Enlaces!$G$1,INDEX('TOTAL LECHE LIQUIDA Back Data'!$A$261:$YY$287,MATCH($B23,'TOTAL LECHE LIQUIDA Back Data'!$A$261:$A$287,0),MATCH(J$5,'TOTAL LECHE LIQUIDA Back Data'!$A$261:$YY$261,0)),INDEX('Leche Entera Back Data'!$A$261:$YT$287,MATCH($B23,'Leche Entera Back Data'!$A$261:$A$287,0),MATCH(J$5,'Leche Entera Back Data'!$A$261:$YT$261,0)),INDEX('Leche Desnatada Back Data'!$A$261:$YT$287,MATCH($B23,'Leche Desnatada Back Data'!$A$261:$A$287,0),MATCH(J$5,'Leche Desnatada Back Data'!$A$261:$YT$261,0)),INDEX('Leche Semidesnatada Back Data'!$A$261:$YT$287,MATCH($B23,'Leche Semidesnatada Back Data'!$A$261:$A$287,0),MATCH(J$5,'Leche Semidesnatada Back Data'!$A$261:$YT$261,0)))</f>
        <v>0.93</v>
      </c>
      <c r="K23" s="38">
        <f t="array" ref="K23">CHOOSE(Enlaces!$G$1,INDEX('TOTAL LECHE LIQUIDA Back Data'!$A$261:$YY$287,MATCH($B23,'TOTAL LECHE LIQUIDA Back Data'!$A$261:$A$287,0),MATCH(K$5,'TOTAL LECHE LIQUIDA Back Data'!$A$261:$YY$261,0)),INDEX('Leche Entera Back Data'!$A$261:$YT$287,MATCH($B23,'Leche Entera Back Data'!$A$261:$A$287,0),MATCH(K$5,'Leche Entera Back Data'!$A$261:$YT$261,0)),INDEX('Leche Desnatada Back Data'!$A$261:$YT$287,MATCH($B23,'Leche Desnatada Back Data'!$A$261:$A$287,0),MATCH(K$5,'Leche Desnatada Back Data'!$A$261:$YT$261,0)),INDEX('Leche Semidesnatada Back Data'!$A$261:$YT$287,MATCH($B23,'Leche Semidesnatada Back Data'!$A$261:$A$287,0),MATCH(K$5,'Leche Semidesnatada Back Data'!$A$261:$YT$261,0)))</f>
        <v>0.71</v>
      </c>
      <c r="L23" s="38">
        <f t="array" ref="L23">CHOOSE(Enlaces!$G$1,INDEX('TOTAL LECHE LIQUIDA Back Data'!$A$261:$YY$287,MATCH($B23,'TOTAL LECHE LIQUIDA Back Data'!$A$261:$A$287,0),MATCH(L$5,'TOTAL LECHE LIQUIDA Back Data'!$A$261:$YY$261,0)),INDEX('Leche Entera Back Data'!$A$261:$YT$287,MATCH($B23,'Leche Entera Back Data'!$A$261:$A$287,0),MATCH(L$5,'Leche Entera Back Data'!$A$261:$YT$261,0)),INDEX('Leche Desnatada Back Data'!$A$261:$YT$287,MATCH($B23,'Leche Desnatada Back Data'!$A$261:$A$287,0),MATCH(L$5,'Leche Desnatada Back Data'!$A$261:$YT$261,0)),INDEX('Leche Semidesnatada Back Data'!$A$261:$YT$287,MATCH($B23,'Leche Semidesnatada Back Data'!$A$261:$A$287,0),MATCH(L$5,'Leche Semidesnatada Back Data'!$A$261:$YT$261,0)))</f>
        <v>0.85</v>
      </c>
      <c r="M23" s="38">
        <f t="array" ref="M23">CHOOSE(Enlaces!$G$1,INDEX('TOTAL LECHE LIQUIDA Back Data'!$A$261:$YY$287,MATCH($B23,'TOTAL LECHE LIQUIDA Back Data'!$A$261:$A$287,0),MATCH(M$5,'TOTAL LECHE LIQUIDA Back Data'!$A$261:$YY$261,0)),INDEX('Leche Entera Back Data'!$A$261:$YT$287,MATCH($B23,'Leche Entera Back Data'!$A$261:$A$287,0),MATCH(M$5,'Leche Entera Back Data'!$A$261:$YT$261,0)),INDEX('Leche Desnatada Back Data'!$A$261:$YT$287,MATCH($B23,'Leche Desnatada Back Data'!$A$261:$A$287,0),MATCH(M$5,'Leche Desnatada Back Data'!$A$261:$YT$261,0)),INDEX('Leche Semidesnatada Back Data'!$A$261:$YT$287,MATCH($B23,'Leche Semidesnatada Back Data'!$A$261:$A$287,0),MATCH(M$5,'Leche Semidesnatada Back Data'!$A$261:$YT$261,0)))</f>
        <v>0.45</v>
      </c>
      <c r="N23" s="38">
        <f t="array" ref="N23">CHOOSE(Enlaces!$G$1,INDEX('TOTAL LECHE LIQUIDA Back Data'!$A$261:$YY$287,MATCH($B23,'TOTAL LECHE LIQUIDA Back Data'!$A$261:$A$287,0),MATCH(N$5,'TOTAL LECHE LIQUIDA Back Data'!$A$261:$YY$261,0)),INDEX('Leche Entera Back Data'!$A$261:$YT$287,MATCH($B23,'Leche Entera Back Data'!$A$261:$A$287,0),MATCH(N$5,'Leche Entera Back Data'!$A$261:$YT$261,0)),INDEX('Leche Desnatada Back Data'!$A$261:$YT$287,MATCH($B23,'Leche Desnatada Back Data'!$A$261:$A$287,0),MATCH(N$5,'Leche Desnatada Back Data'!$A$261:$YT$261,0)),INDEX('Leche Semidesnatada Back Data'!$A$261:$YT$287,MATCH($B23,'Leche Semidesnatada Back Data'!$A$261:$A$287,0),MATCH(N$5,'Leche Semidesnatada Back Data'!$A$261:$YT$261,0)))</f>
        <v>0.57999999999999996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Data'!$A$261:$YY$287,MATCH($B24,'TOTAL LECHE LIQUIDA Back Data'!$A$261:$A$287,0),MATCH(C$5,'TOTAL LECHE LIQUIDA Back Data'!$A$261:$YY$261,0)),INDEX('Leche Entera Back Data'!$A$261:$YT$287,MATCH($B24,'Leche Entera Back Data'!$A$261:$A$287,0),MATCH(C$5,'Leche Entera Back Data'!$A$261:$YT$261,0)),INDEX('Leche Desnatada Back Data'!$A$261:$YT$287,MATCH($B24,'Leche Desnatada Back Data'!$A$261:$A$287,0),MATCH(C$5,'Leche Desnatada Back Data'!$A$261:$YT$261,0)),INDEX('Leche Semidesnatada Back Data'!$A$261:$YT$287,MATCH($B24,'Leche Semidesnatada Back Data'!$A$261:$A$287,0),MATCH(C$5,'Leche Semidesnatada Back Data'!$A$261:$YT$261,0)))</f>
        <v>0.45</v>
      </c>
      <c r="D24" s="38">
        <f t="array" ref="D24">CHOOSE(Enlaces!$G$1,INDEX('TOTAL LECHE LIQUIDA Back Data'!$A$261:$YY$287,MATCH($B24,'TOTAL LECHE LIQUIDA Back Data'!$A$261:$A$287,0),MATCH(D$5,'TOTAL LECHE LIQUIDA Back Data'!$A$261:$YY$261,0)),INDEX('Leche Entera Back Data'!$A$261:$YT$287,MATCH($B24,'Leche Entera Back Data'!$A$261:$A$287,0),MATCH(D$5,'Leche Entera Back Data'!$A$261:$YT$261,0)),INDEX('Leche Desnatada Back Data'!$A$261:$YT$287,MATCH($B24,'Leche Desnatada Back Data'!$A$261:$A$287,0),MATCH(D$5,'Leche Desnatada Back Data'!$A$261:$YT$261,0)),INDEX('Leche Semidesnatada Back Data'!$A$261:$YT$287,MATCH($B24,'Leche Semidesnatada Back Data'!$A$261:$A$287,0),MATCH(D$5,'Leche Semidesnatada Back Data'!$A$261:$YT$261,0)))</f>
        <v>0.42</v>
      </c>
      <c r="E24" s="38">
        <f t="array" ref="E24">CHOOSE(Enlaces!$G$1,INDEX('TOTAL LECHE LIQUIDA Back Data'!$A$261:$YY$287,MATCH($B24,'TOTAL LECHE LIQUIDA Back Data'!$A$261:$A$287,0),MATCH(E$5,'TOTAL LECHE LIQUIDA Back Data'!$A$261:$YY$261,0)),INDEX('Leche Entera Back Data'!$A$261:$YT$287,MATCH($B24,'Leche Entera Back Data'!$A$261:$A$287,0),MATCH(E$5,'Leche Entera Back Data'!$A$261:$YT$261,0)),INDEX('Leche Desnatada Back Data'!$A$261:$YT$287,MATCH($B24,'Leche Desnatada Back Data'!$A$261:$A$287,0),MATCH(E$5,'Leche Desnatada Back Data'!$A$261:$YT$261,0)),INDEX('Leche Semidesnatada Back Data'!$A$261:$YT$287,MATCH($B24,'Leche Semidesnatada Back Data'!$A$261:$A$287,0),MATCH(E$5,'Leche Semidesnatada Back Data'!$A$261:$YT$261,0)))</f>
        <v>0.24</v>
      </c>
      <c r="F24" s="38">
        <f t="array" ref="F24">CHOOSE(Enlaces!$G$1,INDEX('TOTAL LECHE LIQUIDA Back Data'!$A$261:$YY$287,MATCH($B24,'TOTAL LECHE LIQUIDA Back Data'!$A$261:$A$287,0),MATCH(F$5,'TOTAL LECHE LIQUIDA Back Data'!$A$261:$YY$261,0)),INDEX('Leche Entera Back Data'!$A$261:$YT$287,MATCH($B24,'Leche Entera Back Data'!$A$261:$A$287,0),MATCH(F$5,'Leche Entera Back Data'!$A$261:$YT$261,0)),INDEX('Leche Desnatada Back Data'!$A$261:$YT$287,MATCH($B24,'Leche Desnatada Back Data'!$A$261:$A$287,0),MATCH(F$5,'Leche Desnatada Back Data'!$A$261:$YT$261,0)),INDEX('Leche Semidesnatada Back Data'!$A$261:$YT$287,MATCH($B24,'Leche Semidesnatada Back Data'!$A$261:$A$287,0),MATCH(F$5,'Leche Semidesnatada Back Data'!$A$261:$YT$261,0)))</f>
        <v>0.04</v>
      </c>
      <c r="G24" s="38">
        <f t="array" ref="G24">CHOOSE(Enlaces!$G$1,INDEX('TOTAL LECHE LIQUIDA Back Data'!$A$261:$YY$287,MATCH($B24,'TOTAL LECHE LIQUIDA Back Data'!$A$261:$A$287,0),MATCH(G$5,'TOTAL LECHE LIQUIDA Back Data'!$A$261:$YY$261,0)),INDEX('Leche Entera Back Data'!$A$261:$YT$287,MATCH($B24,'Leche Entera Back Data'!$A$261:$A$287,0),MATCH(G$5,'Leche Entera Back Data'!$A$261:$YT$261,0)),INDEX('Leche Desnatada Back Data'!$A$261:$YT$287,MATCH($B24,'Leche Desnatada Back Data'!$A$261:$A$287,0),MATCH(G$5,'Leche Desnatada Back Data'!$A$261:$YT$261,0)),INDEX('Leche Semidesnatada Back Data'!$A$261:$YT$287,MATCH($B24,'Leche Semidesnatada Back Data'!$A$261:$A$287,0),MATCH(G$5,'Leche Semidesnatada Back Data'!$A$261:$YT$261,0)))</f>
        <v>0.06</v>
      </c>
      <c r="H24" s="38">
        <f t="array" ref="H24">CHOOSE(Enlaces!$G$1,INDEX('TOTAL LECHE LIQUIDA Back Data'!$A$261:$YY$287,MATCH($B24,'TOTAL LECHE LIQUIDA Back Data'!$A$261:$A$287,0),MATCH(H$5,'TOTAL LECHE LIQUIDA Back Data'!$A$261:$YY$261,0)),INDEX('Leche Entera Back Data'!$A$261:$YT$287,MATCH($B24,'Leche Entera Back Data'!$A$261:$A$287,0),MATCH(H$5,'Leche Entera Back Data'!$A$261:$YT$261,0)),INDEX('Leche Desnatada Back Data'!$A$261:$YT$287,MATCH($B24,'Leche Desnatada Back Data'!$A$261:$A$287,0),MATCH(H$5,'Leche Desnatada Back Data'!$A$261:$YT$261,0)),INDEX('Leche Semidesnatada Back Data'!$A$261:$YT$287,MATCH($B24,'Leche Semidesnatada Back Data'!$A$261:$A$287,0),MATCH(H$5,'Leche Semidesnatada Back Data'!$A$261:$YT$261,0)))</f>
        <v>7.0000000000000007E-2</v>
      </c>
      <c r="I24" s="38">
        <f t="array" ref="I24">CHOOSE(Enlaces!$G$1,INDEX('TOTAL LECHE LIQUIDA Back Data'!$A$261:$YY$287,MATCH($B24,'TOTAL LECHE LIQUIDA Back Data'!$A$261:$A$287,0),MATCH(I$5,'TOTAL LECHE LIQUIDA Back Data'!$A$261:$YY$261,0)),INDEX('Leche Entera Back Data'!$A$261:$YT$287,MATCH($B24,'Leche Entera Back Data'!$A$261:$A$287,0),MATCH(I$5,'Leche Entera Back Data'!$A$261:$YT$261,0)),INDEX('Leche Desnatada Back Data'!$A$261:$YT$287,MATCH($B24,'Leche Desnatada Back Data'!$A$261:$A$287,0),MATCH(I$5,'Leche Desnatada Back Data'!$A$261:$YT$261,0)),INDEX('Leche Semidesnatada Back Data'!$A$261:$YT$287,MATCH($B24,'Leche Semidesnatada Back Data'!$A$261:$A$287,0),MATCH(I$5,'Leche Semidesnatada Back Data'!$A$261:$YT$261,0)))</f>
        <v>0.14000000000000001</v>
      </c>
      <c r="J24" s="38">
        <f t="array" ref="J24">CHOOSE(Enlaces!$G$1,INDEX('TOTAL LECHE LIQUIDA Back Data'!$A$261:$YY$287,MATCH($B24,'TOTAL LECHE LIQUIDA Back Data'!$A$261:$A$287,0),MATCH(J$5,'TOTAL LECHE LIQUIDA Back Data'!$A$261:$YY$261,0)),INDEX('Leche Entera Back Data'!$A$261:$YT$287,MATCH($B24,'Leche Entera Back Data'!$A$261:$A$287,0),MATCH(J$5,'Leche Entera Back Data'!$A$261:$YT$261,0)),INDEX('Leche Desnatada Back Data'!$A$261:$YT$287,MATCH($B24,'Leche Desnatada Back Data'!$A$261:$A$287,0),MATCH(J$5,'Leche Desnatada Back Data'!$A$261:$YT$261,0)),INDEX('Leche Semidesnatada Back Data'!$A$261:$YT$287,MATCH($B24,'Leche Semidesnatada Back Data'!$A$261:$A$287,0),MATCH(J$5,'Leche Semidesnatada Back Data'!$A$261:$YT$261,0)))</f>
        <v>0.11</v>
      </c>
      <c r="K24" s="38">
        <f t="array" ref="K24">CHOOSE(Enlaces!$G$1,INDEX('TOTAL LECHE LIQUIDA Back Data'!$A$261:$YY$287,MATCH($B24,'TOTAL LECHE LIQUIDA Back Data'!$A$261:$A$287,0),MATCH(K$5,'TOTAL LECHE LIQUIDA Back Data'!$A$261:$YY$261,0)),INDEX('Leche Entera Back Data'!$A$261:$YT$287,MATCH($B24,'Leche Entera Back Data'!$A$261:$A$287,0),MATCH(K$5,'Leche Entera Back Data'!$A$261:$YT$261,0)),INDEX('Leche Desnatada Back Data'!$A$261:$YT$287,MATCH($B24,'Leche Desnatada Back Data'!$A$261:$A$287,0),MATCH(K$5,'Leche Desnatada Back Data'!$A$261:$YT$261,0)),INDEX('Leche Semidesnatada Back Data'!$A$261:$YT$287,MATCH($B24,'Leche Semidesnatada Back Data'!$A$261:$A$287,0),MATCH(K$5,'Leche Semidesnatada Back Data'!$A$261:$YT$261,0)))</f>
        <v>0.17</v>
      </c>
      <c r="L24" s="38">
        <f t="array" ref="L24">CHOOSE(Enlaces!$G$1,INDEX('TOTAL LECHE LIQUIDA Back Data'!$A$261:$YY$287,MATCH($B24,'TOTAL LECHE LIQUIDA Back Data'!$A$261:$A$287,0),MATCH(L$5,'TOTAL LECHE LIQUIDA Back Data'!$A$261:$YY$261,0)),INDEX('Leche Entera Back Data'!$A$261:$YT$287,MATCH($B24,'Leche Entera Back Data'!$A$261:$A$287,0),MATCH(L$5,'Leche Entera Back Data'!$A$261:$YT$261,0)),INDEX('Leche Desnatada Back Data'!$A$261:$YT$287,MATCH($B24,'Leche Desnatada Back Data'!$A$261:$A$287,0),MATCH(L$5,'Leche Desnatada Back Data'!$A$261:$YT$261,0)),INDEX('Leche Semidesnatada Back Data'!$A$261:$YT$287,MATCH($B24,'Leche Semidesnatada Back Data'!$A$261:$A$287,0),MATCH(L$5,'Leche Semidesnatada Back Data'!$A$261:$YT$261,0)))</f>
        <v>0.18</v>
      </c>
      <c r="M24" s="38">
        <f t="array" ref="M24">CHOOSE(Enlaces!$G$1,INDEX('TOTAL LECHE LIQUIDA Back Data'!$A$261:$YY$287,MATCH($B24,'TOTAL LECHE LIQUIDA Back Data'!$A$261:$A$287,0),MATCH(M$5,'TOTAL LECHE LIQUIDA Back Data'!$A$261:$YY$261,0)),INDEX('Leche Entera Back Data'!$A$261:$YT$287,MATCH($B24,'Leche Entera Back Data'!$A$261:$A$287,0),MATCH(M$5,'Leche Entera Back Data'!$A$261:$YT$261,0)),INDEX('Leche Desnatada Back Data'!$A$261:$YT$287,MATCH($B24,'Leche Desnatada Back Data'!$A$261:$A$287,0),MATCH(M$5,'Leche Desnatada Back Data'!$A$261:$YT$261,0)),INDEX('Leche Semidesnatada Back Data'!$A$261:$YT$287,MATCH($B24,'Leche Semidesnatada Back Data'!$A$261:$A$287,0),MATCH(M$5,'Leche Semidesnatada Back Data'!$A$261:$YT$261,0)))</f>
        <v>0.12</v>
      </c>
      <c r="N24" s="38">
        <f t="array" ref="N24">CHOOSE(Enlaces!$G$1,INDEX('TOTAL LECHE LIQUIDA Back Data'!$A$261:$YY$287,MATCH($B24,'TOTAL LECHE LIQUIDA Back Data'!$A$261:$A$287,0),MATCH(N$5,'TOTAL LECHE LIQUIDA Back Data'!$A$261:$YY$261,0)),INDEX('Leche Entera Back Data'!$A$261:$YT$287,MATCH($B24,'Leche Entera Back Data'!$A$261:$A$287,0),MATCH(N$5,'Leche Entera Back Data'!$A$261:$YT$261,0)),INDEX('Leche Desnatada Back Data'!$A$261:$YT$287,MATCH($B24,'Leche Desnatada Back Data'!$A$261:$A$287,0),MATCH(N$5,'Leche Desnatada Back Data'!$A$261:$YT$261,0)),INDEX('Leche Semidesnatada Back Data'!$A$261:$YT$287,MATCH($B24,'Leche Semidesnatada Back Data'!$A$261:$A$287,0),MATCH(N$5,'Leche Semidesnatada Back Data'!$A$261:$YT$261,0)))</f>
        <v>0.19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Data'!$A$261:$YY$287,MATCH($B25,'TOTAL LECHE LIQUIDA Back Data'!$A$261:$A$287,0),MATCH(C$5,'TOTAL LECHE LIQUIDA Back Data'!$A$261:$YY$261,0)),INDEX('Leche Entera Back Data'!$A$261:$YT$287,MATCH($B25,'Leche Entera Back Data'!$A$261:$A$287,0),MATCH(C$5,'Leche Entera Back Data'!$A$261:$YT$261,0)),INDEX('Leche Desnatada Back Data'!$A$261:$YT$287,MATCH($B25,'Leche Desnatada Back Data'!$A$261:$A$287,0),MATCH(C$5,'Leche Desnatada Back Data'!$A$261:$YT$261,0)),INDEX('Leche Semidesnatada Back Data'!$A$261:$YT$287,MATCH($B25,'Leche Semidesnatada Back Data'!$A$261:$A$287,0),MATCH(C$5,'Leche Semidesnatada Back Data'!$A$261:$YT$261,0)))</f>
        <v>3.01</v>
      </c>
      <c r="D25" s="38">
        <f t="array" ref="D25">CHOOSE(Enlaces!$G$1,INDEX('TOTAL LECHE LIQUIDA Back Data'!$A$261:$YY$287,MATCH($B25,'TOTAL LECHE LIQUIDA Back Data'!$A$261:$A$287,0),MATCH(D$5,'TOTAL LECHE LIQUIDA Back Data'!$A$261:$YY$261,0)),INDEX('Leche Entera Back Data'!$A$261:$YT$287,MATCH($B25,'Leche Entera Back Data'!$A$261:$A$287,0),MATCH(D$5,'Leche Entera Back Data'!$A$261:$YT$261,0)),INDEX('Leche Desnatada Back Data'!$A$261:$YT$287,MATCH($B25,'Leche Desnatada Back Data'!$A$261:$A$287,0),MATCH(D$5,'Leche Desnatada Back Data'!$A$261:$YT$261,0)),INDEX('Leche Semidesnatada Back Data'!$A$261:$YT$287,MATCH($B25,'Leche Semidesnatada Back Data'!$A$261:$A$287,0),MATCH(D$5,'Leche Semidesnatada Back Data'!$A$261:$YT$261,0)))</f>
        <v>2.52</v>
      </c>
      <c r="E25" s="38">
        <f t="array" ref="E25">CHOOSE(Enlaces!$G$1,INDEX('TOTAL LECHE LIQUIDA Back Data'!$A$261:$YY$287,MATCH($B25,'TOTAL LECHE LIQUIDA Back Data'!$A$261:$A$287,0),MATCH(E$5,'TOTAL LECHE LIQUIDA Back Data'!$A$261:$YY$261,0)),INDEX('Leche Entera Back Data'!$A$261:$YT$287,MATCH($B25,'Leche Entera Back Data'!$A$261:$A$287,0),MATCH(E$5,'Leche Entera Back Data'!$A$261:$YT$261,0)),INDEX('Leche Desnatada Back Data'!$A$261:$YT$287,MATCH($B25,'Leche Desnatada Back Data'!$A$261:$A$287,0),MATCH(E$5,'Leche Desnatada Back Data'!$A$261:$YT$261,0)),INDEX('Leche Semidesnatada Back Data'!$A$261:$YT$287,MATCH($B25,'Leche Semidesnatada Back Data'!$A$261:$A$287,0),MATCH(E$5,'Leche Semidesnatada Back Data'!$A$261:$YT$261,0)))</f>
        <v>2.27</v>
      </c>
      <c r="F25" s="38">
        <f t="array" ref="F25">CHOOSE(Enlaces!$G$1,INDEX('TOTAL LECHE LIQUIDA Back Data'!$A$261:$YY$287,MATCH($B25,'TOTAL LECHE LIQUIDA Back Data'!$A$261:$A$287,0),MATCH(F$5,'TOTAL LECHE LIQUIDA Back Data'!$A$261:$YY$261,0)),INDEX('Leche Entera Back Data'!$A$261:$YT$287,MATCH($B25,'Leche Entera Back Data'!$A$261:$A$287,0),MATCH(F$5,'Leche Entera Back Data'!$A$261:$YT$261,0)),INDEX('Leche Desnatada Back Data'!$A$261:$YT$287,MATCH($B25,'Leche Desnatada Back Data'!$A$261:$A$287,0),MATCH(F$5,'Leche Desnatada Back Data'!$A$261:$YT$261,0)),INDEX('Leche Semidesnatada Back Data'!$A$261:$YT$287,MATCH($B25,'Leche Semidesnatada Back Data'!$A$261:$A$287,0),MATCH(F$5,'Leche Semidesnatada Back Data'!$A$261:$YT$261,0)))</f>
        <v>2.2599999999999998</v>
      </c>
      <c r="G25" s="38">
        <f t="array" ref="G25">CHOOSE(Enlaces!$G$1,INDEX('TOTAL LECHE LIQUIDA Back Data'!$A$261:$YY$287,MATCH($B25,'TOTAL LECHE LIQUIDA Back Data'!$A$261:$A$287,0),MATCH(G$5,'TOTAL LECHE LIQUIDA Back Data'!$A$261:$YY$261,0)),INDEX('Leche Entera Back Data'!$A$261:$YT$287,MATCH($B25,'Leche Entera Back Data'!$A$261:$A$287,0),MATCH(G$5,'Leche Entera Back Data'!$A$261:$YT$261,0)),INDEX('Leche Desnatada Back Data'!$A$261:$YT$287,MATCH($B25,'Leche Desnatada Back Data'!$A$261:$A$287,0),MATCH(G$5,'Leche Desnatada Back Data'!$A$261:$YT$261,0)),INDEX('Leche Semidesnatada Back Data'!$A$261:$YT$287,MATCH($B25,'Leche Semidesnatada Back Data'!$A$261:$A$287,0),MATCH(G$5,'Leche Semidesnatada Back Data'!$A$261:$YT$261,0)))</f>
        <v>2.08</v>
      </c>
      <c r="H25" s="38">
        <f t="array" ref="H25">CHOOSE(Enlaces!$G$1,INDEX('TOTAL LECHE LIQUIDA Back Data'!$A$261:$YY$287,MATCH($B25,'TOTAL LECHE LIQUIDA Back Data'!$A$261:$A$287,0),MATCH(H$5,'TOTAL LECHE LIQUIDA Back Data'!$A$261:$YY$261,0)),INDEX('Leche Entera Back Data'!$A$261:$YT$287,MATCH($B25,'Leche Entera Back Data'!$A$261:$A$287,0),MATCH(H$5,'Leche Entera Back Data'!$A$261:$YT$261,0)),INDEX('Leche Desnatada Back Data'!$A$261:$YT$287,MATCH($B25,'Leche Desnatada Back Data'!$A$261:$A$287,0),MATCH(H$5,'Leche Desnatada Back Data'!$A$261:$YT$261,0)),INDEX('Leche Semidesnatada Back Data'!$A$261:$YT$287,MATCH($B25,'Leche Semidesnatada Back Data'!$A$261:$A$287,0),MATCH(H$5,'Leche Semidesnatada Back Data'!$A$261:$YT$261,0)))</f>
        <v>2.44</v>
      </c>
      <c r="I25" s="38">
        <f t="array" ref="I25">CHOOSE(Enlaces!$G$1,INDEX('TOTAL LECHE LIQUIDA Back Data'!$A$261:$YY$287,MATCH($B25,'TOTAL LECHE LIQUIDA Back Data'!$A$261:$A$287,0),MATCH(I$5,'TOTAL LECHE LIQUIDA Back Data'!$A$261:$YY$261,0)),INDEX('Leche Entera Back Data'!$A$261:$YT$287,MATCH($B25,'Leche Entera Back Data'!$A$261:$A$287,0),MATCH(I$5,'Leche Entera Back Data'!$A$261:$YT$261,0)),INDEX('Leche Desnatada Back Data'!$A$261:$YT$287,MATCH($B25,'Leche Desnatada Back Data'!$A$261:$A$287,0),MATCH(I$5,'Leche Desnatada Back Data'!$A$261:$YT$261,0)),INDEX('Leche Semidesnatada Back Data'!$A$261:$YT$287,MATCH($B25,'Leche Semidesnatada Back Data'!$A$261:$A$287,0),MATCH(I$5,'Leche Semidesnatada Back Data'!$A$261:$YT$261,0)))</f>
        <v>2.1</v>
      </c>
      <c r="J25" s="38">
        <f t="array" ref="J25">CHOOSE(Enlaces!$G$1,INDEX('TOTAL LECHE LIQUIDA Back Data'!$A$261:$YY$287,MATCH($B25,'TOTAL LECHE LIQUIDA Back Data'!$A$261:$A$287,0),MATCH(J$5,'TOTAL LECHE LIQUIDA Back Data'!$A$261:$YY$261,0)),INDEX('Leche Entera Back Data'!$A$261:$YT$287,MATCH($B25,'Leche Entera Back Data'!$A$261:$A$287,0),MATCH(J$5,'Leche Entera Back Data'!$A$261:$YT$261,0)),INDEX('Leche Desnatada Back Data'!$A$261:$YT$287,MATCH($B25,'Leche Desnatada Back Data'!$A$261:$A$287,0),MATCH(J$5,'Leche Desnatada Back Data'!$A$261:$YT$261,0)),INDEX('Leche Semidesnatada Back Data'!$A$261:$YT$287,MATCH($B25,'Leche Semidesnatada Back Data'!$A$261:$A$287,0),MATCH(J$5,'Leche Semidesnatada Back Data'!$A$261:$YT$261,0)))</f>
        <v>2.19</v>
      </c>
      <c r="K25" s="38">
        <f t="array" ref="K25">CHOOSE(Enlaces!$G$1,INDEX('TOTAL LECHE LIQUIDA Back Data'!$A$261:$YY$287,MATCH($B25,'TOTAL LECHE LIQUIDA Back Data'!$A$261:$A$287,0),MATCH(K$5,'TOTAL LECHE LIQUIDA Back Data'!$A$261:$YY$261,0)),INDEX('Leche Entera Back Data'!$A$261:$YT$287,MATCH($B25,'Leche Entera Back Data'!$A$261:$A$287,0),MATCH(K$5,'Leche Entera Back Data'!$A$261:$YT$261,0)),INDEX('Leche Desnatada Back Data'!$A$261:$YT$287,MATCH($B25,'Leche Desnatada Back Data'!$A$261:$A$287,0),MATCH(K$5,'Leche Desnatada Back Data'!$A$261:$YT$261,0)),INDEX('Leche Semidesnatada Back Data'!$A$261:$YT$287,MATCH($B25,'Leche Semidesnatada Back Data'!$A$261:$A$287,0),MATCH(K$5,'Leche Semidesnatada Back Data'!$A$261:$YT$261,0)))</f>
        <v>2.36</v>
      </c>
      <c r="L25" s="38">
        <f t="array" ref="L25">CHOOSE(Enlaces!$G$1,INDEX('TOTAL LECHE LIQUIDA Back Data'!$A$261:$YY$287,MATCH($B25,'TOTAL LECHE LIQUIDA Back Data'!$A$261:$A$287,0),MATCH(L$5,'TOTAL LECHE LIQUIDA Back Data'!$A$261:$YY$261,0)),INDEX('Leche Entera Back Data'!$A$261:$YT$287,MATCH($B25,'Leche Entera Back Data'!$A$261:$A$287,0),MATCH(L$5,'Leche Entera Back Data'!$A$261:$YT$261,0)),INDEX('Leche Desnatada Back Data'!$A$261:$YT$287,MATCH($B25,'Leche Desnatada Back Data'!$A$261:$A$287,0),MATCH(L$5,'Leche Desnatada Back Data'!$A$261:$YT$261,0)),INDEX('Leche Semidesnatada Back Data'!$A$261:$YT$287,MATCH($B25,'Leche Semidesnatada Back Data'!$A$261:$A$287,0),MATCH(L$5,'Leche Semidesnatada Back Data'!$A$261:$YT$261,0)))</f>
        <v>2.06</v>
      </c>
      <c r="M25" s="38">
        <f t="array" ref="M25">CHOOSE(Enlaces!$G$1,INDEX('TOTAL LECHE LIQUIDA Back Data'!$A$261:$YY$287,MATCH($B25,'TOTAL LECHE LIQUIDA Back Data'!$A$261:$A$287,0),MATCH(M$5,'TOTAL LECHE LIQUIDA Back Data'!$A$261:$YY$261,0)),INDEX('Leche Entera Back Data'!$A$261:$YT$287,MATCH($B25,'Leche Entera Back Data'!$A$261:$A$287,0),MATCH(M$5,'Leche Entera Back Data'!$A$261:$YT$261,0)),INDEX('Leche Desnatada Back Data'!$A$261:$YT$287,MATCH($B25,'Leche Desnatada Back Data'!$A$261:$A$287,0),MATCH(M$5,'Leche Desnatada Back Data'!$A$261:$YT$261,0)),INDEX('Leche Semidesnatada Back Data'!$A$261:$YT$287,MATCH($B25,'Leche Semidesnatada Back Data'!$A$261:$A$287,0),MATCH(M$5,'Leche Semidesnatada Back Data'!$A$261:$YT$261,0)))</f>
        <v>1.87</v>
      </c>
      <c r="N25" s="38">
        <f t="array" ref="N25">CHOOSE(Enlaces!$G$1,INDEX('TOTAL LECHE LIQUIDA Back Data'!$A$261:$YY$287,MATCH($B25,'TOTAL LECHE LIQUIDA Back Data'!$A$261:$A$287,0),MATCH(N$5,'TOTAL LECHE LIQUIDA Back Data'!$A$261:$YY$261,0)),INDEX('Leche Entera Back Data'!$A$261:$YT$287,MATCH($B25,'Leche Entera Back Data'!$A$261:$A$287,0),MATCH(N$5,'Leche Entera Back Data'!$A$261:$YT$261,0)),INDEX('Leche Desnatada Back Data'!$A$261:$YT$287,MATCH($B25,'Leche Desnatada Back Data'!$A$261:$A$287,0),MATCH(N$5,'Leche Desnatada Back Data'!$A$261:$YT$261,0)),INDEX('Leche Semidesnatada Back Data'!$A$261:$YT$287,MATCH($B25,'Leche Semidesnatada Back Data'!$A$261:$A$287,0),MATCH(N$5,'Leche Semidesnatada Back Data'!$A$261:$YT$261,0)))</f>
        <v>1.9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Data'!$A$261:$YY$287,MATCH($B26,'TOTAL LECHE LIQUIDA Back Data'!$A$261:$A$287,0),MATCH(C$5,'TOTAL LECHE LIQUIDA Back Data'!$A$261:$YY$261,0)),INDEX('Leche Entera Back Data'!$A$261:$YT$287,MATCH($B26,'Leche Entera Back Data'!$A$261:$A$287,0),MATCH(C$5,'Leche Entera Back Data'!$A$261:$YT$261,0)),INDEX('Leche Desnatada Back Data'!$A$261:$YT$287,MATCH($B26,'Leche Desnatada Back Data'!$A$261:$A$287,0),MATCH(C$5,'Leche Desnatada Back Data'!$A$261:$YT$261,0)),INDEX('Leche Semidesnatada Back Data'!$A$261:$YT$287,MATCH($B26,'Leche Semidesnatada Back Data'!$A$261:$A$287,0),MATCH(C$5,'Leche Semidesnatada Back Data'!$A$261:$YT$261,0)))</f>
        <v>0.47</v>
      </c>
      <c r="D26" s="38">
        <f t="array" ref="D26">CHOOSE(Enlaces!$G$1,INDEX('TOTAL LECHE LIQUIDA Back Data'!$A$261:$YY$287,MATCH($B26,'TOTAL LECHE LIQUIDA Back Data'!$A$261:$A$287,0),MATCH(D$5,'TOTAL LECHE LIQUIDA Back Data'!$A$261:$YY$261,0)),INDEX('Leche Entera Back Data'!$A$261:$YT$287,MATCH($B26,'Leche Entera Back Data'!$A$261:$A$287,0),MATCH(D$5,'Leche Entera Back Data'!$A$261:$YT$261,0)),INDEX('Leche Desnatada Back Data'!$A$261:$YT$287,MATCH($B26,'Leche Desnatada Back Data'!$A$261:$A$287,0),MATCH(D$5,'Leche Desnatada Back Data'!$A$261:$YT$261,0)),INDEX('Leche Semidesnatada Back Data'!$A$261:$YT$287,MATCH($B26,'Leche Semidesnatada Back Data'!$A$261:$A$287,0),MATCH(D$5,'Leche Semidesnatada Back Data'!$A$261:$YT$261,0)))</f>
        <v>0.24</v>
      </c>
      <c r="E26" s="38">
        <f t="array" ref="E26">CHOOSE(Enlaces!$G$1,INDEX('TOTAL LECHE LIQUIDA Back Data'!$A$261:$YY$287,MATCH($B26,'TOTAL LECHE LIQUIDA Back Data'!$A$261:$A$287,0),MATCH(E$5,'TOTAL LECHE LIQUIDA Back Data'!$A$261:$YY$261,0)),INDEX('Leche Entera Back Data'!$A$261:$YT$287,MATCH($B26,'Leche Entera Back Data'!$A$261:$A$287,0),MATCH(E$5,'Leche Entera Back Data'!$A$261:$YT$261,0)),INDEX('Leche Desnatada Back Data'!$A$261:$YT$287,MATCH($B26,'Leche Desnatada Back Data'!$A$261:$A$287,0),MATCH(E$5,'Leche Desnatada Back Data'!$A$261:$YT$261,0)),INDEX('Leche Semidesnatada Back Data'!$A$261:$YT$287,MATCH($B26,'Leche Semidesnatada Back Data'!$A$261:$A$287,0),MATCH(E$5,'Leche Semidesnatada Back Data'!$A$261:$YT$261,0)))</f>
        <v>0.03</v>
      </c>
      <c r="F26" s="38">
        <f t="array" ref="F26">CHOOSE(Enlaces!$G$1,INDEX('TOTAL LECHE LIQUIDA Back Data'!$A$261:$YY$287,MATCH($B26,'TOTAL LECHE LIQUIDA Back Data'!$A$261:$A$287,0),MATCH(F$5,'TOTAL LECHE LIQUIDA Back Data'!$A$261:$YY$261,0)),INDEX('Leche Entera Back Data'!$A$261:$YT$287,MATCH($B26,'Leche Entera Back Data'!$A$261:$A$287,0),MATCH(F$5,'Leche Entera Back Data'!$A$261:$YT$261,0)),INDEX('Leche Desnatada Back Data'!$A$261:$YT$287,MATCH($B26,'Leche Desnatada Back Data'!$A$261:$A$287,0),MATCH(F$5,'Leche Desnatada Back Data'!$A$261:$YT$261,0)),INDEX('Leche Semidesnatada Back Data'!$A$261:$YT$287,MATCH($B26,'Leche Semidesnatada Back Data'!$A$261:$A$287,0),MATCH(F$5,'Leche Semidesnatada Back Data'!$A$261:$YT$261,0)))</f>
        <v>0.06</v>
      </c>
      <c r="G26" s="38">
        <f t="array" ref="G26">CHOOSE(Enlaces!$G$1,INDEX('TOTAL LECHE LIQUIDA Back Data'!$A$261:$YY$287,MATCH($B26,'TOTAL LECHE LIQUIDA Back Data'!$A$261:$A$287,0),MATCH(G$5,'TOTAL LECHE LIQUIDA Back Data'!$A$261:$YY$261,0)),INDEX('Leche Entera Back Data'!$A$261:$YT$287,MATCH($B26,'Leche Entera Back Data'!$A$261:$A$287,0),MATCH(G$5,'Leche Entera Back Data'!$A$261:$YT$261,0)),INDEX('Leche Desnatada Back Data'!$A$261:$YT$287,MATCH($B26,'Leche Desnatada Back Data'!$A$261:$A$287,0),MATCH(G$5,'Leche Desnatada Back Data'!$A$261:$YT$261,0)),INDEX('Leche Semidesnatada Back Data'!$A$261:$YT$287,MATCH($B26,'Leche Semidesnatada Back Data'!$A$261:$A$287,0),MATCH(G$5,'Leche Semidesnatada Back Data'!$A$261:$YT$261,0)))</f>
        <v>0.14000000000000001</v>
      </c>
      <c r="H26" s="38">
        <f t="array" ref="H26">CHOOSE(Enlaces!$G$1,INDEX('TOTAL LECHE LIQUIDA Back Data'!$A$261:$YY$287,MATCH($B26,'TOTAL LECHE LIQUIDA Back Data'!$A$261:$A$287,0),MATCH(H$5,'TOTAL LECHE LIQUIDA Back Data'!$A$261:$YY$261,0)),INDEX('Leche Entera Back Data'!$A$261:$YT$287,MATCH($B26,'Leche Entera Back Data'!$A$261:$A$287,0),MATCH(H$5,'Leche Entera Back Data'!$A$261:$YT$261,0)),INDEX('Leche Desnatada Back Data'!$A$261:$YT$287,MATCH($B26,'Leche Desnatada Back Data'!$A$261:$A$287,0),MATCH(H$5,'Leche Desnatada Back Data'!$A$261:$YT$261,0)),INDEX('Leche Semidesnatada Back Data'!$A$261:$YT$287,MATCH($B26,'Leche Semidesnatada Back Data'!$A$261:$A$287,0),MATCH(H$5,'Leche Semidesnatada Back Data'!$A$261:$YT$261,0)))</f>
        <v>0.14000000000000001</v>
      </c>
      <c r="I26" s="38">
        <f t="array" ref="I26">CHOOSE(Enlaces!$G$1,INDEX('TOTAL LECHE LIQUIDA Back Data'!$A$261:$YY$287,MATCH($B26,'TOTAL LECHE LIQUIDA Back Data'!$A$261:$A$287,0),MATCH(I$5,'TOTAL LECHE LIQUIDA Back Data'!$A$261:$YY$261,0)),INDEX('Leche Entera Back Data'!$A$261:$YT$287,MATCH($B26,'Leche Entera Back Data'!$A$261:$A$287,0),MATCH(I$5,'Leche Entera Back Data'!$A$261:$YT$261,0)),INDEX('Leche Desnatada Back Data'!$A$261:$YT$287,MATCH($B26,'Leche Desnatada Back Data'!$A$261:$A$287,0),MATCH(I$5,'Leche Desnatada Back Data'!$A$261:$YT$261,0)),INDEX('Leche Semidesnatada Back Data'!$A$261:$YT$287,MATCH($B26,'Leche Semidesnatada Back Data'!$A$261:$A$287,0),MATCH(I$5,'Leche Semidesnatada Back Data'!$A$261:$YT$261,0)))</f>
        <v>0.13</v>
      </c>
      <c r="J26" s="38">
        <f t="array" ref="J26">CHOOSE(Enlaces!$G$1,INDEX('TOTAL LECHE LIQUIDA Back Data'!$A$261:$YY$287,MATCH($B26,'TOTAL LECHE LIQUIDA Back Data'!$A$261:$A$287,0),MATCH(J$5,'TOTAL LECHE LIQUIDA Back Data'!$A$261:$YY$261,0)),INDEX('Leche Entera Back Data'!$A$261:$YT$287,MATCH($B26,'Leche Entera Back Data'!$A$261:$A$287,0),MATCH(J$5,'Leche Entera Back Data'!$A$261:$YT$261,0)),INDEX('Leche Desnatada Back Data'!$A$261:$YT$287,MATCH($B26,'Leche Desnatada Back Data'!$A$261:$A$287,0),MATCH(J$5,'Leche Desnatada Back Data'!$A$261:$YT$261,0)),INDEX('Leche Semidesnatada Back Data'!$A$261:$YT$287,MATCH($B26,'Leche Semidesnatada Back Data'!$A$261:$A$287,0),MATCH(J$5,'Leche Semidesnatada Back Data'!$A$261:$YT$261,0)))</f>
        <v>0.11</v>
      </c>
      <c r="K26" s="38">
        <f t="array" ref="K26">CHOOSE(Enlaces!$G$1,INDEX('TOTAL LECHE LIQUIDA Back Data'!$A$261:$YY$287,MATCH($B26,'TOTAL LECHE LIQUIDA Back Data'!$A$261:$A$287,0),MATCH(K$5,'TOTAL LECHE LIQUIDA Back Data'!$A$261:$YY$261,0)),INDEX('Leche Entera Back Data'!$A$261:$YT$287,MATCH($B26,'Leche Entera Back Data'!$A$261:$A$287,0),MATCH(K$5,'Leche Entera Back Data'!$A$261:$YT$261,0)),INDEX('Leche Desnatada Back Data'!$A$261:$YT$287,MATCH($B26,'Leche Desnatada Back Data'!$A$261:$A$287,0),MATCH(K$5,'Leche Desnatada Back Data'!$A$261:$YT$261,0)),INDEX('Leche Semidesnatada Back Data'!$A$261:$YT$287,MATCH($B26,'Leche Semidesnatada Back Data'!$A$261:$A$287,0),MATCH(K$5,'Leche Semidesnatada Back Data'!$A$261:$YT$261,0)))</f>
        <v>0.26</v>
      </c>
      <c r="L26" s="38">
        <f t="array" ref="L26">CHOOSE(Enlaces!$G$1,INDEX('TOTAL LECHE LIQUIDA Back Data'!$A$261:$YY$287,MATCH($B26,'TOTAL LECHE LIQUIDA Back Data'!$A$261:$A$287,0),MATCH(L$5,'TOTAL LECHE LIQUIDA Back Data'!$A$261:$YY$261,0)),INDEX('Leche Entera Back Data'!$A$261:$YT$287,MATCH($B26,'Leche Entera Back Data'!$A$261:$A$287,0),MATCH(L$5,'Leche Entera Back Data'!$A$261:$YT$261,0)),INDEX('Leche Desnatada Back Data'!$A$261:$YT$287,MATCH($B26,'Leche Desnatada Back Data'!$A$261:$A$287,0),MATCH(L$5,'Leche Desnatada Back Data'!$A$261:$YT$261,0)),INDEX('Leche Semidesnatada Back Data'!$A$261:$YT$287,MATCH($B26,'Leche Semidesnatada Back Data'!$A$261:$A$287,0),MATCH(L$5,'Leche Semidesnatada Back Data'!$A$261:$YT$261,0)))</f>
        <v>0.3</v>
      </c>
      <c r="M26" s="38">
        <f t="array" ref="M26">CHOOSE(Enlaces!$G$1,INDEX('TOTAL LECHE LIQUIDA Back Data'!$A$261:$YY$287,MATCH($B26,'TOTAL LECHE LIQUIDA Back Data'!$A$261:$A$287,0),MATCH(M$5,'TOTAL LECHE LIQUIDA Back Data'!$A$261:$YY$261,0)),INDEX('Leche Entera Back Data'!$A$261:$YT$287,MATCH($B26,'Leche Entera Back Data'!$A$261:$A$287,0),MATCH(M$5,'Leche Entera Back Data'!$A$261:$YT$261,0)),INDEX('Leche Desnatada Back Data'!$A$261:$YT$287,MATCH($B26,'Leche Desnatada Back Data'!$A$261:$A$287,0),MATCH(M$5,'Leche Desnatada Back Data'!$A$261:$YT$261,0)),INDEX('Leche Semidesnatada Back Data'!$A$261:$YT$287,MATCH($B26,'Leche Semidesnatada Back Data'!$A$261:$A$287,0),MATCH(M$5,'Leche Semidesnatada Back Data'!$A$261:$YT$261,0)))</f>
        <v>0.1</v>
      </c>
      <c r="N26" s="38">
        <f t="array" ref="N26">CHOOSE(Enlaces!$G$1,INDEX('TOTAL LECHE LIQUIDA Back Data'!$A$261:$YY$287,MATCH($B26,'TOTAL LECHE LIQUIDA Back Data'!$A$261:$A$287,0),MATCH(N$5,'TOTAL LECHE LIQUIDA Back Data'!$A$261:$YY$261,0)),INDEX('Leche Entera Back Data'!$A$261:$YT$287,MATCH($B26,'Leche Entera Back Data'!$A$261:$A$287,0),MATCH(N$5,'Leche Entera Back Data'!$A$261:$YT$261,0)),INDEX('Leche Desnatada Back Data'!$A$261:$YT$287,MATCH($B26,'Leche Desnatada Back Data'!$A$261:$A$287,0),MATCH(N$5,'Leche Desnatada Back Data'!$A$261:$YT$261,0)),INDEX('Leche Semidesnatada Back Data'!$A$261:$YT$287,MATCH($B26,'Leche Semidesnatada Back Data'!$A$261:$A$287,0),MATCH(N$5,'Leche Semidesnatada Back Data'!$A$261:$YT$261,0)))</f>
        <v>0.12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Data'!$A$261:$YY$287,MATCH($B27,'TOTAL LECHE LIQUIDA Back Data'!$A$261:$A$287,0),MATCH(C$5,'TOTAL LECHE LIQUIDA Back Data'!$A$261:$YY$261,0)),INDEX('Leche Entera Back Data'!$A$261:$YT$287,MATCH($B27,'Leche Entera Back Data'!$A$261:$A$287,0),MATCH(C$5,'Leche Entera Back Data'!$A$261:$YT$261,0)),INDEX('Leche Desnatada Back Data'!$A$261:$YT$287,MATCH($B27,'Leche Desnatada Back Data'!$A$261:$A$287,0),MATCH(C$5,'Leche Desnatada Back Data'!$A$261:$YT$261,0)),INDEX('Leche Semidesnatada Back Data'!$A$261:$YT$287,MATCH($B27,'Leche Semidesnatada Back Data'!$A$261:$A$287,0),MATCH(C$5,'Leche Semidesnatada Back Data'!$A$261:$YT$261,0)))</f>
        <v>0.6</v>
      </c>
      <c r="D27" s="38">
        <f t="array" ref="D27">CHOOSE(Enlaces!$G$1,INDEX('TOTAL LECHE LIQUIDA Back Data'!$A$261:$YY$287,MATCH($B27,'TOTAL LECHE LIQUIDA Back Data'!$A$261:$A$287,0),MATCH(D$5,'TOTAL LECHE LIQUIDA Back Data'!$A$261:$YY$261,0)),INDEX('Leche Entera Back Data'!$A$261:$YT$287,MATCH($B27,'Leche Entera Back Data'!$A$261:$A$287,0),MATCH(D$5,'Leche Entera Back Data'!$A$261:$YT$261,0)),INDEX('Leche Desnatada Back Data'!$A$261:$YT$287,MATCH($B27,'Leche Desnatada Back Data'!$A$261:$A$287,0),MATCH(D$5,'Leche Desnatada Back Data'!$A$261:$YT$261,0)),INDEX('Leche Semidesnatada Back Data'!$A$261:$YT$287,MATCH($B27,'Leche Semidesnatada Back Data'!$A$261:$A$287,0),MATCH(D$5,'Leche Semidesnatada Back Data'!$A$261:$YT$261,0)))</f>
        <v>0.52</v>
      </c>
      <c r="E27" s="38">
        <f t="array" ref="E27">CHOOSE(Enlaces!$G$1,INDEX('TOTAL LECHE LIQUIDA Back Data'!$A$261:$YY$287,MATCH($B27,'TOTAL LECHE LIQUIDA Back Data'!$A$261:$A$287,0),MATCH(E$5,'TOTAL LECHE LIQUIDA Back Data'!$A$261:$YY$261,0)),INDEX('Leche Entera Back Data'!$A$261:$YT$287,MATCH($B27,'Leche Entera Back Data'!$A$261:$A$287,0),MATCH(E$5,'Leche Entera Back Data'!$A$261:$YT$261,0)),INDEX('Leche Desnatada Back Data'!$A$261:$YT$287,MATCH($B27,'Leche Desnatada Back Data'!$A$261:$A$287,0),MATCH(E$5,'Leche Desnatada Back Data'!$A$261:$YT$261,0)),INDEX('Leche Semidesnatada Back Data'!$A$261:$YT$287,MATCH($B27,'Leche Semidesnatada Back Data'!$A$261:$A$287,0),MATCH(E$5,'Leche Semidesnatada Back Data'!$A$261:$YT$261,0)))</f>
        <v>0.31</v>
      </c>
      <c r="F27" s="38">
        <f t="array" ref="F27">CHOOSE(Enlaces!$G$1,INDEX('TOTAL LECHE LIQUIDA Back Data'!$A$261:$YY$287,MATCH($B27,'TOTAL LECHE LIQUIDA Back Data'!$A$261:$A$287,0),MATCH(F$5,'TOTAL LECHE LIQUIDA Back Data'!$A$261:$YY$261,0)),INDEX('Leche Entera Back Data'!$A$261:$YT$287,MATCH($B27,'Leche Entera Back Data'!$A$261:$A$287,0),MATCH(F$5,'Leche Entera Back Data'!$A$261:$YT$261,0)),INDEX('Leche Desnatada Back Data'!$A$261:$YT$287,MATCH($B27,'Leche Desnatada Back Data'!$A$261:$A$287,0),MATCH(F$5,'Leche Desnatada Back Data'!$A$261:$YT$261,0)),INDEX('Leche Semidesnatada Back Data'!$A$261:$YT$287,MATCH($B27,'Leche Semidesnatada Back Data'!$A$261:$A$287,0),MATCH(F$5,'Leche Semidesnatada Back Data'!$A$261:$YT$261,0)))</f>
        <v>0.33</v>
      </c>
      <c r="G27" s="38">
        <f t="array" ref="G27">CHOOSE(Enlaces!$G$1,INDEX('TOTAL LECHE LIQUIDA Back Data'!$A$261:$YY$287,MATCH($B27,'TOTAL LECHE LIQUIDA Back Data'!$A$261:$A$287,0),MATCH(G$5,'TOTAL LECHE LIQUIDA Back Data'!$A$261:$YY$261,0)),INDEX('Leche Entera Back Data'!$A$261:$YT$287,MATCH($B27,'Leche Entera Back Data'!$A$261:$A$287,0),MATCH(G$5,'Leche Entera Back Data'!$A$261:$YT$261,0)),INDEX('Leche Desnatada Back Data'!$A$261:$YT$287,MATCH($B27,'Leche Desnatada Back Data'!$A$261:$A$287,0),MATCH(G$5,'Leche Desnatada Back Data'!$A$261:$YT$261,0)),INDEX('Leche Semidesnatada Back Data'!$A$261:$YT$287,MATCH($B27,'Leche Semidesnatada Back Data'!$A$261:$A$287,0),MATCH(G$5,'Leche Semidesnatada Back Data'!$A$261:$YT$261,0)))</f>
        <v>0.51</v>
      </c>
      <c r="H27" s="38">
        <f t="array" ref="H27">CHOOSE(Enlaces!$G$1,INDEX('TOTAL LECHE LIQUIDA Back Data'!$A$261:$YY$287,MATCH($B27,'TOTAL LECHE LIQUIDA Back Data'!$A$261:$A$287,0),MATCH(H$5,'TOTAL LECHE LIQUIDA Back Data'!$A$261:$YY$261,0)),INDEX('Leche Entera Back Data'!$A$261:$YT$287,MATCH($B27,'Leche Entera Back Data'!$A$261:$A$287,0),MATCH(H$5,'Leche Entera Back Data'!$A$261:$YT$261,0)),INDEX('Leche Desnatada Back Data'!$A$261:$YT$287,MATCH($B27,'Leche Desnatada Back Data'!$A$261:$A$287,0),MATCH(H$5,'Leche Desnatada Back Data'!$A$261:$YT$261,0)),INDEX('Leche Semidesnatada Back Data'!$A$261:$YT$287,MATCH($B27,'Leche Semidesnatada Back Data'!$A$261:$A$287,0),MATCH(H$5,'Leche Semidesnatada Back Data'!$A$261:$YT$261,0)))</f>
        <v>0.36</v>
      </c>
      <c r="I27" s="38">
        <f t="array" ref="I27">CHOOSE(Enlaces!$G$1,INDEX('TOTAL LECHE LIQUIDA Back Data'!$A$261:$YY$287,MATCH($B27,'TOTAL LECHE LIQUIDA Back Data'!$A$261:$A$287,0),MATCH(I$5,'TOTAL LECHE LIQUIDA Back Data'!$A$261:$YY$261,0)),INDEX('Leche Entera Back Data'!$A$261:$YT$287,MATCH($B27,'Leche Entera Back Data'!$A$261:$A$287,0),MATCH(I$5,'Leche Entera Back Data'!$A$261:$YT$261,0)),INDEX('Leche Desnatada Back Data'!$A$261:$YT$287,MATCH($B27,'Leche Desnatada Back Data'!$A$261:$A$287,0),MATCH(I$5,'Leche Desnatada Back Data'!$A$261:$YT$261,0)),INDEX('Leche Semidesnatada Back Data'!$A$261:$YT$287,MATCH($B27,'Leche Semidesnatada Back Data'!$A$261:$A$287,0),MATCH(I$5,'Leche Semidesnatada Back Data'!$A$261:$YT$261,0)))</f>
        <v>0.2</v>
      </c>
      <c r="J27" s="38">
        <f t="array" ref="J27">CHOOSE(Enlaces!$G$1,INDEX('TOTAL LECHE LIQUIDA Back Data'!$A$261:$YY$287,MATCH($B27,'TOTAL LECHE LIQUIDA Back Data'!$A$261:$A$287,0),MATCH(J$5,'TOTAL LECHE LIQUIDA Back Data'!$A$261:$YY$261,0)),INDEX('Leche Entera Back Data'!$A$261:$YT$287,MATCH($B27,'Leche Entera Back Data'!$A$261:$A$287,0),MATCH(J$5,'Leche Entera Back Data'!$A$261:$YT$261,0)),INDEX('Leche Desnatada Back Data'!$A$261:$YT$287,MATCH($B27,'Leche Desnatada Back Data'!$A$261:$A$287,0),MATCH(J$5,'Leche Desnatada Back Data'!$A$261:$YT$261,0)),INDEX('Leche Semidesnatada Back Data'!$A$261:$YT$287,MATCH($B27,'Leche Semidesnatada Back Data'!$A$261:$A$287,0),MATCH(J$5,'Leche Semidesnatada Back Data'!$A$261:$YT$261,0)))</f>
        <v>0.19</v>
      </c>
      <c r="K27" s="38">
        <f t="array" ref="K27">CHOOSE(Enlaces!$G$1,INDEX('TOTAL LECHE LIQUIDA Back Data'!$A$261:$YY$287,MATCH($B27,'TOTAL LECHE LIQUIDA Back Data'!$A$261:$A$287,0),MATCH(K$5,'TOTAL LECHE LIQUIDA Back Data'!$A$261:$YY$261,0)),INDEX('Leche Entera Back Data'!$A$261:$YT$287,MATCH($B27,'Leche Entera Back Data'!$A$261:$A$287,0),MATCH(K$5,'Leche Entera Back Data'!$A$261:$YT$261,0)),INDEX('Leche Desnatada Back Data'!$A$261:$YT$287,MATCH($B27,'Leche Desnatada Back Data'!$A$261:$A$287,0),MATCH(K$5,'Leche Desnatada Back Data'!$A$261:$YT$261,0)),INDEX('Leche Semidesnatada Back Data'!$A$261:$YT$287,MATCH($B27,'Leche Semidesnatada Back Data'!$A$261:$A$287,0),MATCH(K$5,'Leche Semidesnatada Back Data'!$A$261:$YT$261,0)))</f>
        <v>0.16</v>
      </c>
      <c r="L27" s="38">
        <f t="array" ref="L27">CHOOSE(Enlaces!$G$1,INDEX('TOTAL LECHE LIQUIDA Back Data'!$A$261:$YY$287,MATCH($B27,'TOTAL LECHE LIQUIDA Back Data'!$A$261:$A$287,0),MATCH(L$5,'TOTAL LECHE LIQUIDA Back Data'!$A$261:$YY$261,0)),INDEX('Leche Entera Back Data'!$A$261:$YT$287,MATCH($B27,'Leche Entera Back Data'!$A$261:$A$287,0),MATCH(L$5,'Leche Entera Back Data'!$A$261:$YT$261,0)),INDEX('Leche Desnatada Back Data'!$A$261:$YT$287,MATCH($B27,'Leche Desnatada Back Data'!$A$261:$A$287,0),MATCH(L$5,'Leche Desnatada Back Data'!$A$261:$YT$261,0)),INDEX('Leche Semidesnatada Back Data'!$A$261:$YT$287,MATCH($B27,'Leche Semidesnatada Back Data'!$A$261:$A$287,0),MATCH(L$5,'Leche Semidesnatada Back Data'!$A$261:$YT$261,0)))</f>
        <v>0.38</v>
      </c>
      <c r="M27" s="38">
        <f t="array" ref="M27">CHOOSE(Enlaces!$G$1,INDEX('TOTAL LECHE LIQUIDA Back Data'!$A$261:$YY$287,MATCH($B27,'TOTAL LECHE LIQUIDA Back Data'!$A$261:$A$287,0),MATCH(M$5,'TOTAL LECHE LIQUIDA Back Data'!$A$261:$YY$261,0)),INDEX('Leche Entera Back Data'!$A$261:$YT$287,MATCH($B27,'Leche Entera Back Data'!$A$261:$A$287,0),MATCH(M$5,'Leche Entera Back Data'!$A$261:$YT$261,0)),INDEX('Leche Desnatada Back Data'!$A$261:$YT$287,MATCH($B27,'Leche Desnatada Back Data'!$A$261:$A$287,0),MATCH(M$5,'Leche Desnatada Back Data'!$A$261:$YT$261,0)),INDEX('Leche Semidesnatada Back Data'!$A$261:$YT$287,MATCH($B27,'Leche Semidesnatada Back Data'!$A$261:$A$287,0),MATCH(M$5,'Leche Semidesnatada Back Data'!$A$261:$YT$261,0)))</f>
        <v>0.22</v>
      </c>
      <c r="N27" s="38">
        <f t="array" ref="N27">CHOOSE(Enlaces!$G$1,INDEX('TOTAL LECHE LIQUIDA Back Data'!$A$261:$YY$287,MATCH($B27,'TOTAL LECHE LIQUIDA Back Data'!$A$261:$A$287,0),MATCH(N$5,'TOTAL LECHE LIQUIDA Back Data'!$A$261:$YY$261,0)),INDEX('Leche Entera Back Data'!$A$261:$YT$287,MATCH($B27,'Leche Entera Back Data'!$A$261:$A$287,0),MATCH(N$5,'Leche Entera Back Data'!$A$261:$YT$261,0)),INDEX('Leche Desnatada Back Data'!$A$261:$YT$287,MATCH($B27,'Leche Desnatada Back Data'!$A$261:$A$287,0),MATCH(N$5,'Leche Desnatada Back Data'!$A$261:$YT$261,0)),INDEX('Leche Semidesnatada Back Data'!$A$261:$YT$287,MATCH($B27,'Leche Semidesnatada Back Data'!$A$261:$A$287,0),MATCH(N$5,'Leche Semidesnatada Back Data'!$A$261:$YT$261,0)))</f>
        <v>0.19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Data'!$A$261:$YY$287,MATCH($B28,'TOTAL LECHE LIQUIDA Back Data'!$A$261:$A$287,0),MATCH(C$5,'TOTAL LECHE LIQUIDA Back Data'!$A$261:$YY$261,0)),INDEX('Leche Entera Back Data'!$A$261:$YT$287,MATCH($B28,'Leche Entera Back Data'!$A$261:$A$287,0),MATCH(C$5,'Leche Entera Back Data'!$A$261:$YT$261,0)),INDEX('Leche Desnatada Back Data'!$A$261:$YT$287,MATCH($B28,'Leche Desnatada Back Data'!$A$261:$A$287,0),MATCH(C$5,'Leche Desnatada Back Data'!$A$261:$YT$261,0)),INDEX('Leche Semidesnatada Back Data'!$A$261:$YT$287,MATCH($B28,'Leche Semidesnatada Back Data'!$A$261:$A$287,0),MATCH(C$5,'Leche Semidesnatada Back Data'!$A$261:$YT$261,0)))</f>
        <v>0.15</v>
      </c>
      <c r="D28" s="38">
        <f t="array" ref="D28">CHOOSE(Enlaces!$G$1,INDEX('TOTAL LECHE LIQUIDA Back Data'!$A$261:$YY$287,MATCH($B28,'TOTAL LECHE LIQUIDA Back Data'!$A$261:$A$287,0),MATCH(D$5,'TOTAL LECHE LIQUIDA Back Data'!$A$261:$YY$261,0)),INDEX('Leche Entera Back Data'!$A$261:$YT$287,MATCH($B28,'Leche Entera Back Data'!$A$261:$A$287,0),MATCH(D$5,'Leche Entera Back Data'!$A$261:$YT$261,0)),INDEX('Leche Desnatada Back Data'!$A$261:$YT$287,MATCH($B28,'Leche Desnatada Back Data'!$A$261:$A$287,0),MATCH(D$5,'Leche Desnatada Back Data'!$A$261:$YT$261,0)),INDEX('Leche Semidesnatada Back Data'!$A$261:$YT$287,MATCH($B28,'Leche Semidesnatada Back Data'!$A$261:$A$287,0),MATCH(D$5,'Leche Semidesnatada Back Data'!$A$261:$YT$261,0)))</f>
        <v>0.14000000000000001</v>
      </c>
      <c r="E28" s="38">
        <f t="array" ref="E28">CHOOSE(Enlaces!$G$1,INDEX('TOTAL LECHE LIQUIDA Back Data'!$A$261:$YY$287,MATCH($B28,'TOTAL LECHE LIQUIDA Back Data'!$A$261:$A$287,0),MATCH(E$5,'TOTAL LECHE LIQUIDA Back Data'!$A$261:$YY$261,0)),INDEX('Leche Entera Back Data'!$A$261:$YT$287,MATCH($B28,'Leche Entera Back Data'!$A$261:$A$287,0),MATCH(E$5,'Leche Entera Back Data'!$A$261:$YT$261,0)),INDEX('Leche Desnatada Back Data'!$A$261:$YT$287,MATCH($B28,'Leche Desnatada Back Data'!$A$261:$A$287,0),MATCH(E$5,'Leche Desnatada Back Data'!$A$261:$YT$261,0)),INDEX('Leche Semidesnatada Back Data'!$A$261:$YT$287,MATCH($B28,'Leche Semidesnatada Back Data'!$A$261:$A$287,0),MATCH(E$5,'Leche Semidesnatada Back Data'!$A$261:$YT$261,0)))</f>
        <v>0.13</v>
      </c>
      <c r="F28" s="38">
        <f t="array" ref="F28">CHOOSE(Enlaces!$G$1,INDEX('TOTAL LECHE LIQUIDA Back Data'!$A$261:$YY$287,MATCH($B28,'TOTAL LECHE LIQUIDA Back Data'!$A$261:$A$287,0),MATCH(F$5,'TOTAL LECHE LIQUIDA Back Data'!$A$261:$YY$261,0)),INDEX('Leche Entera Back Data'!$A$261:$YT$287,MATCH($B28,'Leche Entera Back Data'!$A$261:$A$287,0),MATCH(F$5,'Leche Entera Back Data'!$A$261:$YT$261,0)),INDEX('Leche Desnatada Back Data'!$A$261:$YT$287,MATCH($B28,'Leche Desnatada Back Data'!$A$261:$A$287,0),MATCH(F$5,'Leche Desnatada Back Data'!$A$261:$YT$261,0)),INDEX('Leche Semidesnatada Back Data'!$A$261:$YT$287,MATCH($B28,'Leche Semidesnatada Back Data'!$A$261:$A$287,0),MATCH(F$5,'Leche Semidesnatada Back Data'!$A$261:$YT$261,0)))</f>
        <v>0.13</v>
      </c>
      <c r="G28" s="38">
        <f t="array" ref="G28">CHOOSE(Enlaces!$G$1,INDEX('TOTAL LECHE LIQUIDA Back Data'!$A$261:$YY$287,MATCH($B28,'TOTAL LECHE LIQUIDA Back Data'!$A$261:$A$287,0),MATCH(G$5,'TOTAL LECHE LIQUIDA Back Data'!$A$261:$YY$261,0)),INDEX('Leche Entera Back Data'!$A$261:$YT$287,MATCH($B28,'Leche Entera Back Data'!$A$261:$A$287,0),MATCH(G$5,'Leche Entera Back Data'!$A$261:$YT$261,0)),INDEX('Leche Desnatada Back Data'!$A$261:$YT$287,MATCH($B28,'Leche Desnatada Back Data'!$A$261:$A$287,0),MATCH(G$5,'Leche Desnatada Back Data'!$A$261:$YT$261,0)),INDEX('Leche Semidesnatada Back Data'!$A$261:$YT$287,MATCH($B28,'Leche Semidesnatada Back Data'!$A$261:$A$287,0),MATCH(G$5,'Leche Semidesnatada Back Data'!$A$261:$YT$261,0)))</f>
        <v>0.06</v>
      </c>
      <c r="H28" s="38">
        <f t="array" ref="H28">CHOOSE(Enlaces!$G$1,INDEX('TOTAL LECHE LIQUIDA Back Data'!$A$261:$YY$287,MATCH($B28,'TOTAL LECHE LIQUIDA Back Data'!$A$261:$A$287,0),MATCH(H$5,'TOTAL LECHE LIQUIDA Back Data'!$A$261:$YY$261,0)),INDEX('Leche Entera Back Data'!$A$261:$YT$287,MATCH($B28,'Leche Entera Back Data'!$A$261:$A$287,0),MATCH(H$5,'Leche Entera Back Data'!$A$261:$YT$261,0)),INDEX('Leche Desnatada Back Data'!$A$261:$YT$287,MATCH($B28,'Leche Desnatada Back Data'!$A$261:$A$287,0),MATCH(H$5,'Leche Desnatada Back Data'!$A$261:$YT$261,0)),INDEX('Leche Semidesnatada Back Data'!$A$261:$YT$287,MATCH($B28,'Leche Semidesnatada Back Data'!$A$261:$A$287,0),MATCH(H$5,'Leche Semidesnatada Back Data'!$A$261:$YT$261,0)))</f>
        <v>0.09</v>
      </c>
      <c r="I28" s="38">
        <f t="array" ref="I28">CHOOSE(Enlaces!$G$1,INDEX('TOTAL LECHE LIQUIDA Back Data'!$A$261:$YY$287,MATCH($B28,'TOTAL LECHE LIQUIDA Back Data'!$A$261:$A$287,0),MATCH(I$5,'TOTAL LECHE LIQUIDA Back Data'!$A$261:$YY$261,0)),INDEX('Leche Entera Back Data'!$A$261:$YT$287,MATCH($B28,'Leche Entera Back Data'!$A$261:$A$287,0),MATCH(I$5,'Leche Entera Back Data'!$A$261:$YT$261,0)),INDEX('Leche Desnatada Back Data'!$A$261:$YT$287,MATCH($B28,'Leche Desnatada Back Data'!$A$261:$A$287,0),MATCH(I$5,'Leche Desnatada Back Data'!$A$261:$YT$261,0)),INDEX('Leche Semidesnatada Back Data'!$A$261:$YT$287,MATCH($B28,'Leche Semidesnatada Back Data'!$A$261:$A$287,0),MATCH(I$5,'Leche Semidesnatada Back Data'!$A$261:$YT$261,0)))</f>
        <v>0.08</v>
      </c>
      <c r="J28" s="38">
        <f t="array" ref="J28">CHOOSE(Enlaces!$G$1,INDEX('TOTAL LECHE LIQUIDA Back Data'!$A$261:$YY$287,MATCH($B28,'TOTAL LECHE LIQUIDA Back Data'!$A$261:$A$287,0),MATCH(J$5,'TOTAL LECHE LIQUIDA Back Data'!$A$261:$YY$261,0)),INDEX('Leche Entera Back Data'!$A$261:$YT$287,MATCH($B28,'Leche Entera Back Data'!$A$261:$A$287,0),MATCH(J$5,'Leche Entera Back Data'!$A$261:$YT$261,0)),INDEX('Leche Desnatada Back Data'!$A$261:$YT$287,MATCH($B28,'Leche Desnatada Back Data'!$A$261:$A$287,0),MATCH(J$5,'Leche Desnatada Back Data'!$A$261:$YT$261,0)),INDEX('Leche Semidesnatada Back Data'!$A$261:$YT$287,MATCH($B28,'Leche Semidesnatada Back Data'!$A$261:$A$287,0),MATCH(J$5,'Leche Semidesnatada Back Data'!$A$261:$YT$261,0)))</f>
        <v>0.1</v>
      </c>
      <c r="K28" s="38">
        <f t="array" ref="K28">CHOOSE(Enlaces!$G$1,INDEX('TOTAL LECHE LIQUIDA Back Data'!$A$261:$YY$287,MATCH($B28,'TOTAL LECHE LIQUIDA Back Data'!$A$261:$A$287,0),MATCH(K$5,'TOTAL LECHE LIQUIDA Back Data'!$A$261:$YY$261,0)),INDEX('Leche Entera Back Data'!$A$261:$YT$287,MATCH($B28,'Leche Entera Back Data'!$A$261:$A$287,0),MATCH(K$5,'Leche Entera Back Data'!$A$261:$YT$261,0)),INDEX('Leche Desnatada Back Data'!$A$261:$YT$287,MATCH($B28,'Leche Desnatada Back Data'!$A$261:$A$287,0),MATCH(K$5,'Leche Desnatada Back Data'!$A$261:$YT$261,0)),INDEX('Leche Semidesnatada Back Data'!$A$261:$YT$287,MATCH($B28,'Leche Semidesnatada Back Data'!$A$261:$A$287,0),MATCH(K$5,'Leche Semidesnatada Back Data'!$A$261:$YT$261,0)))</f>
        <v>0.14000000000000001</v>
      </c>
      <c r="L28" s="38">
        <f t="array" ref="L28">CHOOSE(Enlaces!$G$1,INDEX('TOTAL LECHE LIQUIDA Back Data'!$A$261:$YY$287,MATCH($B28,'TOTAL LECHE LIQUIDA Back Data'!$A$261:$A$287,0),MATCH(L$5,'TOTAL LECHE LIQUIDA Back Data'!$A$261:$YY$261,0)),INDEX('Leche Entera Back Data'!$A$261:$YT$287,MATCH($B28,'Leche Entera Back Data'!$A$261:$A$287,0),MATCH(L$5,'Leche Entera Back Data'!$A$261:$YT$261,0)),INDEX('Leche Desnatada Back Data'!$A$261:$YT$287,MATCH($B28,'Leche Desnatada Back Data'!$A$261:$A$287,0),MATCH(L$5,'Leche Desnatada Back Data'!$A$261:$YT$261,0)),INDEX('Leche Semidesnatada Back Data'!$A$261:$YT$287,MATCH($B28,'Leche Semidesnatada Back Data'!$A$261:$A$287,0),MATCH(L$5,'Leche Semidesnatada Back Data'!$A$261:$YT$261,0)))</f>
        <v>0.04</v>
      </c>
      <c r="M28" s="38">
        <f t="array" ref="M28">CHOOSE(Enlaces!$G$1,INDEX('TOTAL LECHE LIQUIDA Back Data'!$A$261:$YY$287,MATCH($B28,'TOTAL LECHE LIQUIDA Back Data'!$A$261:$A$287,0),MATCH(M$5,'TOTAL LECHE LIQUIDA Back Data'!$A$261:$YY$261,0)),INDEX('Leche Entera Back Data'!$A$261:$YT$287,MATCH($B28,'Leche Entera Back Data'!$A$261:$A$287,0),MATCH(M$5,'Leche Entera Back Data'!$A$261:$YT$261,0)),INDEX('Leche Desnatada Back Data'!$A$261:$YT$287,MATCH($B28,'Leche Desnatada Back Data'!$A$261:$A$287,0),MATCH(M$5,'Leche Desnatada Back Data'!$A$261:$YT$261,0)),INDEX('Leche Semidesnatada Back Data'!$A$261:$YT$287,MATCH($B28,'Leche Semidesnatada Back Data'!$A$261:$A$287,0),MATCH(M$5,'Leche Semidesnatada Back Data'!$A$261:$YT$261,0)))</f>
        <v>0.11</v>
      </c>
      <c r="N28" s="38">
        <f t="array" ref="N28">CHOOSE(Enlaces!$G$1,INDEX('TOTAL LECHE LIQUIDA Back Data'!$A$261:$YY$287,MATCH($B28,'TOTAL LECHE LIQUIDA Back Data'!$A$261:$A$287,0),MATCH(N$5,'TOTAL LECHE LIQUIDA Back Data'!$A$261:$YY$261,0)),INDEX('Leche Entera Back Data'!$A$261:$YT$287,MATCH($B28,'Leche Entera Back Data'!$A$261:$A$287,0),MATCH(N$5,'Leche Entera Back Data'!$A$261:$YT$261,0)),INDEX('Leche Desnatada Back Data'!$A$261:$YT$287,MATCH($B28,'Leche Desnatada Back Data'!$A$261:$A$287,0),MATCH(N$5,'Leche Desnatada Back Data'!$A$261:$YT$261,0)),INDEX('Leche Semidesnatada Back Data'!$A$261:$YT$287,MATCH($B28,'Leche Semidesnatada Back Data'!$A$261:$A$287,0),MATCH(N$5,'Leche Semidesnatada Back Data'!$A$261:$YT$261,0)))</f>
        <v>0.15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Data'!$A$261:$YY$287,MATCH($B29,'TOTAL LECHE LIQUIDA Back Data'!$A$261:$A$287,0),MATCH(C$5,'TOTAL LECHE LIQUIDA Back Data'!$A$261:$YY$261,0)),INDEX('Leche Entera Back Data'!$A$261:$YT$287,MATCH($B29,'Leche Entera Back Data'!$A$261:$A$287,0),MATCH(C$5,'Leche Entera Back Data'!$A$261:$YT$261,0)),INDEX('Leche Desnatada Back Data'!$A$261:$YT$287,MATCH($B29,'Leche Desnatada Back Data'!$A$261:$A$287,0),MATCH(C$5,'Leche Desnatada Back Data'!$A$261:$YT$261,0)),INDEX('Leche Semidesnatada Back Data'!$A$261:$YT$287,MATCH($B29,'Leche Semidesnatada Back Data'!$A$261:$A$287,0),MATCH(C$5,'Leche Semidesnatada Back Data'!$A$261:$YT$261,0)))</f>
        <v>0.67</v>
      </c>
      <c r="D29" s="38">
        <f t="array" ref="D29">CHOOSE(Enlaces!$G$1,INDEX('TOTAL LECHE LIQUIDA Back Data'!$A$261:$YY$287,MATCH($B29,'TOTAL LECHE LIQUIDA Back Data'!$A$261:$A$287,0),MATCH(D$5,'TOTAL LECHE LIQUIDA Back Data'!$A$261:$YY$261,0)),INDEX('Leche Entera Back Data'!$A$261:$YT$287,MATCH($B29,'Leche Entera Back Data'!$A$261:$A$287,0),MATCH(D$5,'Leche Entera Back Data'!$A$261:$YT$261,0)),INDEX('Leche Desnatada Back Data'!$A$261:$YT$287,MATCH($B29,'Leche Desnatada Back Data'!$A$261:$A$287,0),MATCH(D$5,'Leche Desnatada Back Data'!$A$261:$YT$261,0)),INDEX('Leche Semidesnatada Back Data'!$A$261:$YT$287,MATCH($B29,'Leche Semidesnatada Back Data'!$A$261:$A$287,0),MATCH(D$5,'Leche Semidesnatada Back Data'!$A$261:$YT$261,0)))</f>
        <v>0.64000000000000012</v>
      </c>
      <c r="E29" s="38">
        <f t="array" ref="E29">CHOOSE(Enlaces!$G$1,INDEX('TOTAL LECHE LIQUIDA Back Data'!$A$261:$YY$287,MATCH($B29,'TOTAL LECHE LIQUIDA Back Data'!$A$261:$A$287,0),MATCH(E$5,'TOTAL LECHE LIQUIDA Back Data'!$A$261:$YY$261,0)),INDEX('Leche Entera Back Data'!$A$261:$YT$287,MATCH($B29,'Leche Entera Back Data'!$A$261:$A$287,0),MATCH(E$5,'Leche Entera Back Data'!$A$261:$YT$261,0)),INDEX('Leche Desnatada Back Data'!$A$261:$YT$287,MATCH($B29,'Leche Desnatada Back Data'!$A$261:$A$287,0),MATCH(E$5,'Leche Desnatada Back Data'!$A$261:$YT$261,0)),INDEX('Leche Semidesnatada Back Data'!$A$261:$YT$287,MATCH($B29,'Leche Semidesnatada Back Data'!$A$261:$A$287,0),MATCH(E$5,'Leche Semidesnatada Back Data'!$A$261:$YT$261,0)))</f>
        <v>0.96000000000000019</v>
      </c>
      <c r="F29" s="38">
        <f t="array" ref="F29">CHOOSE(Enlaces!$G$1,INDEX('TOTAL LECHE LIQUIDA Back Data'!$A$261:$YY$287,MATCH($B29,'TOTAL LECHE LIQUIDA Back Data'!$A$261:$A$287,0),MATCH(F$5,'TOTAL LECHE LIQUIDA Back Data'!$A$261:$YY$261,0)),INDEX('Leche Entera Back Data'!$A$261:$YT$287,MATCH($B29,'Leche Entera Back Data'!$A$261:$A$287,0),MATCH(F$5,'Leche Entera Back Data'!$A$261:$YT$261,0)),INDEX('Leche Desnatada Back Data'!$A$261:$YT$287,MATCH($B29,'Leche Desnatada Back Data'!$A$261:$A$287,0),MATCH(F$5,'Leche Desnatada Back Data'!$A$261:$YT$261,0)),INDEX('Leche Semidesnatada Back Data'!$A$261:$YT$287,MATCH($B29,'Leche Semidesnatada Back Data'!$A$261:$A$287,0),MATCH(F$5,'Leche Semidesnatada Back Data'!$A$261:$YT$261,0)))</f>
        <v>0.93000000000000016</v>
      </c>
      <c r="G29" s="38">
        <f t="array" ref="G29">CHOOSE(Enlaces!$G$1,INDEX('TOTAL LECHE LIQUIDA Back Data'!$A$261:$YY$287,MATCH($B29,'TOTAL LECHE LIQUIDA Back Data'!$A$261:$A$287,0),MATCH(G$5,'TOTAL LECHE LIQUIDA Back Data'!$A$261:$YY$261,0)),INDEX('Leche Entera Back Data'!$A$261:$YT$287,MATCH($B29,'Leche Entera Back Data'!$A$261:$A$287,0),MATCH(G$5,'Leche Entera Back Data'!$A$261:$YT$261,0)),INDEX('Leche Desnatada Back Data'!$A$261:$YT$287,MATCH($B29,'Leche Desnatada Back Data'!$A$261:$A$287,0),MATCH(G$5,'Leche Desnatada Back Data'!$A$261:$YT$261,0)),INDEX('Leche Semidesnatada Back Data'!$A$261:$YT$287,MATCH($B29,'Leche Semidesnatada Back Data'!$A$261:$A$287,0),MATCH(G$5,'Leche Semidesnatada Back Data'!$A$261:$YT$261,0)))</f>
        <v>0.7400000000000001</v>
      </c>
      <c r="H29" s="38">
        <f t="array" ref="H29">CHOOSE(Enlaces!$G$1,INDEX('TOTAL LECHE LIQUIDA Back Data'!$A$261:$YY$287,MATCH($B29,'TOTAL LECHE LIQUIDA Back Data'!$A$261:$A$287,0),MATCH(H$5,'TOTAL LECHE LIQUIDA Back Data'!$A$261:$YY$261,0)),INDEX('Leche Entera Back Data'!$A$261:$YT$287,MATCH($B29,'Leche Entera Back Data'!$A$261:$A$287,0),MATCH(H$5,'Leche Entera Back Data'!$A$261:$YT$261,0)),INDEX('Leche Desnatada Back Data'!$A$261:$YT$287,MATCH($B29,'Leche Desnatada Back Data'!$A$261:$A$287,0),MATCH(H$5,'Leche Desnatada Back Data'!$A$261:$YT$261,0)),INDEX('Leche Semidesnatada Back Data'!$A$261:$YT$287,MATCH($B29,'Leche Semidesnatada Back Data'!$A$261:$A$287,0),MATCH(H$5,'Leche Semidesnatada Back Data'!$A$261:$YT$261,0)))</f>
        <v>0.69000000000000006</v>
      </c>
      <c r="I29" s="38">
        <f t="array" ref="I29">CHOOSE(Enlaces!$G$1,INDEX('TOTAL LECHE LIQUIDA Back Data'!$A$261:$YY$287,MATCH($B29,'TOTAL LECHE LIQUIDA Back Data'!$A$261:$A$287,0),MATCH(I$5,'TOTAL LECHE LIQUIDA Back Data'!$A$261:$YY$261,0)),INDEX('Leche Entera Back Data'!$A$261:$YT$287,MATCH($B29,'Leche Entera Back Data'!$A$261:$A$287,0),MATCH(I$5,'Leche Entera Back Data'!$A$261:$YT$261,0)),INDEX('Leche Desnatada Back Data'!$A$261:$YT$287,MATCH($B29,'Leche Desnatada Back Data'!$A$261:$A$287,0),MATCH(I$5,'Leche Desnatada Back Data'!$A$261:$YT$261,0)),INDEX('Leche Semidesnatada Back Data'!$A$261:$YT$287,MATCH($B29,'Leche Semidesnatada Back Data'!$A$261:$A$287,0),MATCH(I$5,'Leche Semidesnatada Back Data'!$A$261:$YT$261,0)))</f>
        <v>0.80000000000000016</v>
      </c>
      <c r="J29" s="38">
        <f t="array" ref="J29">CHOOSE(Enlaces!$G$1,INDEX('TOTAL LECHE LIQUIDA Back Data'!$A$261:$YY$287,MATCH($B29,'TOTAL LECHE LIQUIDA Back Data'!$A$261:$A$287,0),MATCH(J$5,'TOTAL LECHE LIQUIDA Back Data'!$A$261:$YY$261,0)),INDEX('Leche Entera Back Data'!$A$261:$YT$287,MATCH($B29,'Leche Entera Back Data'!$A$261:$A$287,0),MATCH(J$5,'Leche Entera Back Data'!$A$261:$YT$261,0)),INDEX('Leche Desnatada Back Data'!$A$261:$YT$287,MATCH($B29,'Leche Desnatada Back Data'!$A$261:$A$287,0),MATCH(J$5,'Leche Desnatada Back Data'!$A$261:$YT$261,0)),INDEX('Leche Semidesnatada Back Data'!$A$261:$YT$287,MATCH($B29,'Leche Semidesnatada Back Data'!$A$261:$A$287,0),MATCH(J$5,'Leche Semidesnatada Back Data'!$A$261:$YT$261,0)))</f>
        <v>0.75000000000000011</v>
      </c>
      <c r="K29" s="38">
        <f t="array" ref="K29">CHOOSE(Enlaces!$G$1,INDEX('TOTAL LECHE LIQUIDA Back Data'!$A$261:$YY$287,MATCH($B29,'TOTAL LECHE LIQUIDA Back Data'!$A$261:$A$287,0),MATCH(K$5,'TOTAL LECHE LIQUIDA Back Data'!$A$261:$YY$261,0)),INDEX('Leche Entera Back Data'!$A$261:$YT$287,MATCH($B29,'Leche Entera Back Data'!$A$261:$A$287,0),MATCH(K$5,'Leche Entera Back Data'!$A$261:$YT$261,0)),INDEX('Leche Desnatada Back Data'!$A$261:$YT$287,MATCH($B29,'Leche Desnatada Back Data'!$A$261:$A$287,0),MATCH(K$5,'Leche Desnatada Back Data'!$A$261:$YT$261,0)),INDEX('Leche Semidesnatada Back Data'!$A$261:$YT$287,MATCH($B29,'Leche Semidesnatada Back Data'!$A$261:$A$287,0),MATCH(K$5,'Leche Semidesnatada Back Data'!$A$261:$YT$261,0)))</f>
        <v>0.68000000000000016</v>
      </c>
      <c r="L29" s="38">
        <f t="array" ref="L29">CHOOSE(Enlaces!$G$1,INDEX('TOTAL LECHE LIQUIDA Back Data'!$A$261:$YY$287,MATCH($B29,'TOTAL LECHE LIQUIDA Back Data'!$A$261:$A$287,0),MATCH(L$5,'TOTAL LECHE LIQUIDA Back Data'!$A$261:$YY$261,0)),INDEX('Leche Entera Back Data'!$A$261:$YT$287,MATCH($B29,'Leche Entera Back Data'!$A$261:$A$287,0),MATCH(L$5,'Leche Entera Back Data'!$A$261:$YT$261,0)),INDEX('Leche Desnatada Back Data'!$A$261:$YT$287,MATCH($B29,'Leche Desnatada Back Data'!$A$261:$A$287,0),MATCH(L$5,'Leche Desnatada Back Data'!$A$261:$YT$261,0)),INDEX('Leche Semidesnatada Back Data'!$A$261:$YT$287,MATCH($B29,'Leche Semidesnatada Back Data'!$A$261:$A$287,0),MATCH(L$5,'Leche Semidesnatada Back Data'!$A$261:$YT$261,0)))</f>
        <v>0.67</v>
      </c>
      <c r="M29" s="38">
        <f t="array" ref="M29">CHOOSE(Enlaces!$G$1,INDEX('TOTAL LECHE LIQUIDA Back Data'!$A$261:$YY$287,MATCH($B29,'TOTAL LECHE LIQUIDA Back Data'!$A$261:$A$287,0),MATCH(M$5,'TOTAL LECHE LIQUIDA Back Data'!$A$261:$YY$261,0)),INDEX('Leche Entera Back Data'!$A$261:$YT$287,MATCH($B29,'Leche Entera Back Data'!$A$261:$A$287,0),MATCH(M$5,'Leche Entera Back Data'!$A$261:$YT$261,0)),INDEX('Leche Desnatada Back Data'!$A$261:$YT$287,MATCH($B29,'Leche Desnatada Back Data'!$A$261:$A$287,0),MATCH(M$5,'Leche Desnatada Back Data'!$A$261:$YT$261,0)),INDEX('Leche Semidesnatada Back Data'!$A$261:$YT$287,MATCH($B29,'Leche Semidesnatada Back Data'!$A$261:$A$287,0),MATCH(M$5,'Leche Semidesnatada Back Data'!$A$261:$YT$261,0)))</f>
        <v>0.6100000000000001</v>
      </c>
      <c r="N29" s="38">
        <f t="array" ref="N29">CHOOSE(Enlaces!$G$1,INDEX('TOTAL LECHE LIQUIDA Back Data'!$A$261:$YY$287,MATCH($B29,'TOTAL LECHE LIQUIDA Back Data'!$A$261:$A$287,0),MATCH(N$5,'TOTAL LECHE LIQUIDA Back Data'!$A$261:$YY$261,0)),INDEX('Leche Entera Back Data'!$A$261:$YT$287,MATCH($B29,'Leche Entera Back Data'!$A$261:$A$287,0),MATCH(N$5,'Leche Entera Back Data'!$A$261:$YT$261,0)),INDEX('Leche Desnatada Back Data'!$A$261:$YT$287,MATCH($B29,'Leche Desnatada Back Data'!$A$261:$A$287,0),MATCH(N$5,'Leche Desnatada Back Data'!$A$261:$YT$261,0)),INDEX('Leche Semidesnatada Back Data'!$A$261:$YT$287,MATCH($B29,'Leche Semidesnatada Back Data'!$A$261:$A$287,0),MATCH(N$5,'Leche Semidesnatada Back Data'!$A$261:$YT$261,0)))</f>
        <v>0.94000000000000006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99.990000000000009</v>
      </c>
      <c r="D31" s="10">
        <f t="shared" ref="D31:G31" si="11">SUM(D7:D30)</f>
        <v>100.01000000000002</v>
      </c>
      <c r="E31" s="10">
        <f t="shared" si="11"/>
        <v>100.01999999999997</v>
      </c>
      <c r="F31" s="10">
        <f t="shared" si="11"/>
        <v>99.99</v>
      </c>
      <c r="G31" s="10">
        <f t="shared" si="11"/>
        <v>100.01</v>
      </c>
      <c r="H31" s="10">
        <f t="shared" ref="H31" si="12">SUM(H7:H30)</f>
        <v>99.999999999999972</v>
      </c>
      <c r="I31" s="10">
        <f t="shared" ref="I31" si="13">SUM(I7:I30)</f>
        <v>100.00999999999998</v>
      </c>
      <c r="J31" s="10">
        <f>SUM(J7:J30)</f>
        <v>99.999999999999986</v>
      </c>
      <c r="K31" s="10">
        <f>SUM(K7:K30)</f>
        <v>99.98</v>
      </c>
      <c r="L31" s="10">
        <f>SUM(L7:L30)</f>
        <v>100.01999999999998</v>
      </c>
      <c r="M31" s="10">
        <f t="shared" ref="M31:N31" si="14">SUM(M7:M30)</f>
        <v>100.00000000000001</v>
      </c>
      <c r="N31" s="10">
        <f t="shared" si="14"/>
        <v>99.980000000000018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8" t="s">
        <v>342</v>
      </c>
      <c r="G4" s="59"/>
      <c r="H4" s="59"/>
      <c r="I4" s="60"/>
    </row>
    <row r="5" spans="2:9" s="42" customFormat="1" ht="35.25" customHeight="1" x14ac:dyDescent="0.25">
      <c r="C5" s="43" t="s">
        <v>326</v>
      </c>
      <c r="D5" s="44" t="s">
        <v>343</v>
      </c>
      <c r="F5" s="61"/>
      <c r="G5" s="62"/>
      <c r="H5" s="62"/>
      <c r="I5" s="63"/>
    </row>
    <row r="6" spans="2:9" s="42" customFormat="1" ht="35.25" customHeight="1" x14ac:dyDescent="0.25">
      <c r="C6" s="43" t="s">
        <v>327</v>
      </c>
      <c r="D6" s="44" t="s">
        <v>328</v>
      </c>
      <c r="F6" s="61"/>
      <c r="G6" s="62"/>
      <c r="H6" s="62"/>
      <c r="I6" s="63"/>
    </row>
    <row r="7" spans="2:9" s="42" customFormat="1" ht="35.25" customHeight="1" x14ac:dyDescent="0.25">
      <c r="C7" s="43" t="s">
        <v>329</v>
      </c>
      <c r="D7" s="44" t="s">
        <v>330</v>
      </c>
      <c r="F7" s="61"/>
      <c r="G7" s="62"/>
      <c r="H7" s="62"/>
      <c r="I7" s="63"/>
    </row>
    <row r="8" spans="2:9" s="42" customFormat="1" ht="35.25" customHeight="1" x14ac:dyDescent="0.25">
      <c r="C8" s="43" t="s">
        <v>331</v>
      </c>
      <c r="D8" s="42" t="s">
        <v>344</v>
      </c>
      <c r="F8" s="61"/>
      <c r="G8" s="62"/>
      <c r="H8" s="62"/>
      <c r="I8" s="63"/>
    </row>
    <row r="9" spans="2:9" s="42" customFormat="1" ht="35.25" customHeight="1" x14ac:dyDescent="0.25">
      <c r="C9" s="43" t="s">
        <v>332</v>
      </c>
      <c r="D9" s="42" t="s">
        <v>345</v>
      </c>
      <c r="F9" s="61"/>
      <c r="G9" s="62"/>
      <c r="H9" s="62"/>
      <c r="I9" s="63"/>
    </row>
    <row r="10" spans="2:9" s="42" customFormat="1" ht="35.25" customHeight="1" thickBot="1" x14ac:dyDescent="0.3">
      <c r="C10" s="43" t="s">
        <v>333</v>
      </c>
      <c r="D10" s="42" t="s">
        <v>346</v>
      </c>
      <c r="F10" s="64"/>
      <c r="G10" s="65"/>
      <c r="H10" s="65"/>
      <c r="I10" s="6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4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2021-07-08T07:40:34Z</dcterms:modified>
</cp:coreProperties>
</file>