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A4C989FC-DC35-473A-B837-F65788FFED00}" xr6:coauthVersionLast="47" xr6:coauthVersionMax="47" xr10:uidLastSave="{00000000-0000-0000-0000-000000000000}"/>
  <workbookProtection workbookAlgorithmName="SHA-512" workbookHashValue="hfuRoCqfomLF/zL9Eb5DG20rMKcagldJwJhRL7j8o3+7SXkglxhc8lSLfQxbSg53BI5xO6G09bDBxhlGavEVZw==" workbookSaltValue="CZUfCfg3beNB0Plk5lZS7Q==" workbookSpinCount="100000" lockStructure="1"/>
  <bookViews>
    <workbookView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workbook>
</file>

<file path=xl/calcChain.xml><?xml version="1.0" encoding="utf-8"?>
<calcChain xmlns="http://schemas.openxmlformats.org/spreadsheetml/2006/main">
  <c r="FI260" i="7" l="1"/>
  <c r="FL259" i="7" s="1"/>
  <c r="FJ259" i="7"/>
  <c r="FI259" i="7"/>
  <c r="FI260" i="8"/>
  <c r="FL259" i="8" s="1"/>
  <c r="FI260" i="1"/>
  <c r="FK259" i="1" s="1"/>
  <c r="FL259" i="1"/>
  <c r="FI259" i="1"/>
  <c r="FJ259" i="1" l="1"/>
  <c r="FI259" i="8"/>
  <c r="FK259" i="7"/>
  <c r="FJ259" i="8"/>
  <c r="FK259" i="8"/>
  <c r="FB260" i="7"/>
  <c r="FE259" i="7" s="1"/>
  <c r="FB260" i="8"/>
  <c r="FE259" i="8" s="1"/>
  <c r="FB260" i="1"/>
  <c r="FE259" i="1" s="1"/>
  <c r="FB259" i="7" l="1"/>
  <c r="FC259" i="7"/>
  <c r="FB259" i="1"/>
  <c r="FC259" i="1"/>
  <c r="FB259" i="8"/>
  <c r="FC259" i="8"/>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Q259" i="8"/>
  <c r="EN260" i="1"/>
  <c r="EN259" i="1" s="1"/>
  <c r="EO259" i="7" l="1"/>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FI262" i="8" l="1"/>
  <c r="FL262" i="8"/>
  <c r="FK262" i="8"/>
  <c r="FJ262" i="8"/>
  <c r="FE262" i="8"/>
  <c r="FD262" i="8"/>
  <c r="FC262" i="8"/>
  <c r="FB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FL263" i="8" l="1"/>
  <c r="FK263" i="8"/>
  <c r="FJ263" i="8"/>
  <c r="FI263" i="8"/>
  <c r="FD263" i="8"/>
  <c r="FC263" i="8"/>
  <c r="FB263" i="8"/>
  <c r="FE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FI264" i="8" l="1"/>
  <c r="FB264" i="8"/>
  <c r="EN264" i="8"/>
  <c r="B13" i="10"/>
  <c r="C13" i="10" s="1"/>
  <c r="B264" i="8"/>
  <c r="CM264" i="8" s="1"/>
  <c r="B264" i="7"/>
  <c r="CJ264" i="7" s="1"/>
  <c r="FC264" i="8" l="1"/>
  <c r="FD264" i="8"/>
  <c r="FE264" i="8"/>
  <c r="FJ264" i="8"/>
  <c r="FK264" i="8"/>
  <c r="FL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FJ265" i="8" l="1"/>
  <c r="FC265" i="8"/>
  <c r="FB265" i="8"/>
  <c r="EU265" i="8"/>
  <c r="EP265" i="8"/>
  <c r="B14" i="10"/>
  <c r="C14" i="10" s="1"/>
  <c r="B265" i="8"/>
  <c r="CJ265" i="8" s="1"/>
  <c r="B265" i="7"/>
  <c r="CM265" i="7" s="1"/>
  <c r="FD265" i="8" l="1"/>
  <c r="FI265" i="8"/>
  <c r="FK265" i="8"/>
  <c r="FL265" i="8"/>
  <c r="EO265" i="8"/>
  <c r="FE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FL266" i="8" l="1"/>
  <c r="FI266" i="8"/>
  <c r="FB266" i="8"/>
  <c r="FC266" i="8"/>
  <c r="FD266" i="8"/>
  <c r="FE266" i="8"/>
  <c r="FJ266" i="8"/>
  <c r="FK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FL267" i="8" l="1"/>
  <c r="FK267" i="8"/>
  <c r="FB267" i="8"/>
  <c r="FI267" i="7"/>
  <c r="FE267" i="7"/>
  <c r="B16" i="10"/>
  <c r="C16" i="10" s="1"/>
  <c r="B267" i="8"/>
  <c r="CL267" i="8" s="1"/>
  <c r="B267" i="7"/>
  <c r="CL267" i="7" s="1"/>
  <c r="CC260" i="1"/>
  <c r="CF259" i="1" s="1"/>
  <c r="FE267" i="8" l="1"/>
  <c r="FC267" i="8"/>
  <c r="FD267" i="8"/>
  <c r="FI267" i="8"/>
  <c r="FJ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FI268" i="8" l="1"/>
  <c r="FL268" i="8"/>
  <c r="FJ268" i="8"/>
  <c r="FE268" i="8"/>
  <c r="FD268" i="8"/>
  <c r="FC268" i="8"/>
  <c r="FB268" i="8"/>
  <c r="EN268" i="8"/>
  <c r="B17" i="10"/>
  <c r="C17" i="10" s="1"/>
  <c r="B268" i="8"/>
  <c r="CL268" i="8" s="1"/>
  <c r="B268" i="7"/>
  <c r="CL268" i="7" s="1"/>
  <c r="D260" i="1"/>
  <c r="G259" i="1" s="1"/>
  <c r="K260" i="1"/>
  <c r="K259" i="1" s="1"/>
  <c r="R260" i="1"/>
  <c r="U259" i="1" s="1"/>
  <c r="Y260" i="1"/>
  <c r="AA259" i="1" s="1"/>
  <c r="AF260" i="1"/>
  <c r="AG259" i="1" s="1"/>
  <c r="AM260" i="1"/>
  <c r="AN259" i="1" s="1"/>
  <c r="FK268" i="8" l="1"/>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FL269" i="8" l="1"/>
  <c r="FB269" i="8"/>
  <c r="AW259" i="1"/>
  <c r="AU259" i="1"/>
  <c r="AV259" i="1"/>
  <c r="AT259" i="1"/>
  <c r="B18" i="10"/>
  <c r="C18" i="10" s="1"/>
  <c r="B269" i="8"/>
  <c r="CL269" i="8" s="1"/>
  <c r="B269" i="7"/>
  <c r="CK269" i="7" s="1"/>
  <c r="BW259" i="1"/>
  <c r="BV259" i="1"/>
  <c r="BY259" i="1"/>
  <c r="BO260" i="1"/>
  <c r="BQ259" i="1" s="1"/>
  <c r="BH260" i="1"/>
  <c r="BI259" i="1" s="1"/>
  <c r="BA260" i="1"/>
  <c r="B285" i="1"/>
  <c r="B262" i="1"/>
  <c r="A262" i="1"/>
  <c r="FE269" i="8" l="1"/>
  <c r="FL262" i="1"/>
  <c r="FJ262" i="1"/>
  <c r="FI262" i="1"/>
  <c r="FK262" i="1"/>
  <c r="FC262" i="1"/>
  <c r="FB262" i="1"/>
  <c r="FE262" i="1"/>
  <c r="FD262" i="1"/>
  <c r="FD269" i="8"/>
  <c r="FI269" i="8"/>
  <c r="FI269" i="7"/>
  <c r="FC269" i="8"/>
  <c r="FJ269" i="8"/>
  <c r="FE269" i="7"/>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FK270" i="8" l="1"/>
  <c r="FC270" i="8"/>
  <c r="FB270" i="8"/>
  <c r="P5" i="2"/>
  <c r="P10" i="2" s="1"/>
  <c r="R10" i="11" s="1"/>
  <c r="R9" i="11"/>
  <c r="J5" i="2"/>
  <c r="L9" i="11"/>
  <c r="L5" i="2"/>
  <c r="L10" i="2" s="1"/>
  <c r="N10" i="11" s="1"/>
  <c r="N9" i="11"/>
  <c r="J10" i="2"/>
  <c r="L10" i="11" s="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FI270" i="8" l="1"/>
  <c r="FD270" i="8"/>
  <c r="FE270" i="8"/>
  <c r="FJ270" i="8"/>
  <c r="FL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CD263" i="1"/>
  <c r="AT263" i="1"/>
  <c r="N263" i="1"/>
  <c r="AM263" i="1"/>
  <c r="D263" i="1"/>
  <c r="S263" i="1"/>
  <c r="AA263" i="1"/>
  <c r="AU263" i="1"/>
  <c r="BJ263" i="1"/>
  <c r="BO263" i="1"/>
  <c r="BH263" i="1"/>
  <c r="BA263" i="1"/>
  <c r="A264" i="1"/>
  <c r="C12" i="2"/>
  <c r="D12" i="11" s="1"/>
  <c r="F12" i="11" s="1"/>
  <c r="FD263" i="1" l="1"/>
  <c r="FI263" i="1"/>
  <c r="FD271" i="8"/>
  <c r="FJ263" i="1"/>
  <c r="FK263" i="1"/>
  <c r="FK264" i="1"/>
  <c r="FL263" i="1"/>
  <c r="FB263" i="1"/>
  <c r="FC263" i="1"/>
  <c r="FE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E11" i="2" s="1"/>
  <c r="CS263" i="1"/>
  <c r="DA263" i="1"/>
  <c r="DH263" i="1"/>
  <c r="DO263" i="1"/>
  <c r="DV263" i="1"/>
  <c r="EA263" i="1"/>
  <c r="EJ263" i="1"/>
  <c r="CJ263" i="1"/>
  <c r="CT263" i="1"/>
  <c r="CX263" i="1"/>
  <c r="DE263" i="1"/>
  <c r="DM263" i="1"/>
  <c r="DT263" i="1"/>
  <c r="EG263" i="1"/>
  <c r="P11" i="2" s="1"/>
  <c r="EH263" i="1"/>
  <c r="DN263" i="1"/>
  <c r="DS263" i="1"/>
  <c r="EI263" i="1"/>
  <c r="EB263" i="1"/>
  <c r="DZ263" i="1"/>
  <c r="O11" i="2" s="1"/>
  <c r="Q11" i="11" s="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F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FI264" i="1" l="1"/>
  <c r="FC271" i="8"/>
  <c r="FJ264" i="1"/>
  <c r="FI271" i="8"/>
  <c r="FL264" i="1"/>
  <c r="FJ271" i="8"/>
  <c r="FE264" i="1"/>
  <c r="FK271" i="8"/>
  <c r="FD264" i="1"/>
  <c r="FL271" i="8"/>
  <c r="FB264" i="1"/>
  <c r="FE271" i="8"/>
  <c r="FC264" i="1"/>
  <c r="FB271" i="8"/>
  <c r="FE271" i="7"/>
  <c r="FI271" i="7"/>
  <c r="FB271" i="7"/>
  <c r="FJ271" i="7"/>
  <c r="FC271" i="7"/>
  <c r="FK271" i="7"/>
  <c r="FD271" i="7"/>
  <c r="FL271" i="7"/>
  <c r="N11" i="2"/>
  <c r="P11" i="11" s="1"/>
  <c r="J11" i="2"/>
  <c r="EP271" i="8"/>
  <c r="EW271" i="8"/>
  <c r="EN264" i="1"/>
  <c r="EX264" i="1"/>
  <c r="EX271" i="7"/>
  <c r="I11" i="2"/>
  <c r="M11" i="2"/>
  <c r="O11" i="11" s="1"/>
  <c r="EQ271" i="8"/>
  <c r="EX271" i="8"/>
  <c r="EO264" i="1"/>
  <c r="EW264" i="1"/>
  <c r="EU271" i="7"/>
  <c r="L11" i="2"/>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R11" i="11"/>
  <c r="CX271" i="7"/>
  <c r="CY271" i="7"/>
  <c r="CZ271" i="7"/>
  <c r="DA271" i="7"/>
  <c r="CZ264" i="1"/>
  <c r="DA264" i="1"/>
  <c r="CX264" i="1"/>
  <c r="CY264" i="1"/>
  <c r="K12" i="10" a="1"/>
  <c r="K12" i="10" s="1"/>
  <c r="CX271" i="8"/>
  <c r="CZ271" i="8"/>
  <c r="DA271" i="8"/>
  <c r="L11" i="11"/>
  <c r="N11" i="11"/>
  <c r="H11" i="11"/>
  <c r="G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K11" i="11"/>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FE265" i="1" l="1"/>
  <c r="FE272" i="8"/>
  <c r="FI265" i="1"/>
  <c r="FJ272" i="8"/>
  <c r="FJ265" i="1"/>
  <c r="FK272" i="8"/>
  <c r="FL265" i="1"/>
  <c r="FL272" i="8"/>
  <c r="FK265" i="1"/>
  <c r="FI272" i="8"/>
  <c r="FB265" i="1"/>
  <c r="FB272" i="8"/>
  <c r="FC265" i="1"/>
  <c r="FC272" i="8"/>
  <c r="FD265" i="1"/>
  <c r="FD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FB266" i="1" l="1"/>
  <c r="FC273" i="8"/>
  <c r="FI273" i="7"/>
  <c r="FB273" i="7"/>
  <c r="FE273" i="7"/>
  <c r="O13" i="2"/>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FD273" i="8" l="1"/>
  <c r="FC266" i="1"/>
  <c r="FJ273" i="7"/>
  <c r="FI273" i="8"/>
  <c r="FL266" i="1"/>
  <c r="FJ273" i="8"/>
  <c r="FI266" i="1"/>
  <c r="FK273" i="8"/>
  <c r="FJ266" i="1"/>
  <c r="FL273" i="8"/>
  <c r="FK266" i="1"/>
  <c r="FE273" i="8"/>
  <c r="FE266" i="1"/>
  <c r="FB273" i="8"/>
  <c r="FD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G14" i="11" s="1"/>
  <c r="L14" i="2"/>
  <c r="M14" i="2"/>
  <c r="G14" i="2"/>
  <c r="J14" i="2"/>
  <c r="O14" i="2"/>
  <c r="P14" i="2"/>
  <c r="H14" i="2"/>
  <c r="J14" i="11" s="1"/>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FB274" i="8" l="1"/>
  <c r="FB267" i="1"/>
  <c r="FC274" i="8"/>
  <c r="FC267" i="1"/>
  <c r="FD274" i="8"/>
  <c r="FD267" i="1"/>
  <c r="FE274" i="8"/>
  <c r="FE267" i="1"/>
  <c r="FJ274" i="8"/>
  <c r="FI267" i="1"/>
  <c r="FK274" i="8"/>
  <c r="FJ267" i="1"/>
  <c r="FL274" i="8"/>
  <c r="FK267" i="1"/>
  <c r="FI274" i="8"/>
  <c r="FL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FE275" i="8" l="1"/>
  <c r="FD268" i="1"/>
  <c r="FC275" i="8"/>
  <c r="FE268" i="1"/>
  <c r="FB275" i="8"/>
  <c r="FB268" i="1"/>
  <c r="FD275" i="8"/>
  <c r="FC268" i="1"/>
  <c r="FI275" i="8"/>
  <c r="FK268" i="1"/>
  <c r="FE275" i="7"/>
  <c r="FJ275" i="8"/>
  <c r="FI268" i="1"/>
  <c r="FB275" i="7"/>
  <c r="FK275" i="8"/>
  <c r="FJ268" i="1"/>
  <c r="FJ275" i="7"/>
  <c r="FL275" i="8"/>
  <c r="FL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FB276" i="8" l="1"/>
  <c r="FB269" i="1"/>
  <c r="FC276" i="8"/>
  <c r="FC269" i="1"/>
  <c r="FD276" i="8"/>
  <c r="FD269" i="1"/>
  <c r="FE276" i="8"/>
  <c r="FE269" i="1"/>
  <c r="FJ276" i="8"/>
  <c r="FI269" i="1"/>
  <c r="FK276" i="8"/>
  <c r="FJ269" i="1"/>
  <c r="FL276" i="8"/>
  <c r="FL269" i="1"/>
  <c r="FI276" i="8"/>
  <c r="FK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FE277" i="8" l="1"/>
  <c r="FE270" i="1"/>
  <c r="FB277" i="8"/>
  <c r="FD270" i="1"/>
  <c r="FC277" i="8"/>
  <c r="FB270" i="1"/>
  <c r="FD277" i="8"/>
  <c r="FC270" i="1"/>
  <c r="FI277" i="8"/>
  <c r="FL270" i="1"/>
  <c r="FJ277" i="8"/>
  <c r="FI270" i="1"/>
  <c r="FK277" i="8"/>
  <c r="FK270" i="1"/>
  <c r="FL277" i="8"/>
  <c r="FJ270" i="1"/>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FB278" i="8" l="1"/>
  <c r="G18" i="10"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FB271" i="1" l="1"/>
  <c r="FC278" i="8"/>
  <c r="FC271" i="1"/>
  <c r="I18" i="11"/>
  <c r="FD278" i="8"/>
  <c r="FD271" i="1"/>
  <c r="FE278" i="8"/>
  <c r="FE271" i="1"/>
  <c r="FJ278" i="8"/>
  <c r="FI271" i="1"/>
  <c r="FK278" i="8"/>
  <c r="FJ271" i="1"/>
  <c r="FL278" i="8"/>
  <c r="FK271" i="1"/>
  <c r="FI278" i="8"/>
  <c r="FL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G19" i="11" s="1"/>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FE279" i="8" l="1"/>
  <c r="FD272" i="1"/>
  <c r="FB279" i="8"/>
  <c r="FE272" i="1"/>
  <c r="FC279" i="8"/>
  <c r="FB272" i="1"/>
  <c r="FD279" i="8"/>
  <c r="FC272" i="1"/>
  <c r="FI279" i="8"/>
  <c r="FI272" i="1"/>
  <c r="FJ279" i="8"/>
  <c r="FJ272" i="1"/>
  <c r="FK279" i="8"/>
  <c r="FK272" i="1"/>
  <c r="FL279" i="8"/>
  <c r="FL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B280" i="8" l="1"/>
  <c r="FB273" i="1"/>
  <c r="F20" i="10"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FC273" i="1" l="1"/>
  <c r="FC280" i="8"/>
  <c r="FD273" i="1"/>
  <c r="FD280" i="8"/>
  <c r="FE273" i="1"/>
  <c r="FE280" i="8"/>
  <c r="FI273" i="1"/>
  <c r="FJ280" i="8"/>
  <c r="FJ273" i="1"/>
  <c r="FK280" i="8"/>
  <c r="FL273" i="1"/>
  <c r="FL280" i="8"/>
  <c r="FK273" i="1"/>
  <c r="FI280" i="8"/>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FC281" i="8" l="1"/>
  <c r="FB281" i="8"/>
  <c r="FB274" i="1"/>
  <c r="FE274" i="1"/>
  <c r="H21" i="10"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FD274" i="1" l="1"/>
  <c r="FE281" i="8"/>
  <c r="FC274" i="1"/>
  <c r="FD281" i="8"/>
  <c r="FK274" i="1"/>
  <c r="FI281" i="8"/>
  <c r="FL274" i="1"/>
  <c r="FJ281" i="8"/>
  <c r="FI274" i="1"/>
  <c r="FK281" i="8"/>
  <c r="FJ274" i="1"/>
  <c r="FL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FC282" i="8" l="1"/>
  <c r="H22" i="9"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G22" i="11" s="1"/>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FB275" i="1" l="1"/>
  <c r="FB282" i="8"/>
  <c r="FC275" i="1"/>
  <c r="FD275" i="1"/>
  <c r="FD282" i="8"/>
  <c r="FE275" i="1"/>
  <c r="FE282" i="8"/>
  <c r="FI275" i="1"/>
  <c r="FJ282" i="8"/>
  <c r="FJ275" i="1"/>
  <c r="FK282" i="8"/>
  <c r="FK275" i="1"/>
  <c r="FL282" i="8"/>
  <c r="FL275" i="1"/>
  <c r="FI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FD276" i="1" l="1"/>
  <c r="FE283" i="8"/>
  <c r="L23" i="2"/>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FB283" i="8" l="1"/>
  <c r="FE276" i="1"/>
  <c r="FC283" i="8"/>
  <c r="FB276" i="1"/>
  <c r="FD283" i="8"/>
  <c r="FC276" i="1"/>
  <c r="FI283" i="8"/>
  <c r="FL276" i="1"/>
  <c r="FJ283" i="8"/>
  <c r="FK276" i="1"/>
  <c r="FK283" i="8"/>
  <c r="FI276" i="1"/>
  <c r="EU283" i="8"/>
  <c r="FL283" i="8"/>
  <c r="FJ276" i="1"/>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FC284" i="8" l="1"/>
  <c r="FB284" i="8"/>
  <c r="E24" i="10"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Q24" i="11"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FC277" i="1" l="1"/>
  <c r="FD284" i="8"/>
  <c r="FD277" i="1"/>
  <c r="FB277" i="1"/>
  <c r="FE284" i="8"/>
  <c r="FE277" i="1"/>
  <c r="FJ284" i="8"/>
  <c r="FI277" i="1"/>
  <c r="FK284" i="8"/>
  <c r="FJ277" i="1"/>
  <c r="FL284" i="8"/>
  <c r="FK277" i="1"/>
  <c r="FI284" i="8"/>
  <c r="FL277" i="1"/>
  <c r="FE284" i="7"/>
  <c r="FI284" i="7"/>
  <c r="FL285" i="7"/>
  <c r="FK285" i="7"/>
  <c r="FJ285" i="7"/>
  <c r="FI285" i="7"/>
  <c r="FI287" i="7" s="1"/>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FL285" i="8" l="1"/>
  <c r="FL287" i="8" s="1"/>
  <c r="FK285" i="8"/>
  <c r="FK287" i="8" s="1"/>
  <c r="FJ285" i="8"/>
  <c r="FJ287" i="8" s="1"/>
  <c r="FI285" i="8"/>
  <c r="FI287" i="8" s="1"/>
  <c r="FD285" i="8"/>
  <c r="FD287" i="8" s="1"/>
  <c r="FC285" i="8"/>
  <c r="FC287" i="8" s="1"/>
  <c r="FB285" i="8"/>
  <c r="FB287" i="8" s="1"/>
  <c r="FE285" i="8"/>
  <c r="FE287" i="8" s="1"/>
  <c r="FE287" i="7"/>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G25" i="11" s="1"/>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FD278" i="1" l="1"/>
  <c r="FE278" i="1"/>
  <c r="FB278" i="1"/>
  <c r="FC278" i="1"/>
  <c r="FL278" i="1"/>
  <c r="FI278" i="1"/>
  <c r="FK278" i="1"/>
  <c r="FJ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FC279" i="1" l="1"/>
  <c r="H26" i="2"/>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FB279" i="1" l="1"/>
  <c r="FD279" i="1"/>
  <c r="FE279" i="1"/>
  <c r="FI279" i="1"/>
  <c r="FJ279" i="1"/>
  <c r="FK279" i="1"/>
  <c r="FL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FD280" i="1" l="1"/>
  <c r="FE280" i="1"/>
  <c r="FB280" i="1"/>
  <c r="FC280" i="1"/>
  <c r="FL280" i="1"/>
  <c r="FI280" i="1"/>
  <c r="FJ280" i="1"/>
  <c r="FK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FB281" i="1" l="1"/>
  <c r="FC281" i="1"/>
  <c r="FD281" i="1"/>
  <c r="FE281" i="1"/>
  <c r="FI281" i="1"/>
  <c r="FJ281" i="1"/>
  <c r="FL281" i="1"/>
  <c r="FK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M29" i="11" s="1"/>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FD282" i="1" l="1"/>
  <c r="FE282" i="1"/>
  <c r="FB282" i="1"/>
  <c r="FC282" i="1"/>
  <c r="FL282" i="1"/>
  <c r="FK282" i="1"/>
  <c r="FI282" i="1"/>
  <c r="FJ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FL283" i="1" l="1"/>
  <c r="E30" i="10"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FB283" i="1" l="1"/>
  <c r="FC283" i="1"/>
  <c r="FD283" i="1"/>
  <c r="FE283" i="1"/>
  <c r="FI283" i="1"/>
  <c r="FJ283" i="1"/>
  <c r="FK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FE284" i="1" l="1"/>
  <c r="FD284" i="1"/>
  <c r="FB284" i="1"/>
  <c r="FC284" i="1"/>
  <c r="FL284" i="1"/>
  <c r="FI284" i="1"/>
  <c r="FJ284" i="1"/>
  <c r="FK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FL285" i="1" l="1"/>
  <c r="FL287" i="1" s="1"/>
  <c r="FK285" i="1"/>
  <c r="FK287" i="1" s="1"/>
  <c r="FJ285" i="1"/>
  <c r="FJ287" i="1" s="1"/>
  <c r="FI285" i="1"/>
  <c r="FI287" i="1" s="1"/>
  <c r="FE285" i="1"/>
  <c r="FE287" i="1" s="1"/>
  <c r="FD285" i="1"/>
  <c r="FD287" i="1" s="1"/>
  <c r="FC285" i="1"/>
  <c r="FC287" i="1" s="1"/>
  <c r="FB285" i="1"/>
  <c r="FB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<sst xmlns="http://schemas.openxmlformats.org/spreadsheetml/2006/main" count="19160" uniqueCount="366">
  <si>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</si>
  <si>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</si>
  <si>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</si>
  <si>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</si>
  <si>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</si>
  <si>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</si>
  <si>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</si>
  <si>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</si>
  <si>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</si>
  <si>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</si>
  <si>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</si>
  <si>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</si>
  <si>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</si>
  <si>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</si>
  <si>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</si>
  <si>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</si>
  <si>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</si>
  <si>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</si>
  <si>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</si>
  <si>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</si>
  <si>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</si>
  <si>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</si>
  <si>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</si>
  <si>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</si>
  <si>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</si>
  <si>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</si>
  <si>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</si>
  <si>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</si>
  <si>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</si>
  <si>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</si>
  <si>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</si>
  <si>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</si>
  <si>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</si>
  <si>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</si>
  <si>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</si>
  <si>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</si>
  <si>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</si>
  <si>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</si>
  <si>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</si>
  <si>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</si>
  <si>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</si>
  <si>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</si>
  <si>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</si>
  <si>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</si>
  <si>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</si>
  <si>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</si>
  <si>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</si>
  <si>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</si>
  <si>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</si>
  <si>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</si>
  <si>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</si>
  <si>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</si>
  <si>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</si>
  <si>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</si>
  <si>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</si>
  <si>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</si>
  <si>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</si>
  <si>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</si>
  <si>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</si>
  <si>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</si>
  <si>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</si>
  <si>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</si>
  <si>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</si>
  <si>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</si>
  <si>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</si>
  <si>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</si>
  <si>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</si>
  <si>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</si>
  <si>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</si>
  <si>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</si>
  <si>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</si>
  <si>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</si>
  <si>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</si>
  <si>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</si>
  <si>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</si>
  <si>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</si>
  <si>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</si>
  <si>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</si>
  <si>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</si>
  <si>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</si>
  <si>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</si>
  <si>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</si>
  <si>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</si>
  <si>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</si>
  <si>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</si>
  <si>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</si>
  <si>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</si>
  <si>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</si>
  <si>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</si>
  <si>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</si>
  <si>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</si>
  <si>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</si>
  <si>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</si>
  <si>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</si>
  <si>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</si>
  <si>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</si>
  <si>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</si>
  <si>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</si>
  <si>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</si>
  <si>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</si>
  <si>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</si>
  <si>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</si>
  <si>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</si>
  <si>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</si>
  <si>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</si>
  <si>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</si>
  <si>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</si>
  <si>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</si>
  <si>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</si>
  <si>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</si>
  <si>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</si>
  <si>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</si>
  <si>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</si>
  <si>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</si>
  <si>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</si>
  <si>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</si>
  <si>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</si>
  <si>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</si>
  <si>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</si>
  <si>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</si>
  <si>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</si>
  <si>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</si>
  <si>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</si>
  <si>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</si>
  <si>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</si>
  <si>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</si>
  <si>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</si>
  <si>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</si>
  <si>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</si>
  <si>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</si>
  <si>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</si>
  <si>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</si>
  <si>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</si>
  <si>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</si>
  <si>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</si>
  <si>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</si>
  <si>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</si>
  <si>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</si>
  <si>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</si>
  <si>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</si>
  <si>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</si>
  <si>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</si>
  <si>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</si>
  <si>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</si>
  <si>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</si>
  <si>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</si>
  <si>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</si>
  <si>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</si>
  <si>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</si>
  <si>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</si>
  <si>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</si>
  <si>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</si>
  <si>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</si>
  <si>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</si>
  <si>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</si>
  <si>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</si>
  <si>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</si>
  <si>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</si>
  <si>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</si>
  <si>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</si>
  <si>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</si>
  <si>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</si>
  <si>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</si>
  <si>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</si>
  <si>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</si>
  <si>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</si>
  <si>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</si>
  <si>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</si>
  <si>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</si>
  <si>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</si>
  <si>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</si>
  <si>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</si>
  <si>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</si>
  <si>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</si>
  <si>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</si>
  <si>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</si>
  <si>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</si>
  <si>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</si>
  <si>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</si>
  <si>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</si>
  <si>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</si>
  <si>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</si>
  <si>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</si>
  <si>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</si>
  <si>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</si>
  <si>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</si>
  <si>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</si>
  <si>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</si>
  <si>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</si>
  <si>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</si>
  <si>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</si>
  <si>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</si>
  <si>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</si>
  <si>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</si>
  <si>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</si>
  <si>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</si>
  <si>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</si>
  <si>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</si>
  <si>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</si>
  <si>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</si>
  <si>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</si>
  <si>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</si>
  <si>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</si>
  <si>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</si>
  <si>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</si>
  <si>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</si>
  <si>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</si>
  <si>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</si>
  <si>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</si>
  <si>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</si>
  <si>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</si>
  <si>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</si>
  <si>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</si>
  <si>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</si>
  <si>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</si>
  <si>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</si>
  <si>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</si>
  <si>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</si>
  <si>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</si>
  <si>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</si>
  <si>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</si>
  <si>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</si>
  <si>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</si>
  <si>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</si>
  <si>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</si>
  <si>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</si>
  <si>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</si>
  <si>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</si>
  <si>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</si>
  <si>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</si>
  <si>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</si>
  <si>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</si>
  <si>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</si>
  <si>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</si>
  <si>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</si>
  <si>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</si>
  <si>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</si>
  <si>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</si>
  <si>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</si>
  <si>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</si>
  <si>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</si>
  <si>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</si>
  <si>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</si>
  <si>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</si>
  <si>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</si>
  <si>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</si>
  <si>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</si>
  <si>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</si>
  <si>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</si>
  <si>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</si>
  <si>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</si>
  <si>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</si>
  <si>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</si>
  <si>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</si>
  <si>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</si>
  <si>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</si>
  <si>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</si>
  <si>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</si>
  <si>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</si>
  <si>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</si>
  <si>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</si>
  <si>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</si>
  <si>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</si>
  <si>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</si>
  <si>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</si>
  <si>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</si>
  <si>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</si>
  <si>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</si>
  <si>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</si>
  <si>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</si>
  <si>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</si>
  <si>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</si>
  <si>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</si>
  <si>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</si>
  <si>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</si>
  <si>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</si>
  <si>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</si>
  <si>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</si>
  <si>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</si>
  <si>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</si>
  <si>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</si>
  <si>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</si>
  <si>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</si>
  <si>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</si>
  <si>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</si>
  <si>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</si>
  <si>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</si>
  <si>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</si>
  <si>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</si>
  <si>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</si>
  <si>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</si>
  <si>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</si>
  <si>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</si>
  <si>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</si>
  <si>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</si>
  <si>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</si>
  <si>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</si>
  <si>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</si>
  <si>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</si>
  <si>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</si>
  <si>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</si>
  <si>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</si>
  <si>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</si>
  <si>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</si>
  <si>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</si>
  <si>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</si>
  <si>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</si>
  <si>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</si>
  <si>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</si>
  <si>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</si>
  <si>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</si>
  <si>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</si>
  <si>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</si>
  <si>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</si>
  <si>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</si>
  <si>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</si>
  <si>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</si>
  <si>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</si>
  <si>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</si>
  <si>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</si>
  <si>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</si>
  <si>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</si>
  <si>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</si>
  <si>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</si>
  <si>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</si>
  <si>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</si>
  <si>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</si>
  <si>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</si>
  <si>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</si>
  <si>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</si>
  <si>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</si>
  <si>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</si>
  <si>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</si>
  <si>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</si>
  <si>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</si>
  <si>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</si>
  <si>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</si>
  <si>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</si>
  <si>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</si>
  <si>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</si>
  <si>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</si>
  <si>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</si>
  <si>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</si>
  <si>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</si>
  <si>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</si>
  <si>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</si>
  <si>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</si>
  <si>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</si>
  <si>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</si>
  <si>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</si>
  <si>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</si>
  <si>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</si>
  <si>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</si>
  <si>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</si>
  <si>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</si>
  <si>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</si>
  <si>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</si>
  <si>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</si>
  <si>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</si>
  <si>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</si>
  <si>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</si>
  <si>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</si>
  <si>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</si>
  <si>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</si>
  <si>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</si>
  <si>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 xml:space="preserve">
• El aceite de oliva continúa el desplazamiento hacia tramos inferiores de precio. En el mes de mayo de 2019, el 31,6% de las compras se adquieren entre los 2,7-2,8 €-litro. El responsable principal de esta concentración es el supermercado, pues acumula el 43,1% de los litros en este rango de precios. El discount tambien acumula 1 de cada 5 litros en este tramo de precios (24,7%). Si bien este mismo canal es el responsable de que a nivel total españa la acumulación en el tramo de precios que oscila entre los 2,9% y los 3,0% sea del 14,7%, pues tan solo el discount acumula el 40,9% de los litros en dicho tramo. 
El hipermercado mantiene la mayor proporción de sus compras en el tramo superior 3,9 € - 4,0 € con una concentración del 19,6% de sus compras, si bien a nivel total la concentración en ese rango es de tan solo del 6,5%.
• En el caso del aceite de oliva virgen, la mayor acumulación de compras se situa en el tramo de 3,2-3,3 €/litro  con el 20,5% de las mismas. Es el supermercado el que mayor incidencia tiene con un 31,4%, mientas que el hiper y el discount  apenas destinan compras en dicho rango de precios.
El segundo tramo con el 13,4% de los litros de aceite de oliva virgen se adquieren enre los 2,9-3,0 €-litro, siendo nuevamente el supermercado el que contribuye en mayor medida a ello con una concentración del 19,7%.
Por su parte, el hipermercado acumula la mayor proporción de sus compras con una acumulación del 18,3% en el tramo que supera los 4,5 €/litro, tambien es significativo el tramo con una concentración del 16,2% entre los 2,8-2,9 € el litro. Por su parte, el discount, acumula casi una cuarta parte de su volumen (24,0%) en el tramo de precios que oscila entre los 3,1-3,2 €/litro, de igual forma es significativo (23,3%) la concentración en el tramo 2,6-2,7 €/litro.
• Finalmente, en referencia al aceite de oliva virgen extra, la mayor concentración es la que oscila entre los 3,5-3,7 €-litro (20,9%), resultando el rango de precio más alto de entre los distintos tipos de aceite. Supermercados y discount, responsables directos de esta concentración (24,3% y 39,9% respectivamente), se convierte ademas en el tramo con mayor concentración de compras para dichos canales.
El rango de los 3,3 € a los 3,5 €-litro también cuenta con una concentración significativa del 13,1% de las ventas, siendo de nuevo los supermercados (15,2%) y los hipermercados (13,3%),  los canales que más aportan a la concentración de este tramo. Por su parte el discount tiene su segunda mayor concentración de comprasen el tramo que oscila 3,7-3,9 €-litro con el 18,6%. El hipermercado por su parte lo tiene en un tramo muy superior en precio, 5,1-5,3 €-litro con una acumulación de las compras del 22,7%.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</si>
</sst>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20">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JUNIO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Chart'!$G$10:$G$33</c:f>
              <c:numCache>
                <c:formatCode>0.0</c:formatCode>
                <c:ptCount val="24"/>
                <c:pt idx="0">
                  <c:v>0</c:v>
                </c:pt>
                <c:pt idx="1">
                  <c:v>0</c:v>
                </c:pt>
                <c:pt idx="2">
                  <c:v>0</c:v>
                </c:pt>
                <c:pt idx="3">
                  <c:v>0</c:v>
                </c:pt>
                <c:pt idx="4">
                  <c:v>0.23</c:v>
                </c:pt>
                <c:pt idx="5">
                  <c:v>0.32</c:v>
                </c:pt>
                <c:pt idx="6">
                  <c:v>13.38</c:v>
                </c:pt>
                <c:pt idx="7">
                  <c:v>7.7700000000000005</c:v>
                </c:pt>
                <c:pt idx="8">
                  <c:v>36.120000000000005</c:v>
                </c:pt>
                <c:pt idx="9">
                  <c:v>3.74</c:v>
                </c:pt>
                <c:pt idx="10">
                  <c:v>8.5399999999999991</c:v>
                </c:pt>
                <c:pt idx="11">
                  <c:v>0</c:v>
                </c:pt>
                <c:pt idx="12">
                  <c:v>1.1800000000000002</c:v>
                </c:pt>
                <c:pt idx="13">
                  <c:v>7.78</c:v>
                </c:pt>
                <c:pt idx="14">
                  <c:v>0</c:v>
                </c:pt>
                <c:pt idx="15">
                  <c:v>1.23</c:v>
                </c:pt>
                <c:pt idx="16">
                  <c:v>0</c:v>
                </c:pt>
                <c:pt idx="17">
                  <c:v>3.18</c:v>
                </c:pt>
                <c:pt idx="18">
                  <c:v>8.59</c:v>
                </c:pt>
                <c:pt idx="19">
                  <c:v>0.34</c:v>
                </c:pt>
                <c:pt idx="20">
                  <c:v>2.57</c:v>
                </c:pt>
                <c:pt idx="21">
                  <c:v>0.26</c:v>
                </c:pt>
                <c:pt idx="22">
                  <c:v>0.25</c:v>
                </c:pt>
                <c:pt idx="23">
                  <c:v>4.5299999999999994</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JULIO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Chart'!$H$10:$H$33</c:f>
              <c:numCache>
                <c:formatCode>0.0</c:formatCode>
                <c:ptCount val="24"/>
                <c:pt idx="0">
                  <c:v>0</c:v>
                </c:pt>
                <c:pt idx="1">
                  <c:v>0</c:v>
                </c:pt>
                <c:pt idx="2">
                  <c:v>0</c:v>
                </c:pt>
                <c:pt idx="3">
                  <c:v>0.85</c:v>
                </c:pt>
                <c:pt idx="4">
                  <c:v>0.49</c:v>
                </c:pt>
                <c:pt idx="5">
                  <c:v>0</c:v>
                </c:pt>
                <c:pt idx="6">
                  <c:v>22.090000000000003</c:v>
                </c:pt>
                <c:pt idx="7">
                  <c:v>9.17</c:v>
                </c:pt>
                <c:pt idx="8">
                  <c:v>37.9</c:v>
                </c:pt>
                <c:pt idx="9">
                  <c:v>1.35</c:v>
                </c:pt>
                <c:pt idx="10">
                  <c:v>5.09</c:v>
                </c:pt>
                <c:pt idx="11">
                  <c:v>0</c:v>
                </c:pt>
                <c:pt idx="12">
                  <c:v>1.46</c:v>
                </c:pt>
                <c:pt idx="13">
                  <c:v>7.08</c:v>
                </c:pt>
                <c:pt idx="14">
                  <c:v>0</c:v>
                </c:pt>
                <c:pt idx="15">
                  <c:v>0.83</c:v>
                </c:pt>
                <c:pt idx="16">
                  <c:v>0.67999999999999994</c:v>
                </c:pt>
                <c:pt idx="17">
                  <c:v>4.93</c:v>
                </c:pt>
                <c:pt idx="18">
                  <c:v>5.95</c:v>
                </c:pt>
                <c:pt idx="19">
                  <c:v>0</c:v>
                </c:pt>
                <c:pt idx="20">
                  <c:v>0</c:v>
                </c:pt>
                <c:pt idx="21">
                  <c:v>0.28999999999999998</c:v>
                </c:pt>
                <c:pt idx="22">
                  <c:v>0.49</c:v>
                </c:pt>
                <c:pt idx="23">
                  <c:v>1.35</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AGOSTO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Chart'!$I$10:$I$33</c:f>
              <c:numCache>
                <c:formatCode>0.0</c:formatCode>
                <c:ptCount val="24"/>
                <c:pt idx="0">
                  <c:v>0.32</c:v>
                </c:pt>
                <c:pt idx="1">
                  <c:v>0</c:v>
                </c:pt>
                <c:pt idx="2">
                  <c:v>0</c:v>
                </c:pt>
                <c:pt idx="3">
                  <c:v>0</c:v>
                </c:pt>
                <c:pt idx="4">
                  <c:v>0</c:v>
                </c:pt>
                <c:pt idx="5">
                  <c:v>0</c:v>
                </c:pt>
                <c:pt idx="6">
                  <c:v>27.3</c:v>
                </c:pt>
                <c:pt idx="7">
                  <c:v>16.39</c:v>
                </c:pt>
                <c:pt idx="8">
                  <c:v>24.21</c:v>
                </c:pt>
                <c:pt idx="9">
                  <c:v>0</c:v>
                </c:pt>
                <c:pt idx="10">
                  <c:v>1.6099999999999999</c:v>
                </c:pt>
                <c:pt idx="11">
                  <c:v>2.84</c:v>
                </c:pt>
                <c:pt idx="12">
                  <c:v>3.53</c:v>
                </c:pt>
                <c:pt idx="13">
                  <c:v>7.1</c:v>
                </c:pt>
                <c:pt idx="14">
                  <c:v>1.85</c:v>
                </c:pt>
                <c:pt idx="15">
                  <c:v>0</c:v>
                </c:pt>
                <c:pt idx="16">
                  <c:v>0</c:v>
                </c:pt>
                <c:pt idx="17">
                  <c:v>1.53</c:v>
                </c:pt>
                <c:pt idx="18">
                  <c:v>6.68</c:v>
                </c:pt>
                <c:pt idx="19">
                  <c:v>0</c:v>
                </c:pt>
                <c:pt idx="20">
                  <c:v>0</c:v>
                </c:pt>
                <c:pt idx="21">
                  <c:v>1.03</c:v>
                </c:pt>
                <c:pt idx="22">
                  <c:v>0.41</c:v>
                </c:pt>
                <c:pt idx="23">
                  <c:v>5.18</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SEPTIEMBRE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Chart'!$J$10:$J$33</c:f>
              <c:numCache>
                <c:formatCode>0.0</c:formatCode>
                <c:ptCount val="24"/>
                <c:pt idx="0">
                  <c:v>0</c:v>
                </c:pt>
                <c:pt idx="1">
                  <c:v>0</c:v>
                </c:pt>
                <c:pt idx="2">
                  <c:v>0</c:v>
                </c:pt>
                <c:pt idx="3">
                  <c:v>0.51</c:v>
                </c:pt>
                <c:pt idx="4">
                  <c:v>0.56999999999999995</c:v>
                </c:pt>
                <c:pt idx="5">
                  <c:v>2.2000000000000002</c:v>
                </c:pt>
                <c:pt idx="6">
                  <c:v>16.36</c:v>
                </c:pt>
                <c:pt idx="7">
                  <c:v>15.09</c:v>
                </c:pt>
                <c:pt idx="8">
                  <c:v>34.07</c:v>
                </c:pt>
                <c:pt idx="9">
                  <c:v>0</c:v>
                </c:pt>
                <c:pt idx="10">
                  <c:v>3.2699999999999996</c:v>
                </c:pt>
                <c:pt idx="11">
                  <c:v>3.92</c:v>
                </c:pt>
                <c:pt idx="12">
                  <c:v>0.32</c:v>
                </c:pt>
                <c:pt idx="13">
                  <c:v>8.2000000000000011</c:v>
                </c:pt>
                <c:pt idx="14">
                  <c:v>0.8</c:v>
                </c:pt>
                <c:pt idx="15">
                  <c:v>0</c:v>
                </c:pt>
                <c:pt idx="16">
                  <c:v>0.37</c:v>
                </c:pt>
                <c:pt idx="17">
                  <c:v>2.67</c:v>
                </c:pt>
                <c:pt idx="18">
                  <c:v>7.53</c:v>
                </c:pt>
                <c:pt idx="19">
                  <c:v>0</c:v>
                </c:pt>
                <c:pt idx="20">
                  <c:v>0</c:v>
                </c:pt>
                <c:pt idx="21">
                  <c:v>0.78</c:v>
                </c:pt>
                <c:pt idx="22">
                  <c:v>1.23</c:v>
                </c:pt>
                <c:pt idx="23">
                  <c:v>2.11</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OCTUBRE 18</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Chart'!$K$10:$K$33</c:f>
              <c:numCache>
                <c:formatCode>0.0</c:formatCode>
                <c:ptCount val="24"/>
                <c:pt idx="0">
                  <c:v>0</c:v>
                </c:pt>
                <c:pt idx="1">
                  <c:v>0.25</c:v>
                </c:pt>
                <c:pt idx="2">
                  <c:v>1.46</c:v>
                </c:pt>
                <c:pt idx="3">
                  <c:v>0.56000000000000005</c:v>
                </c:pt>
                <c:pt idx="4">
                  <c:v>2.3200000000000003</c:v>
                </c:pt>
                <c:pt idx="5">
                  <c:v>3.42</c:v>
                </c:pt>
                <c:pt idx="6">
                  <c:v>13.82</c:v>
                </c:pt>
                <c:pt idx="7">
                  <c:v>20.05</c:v>
                </c:pt>
                <c:pt idx="8">
                  <c:v>29.63</c:v>
                </c:pt>
                <c:pt idx="9">
                  <c:v>0</c:v>
                </c:pt>
                <c:pt idx="10">
                  <c:v>3.48</c:v>
                </c:pt>
                <c:pt idx="11">
                  <c:v>0.27</c:v>
                </c:pt>
                <c:pt idx="12">
                  <c:v>0</c:v>
                </c:pt>
                <c:pt idx="13">
                  <c:v>5.13</c:v>
                </c:pt>
                <c:pt idx="14">
                  <c:v>0</c:v>
                </c:pt>
                <c:pt idx="15">
                  <c:v>0.69</c:v>
                </c:pt>
                <c:pt idx="16">
                  <c:v>1.5</c:v>
                </c:pt>
                <c:pt idx="17">
                  <c:v>2.52</c:v>
                </c:pt>
                <c:pt idx="18">
                  <c:v>10.1</c:v>
                </c:pt>
                <c:pt idx="19">
                  <c:v>0</c:v>
                </c:pt>
                <c:pt idx="20">
                  <c:v>0</c:v>
                </c:pt>
                <c:pt idx="21">
                  <c:v>0.55000000000000004</c:v>
                </c:pt>
                <c:pt idx="22">
                  <c:v>0</c:v>
                </c:pt>
                <c:pt idx="23">
                  <c:v>4.21</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NOVIEMBRE 18</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Chart'!$L$10:$L$33</c:f>
              <c:numCache>
                <c:formatCode>0.0</c:formatCode>
                <c:ptCount val="24"/>
                <c:pt idx="0">
                  <c:v>0.75</c:v>
                </c:pt>
                <c:pt idx="1">
                  <c:v>0.83</c:v>
                </c:pt>
                <c:pt idx="2">
                  <c:v>0.3</c:v>
                </c:pt>
                <c:pt idx="3">
                  <c:v>0</c:v>
                </c:pt>
                <c:pt idx="4">
                  <c:v>0.28000000000000003</c:v>
                </c:pt>
                <c:pt idx="5">
                  <c:v>2.09</c:v>
                </c:pt>
                <c:pt idx="6">
                  <c:v>17.04</c:v>
                </c:pt>
                <c:pt idx="7">
                  <c:v>17.7</c:v>
                </c:pt>
                <c:pt idx="8">
                  <c:v>21.03</c:v>
                </c:pt>
                <c:pt idx="9">
                  <c:v>0</c:v>
                </c:pt>
                <c:pt idx="10">
                  <c:v>3</c:v>
                </c:pt>
                <c:pt idx="11">
                  <c:v>0.47</c:v>
                </c:pt>
                <c:pt idx="12">
                  <c:v>1.23</c:v>
                </c:pt>
                <c:pt idx="13">
                  <c:v>2.33</c:v>
                </c:pt>
                <c:pt idx="14">
                  <c:v>11.92</c:v>
                </c:pt>
                <c:pt idx="15">
                  <c:v>0.77</c:v>
                </c:pt>
                <c:pt idx="16">
                  <c:v>0</c:v>
                </c:pt>
                <c:pt idx="17">
                  <c:v>5.93</c:v>
                </c:pt>
                <c:pt idx="18">
                  <c:v>12.950000000000001</c:v>
                </c:pt>
                <c:pt idx="19">
                  <c:v>0</c:v>
                </c:pt>
                <c:pt idx="20">
                  <c:v>0</c:v>
                </c:pt>
                <c:pt idx="21">
                  <c:v>0.53</c:v>
                </c:pt>
                <c:pt idx="22">
                  <c:v>0</c:v>
                </c:pt>
                <c:pt idx="23">
                  <c:v>0.85</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DICIEMBRE 18</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Chart'!$M$10:$M$33</c:f>
              <c:numCache>
                <c:formatCode>0.0</c:formatCode>
                <c:ptCount val="24"/>
                <c:pt idx="0">
                  <c:v>0.28000000000000003</c:v>
                </c:pt>
                <c:pt idx="1">
                  <c:v>0.37</c:v>
                </c:pt>
                <c:pt idx="2">
                  <c:v>0</c:v>
                </c:pt>
                <c:pt idx="3">
                  <c:v>0.44</c:v>
                </c:pt>
                <c:pt idx="4">
                  <c:v>0</c:v>
                </c:pt>
                <c:pt idx="5">
                  <c:v>1.3599999999999999</c:v>
                </c:pt>
                <c:pt idx="6">
                  <c:v>7.77</c:v>
                </c:pt>
                <c:pt idx="7">
                  <c:v>15.12</c:v>
                </c:pt>
                <c:pt idx="8">
                  <c:v>23.65</c:v>
                </c:pt>
                <c:pt idx="9">
                  <c:v>4.4000000000000004</c:v>
                </c:pt>
                <c:pt idx="10">
                  <c:v>9.5</c:v>
                </c:pt>
                <c:pt idx="11">
                  <c:v>0</c:v>
                </c:pt>
                <c:pt idx="12">
                  <c:v>2.0699999999999998</c:v>
                </c:pt>
                <c:pt idx="13">
                  <c:v>5.3900000000000006</c:v>
                </c:pt>
                <c:pt idx="14">
                  <c:v>14.77</c:v>
                </c:pt>
                <c:pt idx="15">
                  <c:v>0.21</c:v>
                </c:pt>
                <c:pt idx="16">
                  <c:v>0.37</c:v>
                </c:pt>
                <c:pt idx="17">
                  <c:v>1.44</c:v>
                </c:pt>
                <c:pt idx="18">
                  <c:v>6.74</c:v>
                </c:pt>
                <c:pt idx="19">
                  <c:v>0</c:v>
                </c:pt>
                <c:pt idx="20">
                  <c:v>0.3</c:v>
                </c:pt>
                <c:pt idx="21">
                  <c:v>0</c:v>
                </c:pt>
                <c:pt idx="22">
                  <c:v>0</c:v>
                </c:pt>
                <c:pt idx="23">
                  <c:v>5.8199999999999994</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ENERO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Chart'!$N$10:$N$33</c:f>
              <c:numCache>
                <c:formatCode>0.0</c:formatCode>
                <c:ptCount val="24"/>
                <c:pt idx="0">
                  <c:v>0</c:v>
                </c:pt>
                <c:pt idx="1">
                  <c:v>0.55000000000000004</c:v>
                </c:pt>
                <c:pt idx="2">
                  <c:v>0</c:v>
                </c:pt>
                <c:pt idx="3">
                  <c:v>2.16</c:v>
                </c:pt>
                <c:pt idx="4">
                  <c:v>1.68</c:v>
                </c:pt>
                <c:pt idx="5">
                  <c:v>1.87</c:v>
                </c:pt>
                <c:pt idx="6">
                  <c:v>14.34</c:v>
                </c:pt>
                <c:pt idx="7">
                  <c:v>14.66</c:v>
                </c:pt>
                <c:pt idx="8">
                  <c:v>34.22</c:v>
                </c:pt>
                <c:pt idx="9">
                  <c:v>0</c:v>
                </c:pt>
                <c:pt idx="10">
                  <c:v>0.37</c:v>
                </c:pt>
                <c:pt idx="11">
                  <c:v>0</c:v>
                </c:pt>
                <c:pt idx="12">
                  <c:v>8.64</c:v>
                </c:pt>
                <c:pt idx="13">
                  <c:v>6.81</c:v>
                </c:pt>
                <c:pt idx="14">
                  <c:v>2.3199999999999998</c:v>
                </c:pt>
                <c:pt idx="15">
                  <c:v>0</c:v>
                </c:pt>
                <c:pt idx="16">
                  <c:v>0.31</c:v>
                </c:pt>
                <c:pt idx="17">
                  <c:v>1.06</c:v>
                </c:pt>
                <c:pt idx="18">
                  <c:v>2.31</c:v>
                </c:pt>
                <c:pt idx="19">
                  <c:v>0</c:v>
                </c:pt>
                <c:pt idx="20">
                  <c:v>1.01</c:v>
                </c:pt>
                <c:pt idx="21">
                  <c:v>1.19</c:v>
                </c:pt>
                <c:pt idx="22">
                  <c:v>0</c:v>
                </c:pt>
                <c:pt idx="23">
                  <c:v>6.45</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FEBRERO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Chart'!$O$10:$O$33</c:f>
              <c:numCache>
                <c:formatCode>0.0</c:formatCode>
                <c:ptCount val="24"/>
                <c:pt idx="0">
                  <c:v>0</c:v>
                </c:pt>
                <c:pt idx="1">
                  <c:v>0</c:v>
                </c:pt>
                <c:pt idx="2">
                  <c:v>0</c:v>
                </c:pt>
                <c:pt idx="3">
                  <c:v>0.96</c:v>
                </c:pt>
                <c:pt idx="4">
                  <c:v>0.76</c:v>
                </c:pt>
                <c:pt idx="5">
                  <c:v>6.1999999999999993</c:v>
                </c:pt>
                <c:pt idx="6">
                  <c:v>13.459999999999997</c:v>
                </c:pt>
                <c:pt idx="7">
                  <c:v>24.26</c:v>
                </c:pt>
                <c:pt idx="8">
                  <c:v>22.08</c:v>
                </c:pt>
                <c:pt idx="9">
                  <c:v>3.12</c:v>
                </c:pt>
                <c:pt idx="10">
                  <c:v>9.08</c:v>
                </c:pt>
                <c:pt idx="11">
                  <c:v>1.62</c:v>
                </c:pt>
                <c:pt idx="12">
                  <c:v>0</c:v>
                </c:pt>
                <c:pt idx="13">
                  <c:v>5.35</c:v>
                </c:pt>
                <c:pt idx="14">
                  <c:v>1.33</c:v>
                </c:pt>
                <c:pt idx="15">
                  <c:v>0</c:v>
                </c:pt>
                <c:pt idx="16">
                  <c:v>0</c:v>
                </c:pt>
                <c:pt idx="17">
                  <c:v>0.5</c:v>
                </c:pt>
                <c:pt idx="18">
                  <c:v>6.86</c:v>
                </c:pt>
                <c:pt idx="19">
                  <c:v>0</c:v>
                </c:pt>
                <c:pt idx="20">
                  <c:v>0</c:v>
                </c:pt>
                <c:pt idx="21">
                  <c:v>1.39</c:v>
                </c:pt>
                <c:pt idx="22">
                  <c:v>0</c:v>
                </c:pt>
                <c:pt idx="23">
                  <c:v>3.02</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MARZO 19</c:v>
                </c:pt>
              </c:strCache>
            </c:strRef>
          </c:tx>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Chart'!$P$10:$P$33</c:f>
              <c:numCache>
                <c:formatCode>0.0</c:formatCode>
                <c:ptCount val="24"/>
                <c:pt idx="0">
                  <c:v>3.49</c:v>
                </c:pt>
                <c:pt idx="1">
                  <c:v>0</c:v>
                </c:pt>
                <c:pt idx="2">
                  <c:v>0.68</c:v>
                </c:pt>
                <c:pt idx="3">
                  <c:v>6.1400000000000006</c:v>
                </c:pt>
                <c:pt idx="4">
                  <c:v>0.7</c:v>
                </c:pt>
                <c:pt idx="5">
                  <c:v>23.37</c:v>
                </c:pt>
                <c:pt idx="6">
                  <c:v>17.97</c:v>
                </c:pt>
                <c:pt idx="7">
                  <c:v>24.01</c:v>
                </c:pt>
                <c:pt idx="8">
                  <c:v>1.0900000000000001</c:v>
                </c:pt>
                <c:pt idx="9">
                  <c:v>0</c:v>
                </c:pt>
                <c:pt idx="10">
                  <c:v>3.25</c:v>
                </c:pt>
                <c:pt idx="11">
                  <c:v>0.36</c:v>
                </c:pt>
                <c:pt idx="12">
                  <c:v>0.57999999999999996</c:v>
                </c:pt>
                <c:pt idx="13">
                  <c:v>4.1400000000000006</c:v>
                </c:pt>
                <c:pt idx="14">
                  <c:v>0</c:v>
                </c:pt>
                <c:pt idx="15">
                  <c:v>0.93</c:v>
                </c:pt>
                <c:pt idx="16">
                  <c:v>1.41</c:v>
                </c:pt>
                <c:pt idx="17">
                  <c:v>0</c:v>
                </c:pt>
                <c:pt idx="18">
                  <c:v>6.26</c:v>
                </c:pt>
                <c:pt idx="19">
                  <c:v>0</c:v>
                </c:pt>
                <c:pt idx="20">
                  <c:v>1.21</c:v>
                </c:pt>
                <c:pt idx="21">
                  <c:v>0</c:v>
                </c:pt>
                <c:pt idx="22">
                  <c:v>0</c:v>
                </c:pt>
                <c:pt idx="23">
                  <c:v>4.3900000000000006</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ABRIL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Chart'!$Q$10:$Q$33</c:f>
              <c:numCache>
                <c:formatCode>0.0</c:formatCode>
                <c:ptCount val="24"/>
                <c:pt idx="0">
                  <c:v>2.29</c:v>
                </c:pt>
                <c:pt idx="1">
                  <c:v>1.27</c:v>
                </c:pt>
                <c:pt idx="2">
                  <c:v>3.54</c:v>
                </c:pt>
                <c:pt idx="3">
                  <c:v>0</c:v>
                </c:pt>
                <c:pt idx="4">
                  <c:v>0</c:v>
                </c:pt>
                <c:pt idx="5">
                  <c:v>8.8999999999999986</c:v>
                </c:pt>
                <c:pt idx="6">
                  <c:v>20.66</c:v>
                </c:pt>
                <c:pt idx="7">
                  <c:v>28.45</c:v>
                </c:pt>
                <c:pt idx="8">
                  <c:v>0</c:v>
                </c:pt>
                <c:pt idx="9">
                  <c:v>0.76</c:v>
                </c:pt>
                <c:pt idx="10">
                  <c:v>0.41</c:v>
                </c:pt>
                <c:pt idx="11">
                  <c:v>4.49</c:v>
                </c:pt>
                <c:pt idx="12">
                  <c:v>0.38</c:v>
                </c:pt>
                <c:pt idx="13">
                  <c:v>8.82</c:v>
                </c:pt>
                <c:pt idx="14">
                  <c:v>1.59</c:v>
                </c:pt>
                <c:pt idx="15">
                  <c:v>3.89</c:v>
                </c:pt>
                <c:pt idx="16">
                  <c:v>1.1599999999999999</c:v>
                </c:pt>
                <c:pt idx="17">
                  <c:v>0</c:v>
                </c:pt>
                <c:pt idx="18">
                  <c:v>9.52</c:v>
                </c:pt>
                <c:pt idx="19">
                  <c:v>0</c:v>
                </c:pt>
                <c:pt idx="20">
                  <c:v>0</c:v>
                </c:pt>
                <c:pt idx="21">
                  <c:v>0</c:v>
                </c:pt>
                <c:pt idx="22">
                  <c:v>0.5</c:v>
                </c:pt>
                <c:pt idx="23">
                  <c:v>3.35</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MAYO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2,5</c:v>
                </c:pt>
                <c:pt idx="1">
                  <c:v>&gt;=2,5  - &lt; 2,7</c:v>
                </c:pt>
                <c:pt idx="2">
                  <c:v>&gt;=2,7  - &lt; 2,9</c:v>
                </c:pt>
                <c:pt idx="3">
                  <c:v>&gt;=2,9  - &lt; 3,1</c:v>
                </c:pt>
                <c:pt idx="4">
                  <c:v>&gt;=3,1  - &lt; 3,3</c:v>
                </c:pt>
                <c:pt idx="5">
                  <c:v>&gt;=3,3  - &lt; 3,5</c:v>
                </c:pt>
                <c:pt idx="6">
                  <c:v>&gt;=3,5  - &lt; 3,7</c:v>
                </c:pt>
                <c:pt idx="7">
                  <c:v>&gt;=3,7  - &lt; 3,9</c:v>
                </c:pt>
                <c:pt idx="8">
                  <c:v>&gt;=3,9  - &lt; 4,1</c:v>
                </c:pt>
                <c:pt idx="9">
                  <c:v>&gt;=4,1  - &lt; 4,3</c:v>
                </c:pt>
                <c:pt idx="10">
                  <c:v>&gt;=4,3  - &lt; 4,5</c:v>
                </c:pt>
                <c:pt idx="11">
                  <c:v>&gt;=4,5  - &lt; 4,7</c:v>
                </c:pt>
                <c:pt idx="12">
                  <c:v>&gt;=4,7  - &lt; 4,9</c:v>
                </c:pt>
                <c:pt idx="13">
                  <c:v>&gt;=4,9  - &lt; 5,1</c:v>
                </c:pt>
                <c:pt idx="14">
                  <c:v>&gt;=5,1  - &lt; 5,3</c:v>
                </c:pt>
                <c:pt idx="15">
                  <c:v>&gt;=5,3  - &lt; 5,5</c:v>
                </c:pt>
                <c:pt idx="16">
                  <c:v>&gt;=5,5  - &lt; 5,7</c:v>
                </c:pt>
                <c:pt idx="17">
                  <c:v>&gt;=5,7  - &lt; 5,9</c:v>
                </c:pt>
                <c:pt idx="18">
                  <c:v>&gt;=5,9  - &lt; 6,1</c:v>
                </c:pt>
                <c:pt idx="19">
                  <c:v>&gt;=6,1  - &lt; 6,3</c:v>
                </c:pt>
                <c:pt idx="20">
                  <c:v>&gt;=6,3  - &lt; 6,5</c:v>
                </c:pt>
                <c:pt idx="21">
                  <c:v>&gt;=6,5  - &lt; 6,7</c:v>
                </c:pt>
                <c:pt idx="22">
                  <c:v>&gt;=6,7  - &lt; 6,9</c:v>
                </c:pt>
                <c:pt idx="23">
                  <c:v>&gt;=6,9</c:v>
                </c:pt>
              </c:strCache>
            </c:strRef>
          </c:cat>
          <c:val>
            <c:numRef>
              <c:f>'Data Chart'!$R$10:$R$33</c:f>
              <c:numCache>
                <c:formatCode>0.0</c:formatCode>
                <c:ptCount val="24"/>
                <c:pt idx="0">
                  <c:v>2.79</c:v>
                </c:pt>
                <c:pt idx="1">
                  <c:v>3.2899999999999996</c:v>
                </c:pt>
                <c:pt idx="2">
                  <c:v>0.31</c:v>
                </c:pt>
                <c:pt idx="3">
                  <c:v>3.54</c:v>
                </c:pt>
                <c:pt idx="4">
                  <c:v>2.02</c:v>
                </c:pt>
                <c:pt idx="5">
                  <c:v>1.71</c:v>
                </c:pt>
                <c:pt idx="6">
                  <c:v>39.940000000000005</c:v>
                </c:pt>
                <c:pt idx="7">
                  <c:v>18.62</c:v>
                </c:pt>
                <c:pt idx="8">
                  <c:v>0.26</c:v>
                </c:pt>
                <c:pt idx="9">
                  <c:v>0.74</c:v>
                </c:pt>
                <c:pt idx="10">
                  <c:v>1.78</c:v>
                </c:pt>
                <c:pt idx="11">
                  <c:v>0</c:v>
                </c:pt>
                <c:pt idx="12">
                  <c:v>0.28999999999999998</c:v>
                </c:pt>
                <c:pt idx="13">
                  <c:v>4.87</c:v>
                </c:pt>
                <c:pt idx="14">
                  <c:v>2.4900000000000002</c:v>
                </c:pt>
                <c:pt idx="15">
                  <c:v>5.71</c:v>
                </c:pt>
                <c:pt idx="16">
                  <c:v>0.79</c:v>
                </c:pt>
                <c:pt idx="17">
                  <c:v>1.32</c:v>
                </c:pt>
                <c:pt idx="18">
                  <c:v>7.7</c:v>
                </c:pt>
                <c:pt idx="19">
                  <c:v>0</c:v>
                </c:pt>
                <c:pt idx="20">
                  <c:v>0.46</c:v>
                </c:pt>
                <c:pt idx="21">
                  <c:v>0.78</c:v>
                </c:pt>
                <c:pt idx="22">
                  <c:v>0</c:v>
                </c:pt>
                <c:pt idx="23">
                  <c:v>0.61</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3"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Mayo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518160</xdr:colOff>
      <xdr:row>0</xdr:row>
      <xdr:rowOff>60960</xdr:rowOff>
    </xdr:from>
    <xdr:to>
      <xdr:col>11</xdr:col>
      <xdr:colOff>724093</xdr:colOff>
      <xdr:row>3</xdr:row>
      <xdr:rowOff>119769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5800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D2" sqref="D2"/>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 Extra</v>
      </c>
      <c r="E2" s="29"/>
    </row>
    <row r="3" spans="3:18" x14ac:dyDescent="0.3">
      <c r="C3" s="28" t="s">
        <v>290</v>
      </c>
      <c r="D3" t="str">
        <f>VLOOKUP(Enlaces!C1,Enlaces!B2:C5,2,0)</f>
        <v>Discounts</v>
      </c>
    </row>
    <row r="9" spans="3:18" x14ac:dyDescent="0.3">
      <c r="C9" s="7" t="s">
        <v>260</v>
      </c>
      <c r="D9" s="7" t="s">
        <v>261</v>
      </c>
      <c r="F9" s="6"/>
      <c r="G9" s="43" t="str">
        <f>'TAM Aceite de Oliva'!E9</f>
        <v xml:space="preserve"> JUNIO 18</v>
      </c>
      <c r="H9" s="43" t="str">
        <f>'TAM Aceite de Oliva'!F9</f>
        <v xml:space="preserve"> JULIO 18</v>
      </c>
      <c r="I9" s="43" t="str">
        <f>'TAM Aceite de Oliva'!G9</f>
        <v xml:space="preserve"> AGOSTO 18</v>
      </c>
      <c r="J9" s="43" t="str">
        <f>'TAM Aceite de Oliva'!H9</f>
        <v xml:space="preserve"> SEPTIEMBRE 18</v>
      </c>
      <c r="K9" s="43" t="str">
        <f>'TAM Aceite de Oliva'!I9</f>
        <v xml:space="preserve"> OCTUBRE 18</v>
      </c>
      <c r="L9" s="43" t="str">
        <f>'TAM Aceite de Oliva'!J9</f>
        <v xml:space="preserve"> NOVIEMBRE 18</v>
      </c>
      <c r="M9" s="43" t="str">
        <f>'TAM Aceite de Oliva'!K9</f>
        <v xml:space="preserve"> DICIEMBRE 18</v>
      </c>
      <c r="N9" s="43" t="str">
        <f>'TAM Aceite de Oliva'!L9</f>
        <v xml:space="preserve"> ENERO 19</v>
      </c>
      <c r="O9" s="43" t="str">
        <f>'TAM Aceite de Oliva'!M9</f>
        <v xml:space="preserve"> FEBRERO 19</v>
      </c>
      <c r="P9" s="43" t="str">
        <f>'TAM Aceite de Oliva'!N9</f>
        <v xml:space="preserve"> MARZO 19</v>
      </c>
      <c r="Q9" s="43" t="str">
        <f>'TAM Aceite de Oliva'!O9</f>
        <v xml:space="preserve"> ABRIL 19</v>
      </c>
      <c r="R9" s="43" t="str">
        <f>'TAM Aceite de Oliva'!P9</f>
        <v xml:space="preserve"> MAYO 19</v>
      </c>
    </row>
    <row r="10" spans="3:18" x14ac:dyDescent="0.3">
      <c r="C10" s="56">
        <f>CHOOSE(Enlaces!$G$1,'TAM Aceite de Oliva'!B10,'TAM Aceite Virgen'!B10,'TAM Aceite Virgen Extra'!B10)</f>
        <v>0</v>
      </c>
      <c r="D10" s="18">
        <f>CHOOSE(Enlaces!$G$1,'TAM Aceite de Oliva'!C10,'TAM Aceite Virgen'!C10,'TAM Aceite Virgen Extra'!C10)</f>
        <v>2.5</v>
      </c>
      <c r="F10" s="42" t="str">
        <f>"Menos de "&amp;D10</f>
        <v>Menos de 2,5</v>
      </c>
      <c r="G10" s="44">
        <f>CHOOSE(Enlaces!$G$1,'TAM Aceite de Oliva'!E10,'TAM Aceite Virgen'!E10,'TAM Aceite Virgen Extra'!E10)</f>
        <v>0</v>
      </c>
      <c r="H10" s="44">
        <f>CHOOSE(Enlaces!$G$1,'TAM Aceite de Oliva'!F10,'TAM Aceite Virgen'!F10,'TAM Aceite Virgen Extra'!F10)</f>
        <v>0</v>
      </c>
      <c r="I10" s="44">
        <f>CHOOSE(Enlaces!$G$1,'TAM Aceite de Oliva'!G10,'TAM Aceite Virgen'!G10,'TAM Aceite Virgen Extra'!G10)</f>
        <v>0.32</v>
      </c>
      <c r="J10" s="44">
        <f>CHOOSE(Enlaces!$G$1,'TAM Aceite de Oliva'!H10,'TAM Aceite Virgen'!H10,'TAM Aceite Virgen Extra'!H10)</f>
        <v>0</v>
      </c>
      <c r="K10" s="44">
        <f>CHOOSE(Enlaces!$G$1,'TAM Aceite de Oliva'!I10,'TAM Aceite Virgen'!I10,'TAM Aceite Virgen Extra'!I10)</f>
        <v>0</v>
      </c>
      <c r="L10" s="44">
        <f>CHOOSE(Enlaces!$G$1,'TAM Aceite de Oliva'!J10,'TAM Aceite Virgen'!J10,'TAM Aceite Virgen Extra'!J10)</f>
        <v>0.75</v>
      </c>
      <c r="M10" s="44">
        <f>CHOOSE(Enlaces!$G$1,'TAM Aceite de Oliva'!K10,'TAM Aceite Virgen'!K10,'TAM Aceite Virgen Extra'!K10)</f>
        <v>0.28000000000000003</v>
      </c>
      <c r="N10" s="44">
        <f>CHOOSE(Enlaces!$G$1,'TAM Aceite de Oliva'!L10,'TAM Aceite Virgen'!L10,'TAM Aceite Virgen Extra'!L10)</f>
        <v>0</v>
      </c>
      <c r="O10" s="44">
        <f>CHOOSE(Enlaces!$G$1,'TAM Aceite de Oliva'!M10,'TAM Aceite Virgen'!M10,'TAM Aceite Virgen Extra'!M10)</f>
        <v>0</v>
      </c>
      <c r="P10" s="44">
        <f>CHOOSE(Enlaces!$G$1,'TAM Aceite de Oliva'!N10,'TAM Aceite Virgen'!N10,'TAM Aceite Virgen Extra'!N10)</f>
        <v>3.49</v>
      </c>
      <c r="Q10" s="44">
        <f>CHOOSE(Enlaces!$G$1,'TAM Aceite de Oliva'!O10,'TAM Aceite Virgen'!O10,'TAM Aceite Virgen Extra'!O10)</f>
        <v>2.29</v>
      </c>
      <c r="R10" s="44">
        <f>CHOOSE(Enlaces!$G$1,'TAM Aceite de Oliva'!P10,'TAM Aceite Virgen'!P10,'TAM Aceite Virgen Extra'!P10)</f>
        <v>2.79</v>
      </c>
    </row>
    <row r="11" spans="3:18" x14ac:dyDescent="0.3">
      <c r="C11" s="19">
        <f>CHOOSE(Enlaces!$G$1,'TAM Aceite de Oliva'!B11,'TAM Aceite Virgen'!B11,'TAM Aceite Virgen Extra'!B11)</f>
        <v>2.5</v>
      </c>
      <c r="D11" s="18">
        <f>CHOOSE(Enlaces!$G$1,'TAM Aceite de Oliva'!C11,'TAM Aceite Virgen'!C11,'TAM Aceite Virgen Extra'!C11)</f>
        <v>2.7</v>
      </c>
      <c r="F11" s="42" t="str">
        <f t="shared" ref="F11:F30" si="0">"&gt;="&amp;C11&amp;"  - &lt; "&amp;D11</f>
        <v>&gt;=2,5  - &lt; 2,7</v>
      </c>
      <c r="G11" s="44">
        <f>CHOOSE(Enlaces!$G$1,'TAM Aceite de Oliva'!E11,'TAM Aceite Virgen'!E11,'TAM Aceite Virgen Extra'!E11)</f>
        <v>0</v>
      </c>
      <c r="H11" s="44">
        <f>CHOOSE(Enlaces!$G$1,'TAM Aceite de Oliva'!F11,'TAM Aceite Virgen'!F11,'TAM Aceite Virgen Extra'!F11)</f>
        <v>0</v>
      </c>
      <c r="I11" s="44">
        <f>CHOOSE(Enlaces!$G$1,'TAM Aceite de Oliva'!G11,'TAM Aceite Virgen'!G11,'TAM Aceite Virgen Extra'!G11)</f>
        <v>0</v>
      </c>
      <c r="J11" s="44">
        <f>CHOOSE(Enlaces!$G$1,'TAM Aceite de Oliva'!H11,'TAM Aceite Virgen'!H11,'TAM Aceite Virgen Extra'!H11)</f>
        <v>0</v>
      </c>
      <c r="K11" s="44">
        <f>CHOOSE(Enlaces!$G$1,'TAM Aceite de Oliva'!I11,'TAM Aceite Virgen'!I11,'TAM Aceite Virgen Extra'!I11)</f>
        <v>0.25</v>
      </c>
      <c r="L11" s="44">
        <f>CHOOSE(Enlaces!$G$1,'TAM Aceite de Oliva'!J11,'TAM Aceite Virgen'!J11,'TAM Aceite Virgen Extra'!J11)</f>
        <v>0.83</v>
      </c>
      <c r="M11" s="44">
        <f>CHOOSE(Enlaces!$G$1,'TAM Aceite de Oliva'!K11,'TAM Aceite Virgen'!K11,'TAM Aceite Virgen Extra'!K11)</f>
        <v>0.37</v>
      </c>
      <c r="N11" s="44">
        <f>CHOOSE(Enlaces!$G$1,'TAM Aceite de Oliva'!L11,'TAM Aceite Virgen'!L11,'TAM Aceite Virgen Extra'!L11)</f>
        <v>0.55000000000000004</v>
      </c>
      <c r="O11" s="44">
        <f>CHOOSE(Enlaces!$G$1,'TAM Aceite de Oliva'!M11,'TAM Aceite Virgen'!M11,'TAM Aceite Virgen Extra'!M11)</f>
        <v>0</v>
      </c>
      <c r="P11" s="44">
        <f>CHOOSE(Enlaces!$G$1,'TAM Aceite de Oliva'!N11,'TAM Aceite Virgen'!N11,'TAM Aceite Virgen Extra'!N11)</f>
        <v>0</v>
      </c>
      <c r="Q11" s="44">
        <f>CHOOSE(Enlaces!$G$1,'TAM Aceite de Oliva'!O11,'TAM Aceite Virgen'!O11,'TAM Aceite Virgen Extra'!O11)</f>
        <v>1.27</v>
      </c>
      <c r="R11" s="44">
        <f>CHOOSE(Enlaces!$G$1,'TAM Aceite de Oliva'!P11,'TAM Aceite Virgen'!P11,'TAM Aceite Virgen Extra'!P11)</f>
        <v>3.2899999999999996</v>
      </c>
    </row>
    <row r="12" spans="3:18" x14ac:dyDescent="0.3">
      <c r="C12" s="19">
        <f>CHOOSE(Enlaces!$G$1,'TAM Aceite de Oliva'!B12,'TAM Aceite Virgen'!B12,'TAM Aceite Virgen Extra'!B12)</f>
        <v>2.7</v>
      </c>
      <c r="D12" s="18">
        <f>CHOOSE(Enlaces!$G$1,'TAM Aceite de Oliva'!C12,'TAM Aceite Virgen'!C12,'TAM Aceite Virgen Extra'!C12)</f>
        <v>2.9</v>
      </c>
      <c r="F12" s="42" t="str">
        <f t="shared" si="0"/>
        <v>&gt;=2,7  - &lt; 2,9</v>
      </c>
      <c r="G12" s="44">
        <f>CHOOSE(Enlaces!$G$1,'TAM Aceite de Oliva'!E12,'TAM Aceite Virgen'!E12,'TAM Aceite Virgen Extra'!E12)</f>
        <v>0</v>
      </c>
      <c r="H12" s="44">
        <f>CHOOSE(Enlaces!$G$1,'TAM Aceite de Oliva'!F12,'TAM Aceite Virgen'!F12,'TAM Aceite Virgen Extra'!F12)</f>
        <v>0</v>
      </c>
      <c r="I12" s="44">
        <f>CHOOSE(Enlaces!$G$1,'TAM Aceite de Oliva'!G12,'TAM Aceite Virgen'!G12,'TAM Aceite Virgen Extra'!G12)</f>
        <v>0</v>
      </c>
      <c r="J12" s="44">
        <f>CHOOSE(Enlaces!$G$1,'TAM Aceite de Oliva'!H12,'TAM Aceite Virgen'!H12,'TAM Aceite Virgen Extra'!H12)</f>
        <v>0</v>
      </c>
      <c r="K12" s="44">
        <f>CHOOSE(Enlaces!$G$1,'TAM Aceite de Oliva'!I12,'TAM Aceite Virgen'!I12,'TAM Aceite Virgen Extra'!I12)</f>
        <v>1.46</v>
      </c>
      <c r="L12" s="44">
        <f>CHOOSE(Enlaces!$G$1,'TAM Aceite de Oliva'!J12,'TAM Aceite Virgen'!J12,'TAM Aceite Virgen Extra'!J12)</f>
        <v>0.3</v>
      </c>
      <c r="M12" s="44">
        <f>CHOOSE(Enlaces!$G$1,'TAM Aceite de Oliva'!K12,'TAM Aceite Virgen'!K12,'TAM Aceite Virgen Extra'!K12)</f>
        <v>0</v>
      </c>
      <c r="N12" s="44">
        <f>CHOOSE(Enlaces!$G$1,'TAM Aceite de Oliva'!L12,'TAM Aceite Virgen'!L12,'TAM Aceite Virgen Extra'!L12)</f>
        <v>0</v>
      </c>
      <c r="O12" s="44">
        <f>CHOOSE(Enlaces!$G$1,'TAM Aceite de Oliva'!M12,'TAM Aceite Virgen'!M12,'TAM Aceite Virgen Extra'!M12)</f>
        <v>0</v>
      </c>
      <c r="P12" s="44">
        <f>CHOOSE(Enlaces!$G$1,'TAM Aceite de Oliva'!N12,'TAM Aceite Virgen'!N12,'TAM Aceite Virgen Extra'!N12)</f>
        <v>0.68</v>
      </c>
      <c r="Q12" s="44">
        <f>CHOOSE(Enlaces!$G$1,'TAM Aceite de Oliva'!O12,'TAM Aceite Virgen'!O12,'TAM Aceite Virgen Extra'!O12)</f>
        <v>3.54</v>
      </c>
      <c r="R12" s="44">
        <f>CHOOSE(Enlaces!$G$1,'TAM Aceite de Oliva'!P12,'TAM Aceite Virgen'!P12,'TAM Aceite Virgen Extra'!P12)</f>
        <v>0.31</v>
      </c>
    </row>
    <row r="13" spans="3:18" x14ac:dyDescent="0.3">
      <c r="C13" s="19">
        <f>CHOOSE(Enlaces!$G$1,'TAM Aceite de Oliva'!B13,'TAM Aceite Virgen'!B13,'TAM Aceite Virgen Extra'!B13)</f>
        <v>2.9</v>
      </c>
      <c r="D13" s="18">
        <f>CHOOSE(Enlaces!$G$1,'TAM Aceite de Oliva'!C13,'TAM Aceite Virgen'!C13,'TAM Aceite Virgen Extra'!C13)</f>
        <v>3.1</v>
      </c>
      <c r="F13" s="42" t="str">
        <f t="shared" si="0"/>
        <v>&gt;=2,9  - &lt; 3,1</v>
      </c>
      <c r="G13" s="44">
        <f>CHOOSE(Enlaces!$G$1,'TAM Aceite de Oliva'!E13,'TAM Aceite Virgen'!E13,'TAM Aceite Virgen Extra'!E13)</f>
        <v>0</v>
      </c>
      <c r="H13" s="44">
        <f>CHOOSE(Enlaces!$G$1,'TAM Aceite de Oliva'!F13,'TAM Aceite Virgen'!F13,'TAM Aceite Virgen Extra'!F13)</f>
        <v>0.85</v>
      </c>
      <c r="I13" s="44">
        <f>CHOOSE(Enlaces!$G$1,'TAM Aceite de Oliva'!G13,'TAM Aceite Virgen'!G13,'TAM Aceite Virgen Extra'!G13)</f>
        <v>0</v>
      </c>
      <c r="J13" s="44">
        <f>CHOOSE(Enlaces!$G$1,'TAM Aceite de Oliva'!H13,'TAM Aceite Virgen'!H13,'TAM Aceite Virgen Extra'!H13)</f>
        <v>0.51</v>
      </c>
      <c r="K13" s="44">
        <f>CHOOSE(Enlaces!$G$1,'TAM Aceite de Oliva'!I13,'TAM Aceite Virgen'!I13,'TAM Aceite Virgen Extra'!I13)</f>
        <v>0.56000000000000005</v>
      </c>
      <c r="L13" s="44">
        <f>CHOOSE(Enlaces!$G$1,'TAM Aceite de Oliva'!J13,'TAM Aceite Virgen'!J13,'TAM Aceite Virgen Extra'!J13)</f>
        <v>0</v>
      </c>
      <c r="M13" s="44">
        <f>CHOOSE(Enlaces!$G$1,'TAM Aceite de Oliva'!K13,'TAM Aceite Virgen'!K13,'TAM Aceite Virgen Extra'!K13)</f>
        <v>0.44</v>
      </c>
      <c r="N13" s="44">
        <f>CHOOSE(Enlaces!$G$1,'TAM Aceite de Oliva'!L13,'TAM Aceite Virgen'!L13,'TAM Aceite Virgen Extra'!L13)</f>
        <v>2.16</v>
      </c>
      <c r="O13" s="44">
        <f>CHOOSE(Enlaces!$G$1,'TAM Aceite de Oliva'!M13,'TAM Aceite Virgen'!M13,'TAM Aceite Virgen Extra'!M13)</f>
        <v>0.96</v>
      </c>
      <c r="P13" s="44">
        <f>CHOOSE(Enlaces!$G$1,'TAM Aceite de Oliva'!N13,'TAM Aceite Virgen'!N13,'TAM Aceite Virgen Extra'!N13)</f>
        <v>6.1400000000000006</v>
      </c>
      <c r="Q13" s="44">
        <f>CHOOSE(Enlaces!$G$1,'TAM Aceite de Oliva'!O13,'TAM Aceite Virgen'!O13,'TAM Aceite Virgen Extra'!O13)</f>
        <v>0</v>
      </c>
      <c r="R13" s="44">
        <f>CHOOSE(Enlaces!$G$1,'TAM Aceite de Oliva'!P13,'TAM Aceite Virgen'!P13,'TAM Aceite Virgen Extra'!P13)</f>
        <v>3.54</v>
      </c>
    </row>
    <row r="14" spans="3:18" x14ac:dyDescent="0.3">
      <c r="C14" s="19">
        <f>CHOOSE(Enlaces!$G$1,'TAM Aceite de Oliva'!B14,'TAM Aceite Virgen'!B14,'TAM Aceite Virgen Extra'!B14)</f>
        <v>3.1</v>
      </c>
      <c r="D14" s="18">
        <f>CHOOSE(Enlaces!$G$1,'TAM Aceite de Oliva'!C14,'TAM Aceite Virgen'!C14,'TAM Aceite Virgen Extra'!C14)</f>
        <v>3.3</v>
      </c>
      <c r="F14" s="42" t="str">
        <f t="shared" si="0"/>
        <v>&gt;=3,1  - &lt; 3,3</v>
      </c>
      <c r="G14" s="44">
        <f>CHOOSE(Enlaces!$G$1,'TAM Aceite de Oliva'!E14,'TAM Aceite Virgen'!E14,'TAM Aceite Virgen Extra'!E14)</f>
        <v>0.23</v>
      </c>
      <c r="H14" s="44">
        <f>CHOOSE(Enlaces!$G$1,'TAM Aceite de Oliva'!F14,'TAM Aceite Virgen'!F14,'TAM Aceite Virgen Extra'!F14)</f>
        <v>0.49</v>
      </c>
      <c r="I14" s="44">
        <f>CHOOSE(Enlaces!$G$1,'TAM Aceite de Oliva'!G14,'TAM Aceite Virgen'!G14,'TAM Aceite Virgen Extra'!G14)</f>
        <v>0</v>
      </c>
      <c r="J14" s="44">
        <f>CHOOSE(Enlaces!$G$1,'TAM Aceite de Oliva'!H14,'TAM Aceite Virgen'!H14,'TAM Aceite Virgen Extra'!H14)</f>
        <v>0.56999999999999995</v>
      </c>
      <c r="K14" s="44">
        <f>CHOOSE(Enlaces!$G$1,'TAM Aceite de Oliva'!I14,'TAM Aceite Virgen'!I14,'TAM Aceite Virgen Extra'!I14)</f>
        <v>2.3200000000000003</v>
      </c>
      <c r="L14" s="44">
        <f>CHOOSE(Enlaces!$G$1,'TAM Aceite de Oliva'!J14,'TAM Aceite Virgen'!J14,'TAM Aceite Virgen Extra'!J14)</f>
        <v>0.28000000000000003</v>
      </c>
      <c r="M14" s="44">
        <f>CHOOSE(Enlaces!$G$1,'TAM Aceite de Oliva'!K14,'TAM Aceite Virgen'!K14,'TAM Aceite Virgen Extra'!K14)</f>
        <v>0</v>
      </c>
      <c r="N14" s="44">
        <f>CHOOSE(Enlaces!$G$1,'TAM Aceite de Oliva'!L14,'TAM Aceite Virgen'!L14,'TAM Aceite Virgen Extra'!L14)</f>
        <v>1.68</v>
      </c>
      <c r="O14" s="44">
        <f>CHOOSE(Enlaces!$G$1,'TAM Aceite de Oliva'!M14,'TAM Aceite Virgen'!M14,'TAM Aceite Virgen Extra'!M14)</f>
        <v>0.76</v>
      </c>
      <c r="P14" s="44">
        <f>CHOOSE(Enlaces!$G$1,'TAM Aceite de Oliva'!N14,'TAM Aceite Virgen'!N14,'TAM Aceite Virgen Extra'!N14)</f>
        <v>0.7</v>
      </c>
      <c r="Q14" s="44">
        <f>CHOOSE(Enlaces!$G$1,'TAM Aceite de Oliva'!O14,'TAM Aceite Virgen'!O14,'TAM Aceite Virgen Extra'!O14)</f>
        <v>0</v>
      </c>
      <c r="R14" s="44">
        <f>CHOOSE(Enlaces!$G$1,'TAM Aceite de Oliva'!P14,'TAM Aceite Virgen'!P14,'TAM Aceite Virgen Extra'!P14)</f>
        <v>2.02</v>
      </c>
    </row>
    <row r="15" spans="3:18" x14ac:dyDescent="0.3">
      <c r="C15" s="19">
        <f>CHOOSE(Enlaces!$G$1,'TAM Aceite de Oliva'!B15,'TAM Aceite Virgen'!B15,'TAM Aceite Virgen Extra'!B15)</f>
        <v>3.3</v>
      </c>
      <c r="D15" s="18">
        <f>CHOOSE(Enlaces!$G$1,'TAM Aceite de Oliva'!C15,'TAM Aceite Virgen'!C15,'TAM Aceite Virgen Extra'!C15)</f>
        <v>3.5</v>
      </c>
      <c r="F15" s="42" t="str">
        <f t="shared" si="0"/>
        <v>&gt;=3,3  - &lt; 3,5</v>
      </c>
      <c r="G15" s="44">
        <f>CHOOSE(Enlaces!$G$1,'TAM Aceite de Oliva'!E15,'TAM Aceite Virgen'!E15,'TAM Aceite Virgen Extra'!E15)</f>
        <v>0.32</v>
      </c>
      <c r="H15" s="44">
        <f>CHOOSE(Enlaces!$G$1,'TAM Aceite de Oliva'!F15,'TAM Aceite Virgen'!F15,'TAM Aceite Virgen Extra'!F15)</f>
        <v>0</v>
      </c>
      <c r="I15" s="44">
        <f>CHOOSE(Enlaces!$G$1,'TAM Aceite de Oliva'!G15,'TAM Aceite Virgen'!G15,'TAM Aceite Virgen Extra'!G15)</f>
        <v>0</v>
      </c>
      <c r="J15" s="44">
        <f>CHOOSE(Enlaces!$G$1,'TAM Aceite de Oliva'!H15,'TAM Aceite Virgen'!H15,'TAM Aceite Virgen Extra'!H15)</f>
        <v>2.2000000000000002</v>
      </c>
      <c r="K15" s="44">
        <f>CHOOSE(Enlaces!$G$1,'TAM Aceite de Oliva'!I15,'TAM Aceite Virgen'!I15,'TAM Aceite Virgen Extra'!I15)</f>
        <v>3.42</v>
      </c>
      <c r="L15" s="44">
        <f>CHOOSE(Enlaces!$G$1,'TAM Aceite de Oliva'!J15,'TAM Aceite Virgen'!J15,'TAM Aceite Virgen Extra'!J15)</f>
        <v>2.09</v>
      </c>
      <c r="M15" s="44">
        <f>CHOOSE(Enlaces!$G$1,'TAM Aceite de Oliva'!K15,'TAM Aceite Virgen'!K15,'TAM Aceite Virgen Extra'!K15)</f>
        <v>1.3599999999999999</v>
      </c>
      <c r="N15" s="44">
        <f>CHOOSE(Enlaces!$G$1,'TAM Aceite de Oliva'!L15,'TAM Aceite Virgen'!L15,'TAM Aceite Virgen Extra'!L15)</f>
        <v>1.87</v>
      </c>
      <c r="O15" s="44">
        <f>CHOOSE(Enlaces!$G$1,'TAM Aceite de Oliva'!M15,'TAM Aceite Virgen'!M15,'TAM Aceite Virgen Extra'!M15)</f>
        <v>6.1999999999999993</v>
      </c>
      <c r="P15" s="44">
        <f>CHOOSE(Enlaces!$G$1,'TAM Aceite de Oliva'!N15,'TAM Aceite Virgen'!N15,'TAM Aceite Virgen Extra'!N15)</f>
        <v>23.37</v>
      </c>
      <c r="Q15" s="44">
        <f>CHOOSE(Enlaces!$G$1,'TAM Aceite de Oliva'!O15,'TAM Aceite Virgen'!O15,'TAM Aceite Virgen Extra'!O15)</f>
        <v>8.8999999999999986</v>
      </c>
      <c r="R15" s="44">
        <f>CHOOSE(Enlaces!$G$1,'TAM Aceite de Oliva'!P15,'TAM Aceite Virgen'!P15,'TAM Aceite Virgen Extra'!P15)</f>
        <v>1.71</v>
      </c>
    </row>
    <row r="16" spans="3:18" x14ac:dyDescent="0.3">
      <c r="C16" s="19">
        <f>CHOOSE(Enlaces!$G$1,'TAM Aceite de Oliva'!B16,'TAM Aceite Virgen'!B16,'TAM Aceite Virgen Extra'!B16)</f>
        <v>3.5</v>
      </c>
      <c r="D16" s="18">
        <f>CHOOSE(Enlaces!$G$1,'TAM Aceite de Oliva'!C16,'TAM Aceite Virgen'!C16,'TAM Aceite Virgen Extra'!C16)</f>
        <v>3.7</v>
      </c>
      <c r="F16" s="42" t="str">
        <f t="shared" si="0"/>
        <v>&gt;=3,5  - &lt; 3,7</v>
      </c>
      <c r="G16" s="44">
        <f>CHOOSE(Enlaces!$G$1,'TAM Aceite de Oliva'!E16,'TAM Aceite Virgen'!E16,'TAM Aceite Virgen Extra'!E16)</f>
        <v>13.38</v>
      </c>
      <c r="H16" s="44">
        <f>CHOOSE(Enlaces!$G$1,'TAM Aceite de Oliva'!F16,'TAM Aceite Virgen'!F16,'TAM Aceite Virgen Extra'!F16)</f>
        <v>22.090000000000003</v>
      </c>
      <c r="I16" s="44">
        <f>CHOOSE(Enlaces!$G$1,'TAM Aceite de Oliva'!G16,'TAM Aceite Virgen'!G16,'TAM Aceite Virgen Extra'!G16)</f>
        <v>27.3</v>
      </c>
      <c r="J16" s="44">
        <f>CHOOSE(Enlaces!$G$1,'TAM Aceite de Oliva'!H16,'TAM Aceite Virgen'!H16,'TAM Aceite Virgen Extra'!H16)</f>
        <v>16.36</v>
      </c>
      <c r="K16" s="44">
        <f>CHOOSE(Enlaces!$G$1,'TAM Aceite de Oliva'!I16,'TAM Aceite Virgen'!I16,'TAM Aceite Virgen Extra'!I16)</f>
        <v>13.82</v>
      </c>
      <c r="L16" s="44">
        <f>CHOOSE(Enlaces!$G$1,'TAM Aceite de Oliva'!J16,'TAM Aceite Virgen'!J16,'TAM Aceite Virgen Extra'!J16)</f>
        <v>17.04</v>
      </c>
      <c r="M16" s="44">
        <f>CHOOSE(Enlaces!$G$1,'TAM Aceite de Oliva'!K16,'TAM Aceite Virgen'!K16,'TAM Aceite Virgen Extra'!K16)</f>
        <v>7.77</v>
      </c>
      <c r="N16" s="44">
        <f>CHOOSE(Enlaces!$G$1,'TAM Aceite de Oliva'!L16,'TAM Aceite Virgen'!L16,'TAM Aceite Virgen Extra'!L16)</f>
        <v>14.34</v>
      </c>
      <c r="O16" s="44">
        <f>CHOOSE(Enlaces!$G$1,'TAM Aceite de Oliva'!M16,'TAM Aceite Virgen'!M16,'TAM Aceite Virgen Extra'!M16)</f>
        <v>13.459999999999997</v>
      </c>
      <c r="P16" s="44">
        <f>CHOOSE(Enlaces!$G$1,'TAM Aceite de Oliva'!N16,'TAM Aceite Virgen'!N16,'TAM Aceite Virgen Extra'!N16)</f>
        <v>17.97</v>
      </c>
      <c r="Q16" s="44">
        <f>CHOOSE(Enlaces!$G$1,'TAM Aceite de Oliva'!O16,'TAM Aceite Virgen'!O16,'TAM Aceite Virgen Extra'!O16)</f>
        <v>20.66</v>
      </c>
      <c r="R16" s="44">
        <f>CHOOSE(Enlaces!$G$1,'TAM Aceite de Oliva'!P16,'TAM Aceite Virgen'!P16,'TAM Aceite Virgen Extra'!P16)</f>
        <v>39.940000000000005</v>
      </c>
    </row>
    <row r="17" spans="3:18" x14ac:dyDescent="0.3">
      <c r="C17" s="19">
        <f>CHOOSE(Enlaces!$G$1,'TAM Aceite de Oliva'!B17,'TAM Aceite Virgen'!B17,'TAM Aceite Virgen Extra'!B17)</f>
        <v>3.7</v>
      </c>
      <c r="D17" s="18">
        <f>CHOOSE(Enlaces!$G$1,'TAM Aceite de Oliva'!C17,'TAM Aceite Virgen'!C17,'TAM Aceite Virgen Extra'!C17)</f>
        <v>3.9</v>
      </c>
      <c r="F17" s="42" t="str">
        <f t="shared" si="0"/>
        <v>&gt;=3,7  - &lt; 3,9</v>
      </c>
      <c r="G17" s="44">
        <f>CHOOSE(Enlaces!$G$1,'TAM Aceite de Oliva'!E17,'TAM Aceite Virgen'!E17,'TAM Aceite Virgen Extra'!E17)</f>
        <v>7.7700000000000005</v>
      </c>
      <c r="H17" s="44">
        <f>CHOOSE(Enlaces!$G$1,'TAM Aceite de Oliva'!F17,'TAM Aceite Virgen'!F17,'TAM Aceite Virgen Extra'!F17)</f>
        <v>9.17</v>
      </c>
      <c r="I17" s="44">
        <f>CHOOSE(Enlaces!$G$1,'TAM Aceite de Oliva'!G17,'TAM Aceite Virgen'!G17,'TAM Aceite Virgen Extra'!G17)</f>
        <v>16.39</v>
      </c>
      <c r="J17" s="44">
        <f>CHOOSE(Enlaces!$G$1,'TAM Aceite de Oliva'!H17,'TAM Aceite Virgen'!H17,'TAM Aceite Virgen Extra'!H17)</f>
        <v>15.09</v>
      </c>
      <c r="K17" s="44">
        <f>CHOOSE(Enlaces!$G$1,'TAM Aceite de Oliva'!I17,'TAM Aceite Virgen'!I17,'TAM Aceite Virgen Extra'!I17)</f>
        <v>20.05</v>
      </c>
      <c r="L17" s="44">
        <f>CHOOSE(Enlaces!$G$1,'TAM Aceite de Oliva'!J17,'TAM Aceite Virgen'!J17,'TAM Aceite Virgen Extra'!J17)</f>
        <v>17.7</v>
      </c>
      <c r="M17" s="44">
        <f>CHOOSE(Enlaces!$G$1,'TAM Aceite de Oliva'!K17,'TAM Aceite Virgen'!K17,'TAM Aceite Virgen Extra'!K17)</f>
        <v>15.12</v>
      </c>
      <c r="N17" s="44">
        <f>CHOOSE(Enlaces!$G$1,'TAM Aceite de Oliva'!L17,'TAM Aceite Virgen'!L17,'TAM Aceite Virgen Extra'!L17)</f>
        <v>14.66</v>
      </c>
      <c r="O17" s="44">
        <f>CHOOSE(Enlaces!$G$1,'TAM Aceite de Oliva'!M17,'TAM Aceite Virgen'!M17,'TAM Aceite Virgen Extra'!M17)</f>
        <v>24.26</v>
      </c>
      <c r="P17" s="44">
        <f>CHOOSE(Enlaces!$G$1,'TAM Aceite de Oliva'!N17,'TAM Aceite Virgen'!N17,'TAM Aceite Virgen Extra'!N17)</f>
        <v>24.01</v>
      </c>
      <c r="Q17" s="44">
        <f>CHOOSE(Enlaces!$G$1,'TAM Aceite de Oliva'!O17,'TAM Aceite Virgen'!O17,'TAM Aceite Virgen Extra'!O17)</f>
        <v>28.45</v>
      </c>
      <c r="R17" s="44">
        <f>CHOOSE(Enlaces!$G$1,'TAM Aceite de Oliva'!P17,'TAM Aceite Virgen'!P17,'TAM Aceite Virgen Extra'!P17)</f>
        <v>18.62</v>
      </c>
    </row>
    <row r="18" spans="3:18" x14ac:dyDescent="0.3">
      <c r="C18" s="19">
        <f>CHOOSE(Enlaces!$G$1,'TAM Aceite de Oliva'!B18,'TAM Aceite Virgen'!B18,'TAM Aceite Virgen Extra'!B18)</f>
        <v>3.9</v>
      </c>
      <c r="D18" s="18">
        <f>CHOOSE(Enlaces!$G$1,'TAM Aceite de Oliva'!C18,'TAM Aceite Virgen'!C18,'TAM Aceite Virgen Extra'!C18)</f>
        <v>4.0999999999999996</v>
      </c>
      <c r="F18" s="42" t="str">
        <f t="shared" si="0"/>
        <v>&gt;=3,9  - &lt; 4,1</v>
      </c>
      <c r="G18" s="44">
        <f>CHOOSE(Enlaces!$G$1,'TAM Aceite de Oliva'!E18,'TAM Aceite Virgen'!E18,'TAM Aceite Virgen Extra'!E18)</f>
        <v>36.120000000000005</v>
      </c>
      <c r="H18" s="44">
        <f>CHOOSE(Enlaces!$G$1,'TAM Aceite de Oliva'!F18,'TAM Aceite Virgen'!F18,'TAM Aceite Virgen Extra'!F18)</f>
        <v>37.9</v>
      </c>
      <c r="I18" s="44">
        <f>CHOOSE(Enlaces!$G$1,'TAM Aceite de Oliva'!G18,'TAM Aceite Virgen'!G18,'TAM Aceite Virgen Extra'!G18)</f>
        <v>24.21</v>
      </c>
      <c r="J18" s="44">
        <f>CHOOSE(Enlaces!$G$1,'TAM Aceite de Oliva'!H18,'TAM Aceite Virgen'!H18,'TAM Aceite Virgen Extra'!H18)</f>
        <v>34.07</v>
      </c>
      <c r="K18" s="44">
        <f>CHOOSE(Enlaces!$G$1,'TAM Aceite de Oliva'!I18,'TAM Aceite Virgen'!I18,'TAM Aceite Virgen Extra'!I18)</f>
        <v>29.63</v>
      </c>
      <c r="L18" s="44">
        <f>CHOOSE(Enlaces!$G$1,'TAM Aceite de Oliva'!J18,'TAM Aceite Virgen'!J18,'TAM Aceite Virgen Extra'!J18)</f>
        <v>21.03</v>
      </c>
      <c r="M18" s="44">
        <f>CHOOSE(Enlaces!$G$1,'TAM Aceite de Oliva'!K18,'TAM Aceite Virgen'!K18,'TAM Aceite Virgen Extra'!K18)</f>
        <v>23.65</v>
      </c>
      <c r="N18" s="44">
        <f>CHOOSE(Enlaces!$G$1,'TAM Aceite de Oliva'!L18,'TAM Aceite Virgen'!L18,'TAM Aceite Virgen Extra'!L18)</f>
        <v>34.22</v>
      </c>
      <c r="O18" s="44">
        <f>CHOOSE(Enlaces!$G$1,'TAM Aceite de Oliva'!M18,'TAM Aceite Virgen'!M18,'TAM Aceite Virgen Extra'!M18)</f>
        <v>22.08</v>
      </c>
      <c r="P18" s="44">
        <f>CHOOSE(Enlaces!$G$1,'TAM Aceite de Oliva'!N18,'TAM Aceite Virgen'!N18,'TAM Aceite Virgen Extra'!N18)</f>
        <v>1.0900000000000001</v>
      </c>
      <c r="Q18" s="44">
        <f>CHOOSE(Enlaces!$G$1,'TAM Aceite de Oliva'!O18,'TAM Aceite Virgen'!O18,'TAM Aceite Virgen Extra'!O18)</f>
        <v>0</v>
      </c>
      <c r="R18" s="44">
        <f>CHOOSE(Enlaces!$G$1,'TAM Aceite de Oliva'!P18,'TAM Aceite Virgen'!P18,'TAM Aceite Virgen Extra'!P18)</f>
        <v>0.26</v>
      </c>
    </row>
    <row r="19" spans="3:18" x14ac:dyDescent="0.3">
      <c r="C19" s="19">
        <f>CHOOSE(Enlaces!$G$1,'TAM Aceite de Oliva'!B19,'TAM Aceite Virgen'!B19,'TAM Aceite Virgen Extra'!B19)</f>
        <v>4.0999999999999996</v>
      </c>
      <c r="D19" s="18">
        <f>CHOOSE(Enlaces!$G$1,'TAM Aceite de Oliva'!C19,'TAM Aceite Virgen'!C19,'TAM Aceite Virgen Extra'!C19)</f>
        <v>4.3</v>
      </c>
      <c r="F19" s="42" t="str">
        <f t="shared" si="0"/>
        <v>&gt;=4,1  - &lt; 4,3</v>
      </c>
      <c r="G19" s="44">
        <f>CHOOSE(Enlaces!$G$1,'TAM Aceite de Oliva'!E19,'TAM Aceite Virgen'!E19,'TAM Aceite Virgen Extra'!E19)</f>
        <v>3.74</v>
      </c>
      <c r="H19" s="44">
        <f>CHOOSE(Enlaces!$G$1,'TAM Aceite de Oliva'!F19,'TAM Aceite Virgen'!F19,'TAM Aceite Virgen Extra'!F19)</f>
        <v>1.35</v>
      </c>
      <c r="I19" s="44">
        <f>CHOOSE(Enlaces!$G$1,'TAM Aceite de Oliva'!G19,'TAM Aceite Virgen'!G19,'TAM Aceite Virgen Extra'!G19)</f>
        <v>0</v>
      </c>
      <c r="J19" s="44">
        <f>CHOOSE(Enlaces!$G$1,'TAM Aceite de Oliva'!H19,'TAM Aceite Virgen'!H19,'TAM Aceite Virgen Extra'!H19)</f>
        <v>0</v>
      </c>
      <c r="K19" s="44">
        <f>CHOOSE(Enlaces!$G$1,'TAM Aceite de Oliva'!I19,'TAM Aceite Virgen'!I19,'TAM Aceite Virgen Extra'!I19)</f>
        <v>0</v>
      </c>
      <c r="L19" s="44">
        <f>CHOOSE(Enlaces!$G$1,'TAM Aceite de Oliva'!J19,'TAM Aceite Virgen'!J19,'TAM Aceite Virgen Extra'!J19)</f>
        <v>0</v>
      </c>
      <c r="M19" s="44">
        <f>CHOOSE(Enlaces!$G$1,'TAM Aceite de Oliva'!K19,'TAM Aceite Virgen'!K19,'TAM Aceite Virgen Extra'!K19)</f>
        <v>4.4000000000000004</v>
      </c>
      <c r="N19" s="44">
        <f>CHOOSE(Enlaces!$G$1,'TAM Aceite de Oliva'!L19,'TAM Aceite Virgen'!L19,'TAM Aceite Virgen Extra'!L19)</f>
        <v>0</v>
      </c>
      <c r="O19" s="44">
        <f>CHOOSE(Enlaces!$G$1,'TAM Aceite de Oliva'!M19,'TAM Aceite Virgen'!M19,'TAM Aceite Virgen Extra'!M19)</f>
        <v>3.12</v>
      </c>
      <c r="P19" s="44">
        <f>CHOOSE(Enlaces!$G$1,'TAM Aceite de Oliva'!N19,'TAM Aceite Virgen'!N19,'TAM Aceite Virgen Extra'!N19)</f>
        <v>0</v>
      </c>
      <c r="Q19" s="44">
        <f>CHOOSE(Enlaces!$G$1,'TAM Aceite de Oliva'!O19,'TAM Aceite Virgen'!O19,'TAM Aceite Virgen Extra'!O19)</f>
        <v>0.76</v>
      </c>
      <c r="R19" s="44">
        <f>CHOOSE(Enlaces!$G$1,'TAM Aceite de Oliva'!P19,'TAM Aceite Virgen'!P19,'TAM Aceite Virgen Extra'!P19)</f>
        <v>0.74</v>
      </c>
    </row>
    <row r="20" spans="3:18" x14ac:dyDescent="0.3">
      <c r="C20" s="19">
        <f>CHOOSE(Enlaces!$G$1,'TAM Aceite de Oliva'!B20,'TAM Aceite Virgen'!B20,'TAM Aceite Virgen Extra'!B20)</f>
        <v>4.3</v>
      </c>
      <c r="D20" s="18">
        <f>CHOOSE(Enlaces!$G$1,'TAM Aceite de Oliva'!C20,'TAM Aceite Virgen'!C20,'TAM Aceite Virgen Extra'!C20)</f>
        <v>4.5</v>
      </c>
      <c r="F20" s="42" t="str">
        <f t="shared" si="0"/>
        <v>&gt;=4,3  - &lt; 4,5</v>
      </c>
      <c r="G20" s="44">
        <f>CHOOSE(Enlaces!$G$1,'TAM Aceite de Oliva'!E20,'TAM Aceite Virgen'!E20,'TAM Aceite Virgen Extra'!E20)</f>
        <v>8.5399999999999991</v>
      </c>
      <c r="H20" s="44">
        <f>CHOOSE(Enlaces!$G$1,'TAM Aceite de Oliva'!F20,'TAM Aceite Virgen'!F20,'TAM Aceite Virgen Extra'!F20)</f>
        <v>5.09</v>
      </c>
      <c r="I20" s="44">
        <f>CHOOSE(Enlaces!$G$1,'TAM Aceite de Oliva'!G20,'TAM Aceite Virgen'!G20,'TAM Aceite Virgen Extra'!G20)</f>
        <v>1.6099999999999999</v>
      </c>
      <c r="J20" s="44">
        <f>CHOOSE(Enlaces!$G$1,'TAM Aceite de Oliva'!H20,'TAM Aceite Virgen'!H20,'TAM Aceite Virgen Extra'!H20)</f>
        <v>3.2699999999999996</v>
      </c>
      <c r="K20" s="44">
        <f>CHOOSE(Enlaces!$G$1,'TAM Aceite de Oliva'!I20,'TAM Aceite Virgen'!I20,'TAM Aceite Virgen Extra'!I20)</f>
        <v>3.48</v>
      </c>
      <c r="L20" s="44">
        <f>CHOOSE(Enlaces!$G$1,'TAM Aceite de Oliva'!J20,'TAM Aceite Virgen'!J20,'TAM Aceite Virgen Extra'!J20)</f>
        <v>3</v>
      </c>
      <c r="M20" s="44">
        <f>CHOOSE(Enlaces!$G$1,'TAM Aceite de Oliva'!K20,'TAM Aceite Virgen'!K20,'TAM Aceite Virgen Extra'!K20)</f>
        <v>9.5</v>
      </c>
      <c r="N20" s="44">
        <f>CHOOSE(Enlaces!$G$1,'TAM Aceite de Oliva'!L20,'TAM Aceite Virgen'!L20,'TAM Aceite Virgen Extra'!L20)</f>
        <v>0.37</v>
      </c>
      <c r="O20" s="44">
        <f>CHOOSE(Enlaces!$G$1,'TAM Aceite de Oliva'!M20,'TAM Aceite Virgen'!M20,'TAM Aceite Virgen Extra'!M20)</f>
        <v>9.08</v>
      </c>
      <c r="P20" s="44">
        <f>CHOOSE(Enlaces!$G$1,'TAM Aceite de Oliva'!N20,'TAM Aceite Virgen'!N20,'TAM Aceite Virgen Extra'!N20)</f>
        <v>3.25</v>
      </c>
      <c r="Q20" s="44">
        <f>CHOOSE(Enlaces!$G$1,'TAM Aceite de Oliva'!O20,'TAM Aceite Virgen'!O20,'TAM Aceite Virgen Extra'!O20)</f>
        <v>0.41</v>
      </c>
      <c r="R20" s="44">
        <f>CHOOSE(Enlaces!$G$1,'TAM Aceite de Oliva'!P20,'TAM Aceite Virgen'!P20,'TAM Aceite Virgen Extra'!P20)</f>
        <v>1.78</v>
      </c>
    </row>
    <row r="21" spans="3:18" x14ac:dyDescent="0.3">
      <c r="C21" s="19">
        <f>CHOOSE(Enlaces!$G$1,'TAM Aceite de Oliva'!B21,'TAM Aceite Virgen'!B21,'TAM Aceite Virgen Extra'!B21)</f>
        <v>4.5</v>
      </c>
      <c r="D21" s="18">
        <f>CHOOSE(Enlaces!$G$1,'TAM Aceite de Oliva'!C21,'TAM Aceite Virgen'!C21,'TAM Aceite Virgen Extra'!C21)</f>
        <v>4.7</v>
      </c>
      <c r="F21" s="42" t="str">
        <f t="shared" si="0"/>
        <v>&gt;=4,5  - &lt; 4,7</v>
      </c>
      <c r="G21" s="44">
        <f>CHOOSE(Enlaces!$G$1,'TAM Aceite de Oliva'!E21,'TAM Aceite Virgen'!E21,'TAM Aceite Virgen Extra'!E21)</f>
        <v>0</v>
      </c>
      <c r="H21" s="44">
        <f>CHOOSE(Enlaces!$G$1,'TAM Aceite de Oliva'!F21,'TAM Aceite Virgen'!F21,'TAM Aceite Virgen Extra'!F21)</f>
        <v>0</v>
      </c>
      <c r="I21" s="44">
        <f>CHOOSE(Enlaces!$G$1,'TAM Aceite de Oliva'!G21,'TAM Aceite Virgen'!G21,'TAM Aceite Virgen Extra'!G21)</f>
        <v>2.84</v>
      </c>
      <c r="J21" s="44">
        <f>CHOOSE(Enlaces!$G$1,'TAM Aceite de Oliva'!H21,'TAM Aceite Virgen'!H21,'TAM Aceite Virgen Extra'!H21)</f>
        <v>3.92</v>
      </c>
      <c r="K21" s="44">
        <f>CHOOSE(Enlaces!$G$1,'TAM Aceite de Oliva'!I21,'TAM Aceite Virgen'!I21,'TAM Aceite Virgen Extra'!I21)</f>
        <v>0.27</v>
      </c>
      <c r="L21" s="44">
        <f>CHOOSE(Enlaces!$G$1,'TAM Aceite de Oliva'!J21,'TAM Aceite Virgen'!J21,'TAM Aceite Virgen Extra'!J21)</f>
        <v>0.47</v>
      </c>
      <c r="M21" s="44">
        <f>CHOOSE(Enlaces!$G$1,'TAM Aceite de Oliva'!K21,'TAM Aceite Virgen'!K21,'TAM Aceite Virgen Extra'!K21)</f>
        <v>0</v>
      </c>
      <c r="N21" s="44">
        <f>CHOOSE(Enlaces!$G$1,'TAM Aceite de Oliva'!L21,'TAM Aceite Virgen'!L21,'TAM Aceite Virgen Extra'!L21)</f>
        <v>0</v>
      </c>
      <c r="O21" s="44">
        <f>CHOOSE(Enlaces!$G$1,'TAM Aceite de Oliva'!M21,'TAM Aceite Virgen'!M21,'TAM Aceite Virgen Extra'!M21)</f>
        <v>1.62</v>
      </c>
      <c r="P21" s="44">
        <f>CHOOSE(Enlaces!$G$1,'TAM Aceite de Oliva'!N21,'TAM Aceite Virgen'!N21,'TAM Aceite Virgen Extra'!N21)</f>
        <v>0.36</v>
      </c>
      <c r="Q21" s="44">
        <f>CHOOSE(Enlaces!$G$1,'TAM Aceite de Oliva'!O21,'TAM Aceite Virgen'!O21,'TAM Aceite Virgen Extra'!O21)</f>
        <v>4.49</v>
      </c>
      <c r="R21" s="44">
        <f>CHOOSE(Enlaces!$G$1,'TAM Aceite de Oliva'!P21,'TAM Aceite Virgen'!P21,'TAM Aceite Virgen Extra'!P21)</f>
        <v>0</v>
      </c>
    </row>
    <row r="22" spans="3:18" x14ac:dyDescent="0.3">
      <c r="C22" s="19">
        <f>CHOOSE(Enlaces!$G$1,'TAM Aceite de Oliva'!B22,'TAM Aceite Virgen'!B22,'TAM Aceite Virgen Extra'!B22)</f>
        <v>4.7</v>
      </c>
      <c r="D22" s="18">
        <f>CHOOSE(Enlaces!$G$1,'TAM Aceite de Oliva'!C22,'TAM Aceite Virgen'!C22,'TAM Aceite Virgen Extra'!C22)</f>
        <v>4.9000000000000004</v>
      </c>
      <c r="F22" s="42" t="str">
        <f t="shared" si="0"/>
        <v>&gt;=4,7  - &lt; 4,9</v>
      </c>
      <c r="G22" s="44">
        <f>CHOOSE(Enlaces!$G$1,'TAM Aceite de Oliva'!E22,'TAM Aceite Virgen'!E22,'TAM Aceite Virgen Extra'!E22)</f>
        <v>1.1800000000000002</v>
      </c>
      <c r="H22" s="44">
        <f>CHOOSE(Enlaces!$G$1,'TAM Aceite de Oliva'!F22,'TAM Aceite Virgen'!F22,'TAM Aceite Virgen Extra'!F22)</f>
        <v>1.46</v>
      </c>
      <c r="I22" s="44">
        <f>CHOOSE(Enlaces!$G$1,'TAM Aceite de Oliva'!G22,'TAM Aceite Virgen'!G22,'TAM Aceite Virgen Extra'!G22)</f>
        <v>3.53</v>
      </c>
      <c r="J22" s="44">
        <f>CHOOSE(Enlaces!$G$1,'TAM Aceite de Oliva'!H22,'TAM Aceite Virgen'!H22,'TAM Aceite Virgen Extra'!H22)</f>
        <v>0.32</v>
      </c>
      <c r="K22" s="44">
        <f>CHOOSE(Enlaces!$G$1,'TAM Aceite de Oliva'!I22,'TAM Aceite Virgen'!I22,'TAM Aceite Virgen Extra'!I22)</f>
        <v>0</v>
      </c>
      <c r="L22" s="44">
        <f>CHOOSE(Enlaces!$G$1,'TAM Aceite de Oliva'!J22,'TAM Aceite Virgen'!J22,'TAM Aceite Virgen Extra'!J22)</f>
        <v>1.23</v>
      </c>
      <c r="M22" s="44">
        <f>CHOOSE(Enlaces!$G$1,'TAM Aceite de Oliva'!K22,'TAM Aceite Virgen'!K22,'TAM Aceite Virgen Extra'!K22)</f>
        <v>2.0699999999999998</v>
      </c>
      <c r="N22" s="44">
        <f>CHOOSE(Enlaces!$G$1,'TAM Aceite de Oliva'!L22,'TAM Aceite Virgen'!L22,'TAM Aceite Virgen Extra'!L22)</f>
        <v>8.64</v>
      </c>
      <c r="O22" s="44">
        <f>CHOOSE(Enlaces!$G$1,'TAM Aceite de Oliva'!M22,'TAM Aceite Virgen'!M22,'TAM Aceite Virgen Extra'!M22)</f>
        <v>0</v>
      </c>
      <c r="P22" s="44">
        <f>CHOOSE(Enlaces!$G$1,'TAM Aceite de Oliva'!N22,'TAM Aceite Virgen'!N22,'TAM Aceite Virgen Extra'!N22)</f>
        <v>0.57999999999999996</v>
      </c>
      <c r="Q22" s="44">
        <f>CHOOSE(Enlaces!$G$1,'TAM Aceite de Oliva'!O22,'TAM Aceite Virgen'!O22,'TAM Aceite Virgen Extra'!O22)</f>
        <v>0.38</v>
      </c>
      <c r="R22" s="44">
        <f>CHOOSE(Enlaces!$G$1,'TAM Aceite de Oliva'!P22,'TAM Aceite Virgen'!P22,'TAM Aceite Virgen Extra'!P22)</f>
        <v>0.28999999999999998</v>
      </c>
    </row>
    <row r="23" spans="3:18" x14ac:dyDescent="0.3">
      <c r="C23" s="19">
        <f>CHOOSE(Enlaces!$G$1,'TAM Aceite de Oliva'!B23,'TAM Aceite Virgen'!B23,'TAM Aceite Virgen Extra'!B23)</f>
        <v>4.9000000000000004</v>
      </c>
      <c r="D23" s="18">
        <f>CHOOSE(Enlaces!$G$1,'TAM Aceite de Oliva'!C23,'TAM Aceite Virgen'!C23,'TAM Aceite Virgen Extra'!C23)</f>
        <v>5.0999999999999996</v>
      </c>
      <c r="F23" s="42" t="str">
        <f t="shared" si="0"/>
        <v>&gt;=4,9  - &lt; 5,1</v>
      </c>
      <c r="G23" s="44">
        <f>CHOOSE(Enlaces!$G$1,'TAM Aceite de Oliva'!E23,'TAM Aceite Virgen'!E23,'TAM Aceite Virgen Extra'!E23)</f>
        <v>7.78</v>
      </c>
      <c r="H23" s="44">
        <f>CHOOSE(Enlaces!$G$1,'TAM Aceite de Oliva'!F23,'TAM Aceite Virgen'!F23,'TAM Aceite Virgen Extra'!F23)</f>
        <v>7.08</v>
      </c>
      <c r="I23" s="44">
        <f>CHOOSE(Enlaces!$G$1,'TAM Aceite de Oliva'!G23,'TAM Aceite Virgen'!G23,'TAM Aceite Virgen Extra'!G23)</f>
        <v>7.1</v>
      </c>
      <c r="J23" s="44">
        <f>CHOOSE(Enlaces!$G$1,'TAM Aceite de Oliva'!H23,'TAM Aceite Virgen'!H23,'TAM Aceite Virgen Extra'!H23)</f>
        <v>8.2000000000000011</v>
      </c>
      <c r="K23" s="44">
        <f>CHOOSE(Enlaces!$G$1,'TAM Aceite de Oliva'!I23,'TAM Aceite Virgen'!I23,'TAM Aceite Virgen Extra'!I23)</f>
        <v>5.13</v>
      </c>
      <c r="L23" s="44">
        <f>CHOOSE(Enlaces!$G$1,'TAM Aceite de Oliva'!J23,'TAM Aceite Virgen'!J23,'TAM Aceite Virgen Extra'!J23)</f>
        <v>2.33</v>
      </c>
      <c r="M23" s="44">
        <f>CHOOSE(Enlaces!$G$1,'TAM Aceite de Oliva'!K23,'TAM Aceite Virgen'!K23,'TAM Aceite Virgen Extra'!K23)</f>
        <v>5.3900000000000006</v>
      </c>
      <c r="N23" s="44">
        <f>CHOOSE(Enlaces!$G$1,'TAM Aceite de Oliva'!L23,'TAM Aceite Virgen'!L23,'TAM Aceite Virgen Extra'!L23)</f>
        <v>6.81</v>
      </c>
      <c r="O23" s="44">
        <f>CHOOSE(Enlaces!$G$1,'TAM Aceite de Oliva'!M23,'TAM Aceite Virgen'!M23,'TAM Aceite Virgen Extra'!M23)</f>
        <v>5.35</v>
      </c>
      <c r="P23" s="44">
        <f>CHOOSE(Enlaces!$G$1,'TAM Aceite de Oliva'!N23,'TAM Aceite Virgen'!N23,'TAM Aceite Virgen Extra'!N23)</f>
        <v>4.1400000000000006</v>
      </c>
      <c r="Q23" s="44">
        <f>CHOOSE(Enlaces!$G$1,'TAM Aceite de Oliva'!O23,'TAM Aceite Virgen'!O23,'TAM Aceite Virgen Extra'!O23)</f>
        <v>8.82</v>
      </c>
      <c r="R23" s="44">
        <f>CHOOSE(Enlaces!$G$1,'TAM Aceite de Oliva'!P23,'TAM Aceite Virgen'!P23,'TAM Aceite Virgen Extra'!P23)</f>
        <v>4.87</v>
      </c>
    </row>
    <row r="24" spans="3:18" x14ac:dyDescent="0.3">
      <c r="C24" s="19">
        <f>CHOOSE(Enlaces!$G$1,'TAM Aceite de Oliva'!B24,'TAM Aceite Virgen'!B24,'TAM Aceite Virgen Extra'!B24)</f>
        <v>5.0999999999999996</v>
      </c>
      <c r="D24" s="18">
        <f>CHOOSE(Enlaces!$G$1,'TAM Aceite de Oliva'!C24,'TAM Aceite Virgen'!C24,'TAM Aceite Virgen Extra'!C24)</f>
        <v>5.3</v>
      </c>
      <c r="F24" s="42" t="str">
        <f t="shared" si="0"/>
        <v>&gt;=5,1  - &lt; 5,3</v>
      </c>
      <c r="G24" s="44">
        <f>CHOOSE(Enlaces!$G$1,'TAM Aceite de Oliva'!E24,'TAM Aceite Virgen'!E24,'TAM Aceite Virgen Extra'!E24)</f>
        <v>0</v>
      </c>
      <c r="H24" s="44">
        <f>CHOOSE(Enlaces!$G$1,'TAM Aceite de Oliva'!F24,'TAM Aceite Virgen'!F24,'TAM Aceite Virgen Extra'!F24)</f>
        <v>0</v>
      </c>
      <c r="I24" s="44">
        <f>CHOOSE(Enlaces!$G$1,'TAM Aceite de Oliva'!G24,'TAM Aceite Virgen'!G24,'TAM Aceite Virgen Extra'!G24)</f>
        <v>1.85</v>
      </c>
      <c r="J24" s="44">
        <f>CHOOSE(Enlaces!$G$1,'TAM Aceite de Oliva'!H24,'TAM Aceite Virgen'!H24,'TAM Aceite Virgen Extra'!H24)</f>
        <v>0.8</v>
      </c>
      <c r="K24" s="44">
        <f>CHOOSE(Enlaces!$G$1,'TAM Aceite de Oliva'!I24,'TAM Aceite Virgen'!I24,'TAM Aceite Virgen Extra'!I24)</f>
        <v>0</v>
      </c>
      <c r="L24" s="44">
        <f>CHOOSE(Enlaces!$G$1,'TAM Aceite de Oliva'!J24,'TAM Aceite Virgen'!J24,'TAM Aceite Virgen Extra'!J24)</f>
        <v>11.92</v>
      </c>
      <c r="M24" s="44">
        <f>CHOOSE(Enlaces!$G$1,'TAM Aceite de Oliva'!K24,'TAM Aceite Virgen'!K24,'TAM Aceite Virgen Extra'!K24)</f>
        <v>14.77</v>
      </c>
      <c r="N24" s="44">
        <f>CHOOSE(Enlaces!$G$1,'TAM Aceite de Oliva'!L24,'TAM Aceite Virgen'!L24,'TAM Aceite Virgen Extra'!L24)</f>
        <v>2.3199999999999998</v>
      </c>
      <c r="O24" s="44">
        <f>CHOOSE(Enlaces!$G$1,'TAM Aceite de Oliva'!M24,'TAM Aceite Virgen'!M24,'TAM Aceite Virgen Extra'!M24)</f>
        <v>1.33</v>
      </c>
      <c r="P24" s="44">
        <f>CHOOSE(Enlaces!$G$1,'TAM Aceite de Oliva'!N24,'TAM Aceite Virgen'!N24,'TAM Aceite Virgen Extra'!N24)</f>
        <v>0</v>
      </c>
      <c r="Q24" s="44">
        <f>CHOOSE(Enlaces!$G$1,'TAM Aceite de Oliva'!O24,'TAM Aceite Virgen'!O24,'TAM Aceite Virgen Extra'!O24)</f>
        <v>1.59</v>
      </c>
      <c r="R24" s="44">
        <f>CHOOSE(Enlaces!$G$1,'TAM Aceite de Oliva'!P24,'TAM Aceite Virgen'!P24,'TAM Aceite Virgen Extra'!P24)</f>
        <v>2.4900000000000002</v>
      </c>
    </row>
    <row r="25" spans="3:18" x14ac:dyDescent="0.3">
      <c r="C25" s="19">
        <f>CHOOSE(Enlaces!$G$1,'TAM Aceite de Oliva'!B25,'TAM Aceite Virgen'!B25,'TAM Aceite Virgen Extra'!B25)</f>
        <v>5.3</v>
      </c>
      <c r="D25" s="18">
        <f>CHOOSE(Enlaces!$G$1,'TAM Aceite de Oliva'!C25,'TAM Aceite Virgen'!C25,'TAM Aceite Virgen Extra'!C25)</f>
        <v>5.5</v>
      </c>
      <c r="F25" s="42" t="str">
        <f t="shared" si="0"/>
        <v>&gt;=5,3  - &lt; 5,5</v>
      </c>
      <c r="G25" s="44">
        <f>CHOOSE(Enlaces!$G$1,'TAM Aceite de Oliva'!E25,'TAM Aceite Virgen'!E25,'TAM Aceite Virgen Extra'!E25)</f>
        <v>1.23</v>
      </c>
      <c r="H25" s="44">
        <f>CHOOSE(Enlaces!$G$1,'TAM Aceite de Oliva'!F25,'TAM Aceite Virgen'!F25,'TAM Aceite Virgen Extra'!F25)</f>
        <v>0.83</v>
      </c>
      <c r="I25" s="44">
        <f>CHOOSE(Enlaces!$G$1,'TAM Aceite de Oliva'!G25,'TAM Aceite Virgen'!G25,'TAM Aceite Virgen Extra'!G25)</f>
        <v>0</v>
      </c>
      <c r="J25" s="44">
        <f>CHOOSE(Enlaces!$G$1,'TAM Aceite de Oliva'!H25,'TAM Aceite Virgen'!H25,'TAM Aceite Virgen Extra'!H25)</f>
        <v>0</v>
      </c>
      <c r="K25" s="44">
        <f>CHOOSE(Enlaces!$G$1,'TAM Aceite de Oliva'!I25,'TAM Aceite Virgen'!I25,'TAM Aceite Virgen Extra'!I25)</f>
        <v>0.69</v>
      </c>
      <c r="L25" s="44">
        <f>CHOOSE(Enlaces!$G$1,'TAM Aceite de Oliva'!J25,'TAM Aceite Virgen'!J25,'TAM Aceite Virgen Extra'!J25)</f>
        <v>0.77</v>
      </c>
      <c r="M25" s="44">
        <f>CHOOSE(Enlaces!$G$1,'TAM Aceite de Oliva'!K25,'TAM Aceite Virgen'!K25,'TAM Aceite Virgen Extra'!K25)</f>
        <v>0.21</v>
      </c>
      <c r="N25" s="44">
        <f>CHOOSE(Enlaces!$G$1,'TAM Aceite de Oliva'!L25,'TAM Aceite Virgen'!L25,'TAM Aceite Virgen Extra'!L25)</f>
        <v>0</v>
      </c>
      <c r="O25" s="44">
        <f>CHOOSE(Enlaces!$G$1,'TAM Aceite de Oliva'!M25,'TAM Aceite Virgen'!M25,'TAM Aceite Virgen Extra'!M25)</f>
        <v>0</v>
      </c>
      <c r="P25" s="44">
        <f>CHOOSE(Enlaces!$G$1,'TAM Aceite de Oliva'!N25,'TAM Aceite Virgen'!N25,'TAM Aceite Virgen Extra'!N25)</f>
        <v>0.93</v>
      </c>
      <c r="Q25" s="44">
        <f>CHOOSE(Enlaces!$G$1,'TAM Aceite de Oliva'!O25,'TAM Aceite Virgen'!O25,'TAM Aceite Virgen Extra'!O25)</f>
        <v>3.89</v>
      </c>
      <c r="R25" s="44">
        <f>CHOOSE(Enlaces!$G$1,'TAM Aceite de Oliva'!P25,'TAM Aceite Virgen'!P25,'TAM Aceite Virgen Extra'!P25)</f>
        <v>5.71</v>
      </c>
    </row>
    <row r="26" spans="3:18" x14ac:dyDescent="0.3">
      <c r="C26" s="19">
        <f>CHOOSE(Enlaces!$G$1,'TAM Aceite de Oliva'!B26,'TAM Aceite Virgen'!B26,'TAM Aceite Virgen Extra'!B26)</f>
        <v>5.5</v>
      </c>
      <c r="D26" s="18">
        <f>CHOOSE(Enlaces!$G$1,'TAM Aceite de Oliva'!C26,'TAM Aceite Virgen'!C26,'TAM Aceite Virgen Extra'!C26)</f>
        <v>5.7</v>
      </c>
      <c r="F26" s="42" t="str">
        <f t="shared" si="0"/>
        <v>&gt;=5,5  - &lt; 5,7</v>
      </c>
      <c r="G26" s="44">
        <f>CHOOSE(Enlaces!$G$1,'TAM Aceite de Oliva'!E26,'TAM Aceite Virgen'!E26,'TAM Aceite Virgen Extra'!E26)</f>
        <v>0</v>
      </c>
      <c r="H26" s="44">
        <f>CHOOSE(Enlaces!$G$1,'TAM Aceite de Oliva'!F26,'TAM Aceite Virgen'!F26,'TAM Aceite Virgen Extra'!F26)</f>
        <v>0.67999999999999994</v>
      </c>
      <c r="I26" s="44">
        <f>CHOOSE(Enlaces!$G$1,'TAM Aceite de Oliva'!G26,'TAM Aceite Virgen'!G26,'TAM Aceite Virgen Extra'!G26)</f>
        <v>0</v>
      </c>
      <c r="J26" s="44">
        <f>CHOOSE(Enlaces!$G$1,'TAM Aceite de Oliva'!H26,'TAM Aceite Virgen'!H26,'TAM Aceite Virgen Extra'!H26)</f>
        <v>0.37</v>
      </c>
      <c r="K26" s="44">
        <f>CHOOSE(Enlaces!$G$1,'TAM Aceite de Oliva'!I26,'TAM Aceite Virgen'!I26,'TAM Aceite Virgen Extra'!I26)</f>
        <v>1.5</v>
      </c>
      <c r="L26" s="44">
        <f>CHOOSE(Enlaces!$G$1,'TAM Aceite de Oliva'!J26,'TAM Aceite Virgen'!J26,'TAM Aceite Virgen Extra'!J26)</f>
        <v>0</v>
      </c>
      <c r="M26" s="44">
        <f>CHOOSE(Enlaces!$G$1,'TAM Aceite de Oliva'!K26,'TAM Aceite Virgen'!K26,'TAM Aceite Virgen Extra'!K26)</f>
        <v>0.37</v>
      </c>
      <c r="N26" s="44">
        <f>CHOOSE(Enlaces!$G$1,'TAM Aceite de Oliva'!L26,'TAM Aceite Virgen'!L26,'TAM Aceite Virgen Extra'!L26)</f>
        <v>0.31</v>
      </c>
      <c r="O26" s="44">
        <f>CHOOSE(Enlaces!$G$1,'TAM Aceite de Oliva'!M26,'TAM Aceite Virgen'!M26,'TAM Aceite Virgen Extra'!M26)</f>
        <v>0</v>
      </c>
      <c r="P26" s="44">
        <f>CHOOSE(Enlaces!$G$1,'TAM Aceite de Oliva'!N26,'TAM Aceite Virgen'!N26,'TAM Aceite Virgen Extra'!N26)</f>
        <v>1.41</v>
      </c>
      <c r="Q26" s="44">
        <f>CHOOSE(Enlaces!$G$1,'TAM Aceite de Oliva'!O26,'TAM Aceite Virgen'!O26,'TAM Aceite Virgen Extra'!O26)</f>
        <v>1.1599999999999999</v>
      </c>
      <c r="R26" s="44">
        <f>CHOOSE(Enlaces!$G$1,'TAM Aceite de Oliva'!P26,'TAM Aceite Virgen'!P26,'TAM Aceite Virgen Extra'!P26)</f>
        <v>0.79</v>
      </c>
    </row>
    <row r="27" spans="3:18" x14ac:dyDescent="0.3">
      <c r="C27" s="19">
        <f>CHOOSE(Enlaces!$G$1,'TAM Aceite de Oliva'!B27,'TAM Aceite Virgen'!B27,'TAM Aceite Virgen Extra'!B27)</f>
        <v>5.7</v>
      </c>
      <c r="D27" s="18">
        <f>CHOOSE(Enlaces!$G$1,'TAM Aceite de Oliva'!C27,'TAM Aceite Virgen'!C27,'TAM Aceite Virgen Extra'!C27)</f>
        <v>5.9</v>
      </c>
      <c r="F27" s="42" t="str">
        <f t="shared" si="0"/>
        <v>&gt;=5,7  - &lt; 5,9</v>
      </c>
      <c r="G27" s="44">
        <f>CHOOSE(Enlaces!$G$1,'TAM Aceite de Oliva'!E27,'TAM Aceite Virgen'!E27,'TAM Aceite Virgen Extra'!E27)</f>
        <v>3.18</v>
      </c>
      <c r="H27" s="44">
        <f>CHOOSE(Enlaces!$G$1,'TAM Aceite de Oliva'!F27,'TAM Aceite Virgen'!F27,'TAM Aceite Virgen Extra'!F27)</f>
        <v>4.93</v>
      </c>
      <c r="I27" s="44">
        <f>CHOOSE(Enlaces!$G$1,'TAM Aceite de Oliva'!G27,'TAM Aceite Virgen'!G27,'TAM Aceite Virgen Extra'!G27)</f>
        <v>1.53</v>
      </c>
      <c r="J27" s="44">
        <f>CHOOSE(Enlaces!$G$1,'TAM Aceite de Oliva'!H27,'TAM Aceite Virgen'!H27,'TAM Aceite Virgen Extra'!H27)</f>
        <v>2.67</v>
      </c>
      <c r="K27" s="44">
        <f>CHOOSE(Enlaces!$G$1,'TAM Aceite de Oliva'!I27,'TAM Aceite Virgen'!I27,'TAM Aceite Virgen Extra'!I27)</f>
        <v>2.52</v>
      </c>
      <c r="L27" s="44">
        <f>CHOOSE(Enlaces!$G$1,'TAM Aceite de Oliva'!J27,'TAM Aceite Virgen'!J27,'TAM Aceite Virgen Extra'!J27)</f>
        <v>5.93</v>
      </c>
      <c r="M27" s="44">
        <f>CHOOSE(Enlaces!$G$1,'TAM Aceite de Oliva'!K27,'TAM Aceite Virgen'!K27,'TAM Aceite Virgen Extra'!K27)</f>
        <v>1.44</v>
      </c>
      <c r="N27" s="44">
        <f>CHOOSE(Enlaces!$G$1,'TAM Aceite de Oliva'!L27,'TAM Aceite Virgen'!L27,'TAM Aceite Virgen Extra'!L27)</f>
        <v>1.06</v>
      </c>
      <c r="O27" s="44">
        <f>CHOOSE(Enlaces!$G$1,'TAM Aceite de Oliva'!M27,'TAM Aceite Virgen'!M27,'TAM Aceite Virgen Extra'!M27)</f>
        <v>0.5</v>
      </c>
      <c r="P27" s="44">
        <f>CHOOSE(Enlaces!$G$1,'TAM Aceite de Oliva'!N27,'TAM Aceite Virgen'!N27,'TAM Aceite Virgen Extra'!N27)</f>
        <v>0</v>
      </c>
      <c r="Q27" s="44">
        <f>CHOOSE(Enlaces!$G$1,'TAM Aceite de Oliva'!O27,'TAM Aceite Virgen'!O27,'TAM Aceite Virgen Extra'!O27)</f>
        <v>0</v>
      </c>
      <c r="R27" s="44">
        <f>CHOOSE(Enlaces!$G$1,'TAM Aceite de Oliva'!P27,'TAM Aceite Virgen'!P27,'TAM Aceite Virgen Extra'!P27)</f>
        <v>1.32</v>
      </c>
    </row>
    <row r="28" spans="3:18" x14ac:dyDescent="0.3">
      <c r="C28" s="19">
        <f>CHOOSE(Enlaces!$G$1,'TAM Aceite de Oliva'!B28,'TAM Aceite Virgen'!B28,'TAM Aceite Virgen Extra'!B28)</f>
        <v>5.9</v>
      </c>
      <c r="D28" s="18">
        <f>CHOOSE(Enlaces!$G$1,'TAM Aceite de Oliva'!C28,'TAM Aceite Virgen'!C28,'TAM Aceite Virgen Extra'!C28)</f>
        <v>6.1</v>
      </c>
      <c r="F28" s="42" t="str">
        <f t="shared" si="0"/>
        <v>&gt;=5,9  - &lt; 6,1</v>
      </c>
      <c r="G28" s="44">
        <f>CHOOSE(Enlaces!$G$1,'TAM Aceite de Oliva'!E28,'TAM Aceite Virgen'!E28,'TAM Aceite Virgen Extra'!E28)</f>
        <v>8.59</v>
      </c>
      <c r="H28" s="44">
        <f>CHOOSE(Enlaces!$G$1,'TAM Aceite de Oliva'!F28,'TAM Aceite Virgen'!F28,'TAM Aceite Virgen Extra'!F28)</f>
        <v>5.95</v>
      </c>
      <c r="I28" s="44">
        <f>CHOOSE(Enlaces!$G$1,'TAM Aceite de Oliva'!G28,'TAM Aceite Virgen'!G28,'TAM Aceite Virgen Extra'!G28)</f>
        <v>6.68</v>
      </c>
      <c r="J28" s="44">
        <f>CHOOSE(Enlaces!$G$1,'TAM Aceite de Oliva'!H28,'TAM Aceite Virgen'!H28,'TAM Aceite Virgen Extra'!H28)</f>
        <v>7.53</v>
      </c>
      <c r="K28" s="44">
        <f>CHOOSE(Enlaces!$G$1,'TAM Aceite de Oliva'!I28,'TAM Aceite Virgen'!I28,'TAM Aceite Virgen Extra'!I28)</f>
        <v>10.1</v>
      </c>
      <c r="L28" s="44">
        <f>CHOOSE(Enlaces!$G$1,'TAM Aceite de Oliva'!J28,'TAM Aceite Virgen'!J28,'TAM Aceite Virgen Extra'!J28)</f>
        <v>12.950000000000001</v>
      </c>
      <c r="M28" s="44">
        <f>CHOOSE(Enlaces!$G$1,'TAM Aceite de Oliva'!K28,'TAM Aceite Virgen'!K28,'TAM Aceite Virgen Extra'!K28)</f>
        <v>6.74</v>
      </c>
      <c r="N28" s="44">
        <f>CHOOSE(Enlaces!$G$1,'TAM Aceite de Oliva'!L28,'TAM Aceite Virgen'!L28,'TAM Aceite Virgen Extra'!L28)</f>
        <v>2.31</v>
      </c>
      <c r="O28" s="44">
        <f>CHOOSE(Enlaces!$G$1,'TAM Aceite de Oliva'!M28,'TAM Aceite Virgen'!M28,'TAM Aceite Virgen Extra'!M28)</f>
        <v>6.86</v>
      </c>
      <c r="P28" s="44">
        <f>CHOOSE(Enlaces!$G$1,'TAM Aceite de Oliva'!N28,'TAM Aceite Virgen'!N28,'TAM Aceite Virgen Extra'!N28)</f>
        <v>6.26</v>
      </c>
      <c r="Q28" s="44">
        <f>CHOOSE(Enlaces!$G$1,'TAM Aceite de Oliva'!O28,'TAM Aceite Virgen'!O28,'TAM Aceite Virgen Extra'!O28)</f>
        <v>9.52</v>
      </c>
      <c r="R28" s="44">
        <f>CHOOSE(Enlaces!$G$1,'TAM Aceite de Oliva'!P28,'TAM Aceite Virgen'!P28,'TAM Aceite Virgen Extra'!P28)</f>
        <v>7.7</v>
      </c>
    </row>
    <row r="29" spans="3:18" x14ac:dyDescent="0.3">
      <c r="C29" s="19">
        <f>CHOOSE(Enlaces!$G$1,'TAM Aceite de Oliva'!B29,'TAM Aceite Virgen'!B29,'TAM Aceite Virgen Extra'!B29)</f>
        <v>6.1</v>
      </c>
      <c r="D29" s="18">
        <f>CHOOSE(Enlaces!$G$1,'TAM Aceite de Oliva'!C29,'TAM Aceite Virgen'!C29,'TAM Aceite Virgen Extra'!C29)</f>
        <v>6.3</v>
      </c>
      <c r="F29" s="42" t="str">
        <f t="shared" si="0"/>
        <v>&gt;=6,1  - &lt; 6,3</v>
      </c>
      <c r="G29" s="44">
        <f>CHOOSE(Enlaces!$G$1,'TAM Aceite de Oliva'!E29,'TAM Aceite Virgen'!E29,'TAM Aceite Virgen Extra'!E29)</f>
        <v>0.34</v>
      </c>
      <c r="H29" s="44">
        <f>CHOOSE(Enlaces!$G$1,'TAM Aceite de Oliva'!F29,'TAM Aceite Virgen'!F29,'TAM Aceite Virgen Extra'!F29)</f>
        <v>0</v>
      </c>
      <c r="I29" s="44">
        <f>CHOOSE(Enlaces!$G$1,'TAM Aceite de Oliva'!G29,'TAM Aceite Virgen'!G29,'TAM Aceite Virgen Extra'!G29)</f>
        <v>0</v>
      </c>
      <c r="J29" s="44">
        <f>CHOOSE(Enlaces!$G$1,'TAM Aceite de Oliva'!H29,'TAM Aceite Virgen'!H29,'TAM Aceite Virgen Extra'!H29)</f>
        <v>0</v>
      </c>
      <c r="K29" s="44">
        <f>CHOOSE(Enlaces!$G$1,'TAM Aceite de Oliva'!I29,'TAM Aceite Virgen'!I29,'TAM Aceite Virgen Extra'!I29)</f>
        <v>0</v>
      </c>
      <c r="L29" s="44">
        <f>CHOOSE(Enlaces!$G$1,'TAM Aceite de Oliva'!J29,'TAM Aceite Virgen'!J29,'TAM Aceite Virgen Extra'!J29)</f>
        <v>0</v>
      </c>
      <c r="M29" s="44">
        <f>CHOOSE(Enlaces!$G$1,'TAM Aceite de Oliva'!K29,'TAM Aceite Virgen'!K29,'TAM Aceite Virgen Extra'!K29)</f>
        <v>0</v>
      </c>
      <c r="N29" s="44">
        <f>CHOOSE(Enlaces!$G$1,'TAM Aceite de Oliva'!L29,'TAM Aceite Virgen'!L29,'TAM Aceite Virgen Extra'!L29)</f>
        <v>0</v>
      </c>
      <c r="O29" s="44">
        <f>CHOOSE(Enlaces!$G$1,'TAM Aceite de Oliva'!M29,'TAM Aceite Virgen'!M29,'TAM Aceite Virgen Extra'!M29)</f>
        <v>0</v>
      </c>
      <c r="P29" s="44">
        <f>CHOOSE(Enlaces!$G$1,'TAM Aceite de Oliva'!N29,'TAM Aceite Virgen'!N29,'TAM Aceite Virgen Extra'!N29)</f>
        <v>0</v>
      </c>
      <c r="Q29" s="44">
        <f>CHOOSE(Enlaces!$G$1,'TAM Aceite de Oliva'!O29,'TAM Aceite Virgen'!O29,'TAM Aceite Virgen Extra'!O29)</f>
        <v>0</v>
      </c>
      <c r="R29" s="44">
        <f>CHOOSE(Enlaces!$G$1,'TAM Aceite de Oliva'!P29,'TAM Aceite Virgen'!P29,'TAM Aceite Virgen Extra'!P29)</f>
        <v>0</v>
      </c>
    </row>
    <row r="30" spans="3:18" x14ac:dyDescent="0.3">
      <c r="C30" s="19">
        <f>CHOOSE(Enlaces!$G$1,'TAM Aceite de Oliva'!B30,'TAM Aceite Virgen'!B30,'TAM Aceite Virgen Extra'!B30)</f>
        <v>6.3</v>
      </c>
      <c r="D30" s="18">
        <f>CHOOSE(Enlaces!$G$1,'TAM Aceite de Oliva'!C30,'TAM Aceite Virgen'!C30,'TAM Aceite Virgen Extra'!C30)</f>
        <v>6.5</v>
      </c>
      <c r="F30" s="42" t="str">
        <f t="shared" si="0"/>
        <v>&gt;=6,3  - &lt; 6,5</v>
      </c>
      <c r="G30" s="44">
        <f>CHOOSE(Enlaces!$G$1,'TAM Aceite de Oliva'!E30,'TAM Aceite Virgen'!E30,'TAM Aceite Virgen Extra'!E30)</f>
        <v>2.57</v>
      </c>
      <c r="H30" s="44">
        <f>CHOOSE(Enlaces!$G$1,'TAM Aceite de Oliva'!F30,'TAM Aceite Virgen'!F30,'TAM Aceite Virgen Extra'!F30)</f>
        <v>0</v>
      </c>
      <c r="I30" s="44">
        <f>CHOOSE(Enlaces!$G$1,'TAM Aceite de Oliva'!G30,'TAM Aceite Virgen'!G30,'TAM Aceite Virgen Extra'!G30)</f>
        <v>0</v>
      </c>
      <c r="J30" s="44">
        <f>CHOOSE(Enlaces!$G$1,'TAM Aceite de Oliva'!H30,'TAM Aceite Virgen'!H30,'TAM Aceite Virgen Extra'!H30)</f>
        <v>0</v>
      </c>
      <c r="K30" s="44">
        <f>CHOOSE(Enlaces!$G$1,'TAM Aceite de Oliva'!I30,'TAM Aceite Virgen'!I30,'TAM Aceite Virgen Extra'!I30)</f>
        <v>0</v>
      </c>
      <c r="L30" s="44">
        <f>CHOOSE(Enlaces!$G$1,'TAM Aceite de Oliva'!J30,'TAM Aceite Virgen'!J30,'TAM Aceite Virgen Extra'!J30)</f>
        <v>0</v>
      </c>
      <c r="M30" s="44">
        <f>CHOOSE(Enlaces!$G$1,'TAM Aceite de Oliva'!K30,'TAM Aceite Virgen'!K30,'TAM Aceite Virgen Extra'!K30)</f>
        <v>0.3</v>
      </c>
      <c r="N30" s="44">
        <f>CHOOSE(Enlaces!$G$1,'TAM Aceite de Oliva'!L30,'TAM Aceite Virgen'!L30,'TAM Aceite Virgen Extra'!L30)</f>
        <v>1.01</v>
      </c>
      <c r="O30" s="44">
        <f>CHOOSE(Enlaces!$G$1,'TAM Aceite de Oliva'!M30,'TAM Aceite Virgen'!M30,'TAM Aceite Virgen Extra'!M30)</f>
        <v>0</v>
      </c>
      <c r="P30" s="44">
        <f>CHOOSE(Enlaces!$G$1,'TAM Aceite de Oliva'!N30,'TAM Aceite Virgen'!N30,'TAM Aceite Virgen Extra'!N30)</f>
        <v>1.21</v>
      </c>
      <c r="Q30" s="44">
        <f>CHOOSE(Enlaces!$G$1,'TAM Aceite de Oliva'!O30,'TAM Aceite Virgen'!O30,'TAM Aceite Virgen Extra'!O30)</f>
        <v>0</v>
      </c>
      <c r="R30" s="44">
        <f>CHOOSE(Enlaces!$G$1,'TAM Aceite de Oliva'!P30,'TAM Aceite Virgen'!P30,'TAM Aceite Virgen Extra'!P30)</f>
        <v>0.46</v>
      </c>
    </row>
    <row r="31" spans="3:18" x14ac:dyDescent="0.3">
      <c r="C31" s="19">
        <f>CHOOSE(Enlaces!$G$1,'TAM Aceite de Oliva'!B31,'TAM Aceite Virgen'!B31,'TAM Aceite Virgen Extra'!B31)</f>
        <v>6.5</v>
      </c>
      <c r="D31" s="18">
        <f>CHOOSE(Enlaces!$G$1,'TAM Aceite de Oliva'!C31,'TAM Aceite Virgen'!C31,'TAM Aceite Virgen Extra'!C31)</f>
        <v>6.7</v>
      </c>
      <c r="F31" s="42" t="str">
        <f>"&gt;="&amp;C31&amp;"  - &lt; "&amp;D31</f>
        <v>&gt;=6,5  - &lt; 6,7</v>
      </c>
      <c r="G31" s="44">
        <f>CHOOSE(Enlaces!$G$1,'TAM Aceite de Oliva'!E31,'TAM Aceite Virgen'!E31,'TAM Aceite Virgen Extra'!E31)</f>
        <v>0.26</v>
      </c>
      <c r="H31" s="44">
        <f>CHOOSE(Enlaces!$G$1,'TAM Aceite de Oliva'!F31,'TAM Aceite Virgen'!F31,'TAM Aceite Virgen Extra'!F31)</f>
        <v>0.28999999999999998</v>
      </c>
      <c r="I31" s="44">
        <f>CHOOSE(Enlaces!$G$1,'TAM Aceite de Oliva'!G31,'TAM Aceite Virgen'!G31,'TAM Aceite Virgen Extra'!G31)</f>
        <v>1.03</v>
      </c>
      <c r="J31" s="44">
        <f>CHOOSE(Enlaces!$G$1,'TAM Aceite de Oliva'!H31,'TAM Aceite Virgen'!H31,'TAM Aceite Virgen Extra'!H31)</f>
        <v>0.78</v>
      </c>
      <c r="K31" s="44">
        <f>CHOOSE(Enlaces!$G$1,'TAM Aceite de Oliva'!I31,'TAM Aceite Virgen'!I31,'TAM Aceite Virgen Extra'!I31)</f>
        <v>0.55000000000000004</v>
      </c>
      <c r="L31" s="44">
        <f>CHOOSE(Enlaces!$G$1,'TAM Aceite de Oliva'!J31,'TAM Aceite Virgen'!J31,'TAM Aceite Virgen Extra'!J31)</f>
        <v>0.53</v>
      </c>
      <c r="M31" s="44">
        <f>CHOOSE(Enlaces!$G$1,'TAM Aceite de Oliva'!K31,'TAM Aceite Virgen'!K31,'TAM Aceite Virgen Extra'!K31)</f>
        <v>0</v>
      </c>
      <c r="N31" s="44">
        <f>CHOOSE(Enlaces!$G$1,'TAM Aceite de Oliva'!L31,'TAM Aceite Virgen'!L31,'TAM Aceite Virgen Extra'!L31)</f>
        <v>1.19</v>
      </c>
      <c r="O31" s="44">
        <f>CHOOSE(Enlaces!$G$1,'TAM Aceite de Oliva'!M31,'TAM Aceite Virgen'!M31,'TAM Aceite Virgen Extra'!M31)</f>
        <v>1.39</v>
      </c>
      <c r="P31" s="44">
        <f>CHOOSE(Enlaces!$G$1,'TAM Aceite de Oliva'!N31,'TAM Aceite Virgen'!N31,'TAM Aceite Virgen Extra'!N31)</f>
        <v>0</v>
      </c>
      <c r="Q31" s="44">
        <f>CHOOSE(Enlaces!$G$1,'TAM Aceite de Oliva'!O31,'TAM Aceite Virgen'!O31,'TAM Aceite Virgen Extra'!O31)</f>
        <v>0</v>
      </c>
      <c r="R31" s="44">
        <f>CHOOSE(Enlaces!$G$1,'TAM Aceite de Oliva'!P31,'TAM Aceite Virgen'!P31,'TAM Aceite Virgen Extra'!P31)</f>
        <v>0.78</v>
      </c>
    </row>
    <row r="32" spans="3:18" x14ac:dyDescent="0.3">
      <c r="C32" s="19">
        <f>CHOOSE(Enlaces!$G$1,'TAM Aceite de Oliva'!B32,'TAM Aceite Virgen'!B32,'TAM Aceite Virgen Extra'!B32)</f>
        <v>6.7</v>
      </c>
      <c r="D32" s="18">
        <f>CHOOSE(Enlaces!$G$1,'TAM Aceite de Oliva'!C32,'TAM Aceite Virgen'!C32,'TAM Aceite Virgen Extra'!C32)</f>
        <v>6.9</v>
      </c>
      <c r="F32" s="42" t="str">
        <f>"&gt;="&amp;C32&amp;"  - &lt; "&amp;D32</f>
        <v>&gt;=6,7  - &lt; 6,9</v>
      </c>
      <c r="G32" s="44">
        <f>CHOOSE(Enlaces!$G$1,'TAM Aceite de Oliva'!E32,'TAM Aceite Virgen'!E32,'TAM Aceite Virgen Extra'!E32)</f>
        <v>0.25</v>
      </c>
      <c r="H32" s="44">
        <f>CHOOSE(Enlaces!$G$1,'TAM Aceite de Oliva'!F32,'TAM Aceite Virgen'!F32,'TAM Aceite Virgen Extra'!F32)</f>
        <v>0.49</v>
      </c>
      <c r="I32" s="44">
        <f>CHOOSE(Enlaces!$G$1,'TAM Aceite de Oliva'!G32,'TAM Aceite Virgen'!G32,'TAM Aceite Virgen Extra'!G32)</f>
        <v>0.41</v>
      </c>
      <c r="J32" s="44">
        <f>CHOOSE(Enlaces!$G$1,'TAM Aceite de Oliva'!H32,'TAM Aceite Virgen'!H32,'TAM Aceite Virgen Extra'!H32)</f>
        <v>1.23</v>
      </c>
      <c r="K32" s="44">
        <f>CHOOSE(Enlaces!$G$1,'TAM Aceite de Oliva'!I32,'TAM Aceite Virgen'!I32,'TAM Aceite Virgen Extra'!I32)</f>
        <v>0</v>
      </c>
      <c r="L32" s="44">
        <f>CHOOSE(Enlaces!$G$1,'TAM Aceite de Oliva'!J32,'TAM Aceite Virgen'!J32,'TAM Aceite Virgen Extra'!J32)</f>
        <v>0</v>
      </c>
      <c r="M32" s="44">
        <f>CHOOSE(Enlaces!$G$1,'TAM Aceite de Oliva'!K32,'TAM Aceite Virgen'!K32,'TAM Aceite Virgen Extra'!K32)</f>
        <v>0</v>
      </c>
      <c r="N32" s="44">
        <f>CHOOSE(Enlaces!$G$1,'TAM Aceite de Oliva'!L32,'TAM Aceite Virgen'!L32,'TAM Aceite Virgen Extra'!L32)</f>
        <v>0</v>
      </c>
      <c r="O32" s="44">
        <f>CHOOSE(Enlaces!$G$1,'TAM Aceite de Oliva'!M32,'TAM Aceite Virgen'!M32,'TAM Aceite Virgen Extra'!M32)</f>
        <v>0</v>
      </c>
      <c r="P32" s="44">
        <f>CHOOSE(Enlaces!$G$1,'TAM Aceite de Oliva'!N32,'TAM Aceite Virgen'!N32,'TAM Aceite Virgen Extra'!N32)</f>
        <v>0</v>
      </c>
      <c r="Q32" s="44">
        <f>CHOOSE(Enlaces!$G$1,'TAM Aceite de Oliva'!O32,'TAM Aceite Virgen'!O32,'TAM Aceite Virgen Extra'!O32)</f>
        <v>0.5</v>
      </c>
      <c r="R32" s="44">
        <f>CHOOSE(Enlaces!$G$1,'TAM Aceite de Oliva'!P32,'TAM Aceite Virgen'!P32,'TAM Aceite Virgen Extra'!P32)</f>
        <v>0</v>
      </c>
    </row>
    <row r="33" spans="3:18" x14ac:dyDescent="0.3">
      <c r="C33" s="54">
        <f>CHOOSE(Enlaces!$G$1,'TAM Aceite de Oliva'!B33,'TAM Aceite Virgen'!B33,'TAM Aceite Virgen Extra'!B33)</f>
        <v>6.9</v>
      </c>
      <c r="D33" s="55">
        <f>CHOOSE(Enlaces!$G$1,'TAM Aceite de Oliva'!C33,'TAM Aceite Virgen'!C33,'TAM Aceite Virgen Extra'!C33)</f>
        <v>0</v>
      </c>
      <c r="F33" s="42" t="str">
        <f>"&gt;="&amp;C33</f>
        <v>&gt;=6,9</v>
      </c>
      <c r="G33" s="44">
        <f>CHOOSE(Enlaces!$G$1,'TAM Aceite de Oliva'!E33,'TAM Aceite Virgen'!E33,'TAM Aceite Virgen Extra'!E33)</f>
        <v>4.5299999999999994</v>
      </c>
      <c r="H33" s="44">
        <f>CHOOSE(Enlaces!$G$1,'TAM Aceite de Oliva'!F33,'TAM Aceite Virgen'!F33,'TAM Aceite Virgen Extra'!F33)</f>
        <v>1.35</v>
      </c>
      <c r="I33" s="44">
        <f>CHOOSE(Enlaces!$G$1,'TAM Aceite de Oliva'!G33,'TAM Aceite Virgen'!G33,'TAM Aceite Virgen Extra'!G33)</f>
        <v>5.18</v>
      </c>
      <c r="J33" s="44">
        <f>CHOOSE(Enlaces!$G$1,'TAM Aceite de Oliva'!H33,'TAM Aceite Virgen'!H33,'TAM Aceite Virgen Extra'!H33)</f>
        <v>2.11</v>
      </c>
      <c r="K33" s="44">
        <f>CHOOSE(Enlaces!$G$1,'TAM Aceite de Oliva'!I33,'TAM Aceite Virgen'!I33,'TAM Aceite Virgen Extra'!I33)</f>
        <v>4.21</v>
      </c>
      <c r="L33" s="44">
        <f>CHOOSE(Enlaces!$G$1,'TAM Aceite de Oliva'!J33,'TAM Aceite Virgen'!J33,'TAM Aceite Virgen Extra'!J33)</f>
        <v>0.85</v>
      </c>
      <c r="M33" s="44">
        <f>CHOOSE(Enlaces!$G$1,'TAM Aceite de Oliva'!K33,'TAM Aceite Virgen'!K33,'TAM Aceite Virgen Extra'!K33)</f>
        <v>5.8199999999999994</v>
      </c>
      <c r="N33" s="44">
        <f>CHOOSE(Enlaces!$G$1,'TAM Aceite de Oliva'!L33,'TAM Aceite Virgen'!L33,'TAM Aceite Virgen Extra'!L33)</f>
        <v>6.45</v>
      </c>
      <c r="O33" s="44">
        <f>CHOOSE(Enlaces!$G$1,'TAM Aceite de Oliva'!M33,'TAM Aceite Virgen'!M33,'TAM Aceite Virgen Extra'!M33)</f>
        <v>3.02</v>
      </c>
      <c r="P33" s="44">
        <f>CHOOSE(Enlaces!$G$1,'TAM Aceite de Oliva'!N33,'TAM Aceite Virgen'!N33,'TAM Aceite Virgen Extra'!N33)</f>
        <v>4.3900000000000006</v>
      </c>
      <c r="Q33" s="44">
        <f>CHOOSE(Enlaces!$G$1,'TAM Aceite de Oliva'!O33,'TAM Aceite Virgen'!O33,'TAM Aceite Virgen Extra'!O33)</f>
        <v>3.35</v>
      </c>
      <c r="R33" s="44">
        <f>CHOOSE(Enlaces!$G$1,'TAM Aceite de Oliva'!P33,'TAM Aceite Virgen'!P33,'TAM Aceite Virgen Extra'!P33)</f>
        <v>0.61</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90.44140625" style="6"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68" t="s">
        <v>323</v>
      </c>
      <c r="G4" s="69"/>
      <c r="H4" s="69"/>
      <c r="I4" s="70"/>
    </row>
    <row r="5" spans="2:9" s="48" customFormat="1" ht="35.25" customHeight="1" x14ac:dyDescent="0.3">
      <c r="C5" s="49" t="s">
        <v>305</v>
      </c>
      <c r="D5" s="48" t="s">
        <v>313</v>
      </c>
      <c r="F5" s="71"/>
      <c r="G5" s="72"/>
      <c r="H5" s="72"/>
      <c r="I5" s="73"/>
    </row>
    <row r="6" spans="2:9" s="48" customFormat="1" ht="35.25" customHeight="1" x14ac:dyDescent="0.3">
      <c r="C6" s="49" t="s">
        <v>306</v>
      </c>
      <c r="D6" s="51" t="s">
        <v>315</v>
      </c>
      <c r="F6" s="71"/>
      <c r="G6" s="72"/>
      <c r="H6" s="72"/>
      <c r="I6" s="73"/>
    </row>
    <row r="7" spans="2:9" s="48" customFormat="1" ht="35.25" customHeight="1" x14ac:dyDescent="0.3">
      <c r="C7" s="49" t="s">
        <v>307</v>
      </c>
      <c r="D7" s="51" t="s">
        <v>314</v>
      </c>
      <c r="F7" s="71"/>
      <c r="G7" s="72"/>
      <c r="H7" s="72"/>
      <c r="I7" s="73"/>
    </row>
    <row r="8" spans="2:9" s="48" customFormat="1" ht="35.25" customHeight="1" x14ac:dyDescent="0.3">
      <c r="C8" s="49" t="s">
        <v>308</v>
      </c>
      <c r="D8" s="48" t="s">
        <v>316</v>
      </c>
      <c r="F8" s="71"/>
      <c r="G8" s="72"/>
      <c r="H8" s="72"/>
      <c r="I8" s="73"/>
    </row>
    <row r="9" spans="2:9" s="48" customFormat="1" ht="35.25" customHeight="1" x14ac:dyDescent="0.3">
      <c r="C9" s="49" t="s">
        <v>317</v>
      </c>
      <c r="D9" s="48" t="s">
        <v>318</v>
      </c>
      <c r="F9" s="71"/>
      <c r="G9" s="72"/>
      <c r="H9" s="72"/>
      <c r="I9" s="73"/>
    </row>
    <row r="10" spans="2:9" s="48" customFormat="1" ht="35.25" customHeight="1" x14ac:dyDescent="0.3">
      <c r="C10" s="49" t="s">
        <v>320</v>
      </c>
      <c r="D10" s="48" t="s">
        <v>319</v>
      </c>
      <c r="F10" s="71"/>
      <c r="G10" s="72"/>
      <c r="H10" s="72"/>
      <c r="I10" s="73"/>
    </row>
    <row r="11" spans="2:9" s="48" customFormat="1" ht="35.25" customHeight="1" x14ac:dyDescent="0.3">
      <c r="C11" s="49" t="s">
        <v>321</v>
      </c>
      <c r="D11" s="48" t="s">
        <v>322</v>
      </c>
      <c r="F11" s="71"/>
      <c r="G11" s="72"/>
      <c r="H11" s="72"/>
      <c r="I11" s="73"/>
    </row>
    <row r="12" spans="2:9" s="48" customFormat="1" ht="35.25" customHeight="1" thickBot="1" x14ac:dyDescent="0.35">
      <c r="C12" s="49" t="s">
        <v>324</v>
      </c>
      <c r="D12" s="48" t="s">
        <v>309</v>
      </c>
      <c r="F12" s="74"/>
      <c r="G12" s="75"/>
      <c r="H12" s="75"/>
      <c r="I12" s="76"/>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FL289"/>
  <sheetViews>
    <sheetView showGridLines="0" zoomScale="70" zoomScaleNormal="70" workbookViewId="0">
      <pane xSplit="2" ySplit="3" topLeftCell="EQ274" activePane="bottomRight" state="frozen"/>
      <selection activeCell="A287" sqref="A287"/>
      <selection pane="topRight" activeCell="A287" sqref="A287"/>
      <selection pane="bottomLeft" activeCell="A287" sqref="A287"/>
      <selection pane="bottomRight" activeCell="B326" sqref="B326"/>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s>
  <sheetData>
    <row r="1" spans="1:168"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row>
    <row r="2" spans="1:168"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row>
    <row r="3" spans="1:168"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row>
    <row r="4" spans="1:16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row>
    <row r="5" spans="1:16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row>
    <row r="6" spans="1:168"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row>
    <row r="7" spans="1:16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row>
    <row r="8" spans="1:16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row>
    <row r="9" spans="1:16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row>
    <row r="10" spans="1:16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row>
    <row r="11" spans="1:16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row>
    <row r="12" spans="1:16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row>
    <row r="13" spans="1:16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row>
    <row r="14" spans="1:16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row>
    <row r="15" spans="1:16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row>
    <row r="16" spans="1:16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row>
    <row r="17" spans="1:16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row>
    <row r="18" spans="1:16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row>
    <row r="19" spans="1:16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row>
    <row r="20" spans="1:16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row>
    <row r="21" spans="1:16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row>
    <row r="22" spans="1:16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row>
    <row r="23" spans="1:16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row>
    <row r="24" spans="1:16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row>
    <row r="25" spans="1:16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row>
    <row r="26" spans="1:16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row>
    <row r="27" spans="1:16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row>
    <row r="28" spans="1:16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row>
    <row r="29" spans="1:16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row>
    <row r="30" spans="1:16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row>
    <row r="31" spans="1:168"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row>
    <row r="32" spans="1:16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row>
    <row r="33" spans="1:16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row>
    <row r="34" spans="1:16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row>
    <row r="35" spans="1:16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row>
    <row r="36" spans="1:16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row>
    <row r="37" spans="1:168"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row>
    <row r="38" spans="1:16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row>
    <row r="39" spans="1:16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row>
    <row r="40" spans="1:16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row>
    <row r="41" spans="1:16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row>
    <row r="42" spans="1:168"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row>
    <row r="43" spans="1:16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row>
    <row r="44" spans="1:168"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row>
    <row r="45" spans="1:168"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row>
    <row r="46" spans="1:16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row>
    <row r="47" spans="1:168"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row>
    <row r="48" spans="1:168"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row>
    <row r="49" spans="1:168"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row>
    <row r="50" spans="1:16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row>
    <row r="51" spans="1:168"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row>
    <row r="52" spans="1:168"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row>
    <row r="53" spans="1:168"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row>
    <row r="54" spans="1:16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row>
    <row r="55" spans="1:168"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row>
    <row r="56" spans="1:168"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row>
    <row r="57" spans="1:168"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row>
    <row r="58" spans="1:168"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row>
    <row r="59" spans="1:168"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row>
    <row r="60" spans="1:168"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row>
    <row r="61" spans="1:168"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row>
    <row r="62" spans="1:168"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row>
    <row r="63" spans="1:168"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row>
    <row r="64" spans="1:168"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row>
    <row r="65" spans="1:168"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row>
    <row r="66" spans="1:168"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row>
    <row r="67" spans="1:168"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row>
    <row r="68" spans="1:168"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row>
    <row r="69" spans="1:168"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row>
    <row r="70" spans="1:168"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row>
    <row r="71" spans="1:168"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row>
    <row r="72" spans="1:168"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row>
    <row r="73" spans="1:168"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row>
    <row r="74" spans="1:168"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row>
    <row r="75" spans="1:168"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row>
    <row r="76" spans="1:168"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row>
    <row r="77" spans="1:168"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row>
    <row r="78" spans="1:168"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row>
    <row r="79" spans="1:168"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row>
    <row r="80" spans="1:168"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row>
    <row r="81" spans="1:168"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row>
    <row r="82" spans="1:168"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row>
    <row r="83" spans="1:168"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row>
    <row r="84" spans="1:168"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row>
    <row r="85" spans="1:168"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row>
    <row r="86" spans="1:168"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row>
    <row r="87" spans="1:168"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row>
    <row r="88" spans="1:168"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row>
    <row r="89" spans="1:168"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row>
    <row r="90" spans="1:168"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row>
    <row r="91" spans="1:168"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row>
    <row r="92" spans="1:168"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row>
    <row r="93" spans="1:168"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row>
    <row r="94" spans="1:168"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row>
    <row r="95" spans="1:168"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row>
    <row r="96" spans="1:168"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row>
    <row r="97" spans="1:168"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row>
    <row r="98" spans="1:168"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row>
    <row r="99" spans="1:168"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row>
    <row r="100" spans="1:168"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row>
    <row r="101" spans="1:16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row>
    <row r="102" spans="1:168"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row>
    <row r="103" spans="1:168"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row>
    <row r="104" spans="1:168"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row>
    <row r="105" spans="1:168"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row>
    <row r="106" spans="1:16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row>
    <row r="107" spans="1:168"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row>
    <row r="108" spans="1:168"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row>
    <row r="109" spans="1:168"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row>
    <row r="110" spans="1:168"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row>
    <row r="111" spans="1:168"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row>
    <row r="112" spans="1:168"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row>
    <row r="113" spans="1:16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row>
    <row r="114" spans="1:168"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row>
    <row r="115" spans="1:168"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row>
    <row r="116" spans="1:168"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row>
    <row r="117" spans="1:16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row>
    <row r="118" spans="1:168"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row>
    <row r="119" spans="1:168"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row>
    <row r="120" spans="1:168"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row>
    <row r="121" spans="1:16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row>
    <row r="122" spans="1:168"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row>
    <row r="123" spans="1:168"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row>
    <row r="124" spans="1:168"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row>
    <row r="125" spans="1:16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row>
    <row r="126" spans="1:16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row>
    <row r="127" spans="1:16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row>
    <row r="128" spans="1:16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row>
    <row r="129" spans="1:16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row>
    <row r="130" spans="1:168"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row>
    <row r="131" spans="1:16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row>
    <row r="132" spans="1:16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row>
    <row r="133" spans="1:16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row>
    <row r="134" spans="1:16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row>
    <row r="135" spans="1:16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row>
    <row r="136" spans="1:16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row>
    <row r="137" spans="1:16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row>
    <row r="138" spans="1:16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row>
    <row r="139" spans="1:16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row>
    <row r="140" spans="1:16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row>
    <row r="141" spans="1:16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row>
    <row r="142" spans="1:16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row>
    <row r="143" spans="1:16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row>
    <row r="144" spans="1:16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row>
    <row r="145" spans="1:16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row>
    <row r="146" spans="1:16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row>
    <row r="147" spans="1:16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row>
    <row r="148" spans="1:16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row>
    <row r="149" spans="1:16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row>
    <row r="150" spans="1:16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row>
    <row r="151" spans="1:16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row>
    <row r="152" spans="1:16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row>
    <row r="153" spans="1:16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row>
    <row r="154" spans="1:16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row>
    <row r="155" spans="1:16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row>
    <row r="156" spans="1:16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row>
    <row r="157" spans="1:16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row>
    <row r="158" spans="1:16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row>
    <row r="159" spans="1:16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row>
    <row r="160" spans="1:16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row>
    <row r="161" spans="1:168"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row>
    <row r="162" spans="1:16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row>
    <row r="163" spans="1:16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row>
    <row r="164" spans="1:16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row>
    <row r="165" spans="1:16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row>
    <row r="166" spans="1:16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row>
    <row r="167" spans="1:16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row>
    <row r="168" spans="1:16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row>
    <row r="169" spans="1:16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row>
    <row r="170" spans="1:16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row>
    <row r="171" spans="1:16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row>
    <row r="172" spans="1:16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row>
    <row r="173" spans="1:16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row>
    <row r="174" spans="1:16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row>
    <row r="175" spans="1:16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row>
    <row r="176" spans="1:16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row>
    <row r="177" spans="1:16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row>
    <row r="178" spans="1:16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row>
    <row r="179" spans="1:16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row>
    <row r="180" spans="1:16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row>
    <row r="181" spans="1:16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row>
    <row r="182" spans="1:16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row>
    <row r="183" spans="1:16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row>
    <row r="184" spans="1:16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row>
    <row r="185" spans="1:16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row>
    <row r="186" spans="1:16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row>
    <row r="187" spans="1:16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row>
    <row r="188" spans="1:168"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row>
    <row r="189" spans="1:16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row>
    <row r="190" spans="1:16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row>
    <row r="191" spans="1:16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row>
    <row r="192" spans="1:16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row>
    <row r="193" spans="1:16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row>
    <row r="194" spans="1:16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row>
    <row r="195" spans="1:16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row>
    <row r="196" spans="1:16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row>
    <row r="197" spans="1:16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row>
    <row r="198" spans="1:16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row>
    <row r="199" spans="1:16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row>
    <row r="200" spans="1:16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row>
    <row r="201" spans="1:16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row>
    <row r="202" spans="1:16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row>
    <row r="203" spans="1:16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row>
    <row r="204" spans="1:16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row>
    <row r="205" spans="1:168"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row>
    <row r="206" spans="1:16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row>
    <row r="207" spans="1:16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row>
    <row r="208" spans="1:16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row>
    <row r="209" spans="1:16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row>
    <row r="210" spans="1:16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row>
    <row r="211" spans="1:16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row>
    <row r="212" spans="1:16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row>
    <row r="213" spans="1:16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row>
    <row r="214" spans="1:16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row>
    <row r="215" spans="1:16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row>
    <row r="216" spans="1:16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row>
    <row r="217" spans="1:16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row>
    <row r="218" spans="1:16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row>
    <row r="219" spans="1:16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row>
    <row r="220" spans="1:16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row>
    <row r="221" spans="1:168"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row>
    <row r="222" spans="1:16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row>
    <row r="223" spans="1:16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row>
    <row r="224" spans="1:16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row>
    <row r="225" spans="1:16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row>
    <row r="226" spans="1:16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row>
    <row r="227" spans="1:16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row>
    <row r="228" spans="1:16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row>
    <row r="229" spans="1:16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row>
    <row r="230" spans="1:16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row>
    <row r="231" spans="1:168"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row>
    <row r="232" spans="1:16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row>
    <row r="233" spans="1:16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row>
    <row r="234" spans="1:16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row>
    <row r="235" spans="1:16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row>
    <row r="236" spans="1:16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row>
    <row r="237" spans="1:16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row>
    <row r="238" spans="1:16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row>
    <row r="239" spans="1:16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row>
    <row r="240" spans="1:16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row>
    <row r="241" spans="1:16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row>
    <row r="242" spans="1:16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row>
    <row r="243" spans="1:16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row>
    <row r="244" spans="1:16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row>
    <row r="245" spans="1:16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row>
    <row r="246" spans="1:16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row>
    <row r="247" spans="1:16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row>
    <row r="248" spans="1:16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row>
    <row r="249" spans="1:16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row>
    <row r="250" spans="1:168"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row>
    <row r="251" spans="1:16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row>
    <row r="252" spans="1:16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row>
    <row r="253" spans="1:168"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row>
    <row r="254" spans="1:168"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row>
    <row r="255" spans="1:16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row>
    <row r="256" spans="1:16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row>
    <row r="257" spans="1:168"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row>
    <row r="259" spans="1:16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row>
    <row r="260" spans="1:168"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row>
    <row r="261" spans="1:16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row>
    <row r="262" spans="1:168"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row>
    <row r="263" spans="1:168"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row>
    <row r="264" spans="1:168"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row>
    <row r="265" spans="1:168"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row>
    <row r="266" spans="1:168"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row>
    <row r="267" spans="1:168"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row>
    <row r="268" spans="1:168"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row>
    <row r="269" spans="1:168"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row>
    <row r="270" spans="1:168"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row>
    <row r="271" spans="1:168"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row>
    <row r="272" spans="1:168"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row>
    <row r="273" spans="1:168"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row>
    <row r="274" spans="1:168"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row>
    <row r="275" spans="1:168"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row>
    <row r="276" spans="1:168"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row>
    <row r="277" spans="1:168"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row>
    <row r="278" spans="1:168"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row>
    <row r="279" spans="1:168"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row>
    <row r="280" spans="1:168"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row>
    <row r="281" spans="1:168"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row>
    <row r="282" spans="1:168"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row>
    <row r="283" spans="1:168"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row>
    <row r="284" spans="1:168"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row>
    <row r="285" spans="1:168"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row>
    <row r="286" spans="1:168"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row>
    <row r="287" spans="1:168"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row>
    <row r="288" spans="1:168"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19" priority="73" operator="greaterThan">
      <formula>100.1</formula>
    </cfRule>
    <cfRule type="cellIs" dxfId="218" priority="74" operator="greaterThan">
      <formula>99.8</formula>
    </cfRule>
    <cfRule type="cellIs" dxfId="217" priority="75" operator="lessThan">
      <formula>99.8</formula>
    </cfRule>
  </conditionalFormatting>
  <conditionalFormatting sqref="BH287:BK287">
    <cfRule type="cellIs" dxfId="216" priority="70" operator="greaterThan">
      <formula>100.1</formula>
    </cfRule>
    <cfRule type="cellIs" dxfId="215" priority="71" operator="greaterThan">
      <formula>99.8</formula>
    </cfRule>
    <cfRule type="cellIs" dxfId="214" priority="72" operator="lessThan">
      <formula>99.8</formula>
    </cfRule>
  </conditionalFormatting>
  <conditionalFormatting sqref="BO287:BR287">
    <cfRule type="cellIs" dxfId="213" priority="67" operator="greaterThan">
      <formula>100.1</formula>
    </cfRule>
    <cfRule type="cellIs" dxfId="212" priority="68" operator="greaterThan">
      <formula>99.8</formula>
    </cfRule>
    <cfRule type="cellIs" dxfId="211" priority="69" operator="lessThan">
      <formula>99.8</formula>
    </cfRule>
  </conditionalFormatting>
  <conditionalFormatting sqref="BV287:BY287">
    <cfRule type="cellIs" dxfId="210" priority="64" operator="greaterThan">
      <formula>100.1</formula>
    </cfRule>
    <cfRule type="cellIs" dxfId="209" priority="65" operator="greaterThan">
      <formula>99.8</formula>
    </cfRule>
    <cfRule type="cellIs" dxfId="208" priority="66" operator="lessThan">
      <formula>99.8</formula>
    </cfRule>
  </conditionalFormatting>
  <conditionalFormatting sqref="AT287:AW287">
    <cfRule type="cellIs" dxfId="207" priority="61" operator="greaterThan">
      <formula>100.1</formula>
    </cfRule>
    <cfRule type="cellIs" dxfId="206" priority="62" operator="greaterThan">
      <formula>99.8</formula>
    </cfRule>
    <cfRule type="cellIs" dxfId="205" priority="63" operator="lessThan">
      <formula>99.8</formula>
    </cfRule>
  </conditionalFormatting>
  <conditionalFormatting sqref="AM287:AP287">
    <cfRule type="cellIs" dxfId="204" priority="58" operator="greaterThan">
      <formula>100.1</formula>
    </cfRule>
    <cfRule type="cellIs" dxfId="203" priority="59" operator="greaterThan">
      <formula>99.8</formula>
    </cfRule>
    <cfRule type="cellIs" dxfId="202" priority="60" operator="lessThan">
      <formula>99.8</formula>
    </cfRule>
  </conditionalFormatting>
  <conditionalFormatting sqref="AF287:AI287">
    <cfRule type="cellIs" dxfId="201" priority="55" operator="greaterThan">
      <formula>100.1</formula>
    </cfRule>
    <cfRule type="cellIs" dxfId="200" priority="56" operator="greaterThan">
      <formula>99.8</formula>
    </cfRule>
    <cfRule type="cellIs" dxfId="199" priority="57" operator="lessThan">
      <formula>99.8</formula>
    </cfRule>
  </conditionalFormatting>
  <conditionalFormatting sqref="Y287:AB287">
    <cfRule type="cellIs" dxfId="198" priority="52" operator="greaterThan">
      <formula>100.1</formula>
    </cfRule>
    <cfRule type="cellIs" dxfId="197" priority="53" operator="greaterThan">
      <formula>99.8</formula>
    </cfRule>
    <cfRule type="cellIs" dxfId="196" priority="54" operator="lessThan">
      <formula>99.8</formula>
    </cfRule>
  </conditionalFormatting>
  <conditionalFormatting sqref="R287:U287">
    <cfRule type="cellIs" dxfId="195" priority="49" operator="greaterThan">
      <formula>100.1</formula>
    </cfRule>
    <cfRule type="cellIs" dxfId="194" priority="50" operator="greaterThan">
      <formula>99.8</formula>
    </cfRule>
    <cfRule type="cellIs" dxfId="193" priority="51" operator="lessThan">
      <formula>99.8</formula>
    </cfRule>
  </conditionalFormatting>
  <conditionalFormatting sqref="K287:N287">
    <cfRule type="cellIs" dxfId="192" priority="46" operator="greaterThan">
      <formula>100.1</formula>
    </cfRule>
    <cfRule type="cellIs" dxfId="191" priority="47" operator="greaterThan">
      <formula>99.8</formula>
    </cfRule>
    <cfRule type="cellIs" dxfId="190" priority="48" operator="lessThan">
      <formula>99.8</formula>
    </cfRule>
  </conditionalFormatting>
  <conditionalFormatting sqref="D287:G287">
    <cfRule type="cellIs" dxfId="189" priority="43" operator="greaterThan">
      <formula>100.1</formula>
    </cfRule>
    <cfRule type="cellIs" dxfId="188" priority="44" operator="greaterThan">
      <formula>99.8</formula>
    </cfRule>
    <cfRule type="cellIs" dxfId="187" priority="45" operator="lessThan">
      <formula>99.8</formula>
    </cfRule>
  </conditionalFormatting>
  <conditionalFormatting sqref="CC287:CF287">
    <cfRule type="cellIs" dxfId="186" priority="40" operator="greaterThan">
      <formula>100.1</formula>
    </cfRule>
    <cfRule type="cellIs" dxfId="185" priority="41" operator="greaterThan">
      <formula>99.8</formula>
    </cfRule>
    <cfRule type="cellIs" dxfId="184" priority="42" operator="lessThan">
      <formula>99.8</formula>
    </cfRule>
  </conditionalFormatting>
  <conditionalFormatting sqref="CJ287:CM287">
    <cfRule type="cellIs" dxfId="183" priority="37" operator="greaterThan">
      <formula>100.1</formula>
    </cfRule>
    <cfRule type="cellIs" dxfId="182" priority="38" operator="greaterThan">
      <formula>99.8</formula>
    </cfRule>
    <cfRule type="cellIs" dxfId="181" priority="39" operator="lessThan">
      <formula>99.8</formula>
    </cfRule>
  </conditionalFormatting>
  <conditionalFormatting sqref="CQ287:CT287">
    <cfRule type="cellIs" dxfId="180" priority="34" operator="greaterThan">
      <formula>100.1</formula>
    </cfRule>
    <cfRule type="cellIs" dxfId="179" priority="35" operator="greaterThan">
      <formula>99.8</formula>
    </cfRule>
    <cfRule type="cellIs" dxfId="178" priority="36" operator="lessThan">
      <formula>99.8</formula>
    </cfRule>
  </conditionalFormatting>
  <conditionalFormatting sqref="CX287:DA287">
    <cfRule type="cellIs" dxfId="177" priority="31" operator="greaterThan">
      <formula>100.1</formula>
    </cfRule>
    <cfRule type="cellIs" dxfId="176" priority="32" operator="greaterThan">
      <formula>99.8</formula>
    </cfRule>
    <cfRule type="cellIs" dxfId="175" priority="33" operator="lessThan">
      <formula>99.8</formula>
    </cfRule>
  </conditionalFormatting>
  <conditionalFormatting sqref="DE287:DH287">
    <cfRule type="cellIs" dxfId="174" priority="28" operator="greaterThan">
      <formula>100.1</formula>
    </cfRule>
    <cfRule type="cellIs" dxfId="173" priority="29" operator="greaterThan">
      <formula>99.8</formula>
    </cfRule>
    <cfRule type="cellIs" dxfId="172" priority="30" operator="lessThan">
      <formula>99.8</formula>
    </cfRule>
  </conditionalFormatting>
  <conditionalFormatting sqref="DL287:DO287">
    <cfRule type="cellIs" dxfId="171" priority="25" operator="greaterThan">
      <formula>100.1</formula>
    </cfRule>
    <cfRule type="cellIs" dxfId="170" priority="26" operator="greaterThan">
      <formula>99.8</formula>
    </cfRule>
    <cfRule type="cellIs" dxfId="169" priority="27" operator="lessThan">
      <formula>99.8</formula>
    </cfRule>
  </conditionalFormatting>
  <conditionalFormatting sqref="DS287:DV287">
    <cfRule type="cellIs" dxfId="168" priority="22" operator="greaterThan">
      <formula>100.1</formula>
    </cfRule>
    <cfRule type="cellIs" dxfId="167" priority="23" operator="greaterThan">
      <formula>99.8</formula>
    </cfRule>
    <cfRule type="cellIs" dxfId="166" priority="24" operator="lessThan">
      <formula>99.8</formula>
    </cfRule>
  </conditionalFormatting>
  <conditionalFormatting sqref="DZ287:EC287">
    <cfRule type="cellIs" dxfId="165" priority="19" operator="greaterThan">
      <formula>100.1</formula>
    </cfRule>
    <cfRule type="cellIs" dxfId="164" priority="20" operator="greaterThan">
      <formula>99.8</formula>
    </cfRule>
    <cfRule type="cellIs" dxfId="163" priority="21" operator="lessThan">
      <formula>99.8</formula>
    </cfRule>
  </conditionalFormatting>
  <conditionalFormatting sqref="EG287:EJ287">
    <cfRule type="cellIs" dxfId="162" priority="16" operator="greaterThan">
      <formula>100.1</formula>
    </cfRule>
    <cfRule type="cellIs" dxfId="161" priority="17" operator="greaterThan">
      <formula>99.8</formula>
    </cfRule>
    <cfRule type="cellIs" dxfId="160" priority="18" operator="lessThan">
      <formula>99.8</formula>
    </cfRule>
  </conditionalFormatting>
  <conditionalFormatting sqref="EN287:EQ287">
    <cfRule type="cellIs" dxfId="159" priority="13" operator="greaterThan">
      <formula>100.1</formula>
    </cfRule>
    <cfRule type="cellIs" dxfId="158" priority="14" operator="greaterThan">
      <formula>99.8</formula>
    </cfRule>
    <cfRule type="cellIs" dxfId="157" priority="15" operator="lessThan">
      <formula>99.8</formula>
    </cfRule>
  </conditionalFormatting>
  <conditionalFormatting sqref="EU287:EX287">
    <cfRule type="cellIs" dxfId="156" priority="10" operator="greaterThan">
      <formula>100.1</formula>
    </cfRule>
    <cfRule type="cellIs" dxfId="155" priority="11" operator="greaterThan">
      <formula>99.8</formula>
    </cfRule>
    <cfRule type="cellIs" dxfId="154" priority="12" operator="lessThan">
      <formula>99.8</formula>
    </cfRule>
  </conditionalFormatting>
  <conditionalFormatting sqref="FB287:FE287">
    <cfRule type="cellIs" dxfId="153" priority="4" operator="greaterThan">
      <formula>100.1</formula>
    </cfRule>
    <cfRule type="cellIs" dxfId="152" priority="5" operator="greaterThan">
      <formula>99.8</formula>
    </cfRule>
    <cfRule type="cellIs" dxfId="151" priority="6" operator="lessThan">
      <formula>99.8</formula>
    </cfRule>
  </conditionalFormatting>
  <conditionalFormatting sqref="FI287:FL287">
    <cfRule type="cellIs" dxfId="150" priority="1" operator="greaterThan">
      <formula>100.1</formula>
    </cfRule>
    <cfRule type="cellIs" dxfId="149" priority="2" operator="greaterThan">
      <formula>99.8</formula>
    </cfRule>
    <cfRule type="cellIs" dxfId="148"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FL287"/>
  <sheetViews>
    <sheetView showGridLines="0" zoomScale="70" zoomScaleNormal="70" workbookViewId="0">
      <pane xSplit="2" ySplit="3" topLeftCell="ER255" activePane="bottomRight" state="frozen"/>
      <selection activeCell="A287" sqref="A287"/>
      <selection pane="topRight" activeCell="A287" sqref="A287"/>
      <selection pane="bottomLeft" activeCell="A287" sqref="A287"/>
      <selection pane="bottomRight" activeCell="FH290" sqref="FH290"/>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68"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row>
    <row r="2" spans="1:16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row>
    <row r="3" spans="1:16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row>
    <row r="4" spans="1:16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row>
    <row r="5" spans="1:16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row>
    <row r="6" spans="1:168"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row>
    <row r="7" spans="1:16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row>
    <row r="8" spans="1:16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row>
    <row r="9" spans="1:16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row>
    <row r="10" spans="1:16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row>
    <row r="11" spans="1:16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row>
    <row r="12" spans="1:16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row>
    <row r="13" spans="1:16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row>
    <row r="14" spans="1:16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row>
    <row r="15" spans="1:16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row>
    <row r="16" spans="1:16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row>
    <row r="17" spans="1:16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row>
    <row r="18" spans="1:16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row>
    <row r="19" spans="1:16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row>
    <row r="20" spans="1:16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row>
    <row r="21" spans="1:16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row>
    <row r="22" spans="1:16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row>
    <row r="23" spans="1:16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row>
    <row r="24" spans="1:168"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row>
    <row r="25" spans="1:168"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row>
    <row r="26" spans="1:16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row>
    <row r="27" spans="1:16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row>
    <row r="28" spans="1:16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row>
    <row r="29" spans="1:16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row>
    <row r="30" spans="1:16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row>
    <row r="31" spans="1:16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row>
    <row r="32" spans="1:16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row>
    <row r="33" spans="1:16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row>
    <row r="34" spans="1:16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row>
    <row r="35" spans="1:16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row>
    <row r="36" spans="1:16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row>
    <row r="37" spans="1:168"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row>
    <row r="38" spans="1:168"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row>
    <row r="39" spans="1:16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row>
    <row r="40" spans="1:16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row>
    <row r="41" spans="1:168"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row>
    <row r="42" spans="1:16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row>
    <row r="43" spans="1:16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row>
    <row r="44" spans="1:168"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row>
    <row r="45" spans="1:168"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row>
    <row r="46" spans="1:168"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row>
    <row r="47" spans="1:168"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row>
    <row r="48" spans="1:168"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row>
    <row r="49" spans="1:168"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row>
    <row r="50" spans="1:168"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row>
    <row r="51" spans="1:168"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row>
    <row r="52" spans="1:168"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row>
    <row r="53" spans="1:168"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row>
    <row r="54" spans="1:168"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row>
    <row r="55" spans="1:168"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row>
    <row r="56" spans="1:168"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row>
    <row r="57" spans="1:168"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row>
    <row r="58" spans="1:168"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row>
    <row r="59" spans="1:168"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row>
    <row r="60" spans="1:168"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row>
    <row r="61" spans="1:168"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row>
    <row r="62" spans="1:168"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row>
    <row r="63" spans="1:168"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row>
    <row r="64" spans="1:168"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row>
    <row r="65" spans="1:168"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row>
    <row r="66" spans="1:168"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row>
    <row r="67" spans="1:168"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row>
    <row r="68" spans="1:168"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row>
    <row r="69" spans="1:168"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row>
    <row r="70" spans="1:168"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row>
    <row r="71" spans="1:168"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row>
    <row r="72" spans="1:168"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row>
    <row r="73" spans="1:168"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row>
    <row r="74" spans="1:168"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row>
    <row r="75" spans="1:168"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row>
    <row r="76" spans="1:168"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row>
    <row r="77" spans="1:168"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row>
    <row r="78" spans="1:168"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row>
    <row r="79" spans="1:16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row>
    <row r="80" spans="1:168"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row>
    <row r="81" spans="1:168"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row>
    <row r="82" spans="1:168"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row>
    <row r="83" spans="1:168"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row>
    <row r="84" spans="1:168"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row>
    <row r="85" spans="1:168"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row>
    <row r="86" spans="1:168"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row>
    <row r="87" spans="1:168"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row>
    <row r="88" spans="1:168"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row>
    <row r="89" spans="1:168"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row>
    <row r="90" spans="1:168"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row>
    <row r="91" spans="1:168"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row>
    <row r="92" spans="1:168"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row>
    <row r="93" spans="1:168"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row>
    <row r="94" spans="1:168"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row>
    <row r="95" spans="1:168"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row>
    <row r="96" spans="1:168"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row>
    <row r="97" spans="1:168"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row>
    <row r="98" spans="1:168"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row>
    <row r="99" spans="1:168"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row>
    <row r="100" spans="1:168"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row>
    <row r="101" spans="1:168"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row>
    <row r="102" spans="1:168"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row>
    <row r="103" spans="1:168"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row>
    <row r="104" spans="1:168"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row>
    <row r="105" spans="1:168"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row>
    <row r="106" spans="1:168"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row>
    <row r="107" spans="1:168"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row>
    <row r="108" spans="1:168"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row>
    <row r="109" spans="1:168"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row>
    <row r="110" spans="1:168"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row>
    <row r="111" spans="1:168"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row>
    <row r="112" spans="1:168"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row>
    <row r="113" spans="1:168"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row>
    <row r="114" spans="1:168"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row>
    <row r="115" spans="1:168"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row>
    <row r="116" spans="1:168"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row>
    <row r="117" spans="1:168"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row>
    <row r="118" spans="1:168"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row>
    <row r="119" spans="1:168"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row>
    <row r="120" spans="1:168"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row>
    <row r="121" spans="1:168"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row>
    <row r="122" spans="1:168"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row>
    <row r="123" spans="1:168"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row>
    <row r="124" spans="1:168"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row>
    <row r="125" spans="1:168"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row>
    <row r="126" spans="1:168"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row>
    <row r="127" spans="1:168"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row>
    <row r="128" spans="1:168"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row>
    <row r="129" spans="1:168"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row>
    <row r="130" spans="1:168"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row>
    <row r="131" spans="1:168"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row>
    <row r="132" spans="1:168"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row>
    <row r="133" spans="1:168"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row>
    <row r="134" spans="1:168"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row>
    <row r="135" spans="1:168"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row>
    <row r="136" spans="1:168"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row>
    <row r="137" spans="1:168"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row>
    <row r="138" spans="1:168"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row>
    <row r="139" spans="1:168"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row>
    <row r="140" spans="1:168"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row>
    <row r="141" spans="1:168"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row>
    <row r="142" spans="1:168"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row>
    <row r="143" spans="1:168"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row>
    <row r="144" spans="1:168"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row>
    <row r="145" spans="1:168"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row>
    <row r="146" spans="1:168"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row>
    <row r="147" spans="1:168"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row>
    <row r="148" spans="1:168"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row>
    <row r="149" spans="1:168"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row>
    <row r="150" spans="1:168"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row>
    <row r="151" spans="1:168"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row>
    <row r="152" spans="1:168"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row>
    <row r="153" spans="1:168"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row>
    <row r="154" spans="1:168"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row>
    <row r="155" spans="1:168"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row>
    <row r="156" spans="1:168"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row>
    <row r="157" spans="1:168"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row>
    <row r="158" spans="1:168"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row>
    <row r="159" spans="1:168"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row>
    <row r="160" spans="1:168"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row>
    <row r="161" spans="1:168"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row>
    <row r="162" spans="1:168"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row>
    <row r="163" spans="1:168"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row>
    <row r="164" spans="1:168"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row>
    <row r="165" spans="1:168"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row>
    <row r="166" spans="1:168"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row>
    <row r="167" spans="1:168"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row>
    <row r="168" spans="1:168"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row>
    <row r="169" spans="1:168"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row>
    <row r="170" spans="1:168"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row>
    <row r="171" spans="1:168"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row>
    <row r="172" spans="1:168"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row>
    <row r="173" spans="1:168"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row>
    <row r="174" spans="1:168"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row>
    <row r="175" spans="1:168"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row>
    <row r="176" spans="1:168"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row>
    <row r="177" spans="1:168"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row>
    <row r="178" spans="1:168"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row>
    <row r="179" spans="1:168"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row>
    <row r="180" spans="1:168"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row>
    <row r="181" spans="1:16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row>
    <row r="182" spans="1:16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row>
    <row r="183" spans="1:16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row>
    <row r="184" spans="1:16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row>
    <row r="185" spans="1:16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row>
    <row r="186" spans="1:16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row>
    <row r="187" spans="1:16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row>
    <row r="188" spans="1:168"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row>
    <row r="189" spans="1:168"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row>
    <row r="190" spans="1:16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row>
    <row r="191" spans="1:16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row>
    <row r="192" spans="1:16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row>
    <row r="193" spans="1:168"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row>
    <row r="194" spans="1:168"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row>
    <row r="195" spans="1:168"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row>
    <row r="196" spans="1:168"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row>
    <row r="197" spans="1:168"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row>
    <row r="198" spans="1:168"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row>
    <row r="199" spans="1:168"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row>
    <row r="200" spans="1:168"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row>
    <row r="201" spans="1:168"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row>
    <row r="202" spans="1:168"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row>
    <row r="203" spans="1:168"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row>
    <row r="204" spans="1:168"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row>
    <row r="205" spans="1:168"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row>
    <row r="206" spans="1:16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row>
    <row r="207" spans="1:168"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row>
    <row r="208" spans="1:16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row>
    <row r="209" spans="1:16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row>
    <row r="210" spans="1:168"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row>
    <row r="211" spans="1:16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row>
    <row r="212" spans="1:16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row>
    <row r="213" spans="1:168"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row>
    <row r="214" spans="1:168"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row>
    <row r="215" spans="1:168"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row>
    <row r="216" spans="1:168"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row>
    <row r="217" spans="1:168"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row>
    <row r="218" spans="1:16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row>
    <row r="219" spans="1:16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row>
    <row r="220" spans="1:168"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row>
    <row r="221" spans="1:16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row>
    <row r="222" spans="1:16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row>
    <row r="223" spans="1:16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row>
    <row r="224" spans="1:168"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row>
    <row r="225" spans="1:16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row>
    <row r="226" spans="1:16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row>
    <row r="227" spans="1:16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row>
    <row r="228" spans="1:16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row>
    <row r="229" spans="1:16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row>
    <row r="230" spans="1:168"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row>
    <row r="231" spans="1:168"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row>
    <row r="232" spans="1:16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row>
    <row r="233" spans="1:168"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row>
    <row r="234" spans="1:168"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row>
    <row r="235" spans="1:168"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row>
    <row r="236" spans="1:16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row>
    <row r="237" spans="1:16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row>
    <row r="238" spans="1:16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row>
    <row r="239" spans="1:168"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row>
    <row r="240" spans="1:16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row>
    <row r="241" spans="1:16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row>
    <row r="242" spans="1:16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row>
    <row r="243" spans="1:168"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row>
    <row r="244" spans="1:168"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row>
    <row r="245" spans="1:168"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row>
    <row r="246" spans="1:16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row>
    <row r="247" spans="1:168"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row>
    <row r="248" spans="1:16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row>
    <row r="249" spans="1:16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row>
    <row r="250" spans="1:16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row>
    <row r="251" spans="1:16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row>
    <row r="252" spans="1:16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row>
    <row r="253" spans="1:16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row>
    <row r="254" spans="1:168"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row>
    <row r="255" spans="1:168"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row>
    <row r="256" spans="1:168"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row>
    <row r="257" spans="1:168"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row>
    <row r="259" spans="1:16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row>
    <row r="260" spans="1:168"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row>
    <row r="261" spans="1:16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row>
    <row r="262" spans="1:168"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row>
    <row r="263" spans="1:168"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row>
    <row r="264" spans="1:168"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row>
    <row r="265" spans="1:168"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row>
    <row r="266" spans="1:168"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row>
    <row r="267" spans="1:168"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row>
    <row r="268" spans="1:168"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row>
    <row r="269" spans="1:168"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row>
    <row r="270" spans="1:168"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row>
    <row r="271" spans="1:168"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row>
    <row r="272" spans="1:168"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row>
    <row r="273" spans="1:168"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row>
    <row r="274" spans="1:168"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row>
    <row r="275" spans="1:168"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row>
    <row r="276" spans="1:168"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row>
    <row r="277" spans="1:168"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row>
    <row r="278" spans="1:168"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row>
    <row r="279" spans="1:168"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row>
    <row r="280" spans="1:168"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row>
    <row r="281" spans="1:168"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row>
    <row r="282" spans="1:168"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row>
    <row r="283" spans="1:168"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row>
    <row r="284" spans="1:168"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row>
    <row r="285" spans="1:168"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row>
    <row r="287" spans="1:168"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row>
  </sheetData>
  <mergeCells count="1">
    <mergeCell ref="A260:B260"/>
  </mergeCells>
  <conditionalFormatting sqref="BA287:BD287">
    <cfRule type="cellIs" dxfId="147" priority="70" operator="greaterThan">
      <formula>100.1</formula>
    </cfRule>
    <cfRule type="cellIs" dxfId="146" priority="71" operator="greaterThan">
      <formula>99.8</formula>
    </cfRule>
    <cfRule type="cellIs" dxfId="145" priority="72" operator="lessThan">
      <formula>99.8</formula>
    </cfRule>
  </conditionalFormatting>
  <conditionalFormatting sqref="BH287:BK287">
    <cfRule type="cellIs" dxfId="144" priority="67" operator="greaterThan">
      <formula>100.1</formula>
    </cfRule>
    <cfRule type="cellIs" dxfId="143" priority="68" operator="greaterThan">
      <formula>99.8</formula>
    </cfRule>
    <cfRule type="cellIs" dxfId="142" priority="69" operator="lessThan">
      <formula>99.8</formula>
    </cfRule>
  </conditionalFormatting>
  <conditionalFormatting sqref="BO287:BR287">
    <cfRule type="cellIs" dxfId="141" priority="64" operator="greaterThan">
      <formula>100.1</formula>
    </cfRule>
    <cfRule type="cellIs" dxfId="140" priority="65" operator="greaterThan">
      <formula>99.8</formula>
    </cfRule>
    <cfRule type="cellIs" dxfId="139" priority="66" operator="lessThan">
      <formula>99.8</formula>
    </cfRule>
  </conditionalFormatting>
  <conditionalFormatting sqref="BV287:BY287">
    <cfRule type="cellIs" dxfId="138" priority="61" operator="greaterThan">
      <formula>100.1</formula>
    </cfRule>
    <cfRule type="cellIs" dxfId="137" priority="62" operator="greaterThan">
      <formula>99.8</formula>
    </cfRule>
    <cfRule type="cellIs" dxfId="136" priority="63" operator="lessThan">
      <formula>99.8</formula>
    </cfRule>
  </conditionalFormatting>
  <conditionalFormatting sqref="AT287:AW287">
    <cfRule type="cellIs" dxfId="135" priority="58" operator="greaterThan">
      <formula>100.1</formula>
    </cfRule>
    <cfRule type="cellIs" dxfId="134" priority="59" operator="greaterThan">
      <formula>99.8</formula>
    </cfRule>
    <cfRule type="cellIs" dxfId="133" priority="60" operator="lessThan">
      <formula>99.8</formula>
    </cfRule>
  </conditionalFormatting>
  <conditionalFormatting sqref="AM287:AP287">
    <cfRule type="cellIs" dxfId="132" priority="55" operator="greaterThan">
      <formula>100.1</formula>
    </cfRule>
    <cfRule type="cellIs" dxfId="131" priority="56" operator="greaterThan">
      <formula>99.8</formula>
    </cfRule>
    <cfRule type="cellIs" dxfId="130" priority="57" operator="lessThan">
      <formula>99.8</formula>
    </cfRule>
  </conditionalFormatting>
  <conditionalFormatting sqref="AF287:AI287">
    <cfRule type="cellIs" dxfId="129" priority="52" operator="greaterThan">
      <formula>100.1</formula>
    </cfRule>
    <cfRule type="cellIs" dxfId="128" priority="53" operator="greaterThan">
      <formula>99.8</formula>
    </cfRule>
    <cfRule type="cellIs" dxfId="127" priority="54" operator="lessThan">
      <formula>99.8</formula>
    </cfRule>
  </conditionalFormatting>
  <conditionalFormatting sqref="Y287:AB287">
    <cfRule type="cellIs" dxfId="126" priority="49" operator="greaterThan">
      <formula>100.1</formula>
    </cfRule>
    <cfRule type="cellIs" dxfId="125" priority="50" operator="greaterThan">
      <formula>99.8</formula>
    </cfRule>
    <cfRule type="cellIs" dxfId="124" priority="51" operator="lessThan">
      <formula>99.8</formula>
    </cfRule>
  </conditionalFormatting>
  <conditionalFormatting sqref="R287:U287">
    <cfRule type="cellIs" dxfId="123" priority="46" operator="greaterThan">
      <formula>100.1</formula>
    </cfRule>
    <cfRule type="cellIs" dxfId="122" priority="47" operator="greaterThan">
      <formula>99.8</formula>
    </cfRule>
    <cfRule type="cellIs" dxfId="121" priority="48" operator="lessThan">
      <formula>99.8</formula>
    </cfRule>
  </conditionalFormatting>
  <conditionalFormatting sqref="K287:N287">
    <cfRule type="cellIs" dxfId="120" priority="43" operator="greaterThan">
      <formula>100.1</formula>
    </cfRule>
    <cfRule type="cellIs" dxfId="119" priority="44" operator="greaterThan">
      <formula>99.8</formula>
    </cfRule>
    <cfRule type="cellIs" dxfId="118" priority="45" operator="lessThan">
      <formula>99.8</formula>
    </cfRule>
  </conditionalFormatting>
  <conditionalFormatting sqref="D287:G287">
    <cfRule type="cellIs" dxfId="117" priority="40" operator="greaterThan">
      <formula>100.1</formula>
    </cfRule>
    <cfRule type="cellIs" dxfId="116" priority="41" operator="greaterThan">
      <formula>99.8</formula>
    </cfRule>
    <cfRule type="cellIs" dxfId="115" priority="42" operator="lessThan">
      <formula>99.8</formula>
    </cfRule>
  </conditionalFormatting>
  <conditionalFormatting sqref="CC287:CF287">
    <cfRule type="cellIs" dxfId="114" priority="37" operator="greaterThan">
      <formula>100.1</formula>
    </cfRule>
    <cfRule type="cellIs" dxfId="113" priority="38" operator="greaterThan">
      <formula>99.8</formula>
    </cfRule>
    <cfRule type="cellIs" dxfId="112" priority="39" operator="lessThan">
      <formula>99.8</formula>
    </cfRule>
  </conditionalFormatting>
  <conditionalFormatting sqref="CJ287:CM287">
    <cfRule type="cellIs" dxfId="111" priority="34" operator="greaterThan">
      <formula>100.1</formula>
    </cfRule>
    <cfRule type="cellIs" dxfId="110" priority="35" operator="greaterThan">
      <formula>99.8</formula>
    </cfRule>
    <cfRule type="cellIs" dxfId="109" priority="36" operator="lessThan">
      <formula>99.8</formula>
    </cfRule>
  </conditionalFormatting>
  <conditionalFormatting sqref="CQ287:CT287">
    <cfRule type="cellIs" dxfId="108" priority="31" operator="greaterThan">
      <formula>100.1</formula>
    </cfRule>
    <cfRule type="cellIs" dxfId="107" priority="32" operator="greaterThan">
      <formula>99.8</formula>
    </cfRule>
    <cfRule type="cellIs" dxfId="106" priority="33" operator="lessThan">
      <formula>99.8</formula>
    </cfRule>
  </conditionalFormatting>
  <conditionalFormatting sqref="CX287:DA287">
    <cfRule type="cellIs" dxfId="105" priority="28" operator="greaterThan">
      <formula>100.1</formula>
    </cfRule>
    <cfRule type="cellIs" dxfId="104" priority="29" operator="greaterThan">
      <formula>99.8</formula>
    </cfRule>
    <cfRule type="cellIs" dxfId="103" priority="30" operator="lessThan">
      <formula>99.8</formula>
    </cfRule>
  </conditionalFormatting>
  <conditionalFormatting sqref="DE287:DH287">
    <cfRule type="cellIs" dxfId="102" priority="25" operator="greaterThan">
      <formula>100.1</formula>
    </cfRule>
    <cfRule type="cellIs" dxfId="101" priority="26" operator="greaterThan">
      <formula>99.8</formula>
    </cfRule>
    <cfRule type="cellIs" dxfId="100" priority="27" operator="lessThan">
      <formula>99.8</formula>
    </cfRule>
  </conditionalFormatting>
  <conditionalFormatting sqref="DL287:DO287">
    <cfRule type="cellIs" dxfId="99" priority="22" operator="greaterThan">
      <formula>100.1</formula>
    </cfRule>
    <cfRule type="cellIs" dxfId="98" priority="23" operator="greaterThan">
      <formula>99.8</formula>
    </cfRule>
    <cfRule type="cellIs" dxfId="97" priority="24" operator="lessThan">
      <formula>99.8</formula>
    </cfRule>
  </conditionalFormatting>
  <conditionalFormatting sqref="DS287:DV287">
    <cfRule type="cellIs" dxfId="96" priority="19" operator="greaterThan">
      <formula>100.1</formula>
    </cfRule>
    <cfRule type="cellIs" dxfId="95" priority="20" operator="greaterThan">
      <formula>99.8</formula>
    </cfRule>
    <cfRule type="cellIs" dxfId="94" priority="21" operator="lessThan">
      <formula>99.8</formula>
    </cfRule>
  </conditionalFormatting>
  <conditionalFormatting sqref="DZ287:EC287">
    <cfRule type="cellIs" dxfId="93" priority="16" operator="greaterThan">
      <formula>100.1</formula>
    </cfRule>
    <cfRule type="cellIs" dxfId="92" priority="17" operator="greaterThan">
      <formula>99.8</formula>
    </cfRule>
    <cfRule type="cellIs" dxfId="91" priority="18" operator="lessThan">
      <formula>99.8</formula>
    </cfRule>
  </conditionalFormatting>
  <conditionalFormatting sqref="EG287:EJ287">
    <cfRule type="cellIs" dxfId="90" priority="13" operator="greaterThan">
      <formula>100.1</formula>
    </cfRule>
    <cfRule type="cellIs" dxfId="89" priority="14" operator="greaterThan">
      <formula>99.8</formula>
    </cfRule>
    <cfRule type="cellIs" dxfId="88" priority="15" operator="lessThan">
      <formula>99.8</formula>
    </cfRule>
  </conditionalFormatting>
  <conditionalFormatting sqref="EN287:EQ287">
    <cfRule type="cellIs" dxfId="87" priority="10" operator="greaterThan">
      <formula>100.1</formula>
    </cfRule>
    <cfRule type="cellIs" dxfId="86" priority="11" operator="greaterThan">
      <formula>99.8</formula>
    </cfRule>
    <cfRule type="cellIs" dxfId="85" priority="12" operator="lessThan">
      <formula>99.8</formula>
    </cfRule>
  </conditionalFormatting>
  <conditionalFormatting sqref="EU287:EX287">
    <cfRule type="cellIs" dxfId="84" priority="7" operator="greaterThan">
      <formula>100.1</formula>
    </cfRule>
    <cfRule type="cellIs" dxfId="83" priority="8" operator="greaterThan">
      <formula>99.8</formula>
    </cfRule>
    <cfRule type="cellIs" dxfId="82" priority="9" operator="lessThan">
      <formula>99.8</formula>
    </cfRule>
  </conditionalFormatting>
  <conditionalFormatting sqref="FB287:FE287">
    <cfRule type="cellIs" dxfId="81" priority="4" operator="greaterThan">
      <formula>100.1</formula>
    </cfRule>
    <cfRule type="cellIs" dxfId="80" priority="5" operator="greaterThan">
      <formula>99.8</formula>
    </cfRule>
    <cfRule type="cellIs" dxfId="79" priority="6" operator="lessThan">
      <formula>99.8</formula>
    </cfRule>
  </conditionalFormatting>
  <conditionalFormatting sqref="FI287:FL287">
    <cfRule type="cellIs" dxfId="78" priority="1" operator="greaterThan">
      <formula>100.1</formula>
    </cfRule>
    <cfRule type="cellIs" dxfId="77" priority="2" operator="greaterThan">
      <formula>99.8</formula>
    </cfRule>
    <cfRule type="cellIs" dxfId="76"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L287"/>
  <sheetViews>
    <sheetView showGridLines="0" zoomScale="70" zoomScaleNormal="70" workbookViewId="0">
      <pane xSplit="2" ySplit="3" topLeftCell="FA256" activePane="bottomRight" state="frozen"/>
      <selection activeCell="A287" sqref="A287"/>
      <selection pane="topRight" activeCell="A287" sqref="A287"/>
      <selection pane="bottomLeft" activeCell="A287" sqref="A287"/>
      <selection pane="bottomRight" activeCell="FI259" sqref="FI259:FL287"/>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6384" width="11.44140625" style="6"/>
  </cols>
  <sheetData>
    <row r="1" spans="1:168"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row>
    <row r="2" spans="1:168"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row>
    <row r="3" spans="1:168"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row>
    <row r="4" spans="1:168"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row>
    <row r="5" spans="1:168"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row>
    <row r="6" spans="1:168"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row>
    <row r="7" spans="1:168"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row>
    <row r="8" spans="1:168"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row>
    <row r="9" spans="1:168"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row>
    <row r="10" spans="1:168"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row>
    <row r="11" spans="1:168"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row>
    <row r="12" spans="1:168"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row>
    <row r="13" spans="1:168"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row>
    <row r="14" spans="1:168"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row>
    <row r="15" spans="1:168"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row>
    <row r="16" spans="1:168"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row>
    <row r="17" spans="1:168"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row>
    <row r="18" spans="1:168"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row>
    <row r="19" spans="1:168"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row>
    <row r="20" spans="1:168"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row>
    <row r="21" spans="1:168"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row>
    <row r="22" spans="1:168"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row>
    <row r="23" spans="1:168"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row>
    <row r="24" spans="1:168"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row>
    <row r="25" spans="1:168"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row>
    <row r="26" spans="1:168"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row>
    <row r="27" spans="1:168"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row>
    <row r="28" spans="1:168"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row>
    <row r="29" spans="1:168"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row>
    <row r="30" spans="1:168"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row>
    <row r="31" spans="1:168"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row>
    <row r="32" spans="1:168"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row>
    <row r="33" spans="1:168"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row>
    <row r="34" spans="1:168"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row>
    <row r="35" spans="1:168"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row>
    <row r="36" spans="1:168"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row>
    <row r="37" spans="1:168"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row>
    <row r="38" spans="1:168"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row>
    <row r="39" spans="1:168"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row>
    <row r="40" spans="1:168"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row>
    <row r="41" spans="1:168"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row>
    <row r="42" spans="1:168"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row>
    <row r="43" spans="1:168"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row>
    <row r="44" spans="1:168"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row>
    <row r="45" spans="1:168"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row>
    <row r="46" spans="1:168"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row>
    <row r="47" spans="1:168"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row>
    <row r="48" spans="1:168"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row>
    <row r="49" spans="1:168"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row>
    <row r="50" spans="1:168"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row>
    <row r="51" spans="1:168"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row>
    <row r="52" spans="1:168"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row>
    <row r="53" spans="1:168"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row>
    <row r="54" spans="1:168"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row>
    <row r="55" spans="1:168"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row>
    <row r="56" spans="1:168"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row>
    <row r="57" spans="1:168"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row>
    <row r="58" spans="1:168"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row>
    <row r="59" spans="1:168"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row>
    <row r="60" spans="1:168"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row>
    <row r="61" spans="1:168"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row>
    <row r="62" spans="1:168"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row>
    <row r="63" spans="1:168"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row>
    <row r="64" spans="1:168"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row>
    <row r="65" spans="1:168"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row>
    <row r="66" spans="1:168"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row>
    <row r="67" spans="1:168"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row>
    <row r="68" spans="1:168"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row>
    <row r="69" spans="1:168"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row>
    <row r="70" spans="1:168"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row>
    <row r="71" spans="1:168"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row>
    <row r="72" spans="1:168"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row>
    <row r="73" spans="1:168"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row>
    <row r="74" spans="1:168"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row>
    <row r="75" spans="1:168"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row>
    <row r="76" spans="1:168"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row>
    <row r="77" spans="1:168"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row>
    <row r="78" spans="1:168"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row>
    <row r="79" spans="1:168"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row>
    <row r="80" spans="1:168"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row>
    <row r="81" spans="1:168"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row>
    <row r="82" spans="1:168"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row>
    <row r="83" spans="1:168"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row>
    <row r="84" spans="1:168"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row>
    <row r="85" spans="1:168"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row>
    <row r="86" spans="1:168"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row>
    <row r="87" spans="1:168"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row>
    <row r="88" spans="1:168"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row>
    <row r="89" spans="1:168"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row>
    <row r="90" spans="1:168"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row>
    <row r="91" spans="1:168"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row>
    <row r="92" spans="1:168"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row>
    <row r="93" spans="1:168"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row>
    <row r="94" spans="1:168"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row>
    <row r="95" spans="1:168"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row>
    <row r="96" spans="1:168"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row>
    <row r="97" spans="1:168"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row>
    <row r="98" spans="1:168"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row>
    <row r="99" spans="1:168"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row>
    <row r="100" spans="1:168"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row>
    <row r="101" spans="1:168"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row>
    <row r="102" spans="1:168"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row>
    <row r="103" spans="1:168"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row>
    <row r="104" spans="1:168"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row>
    <row r="105" spans="1:168"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row>
    <row r="106" spans="1:168"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row>
    <row r="107" spans="1:168"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row>
    <row r="108" spans="1:168"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row>
    <row r="109" spans="1:168"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row>
    <row r="110" spans="1:168"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row>
    <row r="111" spans="1:168"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row>
    <row r="112" spans="1:168"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row>
    <row r="113" spans="1:168"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row>
    <row r="114" spans="1:168"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row>
    <row r="115" spans="1:168"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row>
    <row r="116" spans="1:168"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row>
    <row r="117" spans="1:168"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row>
    <row r="118" spans="1:168"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row>
    <row r="119" spans="1:168"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row>
    <row r="120" spans="1:168"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row>
    <row r="121" spans="1:168"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row>
    <row r="122" spans="1:168"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row>
    <row r="123" spans="1:168"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row>
    <row r="124" spans="1:168"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row>
    <row r="125" spans="1:168"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row>
    <row r="126" spans="1:168"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row>
    <row r="127" spans="1:168"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row>
    <row r="128" spans="1:168"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row>
    <row r="129" spans="1:168"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row>
    <row r="130" spans="1:168"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row>
    <row r="131" spans="1:168"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row>
    <row r="132" spans="1:168"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row>
    <row r="133" spans="1:168"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row>
    <row r="134" spans="1:168"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row>
    <row r="135" spans="1:168"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row>
    <row r="136" spans="1:168"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row>
    <row r="137" spans="1:168"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row>
    <row r="138" spans="1:168"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row>
    <row r="139" spans="1:168"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row>
    <row r="140" spans="1:168"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row>
    <row r="141" spans="1:168"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row>
    <row r="142" spans="1:168"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row>
    <row r="143" spans="1:168"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row>
    <row r="144" spans="1:168"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row>
    <row r="145" spans="1:168"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row>
    <row r="146" spans="1:168"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row>
    <row r="147" spans="1:168"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row>
    <row r="148" spans="1:168"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row>
    <row r="149" spans="1:168"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row>
    <row r="150" spans="1:168"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row>
    <row r="151" spans="1:168"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row>
    <row r="152" spans="1:168"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row>
    <row r="153" spans="1:168"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row>
    <row r="154" spans="1:168"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row>
    <row r="155" spans="1:168"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row>
    <row r="156" spans="1:168"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row>
    <row r="157" spans="1:168"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row>
    <row r="158" spans="1:168"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row>
    <row r="159" spans="1:168"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row>
    <row r="160" spans="1:168"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row>
    <row r="161" spans="1:168"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row>
    <row r="162" spans="1:168"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row>
    <row r="163" spans="1:168"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row>
    <row r="164" spans="1:168"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row>
    <row r="165" spans="1:168"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row>
    <row r="166" spans="1:168"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row>
    <row r="167" spans="1:168"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row>
    <row r="168" spans="1:168"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row>
    <row r="169" spans="1:168"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row>
    <row r="170" spans="1:168"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row>
    <row r="171" spans="1:168"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row>
    <row r="172" spans="1:168"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row>
    <row r="173" spans="1:168"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row>
    <row r="174" spans="1:168"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row>
    <row r="175" spans="1:168"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row>
    <row r="176" spans="1:168"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row>
    <row r="177" spans="1:168"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row>
    <row r="178" spans="1:168"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row>
    <row r="179" spans="1:168"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row>
    <row r="180" spans="1:168"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row>
    <row r="181" spans="1:168"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row>
    <row r="182" spans="1:168"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row>
    <row r="183" spans="1:168"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row>
    <row r="184" spans="1:168"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row>
    <row r="185" spans="1:168"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row>
    <row r="186" spans="1:168"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row>
    <row r="187" spans="1:168"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row>
    <row r="188" spans="1:168"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row>
    <row r="189" spans="1:168"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row>
    <row r="190" spans="1:168"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row>
    <row r="191" spans="1:168"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row>
    <row r="192" spans="1:168"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row>
    <row r="193" spans="1:168"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row>
    <row r="194" spans="1:168"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row>
    <row r="195" spans="1:168"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row>
    <row r="196" spans="1:168"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row>
    <row r="197" spans="1:168"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row>
    <row r="198" spans="1:168"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row>
    <row r="199" spans="1:168"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row>
    <row r="200" spans="1:168"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row>
    <row r="201" spans="1:168"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row>
    <row r="202" spans="1:168"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row>
    <row r="203" spans="1:168"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row>
    <row r="204" spans="1:168"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row>
    <row r="205" spans="1:168"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row>
    <row r="206" spans="1:168"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row>
    <row r="207" spans="1:168"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row>
    <row r="208" spans="1:168"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row>
    <row r="209" spans="1:168"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row>
    <row r="210" spans="1:168"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row>
    <row r="211" spans="1:168"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row>
    <row r="212" spans="1:168"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row>
    <row r="213" spans="1:168"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row>
    <row r="214" spans="1:168"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row>
    <row r="215" spans="1:168"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row>
    <row r="216" spans="1:168"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row>
    <row r="217" spans="1:168"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row>
    <row r="218" spans="1:168"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row>
    <row r="219" spans="1:168"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row>
    <row r="220" spans="1:168"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row>
    <row r="221" spans="1:168"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row>
    <row r="222" spans="1:168"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row>
    <row r="223" spans="1:168"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row>
    <row r="224" spans="1:168"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row>
    <row r="225" spans="1:168"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row>
    <row r="226" spans="1:168"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row>
    <row r="227" spans="1:168"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row>
    <row r="228" spans="1:168"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row>
    <row r="229" spans="1:168"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row>
    <row r="230" spans="1:168"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row>
    <row r="231" spans="1:168"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row>
    <row r="232" spans="1:168"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row>
    <row r="233" spans="1:168"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row>
    <row r="234" spans="1:168"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row>
    <row r="235" spans="1:168"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row>
    <row r="236" spans="1:168"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row>
    <row r="237" spans="1:168"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row>
    <row r="238" spans="1:168"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row>
    <row r="239" spans="1:168"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row>
    <row r="240" spans="1:168"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row>
    <row r="241" spans="1:168"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row>
    <row r="242" spans="1:168"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row>
    <row r="243" spans="1:168"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row>
    <row r="244" spans="1:168"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row>
    <row r="245" spans="1:168"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row>
    <row r="246" spans="1:168"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row>
    <row r="247" spans="1:168"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row>
    <row r="248" spans="1:168"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row>
    <row r="249" spans="1:168"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row>
    <row r="250" spans="1:168"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row>
    <row r="251" spans="1:168"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row>
    <row r="252" spans="1:168"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row>
    <row r="253" spans="1:168"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row>
    <row r="254" spans="1:168"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row>
    <row r="255" spans="1:168"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row>
    <row r="256" spans="1:168"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row>
    <row r="257" spans="1:168"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row>
    <row r="259" spans="1:168"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row>
    <row r="260" spans="1:168" x14ac:dyDescent="0.3">
      <c r="A260" s="58" t="s">
        <v>265</v>
      </c>
      <c r="B260" s="58"/>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row>
    <row r="261" spans="1:168"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row>
    <row r="262" spans="1:168"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row>
    <row r="263" spans="1:168"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row>
    <row r="264" spans="1:168"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row>
    <row r="265" spans="1:168"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row>
    <row r="266" spans="1:168"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row>
    <row r="267" spans="1:168"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row>
    <row r="268" spans="1:168"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row>
    <row r="269" spans="1:168"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row>
    <row r="270" spans="1:168"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row>
    <row r="271" spans="1:168"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row>
    <row r="272" spans="1:168"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row>
    <row r="273" spans="1:168"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row>
    <row r="274" spans="1:168"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row>
    <row r="275" spans="1:168"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row>
    <row r="276" spans="1:168"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row>
    <row r="277" spans="1:168"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row>
    <row r="278" spans="1:168"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row>
    <row r="279" spans="1:168"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row>
    <row r="280" spans="1:168"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row>
    <row r="281" spans="1:168"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row>
    <row r="282" spans="1:168"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row>
    <row r="283" spans="1:168"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row>
    <row r="284" spans="1:168"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row>
    <row r="285" spans="1:168"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row>
    <row r="287" spans="1:168"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row>
  </sheetData>
  <mergeCells count="1">
    <mergeCell ref="A260:B260"/>
  </mergeCells>
  <conditionalFormatting sqref="BA287:BD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BH287:BK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BO287:BR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BV287:BY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AT287:AW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AM287:AP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AF287:AI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Y287:AB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R287:U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K287:N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D287:G287">
    <cfRule type="cellIs" dxfId="45" priority="43" operator="greaterThan">
      <formula>100.1</formula>
    </cfRule>
    <cfRule type="cellIs" dxfId="44" priority="44" operator="greaterThan">
      <formula>99.8</formula>
    </cfRule>
    <cfRule type="cellIs" dxfId="43" priority="45" operator="lessThan">
      <formula>99.8</formula>
    </cfRule>
  </conditionalFormatting>
  <conditionalFormatting sqref="CC287:CF287">
    <cfRule type="cellIs" dxfId="42" priority="40" operator="greaterThan">
      <formula>100.1</formula>
    </cfRule>
    <cfRule type="cellIs" dxfId="41" priority="41" operator="greaterThan">
      <formula>99.8</formula>
    </cfRule>
    <cfRule type="cellIs" dxfId="40" priority="42" operator="lessThan">
      <formula>99.8</formula>
    </cfRule>
  </conditionalFormatting>
  <conditionalFormatting sqref="CJ287:CM287">
    <cfRule type="cellIs" dxfId="39" priority="37" operator="greaterThan">
      <formula>100.1</formula>
    </cfRule>
    <cfRule type="cellIs" dxfId="38" priority="38" operator="greaterThan">
      <formula>99.8</formula>
    </cfRule>
    <cfRule type="cellIs" dxfId="37" priority="39" operator="lessThan">
      <formula>99.8</formula>
    </cfRule>
  </conditionalFormatting>
  <conditionalFormatting sqref="CQ287:CT287">
    <cfRule type="cellIs" dxfId="36" priority="34" operator="greaterThan">
      <formula>100.1</formula>
    </cfRule>
    <cfRule type="cellIs" dxfId="35" priority="35" operator="greaterThan">
      <formula>99.8</formula>
    </cfRule>
    <cfRule type="cellIs" dxfId="34" priority="36" operator="lessThan">
      <formula>99.8</formula>
    </cfRule>
  </conditionalFormatting>
  <conditionalFormatting sqref="CX287:DA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DE287:DH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DL287:DO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DS287:DV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DZ287:EC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EG287:EJ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EN287:EQ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EU287:EX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FB287:FE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FI287:FL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B10" sqref="B10:C33"/>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Discounts</v>
      </c>
      <c r="H2" s="41" t="s">
        <v>299</v>
      </c>
    </row>
    <row r="4" spans="2:17" x14ac:dyDescent="0.3">
      <c r="B4" s="25" t="s">
        <v>266</v>
      </c>
    </row>
    <row r="5" spans="2:17" hidden="1" x14ac:dyDescent="0.3">
      <c r="E5" s="39" t="str">
        <f t="shared" ref="E5:P5" si="0">E9&amp;$C$2</f>
        <v xml:space="preserve"> JUNIO 18Discounts</v>
      </c>
      <c r="F5" s="39" t="str">
        <f t="shared" si="0"/>
        <v xml:space="preserve"> JULIO 18Discounts</v>
      </c>
      <c r="G5" s="39" t="str">
        <f t="shared" si="0"/>
        <v xml:space="preserve"> AGOSTO 18Discounts</v>
      </c>
      <c r="H5" s="39" t="str">
        <f t="shared" si="0"/>
        <v xml:space="preserve"> SEPTIEMBRE 18Discounts</v>
      </c>
      <c r="I5" s="39" t="str">
        <f t="shared" si="0"/>
        <v xml:space="preserve"> OCTUBRE 18Discounts</v>
      </c>
      <c r="J5" s="39" t="str">
        <f t="shared" si="0"/>
        <v xml:space="preserve"> NOVIEMBRE 18Discounts</v>
      </c>
      <c r="K5" s="39" t="str">
        <f t="shared" si="0"/>
        <v xml:space="preserve"> DICIEMBRE 18Discounts</v>
      </c>
      <c r="L5" s="39" t="str">
        <f t="shared" si="0"/>
        <v xml:space="preserve"> ENERO 19Discounts</v>
      </c>
      <c r="M5" s="39" t="str">
        <f t="shared" si="0"/>
        <v xml:space="preserve"> FEBRERO 19Discounts</v>
      </c>
      <c r="N5" s="39" t="str">
        <f t="shared" si="0"/>
        <v xml:space="preserve"> MARZO 19Discounts</v>
      </c>
      <c r="O5" s="39" t="str">
        <f t="shared" si="0"/>
        <v xml:space="preserve"> ABRIL 19Discounts</v>
      </c>
      <c r="P5" s="39" t="str">
        <f t="shared" si="0"/>
        <v xml:space="preserve"> MAYO 19Discounts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JUNIO 18</v>
      </c>
      <c r="F9" s="6" t="str">
        <f t="array" ref="F9">INDEX('Aceite de Oliva'!$A$260:$YR$260,,MAX(IF('Aceite de Oliva'!$A$260:$YR$260&lt;&gt;"",COLUMN('Aceite de Oliva'!$A$260:$YR$260)))-(7*F8))</f>
        <v xml:space="preserve"> JULIO 18</v>
      </c>
      <c r="G9" s="6" t="str">
        <f t="array" ref="G9">INDEX('Aceite de Oliva'!$A$260:$YR$260,,MAX(IF('Aceite de Oliva'!$A$260:$YR$260&lt;&gt;"",COLUMN('Aceite de Oliva'!$A$260:$YR$260)))-(7*G8))</f>
        <v xml:space="preserve"> AGOSTO 18</v>
      </c>
      <c r="H9" s="6" t="str">
        <f t="array" ref="H9">INDEX('Aceite de Oliva'!$A$260:$YR$260,,MAX(IF('Aceite de Oliva'!$A$260:$YR$260&lt;&gt;"",COLUMN('Aceite de Oliva'!$A$260:$YR$260)))-(7*H8))</f>
        <v xml:space="preserve"> SEPTIEMBRE 18</v>
      </c>
      <c r="I9" s="6" t="str">
        <f t="array" ref="I9">INDEX('Aceite de Oliva'!$A$260:$YR$260,,MAX(IF('Aceite de Oliva'!$A$260:$YR$260&lt;&gt;"",COLUMN('Aceite de Oliva'!$A$260:$YR$260)))-(7*I8))</f>
        <v xml:space="preserve"> OCTUBRE 18</v>
      </c>
      <c r="J9" s="6" t="str">
        <f t="array" ref="J9">INDEX('Aceite de Oliva'!$A$260:$YR$260,,MAX(IF('Aceite de Oliva'!$A$260:$YR$260&lt;&gt;"",COLUMN('Aceite de Oliva'!$A$260:$YR$260)))-(7*J8))</f>
        <v xml:space="preserve"> NOVIEMBRE 18</v>
      </c>
      <c r="K9" s="6" t="str">
        <f t="array" ref="K9">INDEX('Aceite de Oliva'!$A$260:$YR$260,,MAX(IF('Aceite de Oliva'!$A$260:$YR$260&lt;&gt;"",COLUMN('Aceite de Oliva'!$A$260:$YR$260)))-(7*K8))</f>
        <v xml:space="preserve"> DICIEMBRE 18</v>
      </c>
      <c r="L9" s="6" t="str">
        <f t="array" ref="L9">INDEX('Aceite de Oliva'!$A$260:$YR$260,,MAX(IF('Aceite de Oliva'!$A$260:$YR$260&lt;&gt;"",COLUMN('Aceite de Oliva'!$A$260:$YR$260)))-(7*L8))</f>
        <v xml:space="preserve"> ENERO 19</v>
      </c>
      <c r="M9" s="6" t="str">
        <f t="array" ref="M9">INDEX('Aceite de Oliva'!$A$260:$YR$260,,MAX(IF('Aceite de Oliva'!$A$260:$YR$260&lt;&gt;"",COLUMN('Aceite de Oliva'!$A$260:$YR$260)))-(7*M8))</f>
        <v xml:space="preserve"> FEBRERO 19</v>
      </c>
      <c r="N9" s="6" t="str">
        <f t="array" ref="N9">INDEX('Aceite de Oliva'!$A$260:$YR$260,,MAX(IF('Aceite de Oliva'!$A$260:$YR$260&lt;&gt;"",COLUMN('Aceite de Oliva'!$A$260:$YR$260)))-(7*N8))</f>
        <v xml:space="preserve"> MARZO 19</v>
      </c>
      <c r="O9" s="6" t="str">
        <f t="array" ref="O9">INDEX('Aceite de Oliva'!$A$260:$YR$260,,MAX(IF('Aceite de Oliva'!$A$260:$YR$260&lt;&gt;"",COLUMN('Aceite de Oliva'!$A$260:$YR$260)))-(7*O8))</f>
        <v xml:space="preserve"> ABRIL 19</v>
      </c>
      <c r="P9" s="6" t="str">
        <f t="array" ref="P9">INDEX('Aceite de Oliva'!$A$260:$YR$260,,MAX(IF('Aceite de Oliva'!$A$260:$YR$260&lt;&gt;"",COLUMN('Aceite de Oliva'!$A$260:$YR$260))))</f>
        <v xml:space="preserve"> MAYO 19</v>
      </c>
    </row>
    <row r="10" spans="2:17" x14ac:dyDescent="0.3">
      <c r="B10" s="15"/>
      <c r="C10" s="24">
        <v>2.5</v>
      </c>
      <c r="E10" s="40">
        <f t="array" ref="E10">INDEX('Aceite Virgen Extra'!$A$259:$YR$285,MATCH($B10,'Aceite Virgen Extra'!$A$259:$A$285,0),MATCH(E$5,'Aceite Virgen Extra'!$A$259:$YR$259,0))</f>
        <v>0</v>
      </c>
      <c r="F10" s="40">
        <f t="array" ref="F10">INDEX('Aceite Virgen Extra'!$A$259:$YR$285,MATCH($B10,'Aceite Virgen Extra'!$A$259:$A$285,0),MATCH(F$5,'Aceite Virgen Extra'!$A$259:$YR$259,0))</f>
        <v>0</v>
      </c>
      <c r="G10" s="40">
        <f t="array" ref="G10">INDEX('Aceite Virgen Extra'!$A$259:$YR$285,MATCH($B10,'Aceite Virgen Extra'!$A$259:$A$285,0),MATCH(G$5,'Aceite Virgen Extra'!$A$259:$YR$259,0))</f>
        <v>0.32</v>
      </c>
      <c r="H10" s="40">
        <f t="array" ref="H10">INDEX('Aceite Virgen Extra'!$A$259:$YR$285,MATCH($B10,'Aceite Virgen Extra'!$A$259:$A$285,0),MATCH(H$5,'Aceite Virgen Extra'!$A$259:$YR$259,0))</f>
        <v>0</v>
      </c>
      <c r="I10" s="40">
        <f t="array" ref="I10">INDEX('Aceite Virgen Extra'!$A$259:$YR$285,MATCH($B10,'Aceite Virgen Extra'!$A$259:$A$285,0),MATCH(I$5,'Aceite Virgen Extra'!$A$259:$YR$259,0))</f>
        <v>0</v>
      </c>
      <c r="J10" s="40">
        <f t="array" ref="J10">INDEX('Aceite Virgen Extra'!$A$259:$YR$285,MATCH($B10,'Aceite Virgen Extra'!$A$259:$A$285,0),MATCH(J$5,'Aceite Virgen Extra'!$A$259:$YR$259,0))</f>
        <v>0.75</v>
      </c>
      <c r="K10" s="40">
        <f t="array" ref="K10">INDEX('Aceite Virgen Extra'!$A$259:$YR$285,MATCH($B10,'Aceite Virgen Extra'!$A$259:$A$285,0),MATCH(K$5,'Aceite Virgen Extra'!$A$259:$YR$259,0))</f>
        <v>0.28000000000000003</v>
      </c>
      <c r="L10" s="40">
        <f t="array" ref="L10">INDEX('Aceite Virgen Extra'!$A$259:$YR$285,MATCH($B10,'Aceite Virgen Extra'!$A$259:$A$285,0),MATCH(L$5,'Aceite Virgen Extra'!$A$259:$YR$259,0))</f>
        <v>0</v>
      </c>
      <c r="M10" s="40">
        <f t="array" ref="M10">INDEX('Aceite Virgen Extra'!$A$259:$YR$285,MATCH($B10,'Aceite Virgen Extra'!$A$259:$A$285,0),MATCH(M$5,'Aceite Virgen Extra'!$A$259:$YR$259,0))</f>
        <v>0</v>
      </c>
      <c r="N10" s="40">
        <f t="array" ref="N10">INDEX('Aceite Virgen Extra'!$A$259:$YR$285,MATCH($B10,'Aceite Virgen Extra'!$A$259:$A$285,0),MATCH(N$5,'Aceite Virgen Extra'!$A$259:$YR$259,0))</f>
        <v>3.49</v>
      </c>
      <c r="O10" s="40">
        <f t="array" ref="O10">INDEX('Aceite Virgen Extra'!$A$259:$YR$285,MATCH($B10,'Aceite Virgen Extra'!$A$259:$A$285,0),MATCH(O$5,'Aceite Virgen Extra'!$A$259:$YR$259,0))</f>
        <v>2.29</v>
      </c>
      <c r="P10" s="40">
        <f t="array" ref="P10">INDEX('Aceite Virgen Extra'!$A$259:$YR$285,MATCH($B10,'Aceite Virgen Extra'!$A$259:$A$285,0),MATCH(P$5,'Aceite Virgen Extra'!$A$259:$YR$259,0))</f>
        <v>2.79</v>
      </c>
    </row>
    <row r="11" spans="2:17" x14ac:dyDescent="0.3">
      <c r="B11" s="19">
        <f t="shared" ref="B11:B33" si="1">C10</f>
        <v>2.5</v>
      </c>
      <c r="C11" s="18">
        <f>ROUND(B11+$C$7,2)</f>
        <v>2.7</v>
      </c>
      <c r="E11" s="40">
        <f t="array" ref="E11">INDEX('Aceite Virgen Extra'!$A$259:$YR$285,MATCH($B11,'Aceite Virgen Extra'!$A$259:$A$285,0),MATCH(E$5,'Aceite Virgen Extra'!$A$259:$YR$259,0))</f>
        <v>0</v>
      </c>
      <c r="F11" s="40">
        <f t="array" ref="F11">INDEX('Aceite Virgen Extra'!$A$259:$YR$285,MATCH($B11,'Aceite Virgen Extra'!$A$259:$A$285,0),MATCH(F$5,'Aceite Virgen Extra'!$A$259:$YR$259,0))</f>
        <v>0</v>
      </c>
      <c r="G11" s="40">
        <f t="array" ref="G11">INDEX('Aceite Virgen Extra'!$A$259:$YR$285,MATCH($B11,'Aceite Virgen Extra'!$A$259:$A$285,0),MATCH(G$5,'Aceite Virgen Extra'!$A$259:$YR$259,0))</f>
        <v>0</v>
      </c>
      <c r="H11" s="40">
        <f t="array" ref="H11">INDEX('Aceite Virgen Extra'!$A$259:$YR$285,MATCH($B11,'Aceite Virgen Extra'!$A$259:$A$285,0),MATCH(H$5,'Aceite Virgen Extra'!$A$259:$YR$259,0))</f>
        <v>0</v>
      </c>
      <c r="I11" s="40">
        <f t="array" ref="I11">INDEX('Aceite Virgen Extra'!$A$259:$YR$285,MATCH($B11,'Aceite Virgen Extra'!$A$259:$A$285,0),MATCH(I$5,'Aceite Virgen Extra'!$A$259:$YR$259,0))</f>
        <v>0.25</v>
      </c>
      <c r="J11" s="40">
        <f t="array" ref="J11">INDEX('Aceite Virgen Extra'!$A$259:$YR$285,MATCH($B11,'Aceite Virgen Extra'!$A$259:$A$285,0),MATCH(J$5,'Aceite Virgen Extra'!$A$259:$YR$259,0))</f>
        <v>0.83</v>
      </c>
      <c r="K11" s="40">
        <f t="array" ref="K11">INDEX('Aceite Virgen Extra'!$A$259:$YR$285,MATCH($B11,'Aceite Virgen Extra'!$A$259:$A$285,0),MATCH(K$5,'Aceite Virgen Extra'!$A$259:$YR$259,0))</f>
        <v>0.37</v>
      </c>
      <c r="L11" s="40">
        <f t="array" ref="L11">INDEX('Aceite Virgen Extra'!$A$259:$YR$285,MATCH($B11,'Aceite Virgen Extra'!$A$259:$A$285,0),MATCH(L$5,'Aceite Virgen Extra'!$A$259:$YR$259,0))</f>
        <v>0.55000000000000004</v>
      </c>
      <c r="M11" s="40">
        <f t="array" ref="M11">INDEX('Aceite Virgen Extra'!$A$259:$YR$285,MATCH($B11,'Aceite Virgen Extra'!$A$259:$A$285,0),MATCH(M$5,'Aceite Virgen Extra'!$A$259:$YR$259,0))</f>
        <v>0</v>
      </c>
      <c r="N11" s="40">
        <f t="array" ref="N11">INDEX('Aceite Virgen Extra'!$A$259:$YR$285,MATCH($B11,'Aceite Virgen Extra'!$A$259:$A$285,0),MATCH(N$5,'Aceite Virgen Extra'!$A$259:$YR$259,0))</f>
        <v>0</v>
      </c>
      <c r="O11" s="40">
        <f t="array" ref="O11">INDEX('Aceite Virgen Extra'!$A$259:$YR$285,MATCH($B11,'Aceite Virgen Extra'!$A$259:$A$285,0),MATCH(O$5,'Aceite Virgen Extra'!$A$259:$YR$259,0))</f>
        <v>1.27</v>
      </c>
      <c r="P11" s="40">
        <f t="array" ref="P11">INDEX('Aceite Virgen Extra'!$A$259:$YR$285,MATCH($B11,'Aceite Virgen Extra'!$A$259:$A$285,0),MATCH(P$5,'Aceite Virgen Extra'!$A$259:$YR$259,0))</f>
        <v>3.2899999999999996</v>
      </c>
    </row>
    <row r="12" spans="2:17" x14ac:dyDescent="0.3">
      <c r="B12" s="19">
        <f t="shared" si="1"/>
        <v>2.7</v>
      </c>
      <c r="C12" s="18">
        <f t="shared" ref="C12:C32" si="2">ROUND(B12+$C$7,2)</f>
        <v>2.9</v>
      </c>
      <c r="E12" s="40">
        <f t="array" ref="E12">INDEX('Aceite Virgen Extra'!$A$259:$YR$285,MATCH($B12,'Aceite Virgen Extra'!$A$259:$A$285,0),MATCH(E$5,'Aceite Virgen Extra'!$A$259:$YR$259,0))</f>
        <v>0</v>
      </c>
      <c r="F12" s="40">
        <f t="array" ref="F12">INDEX('Aceite Virgen Extra'!$A$259:$YR$285,MATCH($B12,'Aceite Virgen Extra'!$A$259:$A$285,0),MATCH(F$5,'Aceite Virgen Extra'!$A$259:$YR$259,0))</f>
        <v>0</v>
      </c>
      <c r="G12" s="40">
        <f t="array" ref="G12">INDEX('Aceite Virgen Extra'!$A$259:$YR$285,MATCH($B12,'Aceite Virgen Extra'!$A$259:$A$285,0),MATCH(G$5,'Aceite Virgen Extra'!$A$259:$YR$259,0))</f>
        <v>0</v>
      </c>
      <c r="H12" s="40">
        <f t="array" ref="H12">INDEX('Aceite Virgen Extra'!$A$259:$YR$285,MATCH($B12,'Aceite Virgen Extra'!$A$259:$A$285,0),MATCH(H$5,'Aceite Virgen Extra'!$A$259:$YR$259,0))</f>
        <v>0</v>
      </c>
      <c r="I12" s="40">
        <f t="array" ref="I12">INDEX('Aceite Virgen Extra'!$A$259:$YR$285,MATCH($B12,'Aceite Virgen Extra'!$A$259:$A$285,0),MATCH(I$5,'Aceite Virgen Extra'!$A$259:$YR$259,0))</f>
        <v>1.46</v>
      </c>
      <c r="J12" s="40">
        <f t="array" ref="J12">INDEX('Aceite Virgen Extra'!$A$259:$YR$285,MATCH($B12,'Aceite Virgen Extra'!$A$259:$A$285,0),MATCH(J$5,'Aceite Virgen Extra'!$A$259:$YR$259,0))</f>
        <v>0.3</v>
      </c>
      <c r="K12" s="40">
        <f t="array" ref="K12">INDEX('Aceite Virgen Extra'!$A$259:$YR$285,MATCH($B12,'Aceite Virgen Extra'!$A$259:$A$285,0),MATCH(K$5,'Aceite Virgen Extra'!$A$259:$YR$259,0))</f>
        <v>0</v>
      </c>
      <c r="L12" s="40">
        <f t="array" ref="L12">INDEX('Aceite Virgen Extra'!$A$259:$YR$285,MATCH($B12,'Aceite Virgen Extra'!$A$259:$A$285,0),MATCH(L$5,'Aceite Virgen Extra'!$A$259:$YR$259,0))</f>
        <v>0</v>
      </c>
      <c r="M12" s="40">
        <f t="array" ref="M12">INDEX('Aceite Virgen Extra'!$A$259:$YR$285,MATCH($B12,'Aceite Virgen Extra'!$A$259:$A$285,0),MATCH(M$5,'Aceite Virgen Extra'!$A$259:$YR$259,0))</f>
        <v>0</v>
      </c>
      <c r="N12" s="40">
        <f t="array" ref="N12">INDEX('Aceite Virgen Extra'!$A$259:$YR$285,MATCH($B12,'Aceite Virgen Extra'!$A$259:$A$285,0),MATCH(N$5,'Aceite Virgen Extra'!$A$259:$YR$259,0))</f>
        <v>0.68</v>
      </c>
      <c r="O12" s="40">
        <f t="array" ref="O12">INDEX('Aceite Virgen Extra'!$A$259:$YR$285,MATCH($B12,'Aceite Virgen Extra'!$A$259:$A$285,0),MATCH(O$5,'Aceite Virgen Extra'!$A$259:$YR$259,0))</f>
        <v>3.54</v>
      </c>
      <c r="P12" s="40">
        <f t="array" ref="P12">INDEX('Aceite Virgen Extra'!$A$259:$YR$285,MATCH($B12,'Aceite Virgen Extra'!$A$259:$A$285,0),MATCH(P$5,'Aceite Virgen Extra'!$A$259:$YR$259,0))</f>
        <v>0.31</v>
      </c>
    </row>
    <row r="13" spans="2:17" x14ac:dyDescent="0.3">
      <c r="B13" s="19">
        <f t="shared" si="1"/>
        <v>2.9</v>
      </c>
      <c r="C13" s="18">
        <f t="shared" si="2"/>
        <v>3.1</v>
      </c>
      <c r="E13" s="40">
        <f t="array" ref="E13">INDEX('Aceite Virgen Extra'!$A$259:$YR$285,MATCH($B13,'Aceite Virgen Extra'!$A$259:$A$285,0),MATCH(E$5,'Aceite Virgen Extra'!$A$259:$YR$259,0))</f>
        <v>0</v>
      </c>
      <c r="F13" s="40">
        <f t="array" ref="F13">INDEX('Aceite Virgen Extra'!$A$259:$YR$285,MATCH($B13,'Aceite Virgen Extra'!$A$259:$A$285,0),MATCH(F$5,'Aceite Virgen Extra'!$A$259:$YR$259,0))</f>
        <v>0.85</v>
      </c>
      <c r="G13" s="40">
        <f t="array" ref="G13">INDEX('Aceite Virgen Extra'!$A$259:$YR$285,MATCH($B13,'Aceite Virgen Extra'!$A$259:$A$285,0),MATCH(G$5,'Aceite Virgen Extra'!$A$259:$YR$259,0))</f>
        <v>0</v>
      </c>
      <c r="H13" s="40">
        <f t="array" ref="H13">INDEX('Aceite Virgen Extra'!$A$259:$YR$285,MATCH($B13,'Aceite Virgen Extra'!$A$259:$A$285,0),MATCH(H$5,'Aceite Virgen Extra'!$A$259:$YR$259,0))</f>
        <v>0.51</v>
      </c>
      <c r="I13" s="40">
        <f t="array" ref="I13">INDEX('Aceite Virgen Extra'!$A$259:$YR$285,MATCH($B13,'Aceite Virgen Extra'!$A$259:$A$285,0),MATCH(I$5,'Aceite Virgen Extra'!$A$259:$YR$259,0))</f>
        <v>0.56000000000000005</v>
      </c>
      <c r="J13" s="40">
        <f t="array" ref="J13">INDEX('Aceite Virgen Extra'!$A$259:$YR$285,MATCH($B13,'Aceite Virgen Extra'!$A$259:$A$285,0),MATCH(J$5,'Aceite Virgen Extra'!$A$259:$YR$259,0))</f>
        <v>0</v>
      </c>
      <c r="K13" s="40">
        <f t="array" ref="K13">INDEX('Aceite Virgen Extra'!$A$259:$YR$285,MATCH($B13,'Aceite Virgen Extra'!$A$259:$A$285,0),MATCH(K$5,'Aceite Virgen Extra'!$A$259:$YR$259,0))</f>
        <v>0.44</v>
      </c>
      <c r="L13" s="40">
        <f t="array" ref="L13">INDEX('Aceite Virgen Extra'!$A$259:$YR$285,MATCH($B13,'Aceite Virgen Extra'!$A$259:$A$285,0),MATCH(L$5,'Aceite Virgen Extra'!$A$259:$YR$259,0))</f>
        <v>2.16</v>
      </c>
      <c r="M13" s="40">
        <f t="array" ref="M13">INDEX('Aceite Virgen Extra'!$A$259:$YR$285,MATCH($B13,'Aceite Virgen Extra'!$A$259:$A$285,0),MATCH(M$5,'Aceite Virgen Extra'!$A$259:$YR$259,0))</f>
        <v>0.96</v>
      </c>
      <c r="N13" s="40">
        <f t="array" ref="N13">INDEX('Aceite Virgen Extra'!$A$259:$YR$285,MATCH($B13,'Aceite Virgen Extra'!$A$259:$A$285,0),MATCH(N$5,'Aceite Virgen Extra'!$A$259:$YR$259,0))</f>
        <v>6.1400000000000006</v>
      </c>
      <c r="O13" s="40">
        <f t="array" ref="O13">INDEX('Aceite Virgen Extra'!$A$259:$YR$285,MATCH($B13,'Aceite Virgen Extra'!$A$259:$A$285,0),MATCH(O$5,'Aceite Virgen Extra'!$A$259:$YR$259,0))</f>
        <v>0</v>
      </c>
      <c r="P13" s="40">
        <f t="array" ref="P13">INDEX('Aceite Virgen Extra'!$A$259:$YR$285,MATCH($B13,'Aceite Virgen Extra'!$A$259:$A$285,0),MATCH(P$5,'Aceite Virgen Extra'!$A$259:$YR$259,0))</f>
        <v>3.54</v>
      </c>
    </row>
    <row r="14" spans="2:17" x14ac:dyDescent="0.3">
      <c r="B14" s="19">
        <f t="shared" si="1"/>
        <v>3.1</v>
      </c>
      <c r="C14" s="18">
        <f t="shared" si="2"/>
        <v>3.3</v>
      </c>
      <c r="E14" s="40">
        <f t="array" ref="E14">INDEX('Aceite Virgen Extra'!$A$259:$YR$285,MATCH($B14,'Aceite Virgen Extra'!$A$259:$A$285,0),MATCH(E$5,'Aceite Virgen Extra'!$A$259:$YR$259,0))</f>
        <v>0.23</v>
      </c>
      <c r="F14" s="40">
        <f t="array" ref="F14">INDEX('Aceite Virgen Extra'!$A$259:$YR$285,MATCH($B14,'Aceite Virgen Extra'!$A$259:$A$285,0),MATCH(F$5,'Aceite Virgen Extra'!$A$259:$YR$259,0))</f>
        <v>0.49</v>
      </c>
      <c r="G14" s="40">
        <f t="array" ref="G14">INDEX('Aceite Virgen Extra'!$A$259:$YR$285,MATCH($B14,'Aceite Virgen Extra'!$A$259:$A$285,0),MATCH(G$5,'Aceite Virgen Extra'!$A$259:$YR$259,0))</f>
        <v>0</v>
      </c>
      <c r="H14" s="40">
        <f t="array" ref="H14">INDEX('Aceite Virgen Extra'!$A$259:$YR$285,MATCH($B14,'Aceite Virgen Extra'!$A$259:$A$285,0),MATCH(H$5,'Aceite Virgen Extra'!$A$259:$YR$259,0))</f>
        <v>0.56999999999999995</v>
      </c>
      <c r="I14" s="40">
        <f t="array" ref="I14">INDEX('Aceite Virgen Extra'!$A$259:$YR$285,MATCH($B14,'Aceite Virgen Extra'!$A$259:$A$285,0),MATCH(I$5,'Aceite Virgen Extra'!$A$259:$YR$259,0))</f>
        <v>2.3200000000000003</v>
      </c>
      <c r="J14" s="40">
        <f t="array" ref="J14">INDEX('Aceite Virgen Extra'!$A$259:$YR$285,MATCH($B14,'Aceite Virgen Extra'!$A$259:$A$285,0),MATCH(J$5,'Aceite Virgen Extra'!$A$259:$YR$259,0))</f>
        <v>0.28000000000000003</v>
      </c>
      <c r="K14" s="40">
        <f t="array" ref="K14">INDEX('Aceite Virgen Extra'!$A$259:$YR$285,MATCH($B14,'Aceite Virgen Extra'!$A$259:$A$285,0),MATCH(K$5,'Aceite Virgen Extra'!$A$259:$YR$259,0))</f>
        <v>0</v>
      </c>
      <c r="L14" s="40">
        <f t="array" ref="L14">INDEX('Aceite Virgen Extra'!$A$259:$YR$285,MATCH($B14,'Aceite Virgen Extra'!$A$259:$A$285,0),MATCH(L$5,'Aceite Virgen Extra'!$A$259:$YR$259,0))</f>
        <v>1.68</v>
      </c>
      <c r="M14" s="40">
        <f t="array" ref="M14">INDEX('Aceite Virgen Extra'!$A$259:$YR$285,MATCH($B14,'Aceite Virgen Extra'!$A$259:$A$285,0),MATCH(M$5,'Aceite Virgen Extra'!$A$259:$YR$259,0))</f>
        <v>0.76</v>
      </c>
      <c r="N14" s="40">
        <f t="array" ref="N14">INDEX('Aceite Virgen Extra'!$A$259:$YR$285,MATCH($B14,'Aceite Virgen Extra'!$A$259:$A$285,0),MATCH(N$5,'Aceite Virgen Extra'!$A$259:$YR$259,0))</f>
        <v>0.7</v>
      </c>
      <c r="O14" s="40">
        <f t="array" ref="O14">INDEX('Aceite Virgen Extra'!$A$259:$YR$285,MATCH($B14,'Aceite Virgen Extra'!$A$259:$A$285,0),MATCH(O$5,'Aceite Virgen Extra'!$A$259:$YR$259,0))</f>
        <v>0</v>
      </c>
      <c r="P14" s="40">
        <f t="array" ref="P14">INDEX('Aceite Virgen Extra'!$A$259:$YR$285,MATCH($B14,'Aceite Virgen Extra'!$A$259:$A$285,0),MATCH(P$5,'Aceite Virgen Extra'!$A$259:$YR$259,0))</f>
        <v>2.02</v>
      </c>
    </row>
    <row r="15" spans="2:17" x14ac:dyDescent="0.3">
      <c r="B15" s="19">
        <f t="shared" si="1"/>
        <v>3.3</v>
      </c>
      <c r="C15" s="18">
        <f t="shared" si="2"/>
        <v>3.5</v>
      </c>
      <c r="E15" s="40">
        <f t="array" ref="E15">INDEX('Aceite Virgen Extra'!$A$259:$YR$285,MATCH($B15,'Aceite Virgen Extra'!$A$259:$A$285,0),MATCH(E$5,'Aceite Virgen Extra'!$A$259:$YR$259,0))</f>
        <v>0.32</v>
      </c>
      <c r="F15" s="40">
        <f t="array" ref="F15">INDEX('Aceite Virgen Extra'!$A$259:$YR$285,MATCH($B15,'Aceite Virgen Extra'!$A$259:$A$285,0),MATCH(F$5,'Aceite Virgen Extra'!$A$259:$YR$259,0))</f>
        <v>0</v>
      </c>
      <c r="G15" s="40">
        <f t="array" ref="G15">INDEX('Aceite Virgen Extra'!$A$259:$YR$285,MATCH($B15,'Aceite Virgen Extra'!$A$259:$A$285,0),MATCH(G$5,'Aceite Virgen Extra'!$A$259:$YR$259,0))</f>
        <v>0</v>
      </c>
      <c r="H15" s="40">
        <f t="array" ref="H15">INDEX('Aceite Virgen Extra'!$A$259:$YR$285,MATCH($B15,'Aceite Virgen Extra'!$A$259:$A$285,0),MATCH(H$5,'Aceite Virgen Extra'!$A$259:$YR$259,0))</f>
        <v>2.2000000000000002</v>
      </c>
      <c r="I15" s="40">
        <f t="array" ref="I15">INDEX('Aceite Virgen Extra'!$A$259:$YR$285,MATCH($B15,'Aceite Virgen Extra'!$A$259:$A$285,0),MATCH(I$5,'Aceite Virgen Extra'!$A$259:$YR$259,0))</f>
        <v>3.42</v>
      </c>
      <c r="J15" s="40">
        <f t="array" ref="J15">INDEX('Aceite Virgen Extra'!$A$259:$YR$285,MATCH($B15,'Aceite Virgen Extra'!$A$259:$A$285,0),MATCH(J$5,'Aceite Virgen Extra'!$A$259:$YR$259,0))</f>
        <v>2.09</v>
      </c>
      <c r="K15" s="40">
        <f t="array" ref="K15">INDEX('Aceite Virgen Extra'!$A$259:$YR$285,MATCH($B15,'Aceite Virgen Extra'!$A$259:$A$285,0),MATCH(K$5,'Aceite Virgen Extra'!$A$259:$YR$259,0))</f>
        <v>1.3599999999999999</v>
      </c>
      <c r="L15" s="40">
        <f t="array" ref="L15">INDEX('Aceite Virgen Extra'!$A$259:$YR$285,MATCH($B15,'Aceite Virgen Extra'!$A$259:$A$285,0),MATCH(L$5,'Aceite Virgen Extra'!$A$259:$YR$259,0))</f>
        <v>1.87</v>
      </c>
      <c r="M15" s="40">
        <f t="array" ref="M15">INDEX('Aceite Virgen Extra'!$A$259:$YR$285,MATCH($B15,'Aceite Virgen Extra'!$A$259:$A$285,0),MATCH(M$5,'Aceite Virgen Extra'!$A$259:$YR$259,0))</f>
        <v>6.1999999999999993</v>
      </c>
      <c r="N15" s="40">
        <f t="array" ref="N15">INDEX('Aceite Virgen Extra'!$A$259:$YR$285,MATCH($B15,'Aceite Virgen Extra'!$A$259:$A$285,0),MATCH(N$5,'Aceite Virgen Extra'!$A$259:$YR$259,0))</f>
        <v>23.37</v>
      </c>
      <c r="O15" s="40">
        <f t="array" ref="O15">INDEX('Aceite Virgen Extra'!$A$259:$YR$285,MATCH($B15,'Aceite Virgen Extra'!$A$259:$A$285,0),MATCH(O$5,'Aceite Virgen Extra'!$A$259:$YR$259,0))</f>
        <v>8.8999999999999986</v>
      </c>
      <c r="P15" s="40">
        <f t="array" ref="P15">INDEX('Aceite Virgen Extra'!$A$259:$YR$285,MATCH($B15,'Aceite Virgen Extra'!$A$259:$A$285,0),MATCH(P$5,'Aceite Virgen Extra'!$A$259:$YR$259,0))</f>
        <v>1.71</v>
      </c>
    </row>
    <row r="16" spans="2:17" x14ac:dyDescent="0.3">
      <c r="B16" s="19">
        <f t="shared" si="1"/>
        <v>3.5</v>
      </c>
      <c r="C16" s="18">
        <f t="shared" si="2"/>
        <v>3.7</v>
      </c>
      <c r="E16" s="40">
        <f t="array" ref="E16">INDEX('Aceite Virgen Extra'!$A$259:$YR$285,MATCH($B16,'Aceite Virgen Extra'!$A$259:$A$285,0),MATCH(E$5,'Aceite Virgen Extra'!$A$259:$YR$259,0))</f>
        <v>13.38</v>
      </c>
      <c r="F16" s="40">
        <f t="array" ref="F16">INDEX('Aceite Virgen Extra'!$A$259:$YR$285,MATCH($B16,'Aceite Virgen Extra'!$A$259:$A$285,0),MATCH(F$5,'Aceite Virgen Extra'!$A$259:$YR$259,0))</f>
        <v>22.090000000000003</v>
      </c>
      <c r="G16" s="40">
        <f t="array" ref="G16">INDEX('Aceite Virgen Extra'!$A$259:$YR$285,MATCH($B16,'Aceite Virgen Extra'!$A$259:$A$285,0),MATCH(G$5,'Aceite Virgen Extra'!$A$259:$YR$259,0))</f>
        <v>27.3</v>
      </c>
      <c r="H16" s="40">
        <f t="array" ref="H16">INDEX('Aceite Virgen Extra'!$A$259:$YR$285,MATCH($B16,'Aceite Virgen Extra'!$A$259:$A$285,0),MATCH(H$5,'Aceite Virgen Extra'!$A$259:$YR$259,0))</f>
        <v>16.36</v>
      </c>
      <c r="I16" s="40">
        <f t="array" ref="I16">INDEX('Aceite Virgen Extra'!$A$259:$YR$285,MATCH($B16,'Aceite Virgen Extra'!$A$259:$A$285,0),MATCH(I$5,'Aceite Virgen Extra'!$A$259:$YR$259,0))</f>
        <v>13.82</v>
      </c>
      <c r="J16" s="40">
        <f t="array" ref="J16">INDEX('Aceite Virgen Extra'!$A$259:$YR$285,MATCH($B16,'Aceite Virgen Extra'!$A$259:$A$285,0),MATCH(J$5,'Aceite Virgen Extra'!$A$259:$YR$259,0))</f>
        <v>17.04</v>
      </c>
      <c r="K16" s="40">
        <f t="array" ref="K16">INDEX('Aceite Virgen Extra'!$A$259:$YR$285,MATCH($B16,'Aceite Virgen Extra'!$A$259:$A$285,0),MATCH(K$5,'Aceite Virgen Extra'!$A$259:$YR$259,0))</f>
        <v>7.77</v>
      </c>
      <c r="L16" s="40">
        <f t="array" ref="L16">INDEX('Aceite Virgen Extra'!$A$259:$YR$285,MATCH($B16,'Aceite Virgen Extra'!$A$259:$A$285,0),MATCH(L$5,'Aceite Virgen Extra'!$A$259:$YR$259,0))</f>
        <v>14.34</v>
      </c>
      <c r="M16" s="40">
        <f t="array" ref="M16">INDEX('Aceite Virgen Extra'!$A$259:$YR$285,MATCH($B16,'Aceite Virgen Extra'!$A$259:$A$285,0),MATCH(M$5,'Aceite Virgen Extra'!$A$259:$YR$259,0))</f>
        <v>13.459999999999997</v>
      </c>
      <c r="N16" s="40">
        <f t="array" ref="N16">INDEX('Aceite Virgen Extra'!$A$259:$YR$285,MATCH($B16,'Aceite Virgen Extra'!$A$259:$A$285,0),MATCH(N$5,'Aceite Virgen Extra'!$A$259:$YR$259,0))</f>
        <v>17.97</v>
      </c>
      <c r="O16" s="40">
        <f t="array" ref="O16">INDEX('Aceite Virgen Extra'!$A$259:$YR$285,MATCH($B16,'Aceite Virgen Extra'!$A$259:$A$285,0),MATCH(O$5,'Aceite Virgen Extra'!$A$259:$YR$259,0))</f>
        <v>20.66</v>
      </c>
      <c r="P16" s="40">
        <f t="array" ref="P16">INDEX('Aceite Virgen Extra'!$A$259:$YR$285,MATCH($B16,'Aceite Virgen Extra'!$A$259:$A$285,0),MATCH(P$5,'Aceite Virgen Extra'!$A$259:$YR$259,0))</f>
        <v>39.940000000000005</v>
      </c>
    </row>
    <row r="17" spans="2:16" x14ac:dyDescent="0.3">
      <c r="B17" s="19">
        <f t="shared" si="1"/>
        <v>3.7</v>
      </c>
      <c r="C17" s="18">
        <f t="shared" si="2"/>
        <v>3.9</v>
      </c>
      <c r="E17" s="40">
        <f t="array" ref="E17">INDEX('Aceite Virgen Extra'!$A$259:$YR$285,MATCH($B17,'Aceite Virgen Extra'!$A$259:$A$285,0),MATCH(E$5,'Aceite Virgen Extra'!$A$259:$YR$259,0))</f>
        <v>7.7700000000000005</v>
      </c>
      <c r="F17" s="40">
        <f t="array" ref="F17">INDEX('Aceite Virgen Extra'!$A$259:$YR$285,MATCH($B17,'Aceite Virgen Extra'!$A$259:$A$285,0),MATCH(F$5,'Aceite Virgen Extra'!$A$259:$YR$259,0))</f>
        <v>9.17</v>
      </c>
      <c r="G17" s="40">
        <f t="array" ref="G17">INDEX('Aceite Virgen Extra'!$A$259:$YR$285,MATCH($B17,'Aceite Virgen Extra'!$A$259:$A$285,0),MATCH(G$5,'Aceite Virgen Extra'!$A$259:$YR$259,0))</f>
        <v>16.39</v>
      </c>
      <c r="H17" s="40">
        <f t="array" ref="H17">INDEX('Aceite Virgen Extra'!$A$259:$YR$285,MATCH($B17,'Aceite Virgen Extra'!$A$259:$A$285,0),MATCH(H$5,'Aceite Virgen Extra'!$A$259:$YR$259,0))</f>
        <v>15.09</v>
      </c>
      <c r="I17" s="40">
        <f t="array" ref="I17">INDEX('Aceite Virgen Extra'!$A$259:$YR$285,MATCH($B17,'Aceite Virgen Extra'!$A$259:$A$285,0),MATCH(I$5,'Aceite Virgen Extra'!$A$259:$YR$259,0))</f>
        <v>20.05</v>
      </c>
      <c r="J17" s="40">
        <f t="array" ref="J17">INDEX('Aceite Virgen Extra'!$A$259:$YR$285,MATCH($B17,'Aceite Virgen Extra'!$A$259:$A$285,0),MATCH(J$5,'Aceite Virgen Extra'!$A$259:$YR$259,0))</f>
        <v>17.7</v>
      </c>
      <c r="K17" s="40">
        <f t="array" ref="K17">INDEX('Aceite Virgen Extra'!$A$259:$YR$285,MATCH($B17,'Aceite Virgen Extra'!$A$259:$A$285,0),MATCH(K$5,'Aceite Virgen Extra'!$A$259:$YR$259,0))</f>
        <v>15.12</v>
      </c>
      <c r="L17" s="40">
        <f t="array" ref="L17">INDEX('Aceite Virgen Extra'!$A$259:$YR$285,MATCH($B17,'Aceite Virgen Extra'!$A$259:$A$285,0),MATCH(L$5,'Aceite Virgen Extra'!$A$259:$YR$259,0))</f>
        <v>14.66</v>
      </c>
      <c r="M17" s="40">
        <f t="array" ref="M17">INDEX('Aceite Virgen Extra'!$A$259:$YR$285,MATCH($B17,'Aceite Virgen Extra'!$A$259:$A$285,0),MATCH(M$5,'Aceite Virgen Extra'!$A$259:$YR$259,0))</f>
        <v>24.26</v>
      </c>
      <c r="N17" s="40">
        <f t="array" ref="N17">INDEX('Aceite Virgen Extra'!$A$259:$YR$285,MATCH($B17,'Aceite Virgen Extra'!$A$259:$A$285,0),MATCH(N$5,'Aceite Virgen Extra'!$A$259:$YR$259,0))</f>
        <v>24.01</v>
      </c>
      <c r="O17" s="40">
        <f t="array" ref="O17">INDEX('Aceite Virgen Extra'!$A$259:$YR$285,MATCH($B17,'Aceite Virgen Extra'!$A$259:$A$285,0),MATCH(O$5,'Aceite Virgen Extra'!$A$259:$YR$259,0))</f>
        <v>28.45</v>
      </c>
      <c r="P17" s="40">
        <f t="array" ref="P17">INDEX('Aceite Virgen Extra'!$A$259:$YR$285,MATCH($B17,'Aceite Virgen Extra'!$A$259:$A$285,0),MATCH(P$5,'Aceite Virgen Extra'!$A$259:$YR$259,0))</f>
        <v>18.62</v>
      </c>
    </row>
    <row r="18" spans="2:16" x14ac:dyDescent="0.3">
      <c r="B18" s="19">
        <f t="shared" si="1"/>
        <v>3.9</v>
      </c>
      <c r="C18" s="18">
        <f t="shared" si="2"/>
        <v>4.0999999999999996</v>
      </c>
      <c r="E18" s="40">
        <f t="array" ref="E18">INDEX('Aceite Virgen Extra'!$A$259:$YR$285,MATCH($B18,'Aceite Virgen Extra'!$A$259:$A$285,0),MATCH(E$5,'Aceite Virgen Extra'!$A$259:$YR$259,0))</f>
        <v>36.120000000000005</v>
      </c>
      <c r="F18" s="40">
        <f t="array" ref="F18">INDEX('Aceite Virgen Extra'!$A$259:$YR$285,MATCH($B18,'Aceite Virgen Extra'!$A$259:$A$285,0),MATCH(F$5,'Aceite Virgen Extra'!$A$259:$YR$259,0))</f>
        <v>37.9</v>
      </c>
      <c r="G18" s="40">
        <f t="array" ref="G18">INDEX('Aceite Virgen Extra'!$A$259:$YR$285,MATCH($B18,'Aceite Virgen Extra'!$A$259:$A$285,0),MATCH(G$5,'Aceite Virgen Extra'!$A$259:$YR$259,0))</f>
        <v>24.21</v>
      </c>
      <c r="H18" s="40">
        <f t="array" ref="H18">INDEX('Aceite Virgen Extra'!$A$259:$YR$285,MATCH($B18,'Aceite Virgen Extra'!$A$259:$A$285,0),MATCH(H$5,'Aceite Virgen Extra'!$A$259:$YR$259,0))</f>
        <v>34.07</v>
      </c>
      <c r="I18" s="40">
        <f t="array" ref="I18">INDEX('Aceite Virgen Extra'!$A$259:$YR$285,MATCH($B18,'Aceite Virgen Extra'!$A$259:$A$285,0),MATCH(I$5,'Aceite Virgen Extra'!$A$259:$YR$259,0))</f>
        <v>29.63</v>
      </c>
      <c r="J18" s="40">
        <f t="array" ref="J18">INDEX('Aceite Virgen Extra'!$A$259:$YR$285,MATCH($B18,'Aceite Virgen Extra'!$A$259:$A$285,0),MATCH(J$5,'Aceite Virgen Extra'!$A$259:$YR$259,0))</f>
        <v>21.03</v>
      </c>
      <c r="K18" s="40">
        <f t="array" ref="K18">INDEX('Aceite Virgen Extra'!$A$259:$YR$285,MATCH($B18,'Aceite Virgen Extra'!$A$259:$A$285,0),MATCH(K$5,'Aceite Virgen Extra'!$A$259:$YR$259,0))</f>
        <v>23.65</v>
      </c>
      <c r="L18" s="40">
        <f t="array" ref="L18">INDEX('Aceite Virgen Extra'!$A$259:$YR$285,MATCH($B18,'Aceite Virgen Extra'!$A$259:$A$285,0),MATCH(L$5,'Aceite Virgen Extra'!$A$259:$YR$259,0))</f>
        <v>34.22</v>
      </c>
      <c r="M18" s="40">
        <f t="array" ref="M18">INDEX('Aceite Virgen Extra'!$A$259:$YR$285,MATCH($B18,'Aceite Virgen Extra'!$A$259:$A$285,0),MATCH(M$5,'Aceite Virgen Extra'!$A$259:$YR$259,0))</f>
        <v>22.08</v>
      </c>
      <c r="N18" s="40">
        <f t="array" ref="N18">INDEX('Aceite Virgen Extra'!$A$259:$YR$285,MATCH($B18,'Aceite Virgen Extra'!$A$259:$A$285,0),MATCH(N$5,'Aceite Virgen Extra'!$A$259:$YR$259,0))</f>
        <v>1.0900000000000001</v>
      </c>
      <c r="O18" s="40">
        <f t="array" ref="O18">INDEX('Aceite Virgen Extra'!$A$259:$YR$285,MATCH($B18,'Aceite Virgen Extra'!$A$259:$A$285,0),MATCH(O$5,'Aceite Virgen Extra'!$A$259:$YR$259,0))</f>
        <v>0</v>
      </c>
      <c r="P18" s="40">
        <f t="array" ref="P18">INDEX('Aceite Virgen Extra'!$A$259:$YR$285,MATCH($B18,'Aceite Virgen Extra'!$A$259:$A$285,0),MATCH(P$5,'Aceite Virgen Extra'!$A$259:$YR$259,0))</f>
        <v>0.26</v>
      </c>
    </row>
    <row r="19" spans="2:16" x14ac:dyDescent="0.3">
      <c r="B19" s="19">
        <f t="shared" si="1"/>
        <v>4.0999999999999996</v>
      </c>
      <c r="C19" s="18">
        <f t="shared" si="2"/>
        <v>4.3</v>
      </c>
      <c r="E19" s="40">
        <f t="array" ref="E19">INDEX('Aceite Virgen Extra'!$A$259:$YR$285,MATCH($B19,'Aceite Virgen Extra'!$A$259:$A$285,0),MATCH(E$5,'Aceite Virgen Extra'!$A$259:$YR$259,0))</f>
        <v>3.74</v>
      </c>
      <c r="F19" s="40">
        <f t="array" ref="F19">INDEX('Aceite Virgen Extra'!$A$259:$YR$285,MATCH($B19,'Aceite Virgen Extra'!$A$259:$A$285,0),MATCH(F$5,'Aceite Virgen Extra'!$A$259:$YR$259,0))</f>
        <v>1.35</v>
      </c>
      <c r="G19" s="40">
        <f t="array" ref="G19">INDEX('Aceite Virgen Extra'!$A$259:$YR$285,MATCH($B19,'Aceite Virgen Extra'!$A$259:$A$285,0),MATCH(G$5,'Aceite Virgen Extra'!$A$259:$YR$259,0))</f>
        <v>0</v>
      </c>
      <c r="H19" s="40">
        <f t="array" ref="H19">INDEX('Aceite Virgen Extra'!$A$259:$YR$285,MATCH($B19,'Aceite Virgen Extra'!$A$259:$A$285,0),MATCH(H$5,'Aceite Virgen Extra'!$A$259:$YR$259,0))</f>
        <v>0</v>
      </c>
      <c r="I19" s="40">
        <f t="array" ref="I19">INDEX('Aceite Virgen Extra'!$A$259:$YR$285,MATCH($B19,'Aceite Virgen Extra'!$A$259:$A$285,0),MATCH(I$5,'Aceite Virgen Extra'!$A$259:$YR$259,0))</f>
        <v>0</v>
      </c>
      <c r="J19" s="40">
        <f t="array" ref="J19">INDEX('Aceite Virgen Extra'!$A$259:$YR$285,MATCH($B19,'Aceite Virgen Extra'!$A$259:$A$285,0),MATCH(J$5,'Aceite Virgen Extra'!$A$259:$YR$259,0))</f>
        <v>0</v>
      </c>
      <c r="K19" s="40">
        <f t="array" ref="K19">INDEX('Aceite Virgen Extra'!$A$259:$YR$285,MATCH($B19,'Aceite Virgen Extra'!$A$259:$A$285,0),MATCH(K$5,'Aceite Virgen Extra'!$A$259:$YR$259,0))</f>
        <v>4.4000000000000004</v>
      </c>
      <c r="L19" s="40">
        <f t="array" ref="L19">INDEX('Aceite Virgen Extra'!$A$259:$YR$285,MATCH($B19,'Aceite Virgen Extra'!$A$259:$A$285,0),MATCH(L$5,'Aceite Virgen Extra'!$A$259:$YR$259,0))</f>
        <v>0</v>
      </c>
      <c r="M19" s="40">
        <f t="array" ref="M19">INDEX('Aceite Virgen Extra'!$A$259:$YR$285,MATCH($B19,'Aceite Virgen Extra'!$A$259:$A$285,0),MATCH(M$5,'Aceite Virgen Extra'!$A$259:$YR$259,0))</f>
        <v>3.12</v>
      </c>
      <c r="N19" s="40">
        <f t="array" ref="N19">INDEX('Aceite Virgen Extra'!$A$259:$YR$285,MATCH($B19,'Aceite Virgen Extra'!$A$259:$A$285,0),MATCH(N$5,'Aceite Virgen Extra'!$A$259:$YR$259,0))</f>
        <v>0</v>
      </c>
      <c r="O19" s="40">
        <f t="array" ref="O19">INDEX('Aceite Virgen Extra'!$A$259:$YR$285,MATCH($B19,'Aceite Virgen Extra'!$A$259:$A$285,0),MATCH(O$5,'Aceite Virgen Extra'!$A$259:$YR$259,0))</f>
        <v>0.76</v>
      </c>
      <c r="P19" s="40">
        <f t="array" ref="P19">INDEX('Aceite Virgen Extra'!$A$259:$YR$285,MATCH($B19,'Aceite Virgen Extra'!$A$259:$A$285,0),MATCH(P$5,'Aceite Virgen Extra'!$A$259:$YR$259,0))</f>
        <v>0.74</v>
      </c>
    </row>
    <row r="20" spans="2:16" x14ac:dyDescent="0.3">
      <c r="B20" s="19">
        <f t="shared" si="1"/>
        <v>4.3</v>
      </c>
      <c r="C20" s="18">
        <f t="shared" si="2"/>
        <v>4.5</v>
      </c>
      <c r="E20" s="40">
        <f t="array" ref="E20">INDEX('Aceite Virgen Extra'!$A$259:$YR$285,MATCH($B20,'Aceite Virgen Extra'!$A$259:$A$285,0),MATCH(E$5,'Aceite Virgen Extra'!$A$259:$YR$259,0))</f>
        <v>8.5399999999999991</v>
      </c>
      <c r="F20" s="40">
        <f t="array" ref="F20">INDEX('Aceite Virgen Extra'!$A$259:$YR$285,MATCH($B20,'Aceite Virgen Extra'!$A$259:$A$285,0),MATCH(F$5,'Aceite Virgen Extra'!$A$259:$YR$259,0))</f>
        <v>5.09</v>
      </c>
      <c r="G20" s="40">
        <f t="array" ref="G20">INDEX('Aceite Virgen Extra'!$A$259:$YR$285,MATCH($B20,'Aceite Virgen Extra'!$A$259:$A$285,0),MATCH(G$5,'Aceite Virgen Extra'!$A$259:$YR$259,0))</f>
        <v>1.6099999999999999</v>
      </c>
      <c r="H20" s="40">
        <f t="array" ref="H20">INDEX('Aceite Virgen Extra'!$A$259:$YR$285,MATCH($B20,'Aceite Virgen Extra'!$A$259:$A$285,0),MATCH(H$5,'Aceite Virgen Extra'!$A$259:$YR$259,0))</f>
        <v>3.2699999999999996</v>
      </c>
      <c r="I20" s="40">
        <f t="array" ref="I20">INDEX('Aceite Virgen Extra'!$A$259:$YR$285,MATCH($B20,'Aceite Virgen Extra'!$A$259:$A$285,0),MATCH(I$5,'Aceite Virgen Extra'!$A$259:$YR$259,0))</f>
        <v>3.48</v>
      </c>
      <c r="J20" s="40">
        <f t="array" ref="J20">INDEX('Aceite Virgen Extra'!$A$259:$YR$285,MATCH($B20,'Aceite Virgen Extra'!$A$259:$A$285,0),MATCH(J$5,'Aceite Virgen Extra'!$A$259:$YR$259,0))</f>
        <v>3</v>
      </c>
      <c r="K20" s="40">
        <f t="array" ref="K20">INDEX('Aceite Virgen Extra'!$A$259:$YR$285,MATCH($B20,'Aceite Virgen Extra'!$A$259:$A$285,0),MATCH(K$5,'Aceite Virgen Extra'!$A$259:$YR$259,0))</f>
        <v>9.5</v>
      </c>
      <c r="L20" s="40">
        <f t="array" ref="L20">INDEX('Aceite Virgen Extra'!$A$259:$YR$285,MATCH($B20,'Aceite Virgen Extra'!$A$259:$A$285,0),MATCH(L$5,'Aceite Virgen Extra'!$A$259:$YR$259,0))</f>
        <v>0.37</v>
      </c>
      <c r="M20" s="40">
        <f t="array" ref="M20">INDEX('Aceite Virgen Extra'!$A$259:$YR$285,MATCH($B20,'Aceite Virgen Extra'!$A$259:$A$285,0),MATCH(M$5,'Aceite Virgen Extra'!$A$259:$YR$259,0))</f>
        <v>9.08</v>
      </c>
      <c r="N20" s="40">
        <f t="array" ref="N20">INDEX('Aceite Virgen Extra'!$A$259:$YR$285,MATCH($B20,'Aceite Virgen Extra'!$A$259:$A$285,0),MATCH(N$5,'Aceite Virgen Extra'!$A$259:$YR$259,0))</f>
        <v>3.25</v>
      </c>
      <c r="O20" s="40">
        <f t="array" ref="O20">INDEX('Aceite Virgen Extra'!$A$259:$YR$285,MATCH($B20,'Aceite Virgen Extra'!$A$259:$A$285,0),MATCH(O$5,'Aceite Virgen Extra'!$A$259:$YR$259,0))</f>
        <v>0.41</v>
      </c>
      <c r="P20" s="40">
        <f t="array" ref="P20">INDEX('Aceite Virgen Extra'!$A$259:$YR$285,MATCH($B20,'Aceite Virgen Extra'!$A$259:$A$285,0),MATCH(P$5,'Aceite Virgen Extra'!$A$259:$YR$259,0))</f>
        <v>1.78</v>
      </c>
    </row>
    <row r="21" spans="2:16" x14ac:dyDescent="0.3">
      <c r="B21" s="19">
        <f t="shared" si="1"/>
        <v>4.5</v>
      </c>
      <c r="C21" s="18">
        <f t="shared" si="2"/>
        <v>4.7</v>
      </c>
      <c r="E21" s="40">
        <f t="array" ref="E21">INDEX('Aceite Virgen Extra'!$A$259:$YR$285,MATCH($B21,'Aceite Virgen Extra'!$A$259:$A$285,0),MATCH(E$5,'Aceite Virgen Extra'!$A$259:$YR$259,0))</f>
        <v>0</v>
      </c>
      <c r="F21" s="40">
        <f t="array" ref="F21">INDEX('Aceite Virgen Extra'!$A$259:$YR$285,MATCH($B21,'Aceite Virgen Extra'!$A$259:$A$285,0),MATCH(F$5,'Aceite Virgen Extra'!$A$259:$YR$259,0))</f>
        <v>0</v>
      </c>
      <c r="G21" s="40">
        <f t="array" ref="G21">INDEX('Aceite Virgen Extra'!$A$259:$YR$285,MATCH($B21,'Aceite Virgen Extra'!$A$259:$A$285,0),MATCH(G$5,'Aceite Virgen Extra'!$A$259:$YR$259,0))</f>
        <v>2.84</v>
      </c>
      <c r="H21" s="40">
        <f t="array" ref="H21">INDEX('Aceite Virgen Extra'!$A$259:$YR$285,MATCH($B21,'Aceite Virgen Extra'!$A$259:$A$285,0),MATCH(H$5,'Aceite Virgen Extra'!$A$259:$YR$259,0))</f>
        <v>3.92</v>
      </c>
      <c r="I21" s="40">
        <f t="array" ref="I21">INDEX('Aceite Virgen Extra'!$A$259:$YR$285,MATCH($B21,'Aceite Virgen Extra'!$A$259:$A$285,0),MATCH(I$5,'Aceite Virgen Extra'!$A$259:$YR$259,0))</f>
        <v>0.27</v>
      </c>
      <c r="J21" s="40">
        <f t="array" ref="J21">INDEX('Aceite Virgen Extra'!$A$259:$YR$285,MATCH($B21,'Aceite Virgen Extra'!$A$259:$A$285,0),MATCH(J$5,'Aceite Virgen Extra'!$A$259:$YR$259,0))</f>
        <v>0.47</v>
      </c>
      <c r="K21" s="40">
        <f t="array" ref="K21">INDEX('Aceite Virgen Extra'!$A$259:$YR$285,MATCH($B21,'Aceite Virgen Extra'!$A$259:$A$285,0),MATCH(K$5,'Aceite Virgen Extra'!$A$259:$YR$259,0))</f>
        <v>0</v>
      </c>
      <c r="L21" s="40">
        <f t="array" ref="L21">INDEX('Aceite Virgen Extra'!$A$259:$YR$285,MATCH($B21,'Aceite Virgen Extra'!$A$259:$A$285,0),MATCH(L$5,'Aceite Virgen Extra'!$A$259:$YR$259,0))</f>
        <v>0</v>
      </c>
      <c r="M21" s="40">
        <f t="array" ref="M21">INDEX('Aceite Virgen Extra'!$A$259:$YR$285,MATCH($B21,'Aceite Virgen Extra'!$A$259:$A$285,0),MATCH(M$5,'Aceite Virgen Extra'!$A$259:$YR$259,0))</f>
        <v>1.62</v>
      </c>
      <c r="N21" s="40">
        <f t="array" ref="N21">INDEX('Aceite Virgen Extra'!$A$259:$YR$285,MATCH($B21,'Aceite Virgen Extra'!$A$259:$A$285,0),MATCH(N$5,'Aceite Virgen Extra'!$A$259:$YR$259,0))</f>
        <v>0.36</v>
      </c>
      <c r="O21" s="40">
        <f t="array" ref="O21">INDEX('Aceite Virgen Extra'!$A$259:$YR$285,MATCH($B21,'Aceite Virgen Extra'!$A$259:$A$285,0),MATCH(O$5,'Aceite Virgen Extra'!$A$259:$YR$259,0))</f>
        <v>4.49</v>
      </c>
      <c r="P21" s="40">
        <f t="array" ref="P21">INDEX('Aceite Virgen Extra'!$A$259:$YR$285,MATCH($B21,'Aceite Virgen Extra'!$A$259:$A$285,0),MATCH(P$5,'Aceite Virgen Extra'!$A$259:$YR$259,0))</f>
        <v>0</v>
      </c>
    </row>
    <row r="22" spans="2:16" x14ac:dyDescent="0.3">
      <c r="B22" s="19">
        <f t="shared" si="1"/>
        <v>4.7</v>
      </c>
      <c r="C22" s="18">
        <f t="shared" si="2"/>
        <v>4.9000000000000004</v>
      </c>
      <c r="E22" s="40">
        <f t="array" ref="E22">INDEX('Aceite Virgen Extra'!$A$259:$YR$285,MATCH($B22,'Aceite Virgen Extra'!$A$259:$A$285,0),MATCH(E$5,'Aceite Virgen Extra'!$A$259:$YR$259,0))</f>
        <v>1.1800000000000002</v>
      </c>
      <c r="F22" s="40">
        <f t="array" ref="F22">INDEX('Aceite Virgen Extra'!$A$259:$YR$285,MATCH($B22,'Aceite Virgen Extra'!$A$259:$A$285,0),MATCH(F$5,'Aceite Virgen Extra'!$A$259:$YR$259,0))</f>
        <v>1.46</v>
      </c>
      <c r="G22" s="40">
        <f t="array" ref="G22">INDEX('Aceite Virgen Extra'!$A$259:$YR$285,MATCH($B22,'Aceite Virgen Extra'!$A$259:$A$285,0),MATCH(G$5,'Aceite Virgen Extra'!$A$259:$YR$259,0))</f>
        <v>3.53</v>
      </c>
      <c r="H22" s="40">
        <f t="array" ref="H22">INDEX('Aceite Virgen Extra'!$A$259:$YR$285,MATCH($B22,'Aceite Virgen Extra'!$A$259:$A$285,0),MATCH(H$5,'Aceite Virgen Extra'!$A$259:$YR$259,0))</f>
        <v>0.32</v>
      </c>
      <c r="I22" s="40">
        <f t="array" ref="I22">INDEX('Aceite Virgen Extra'!$A$259:$YR$285,MATCH($B22,'Aceite Virgen Extra'!$A$259:$A$285,0),MATCH(I$5,'Aceite Virgen Extra'!$A$259:$YR$259,0))</f>
        <v>0</v>
      </c>
      <c r="J22" s="40">
        <f t="array" ref="J22">INDEX('Aceite Virgen Extra'!$A$259:$YR$285,MATCH($B22,'Aceite Virgen Extra'!$A$259:$A$285,0),MATCH(J$5,'Aceite Virgen Extra'!$A$259:$YR$259,0))</f>
        <v>1.23</v>
      </c>
      <c r="K22" s="40">
        <f t="array" ref="K22">INDEX('Aceite Virgen Extra'!$A$259:$YR$285,MATCH($B22,'Aceite Virgen Extra'!$A$259:$A$285,0),MATCH(K$5,'Aceite Virgen Extra'!$A$259:$YR$259,0))</f>
        <v>2.0699999999999998</v>
      </c>
      <c r="L22" s="40">
        <f t="array" ref="L22">INDEX('Aceite Virgen Extra'!$A$259:$YR$285,MATCH($B22,'Aceite Virgen Extra'!$A$259:$A$285,0),MATCH(L$5,'Aceite Virgen Extra'!$A$259:$YR$259,0))</f>
        <v>8.64</v>
      </c>
      <c r="M22" s="40">
        <f t="array" ref="M22">INDEX('Aceite Virgen Extra'!$A$259:$YR$285,MATCH($B22,'Aceite Virgen Extra'!$A$259:$A$285,0),MATCH(M$5,'Aceite Virgen Extra'!$A$259:$YR$259,0))</f>
        <v>0</v>
      </c>
      <c r="N22" s="40">
        <f t="array" ref="N22">INDEX('Aceite Virgen Extra'!$A$259:$YR$285,MATCH($B22,'Aceite Virgen Extra'!$A$259:$A$285,0),MATCH(N$5,'Aceite Virgen Extra'!$A$259:$YR$259,0))</f>
        <v>0.57999999999999996</v>
      </c>
      <c r="O22" s="40">
        <f t="array" ref="O22">INDEX('Aceite Virgen Extra'!$A$259:$YR$285,MATCH($B22,'Aceite Virgen Extra'!$A$259:$A$285,0),MATCH(O$5,'Aceite Virgen Extra'!$A$259:$YR$259,0))</f>
        <v>0.38</v>
      </c>
      <c r="P22" s="40">
        <f t="array" ref="P22">INDEX('Aceite Virgen Extra'!$A$259:$YR$285,MATCH($B22,'Aceite Virgen Extra'!$A$259:$A$285,0),MATCH(P$5,'Aceite Virgen Extra'!$A$259:$YR$259,0))</f>
        <v>0.28999999999999998</v>
      </c>
    </row>
    <row r="23" spans="2:16" x14ac:dyDescent="0.3">
      <c r="B23" s="19">
        <f t="shared" si="1"/>
        <v>4.9000000000000004</v>
      </c>
      <c r="C23" s="18">
        <f t="shared" si="2"/>
        <v>5.0999999999999996</v>
      </c>
      <c r="E23" s="40">
        <f t="array" ref="E23">INDEX('Aceite Virgen Extra'!$A$259:$YR$285,MATCH($B23,'Aceite Virgen Extra'!$A$259:$A$285,0),MATCH(E$5,'Aceite Virgen Extra'!$A$259:$YR$259,0))</f>
        <v>7.78</v>
      </c>
      <c r="F23" s="40">
        <f t="array" ref="F23">INDEX('Aceite Virgen Extra'!$A$259:$YR$285,MATCH($B23,'Aceite Virgen Extra'!$A$259:$A$285,0),MATCH(F$5,'Aceite Virgen Extra'!$A$259:$YR$259,0))</f>
        <v>7.08</v>
      </c>
      <c r="G23" s="40">
        <f t="array" ref="G23">INDEX('Aceite Virgen Extra'!$A$259:$YR$285,MATCH($B23,'Aceite Virgen Extra'!$A$259:$A$285,0),MATCH(G$5,'Aceite Virgen Extra'!$A$259:$YR$259,0))</f>
        <v>7.1</v>
      </c>
      <c r="H23" s="40">
        <f t="array" ref="H23">INDEX('Aceite Virgen Extra'!$A$259:$YR$285,MATCH($B23,'Aceite Virgen Extra'!$A$259:$A$285,0),MATCH(H$5,'Aceite Virgen Extra'!$A$259:$YR$259,0))</f>
        <v>8.2000000000000011</v>
      </c>
      <c r="I23" s="40">
        <f t="array" ref="I23">INDEX('Aceite Virgen Extra'!$A$259:$YR$285,MATCH($B23,'Aceite Virgen Extra'!$A$259:$A$285,0),MATCH(I$5,'Aceite Virgen Extra'!$A$259:$YR$259,0))</f>
        <v>5.13</v>
      </c>
      <c r="J23" s="40">
        <f t="array" ref="J23">INDEX('Aceite Virgen Extra'!$A$259:$YR$285,MATCH($B23,'Aceite Virgen Extra'!$A$259:$A$285,0),MATCH(J$5,'Aceite Virgen Extra'!$A$259:$YR$259,0))</f>
        <v>2.33</v>
      </c>
      <c r="K23" s="40">
        <f t="array" ref="K23">INDEX('Aceite Virgen Extra'!$A$259:$YR$285,MATCH($B23,'Aceite Virgen Extra'!$A$259:$A$285,0),MATCH(K$5,'Aceite Virgen Extra'!$A$259:$YR$259,0))</f>
        <v>5.3900000000000006</v>
      </c>
      <c r="L23" s="40">
        <f t="array" ref="L23">INDEX('Aceite Virgen Extra'!$A$259:$YR$285,MATCH($B23,'Aceite Virgen Extra'!$A$259:$A$285,0),MATCH(L$5,'Aceite Virgen Extra'!$A$259:$YR$259,0))</f>
        <v>6.81</v>
      </c>
      <c r="M23" s="40">
        <f t="array" ref="M23">INDEX('Aceite Virgen Extra'!$A$259:$YR$285,MATCH($B23,'Aceite Virgen Extra'!$A$259:$A$285,0),MATCH(M$5,'Aceite Virgen Extra'!$A$259:$YR$259,0))</f>
        <v>5.35</v>
      </c>
      <c r="N23" s="40">
        <f t="array" ref="N23">INDEX('Aceite Virgen Extra'!$A$259:$YR$285,MATCH($B23,'Aceite Virgen Extra'!$A$259:$A$285,0),MATCH(N$5,'Aceite Virgen Extra'!$A$259:$YR$259,0))</f>
        <v>4.1400000000000006</v>
      </c>
      <c r="O23" s="40">
        <f t="array" ref="O23">INDEX('Aceite Virgen Extra'!$A$259:$YR$285,MATCH($B23,'Aceite Virgen Extra'!$A$259:$A$285,0),MATCH(O$5,'Aceite Virgen Extra'!$A$259:$YR$259,0))</f>
        <v>8.82</v>
      </c>
      <c r="P23" s="40">
        <f t="array" ref="P23">INDEX('Aceite Virgen Extra'!$A$259:$YR$285,MATCH($B23,'Aceite Virgen Extra'!$A$259:$A$285,0),MATCH(P$5,'Aceite Virgen Extra'!$A$259:$YR$259,0))</f>
        <v>4.87</v>
      </c>
    </row>
    <row r="24" spans="2:16" x14ac:dyDescent="0.3">
      <c r="B24" s="19">
        <f t="shared" si="1"/>
        <v>5.0999999999999996</v>
      </c>
      <c r="C24" s="18">
        <f t="shared" si="2"/>
        <v>5.3</v>
      </c>
      <c r="E24" s="40">
        <f t="array" ref="E24">INDEX('Aceite Virgen Extra'!$A$259:$YR$285,MATCH($B24,'Aceite Virgen Extra'!$A$259:$A$285,0),MATCH(E$5,'Aceite Virgen Extra'!$A$259:$YR$259,0))</f>
        <v>0</v>
      </c>
      <c r="F24" s="40">
        <f t="array" ref="F24">INDEX('Aceite Virgen Extra'!$A$259:$YR$285,MATCH($B24,'Aceite Virgen Extra'!$A$259:$A$285,0),MATCH(F$5,'Aceite Virgen Extra'!$A$259:$YR$259,0))</f>
        <v>0</v>
      </c>
      <c r="G24" s="40">
        <f t="array" ref="G24">INDEX('Aceite Virgen Extra'!$A$259:$YR$285,MATCH($B24,'Aceite Virgen Extra'!$A$259:$A$285,0),MATCH(G$5,'Aceite Virgen Extra'!$A$259:$YR$259,0))</f>
        <v>1.85</v>
      </c>
      <c r="H24" s="40">
        <f t="array" ref="H24">INDEX('Aceite Virgen Extra'!$A$259:$YR$285,MATCH($B24,'Aceite Virgen Extra'!$A$259:$A$285,0),MATCH(H$5,'Aceite Virgen Extra'!$A$259:$YR$259,0))</f>
        <v>0.8</v>
      </c>
      <c r="I24" s="40">
        <f t="array" ref="I24">INDEX('Aceite Virgen Extra'!$A$259:$YR$285,MATCH($B24,'Aceite Virgen Extra'!$A$259:$A$285,0),MATCH(I$5,'Aceite Virgen Extra'!$A$259:$YR$259,0))</f>
        <v>0</v>
      </c>
      <c r="J24" s="40">
        <f t="array" ref="J24">INDEX('Aceite Virgen Extra'!$A$259:$YR$285,MATCH($B24,'Aceite Virgen Extra'!$A$259:$A$285,0),MATCH(J$5,'Aceite Virgen Extra'!$A$259:$YR$259,0))</f>
        <v>11.92</v>
      </c>
      <c r="K24" s="40">
        <f t="array" ref="K24">INDEX('Aceite Virgen Extra'!$A$259:$YR$285,MATCH($B24,'Aceite Virgen Extra'!$A$259:$A$285,0),MATCH(K$5,'Aceite Virgen Extra'!$A$259:$YR$259,0))</f>
        <v>14.77</v>
      </c>
      <c r="L24" s="40">
        <f t="array" ref="L24">INDEX('Aceite Virgen Extra'!$A$259:$YR$285,MATCH($B24,'Aceite Virgen Extra'!$A$259:$A$285,0),MATCH(L$5,'Aceite Virgen Extra'!$A$259:$YR$259,0))</f>
        <v>2.3199999999999998</v>
      </c>
      <c r="M24" s="40">
        <f t="array" ref="M24">INDEX('Aceite Virgen Extra'!$A$259:$YR$285,MATCH($B24,'Aceite Virgen Extra'!$A$259:$A$285,0),MATCH(M$5,'Aceite Virgen Extra'!$A$259:$YR$259,0))</f>
        <v>1.33</v>
      </c>
      <c r="N24" s="40">
        <f t="array" ref="N24">INDEX('Aceite Virgen Extra'!$A$259:$YR$285,MATCH($B24,'Aceite Virgen Extra'!$A$259:$A$285,0),MATCH(N$5,'Aceite Virgen Extra'!$A$259:$YR$259,0))</f>
        <v>0</v>
      </c>
      <c r="O24" s="40">
        <f t="array" ref="O24">INDEX('Aceite Virgen Extra'!$A$259:$YR$285,MATCH($B24,'Aceite Virgen Extra'!$A$259:$A$285,0),MATCH(O$5,'Aceite Virgen Extra'!$A$259:$YR$259,0))</f>
        <v>1.59</v>
      </c>
      <c r="P24" s="40">
        <f t="array" ref="P24">INDEX('Aceite Virgen Extra'!$A$259:$YR$285,MATCH($B24,'Aceite Virgen Extra'!$A$259:$A$285,0),MATCH(P$5,'Aceite Virgen Extra'!$A$259:$YR$259,0))</f>
        <v>2.4900000000000002</v>
      </c>
    </row>
    <row r="25" spans="2:16" x14ac:dyDescent="0.3">
      <c r="B25" s="19">
        <f t="shared" si="1"/>
        <v>5.3</v>
      </c>
      <c r="C25" s="18">
        <f t="shared" si="2"/>
        <v>5.5</v>
      </c>
      <c r="E25" s="40">
        <f t="array" ref="E25">INDEX('Aceite Virgen Extra'!$A$259:$YR$285,MATCH($B25,'Aceite Virgen Extra'!$A$259:$A$285,0),MATCH(E$5,'Aceite Virgen Extra'!$A$259:$YR$259,0))</f>
        <v>1.23</v>
      </c>
      <c r="F25" s="40">
        <f t="array" ref="F25">INDEX('Aceite Virgen Extra'!$A$259:$YR$285,MATCH($B25,'Aceite Virgen Extra'!$A$259:$A$285,0),MATCH(F$5,'Aceite Virgen Extra'!$A$259:$YR$259,0))</f>
        <v>0.83</v>
      </c>
      <c r="G25" s="40">
        <f t="array" ref="G25">INDEX('Aceite Virgen Extra'!$A$259:$YR$285,MATCH($B25,'Aceite Virgen Extra'!$A$259:$A$285,0),MATCH(G$5,'Aceite Virgen Extra'!$A$259:$YR$259,0))</f>
        <v>0</v>
      </c>
      <c r="H25" s="40">
        <f t="array" ref="H25">INDEX('Aceite Virgen Extra'!$A$259:$YR$285,MATCH($B25,'Aceite Virgen Extra'!$A$259:$A$285,0),MATCH(H$5,'Aceite Virgen Extra'!$A$259:$YR$259,0))</f>
        <v>0</v>
      </c>
      <c r="I25" s="40">
        <f t="array" ref="I25">INDEX('Aceite Virgen Extra'!$A$259:$YR$285,MATCH($B25,'Aceite Virgen Extra'!$A$259:$A$285,0),MATCH(I$5,'Aceite Virgen Extra'!$A$259:$YR$259,0))</f>
        <v>0.69</v>
      </c>
      <c r="J25" s="40">
        <f t="array" ref="J25">INDEX('Aceite Virgen Extra'!$A$259:$YR$285,MATCH($B25,'Aceite Virgen Extra'!$A$259:$A$285,0),MATCH(J$5,'Aceite Virgen Extra'!$A$259:$YR$259,0))</f>
        <v>0.77</v>
      </c>
      <c r="K25" s="40">
        <f t="array" ref="K25">INDEX('Aceite Virgen Extra'!$A$259:$YR$285,MATCH($B25,'Aceite Virgen Extra'!$A$259:$A$285,0),MATCH(K$5,'Aceite Virgen Extra'!$A$259:$YR$259,0))</f>
        <v>0.21</v>
      </c>
      <c r="L25" s="40">
        <f t="array" ref="L25">INDEX('Aceite Virgen Extra'!$A$259:$YR$285,MATCH($B25,'Aceite Virgen Extra'!$A$259:$A$285,0),MATCH(L$5,'Aceite Virgen Extra'!$A$259:$YR$259,0))</f>
        <v>0</v>
      </c>
      <c r="M25" s="40">
        <f t="array" ref="M25">INDEX('Aceite Virgen Extra'!$A$259:$YR$285,MATCH($B25,'Aceite Virgen Extra'!$A$259:$A$285,0),MATCH(M$5,'Aceite Virgen Extra'!$A$259:$YR$259,0))</f>
        <v>0</v>
      </c>
      <c r="N25" s="40">
        <f t="array" ref="N25">INDEX('Aceite Virgen Extra'!$A$259:$YR$285,MATCH($B25,'Aceite Virgen Extra'!$A$259:$A$285,0),MATCH(N$5,'Aceite Virgen Extra'!$A$259:$YR$259,0))</f>
        <v>0.93</v>
      </c>
      <c r="O25" s="40">
        <f t="array" ref="O25">INDEX('Aceite Virgen Extra'!$A$259:$YR$285,MATCH($B25,'Aceite Virgen Extra'!$A$259:$A$285,0),MATCH(O$5,'Aceite Virgen Extra'!$A$259:$YR$259,0))</f>
        <v>3.89</v>
      </c>
      <c r="P25" s="40">
        <f t="array" ref="P25">INDEX('Aceite Virgen Extra'!$A$259:$YR$285,MATCH($B25,'Aceite Virgen Extra'!$A$259:$A$285,0),MATCH(P$5,'Aceite Virgen Extra'!$A$259:$YR$259,0))</f>
        <v>5.71</v>
      </c>
    </row>
    <row r="26" spans="2:16" x14ac:dyDescent="0.3">
      <c r="B26" s="19">
        <f t="shared" si="1"/>
        <v>5.5</v>
      </c>
      <c r="C26" s="18">
        <f t="shared" si="2"/>
        <v>5.7</v>
      </c>
      <c r="E26" s="40">
        <f t="array" ref="E26">INDEX('Aceite Virgen Extra'!$A$259:$YR$285,MATCH($B26,'Aceite Virgen Extra'!$A$259:$A$285,0),MATCH(E$5,'Aceite Virgen Extra'!$A$259:$YR$259,0))</f>
        <v>0</v>
      </c>
      <c r="F26" s="40">
        <f t="array" ref="F26">INDEX('Aceite Virgen Extra'!$A$259:$YR$285,MATCH($B26,'Aceite Virgen Extra'!$A$259:$A$285,0),MATCH(F$5,'Aceite Virgen Extra'!$A$259:$YR$259,0))</f>
        <v>0.67999999999999994</v>
      </c>
      <c r="G26" s="40">
        <f t="array" ref="G26">INDEX('Aceite Virgen Extra'!$A$259:$YR$285,MATCH($B26,'Aceite Virgen Extra'!$A$259:$A$285,0),MATCH(G$5,'Aceite Virgen Extra'!$A$259:$YR$259,0))</f>
        <v>0</v>
      </c>
      <c r="H26" s="40">
        <f t="array" ref="H26">INDEX('Aceite Virgen Extra'!$A$259:$YR$285,MATCH($B26,'Aceite Virgen Extra'!$A$259:$A$285,0),MATCH(H$5,'Aceite Virgen Extra'!$A$259:$YR$259,0))</f>
        <v>0.37</v>
      </c>
      <c r="I26" s="40">
        <f t="array" ref="I26">INDEX('Aceite Virgen Extra'!$A$259:$YR$285,MATCH($B26,'Aceite Virgen Extra'!$A$259:$A$285,0),MATCH(I$5,'Aceite Virgen Extra'!$A$259:$YR$259,0))</f>
        <v>1.5</v>
      </c>
      <c r="J26" s="40">
        <f t="array" ref="J26">INDEX('Aceite Virgen Extra'!$A$259:$YR$285,MATCH($B26,'Aceite Virgen Extra'!$A$259:$A$285,0),MATCH(J$5,'Aceite Virgen Extra'!$A$259:$YR$259,0))</f>
        <v>0</v>
      </c>
      <c r="K26" s="40">
        <f t="array" ref="K26">INDEX('Aceite Virgen Extra'!$A$259:$YR$285,MATCH($B26,'Aceite Virgen Extra'!$A$259:$A$285,0),MATCH(K$5,'Aceite Virgen Extra'!$A$259:$YR$259,0))</f>
        <v>0.37</v>
      </c>
      <c r="L26" s="40">
        <f t="array" ref="L26">INDEX('Aceite Virgen Extra'!$A$259:$YR$285,MATCH($B26,'Aceite Virgen Extra'!$A$259:$A$285,0),MATCH(L$5,'Aceite Virgen Extra'!$A$259:$YR$259,0))</f>
        <v>0.31</v>
      </c>
      <c r="M26" s="40">
        <f t="array" ref="M26">INDEX('Aceite Virgen Extra'!$A$259:$YR$285,MATCH($B26,'Aceite Virgen Extra'!$A$259:$A$285,0),MATCH(M$5,'Aceite Virgen Extra'!$A$259:$YR$259,0))</f>
        <v>0</v>
      </c>
      <c r="N26" s="40">
        <f t="array" ref="N26">INDEX('Aceite Virgen Extra'!$A$259:$YR$285,MATCH($B26,'Aceite Virgen Extra'!$A$259:$A$285,0),MATCH(N$5,'Aceite Virgen Extra'!$A$259:$YR$259,0))</f>
        <v>1.41</v>
      </c>
      <c r="O26" s="40">
        <f t="array" ref="O26">INDEX('Aceite Virgen Extra'!$A$259:$YR$285,MATCH($B26,'Aceite Virgen Extra'!$A$259:$A$285,0),MATCH(O$5,'Aceite Virgen Extra'!$A$259:$YR$259,0))</f>
        <v>1.1599999999999999</v>
      </c>
      <c r="P26" s="40">
        <f t="array" ref="P26">INDEX('Aceite Virgen Extra'!$A$259:$YR$285,MATCH($B26,'Aceite Virgen Extra'!$A$259:$A$285,0),MATCH(P$5,'Aceite Virgen Extra'!$A$259:$YR$259,0))</f>
        <v>0.79</v>
      </c>
    </row>
    <row r="27" spans="2:16" x14ac:dyDescent="0.3">
      <c r="B27" s="19">
        <f t="shared" si="1"/>
        <v>5.7</v>
      </c>
      <c r="C27" s="18">
        <f t="shared" si="2"/>
        <v>5.9</v>
      </c>
      <c r="E27" s="40">
        <f t="array" ref="E27">INDEX('Aceite Virgen Extra'!$A$259:$YR$285,MATCH($B27,'Aceite Virgen Extra'!$A$259:$A$285,0),MATCH(E$5,'Aceite Virgen Extra'!$A$259:$YR$259,0))</f>
        <v>3.18</v>
      </c>
      <c r="F27" s="40">
        <f t="array" ref="F27">INDEX('Aceite Virgen Extra'!$A$259:$YR$285,MATCH($B27,'Aceite Virgen Extra'!$A$259:$A$285,0),MATCH(F$5,'Aceite Virgen Extra'!$A$259:$YR$259,0))</f>
        <v>4.93</v>
      </c>
      <c r="G27" s="40">
        <f t="array" ref="G27">INDEX('Aceite Virgen Extra'!$A$259:$YR$285,MATCH($B27,'Aceite Virgen Extra'!$A$259:$A$285,0),MATCH(G$5,'Aceite Virgen Extra'!$A$259:$YR$259,0))</f>
        <v>1.53</v>
      </c>
      <c r="H27" s="40">
        <f t="array" ref="H27">INDEX('Aceite Virgen Extra'!$A$259:$YR$285,MATCH($B27,'Aceite Virgen Extra'!$A$259:$A$285,0),MATCH(H$5,'Aceite Virgen Extra'!$A$259:$YR$259,0))</f>
        <v>2.67</v>
      </c>
      <c r="I27" s="40">
        <f t="array" ref="I27">INDEX('Aceite Virgen Extra'!$A$259:$YR$285,MATCH($B27,'Aceite Virgen Extra'!$A$259:$A$285,0),MATCH(I$5,'Aceite Virgen Extra'!$A$259:$YR$259,0))</f>
        <v>2.52</v>
      </c>
      <c r="J27" s="40">
        <f t="array" ref="J27">INDEX('Aceite Virgen Extra'!$A$259:$YR$285,MATCH($B27,'Aceite Virgen Extra'!$A$259:$A$285,0),MATCH(J$5,'Aceite Virgen Extra'!$A$259:$YR$259,0))</f>
        <v>5.93</v>
      </c>
      <c r="K27" s="40">
        <f t="array" ref="K27">INDEX('Aceite Virgen Extra'!$A$259:$YR$285,MATCH($B27,'Aceite Virgen Extra'!$A$259:$A$285,0),MATCH(K$5,'Aceite Virgen Extra'!$A$259:$YR$259,0))</f>
        <v>1.44</v>
      </c>
      <c r="L27" s="40">
        <f t="array" ref="L27">INDEX('Aceite Virgen Extra'!$A$259:$YR$285,MATCH($B27,'Aceite Virgen Extra'!$A$259:$A$285,0),MATCH(L$5,'Aceite Virgen Extra'!$A$259:$YR$259,0))</f>
        <v>1.06</v>
      </c>
      <c r="M27" s="40">
        <f t="array" ref="M27">INDEX('Aceite Virgen Extra'!$A$259:$YR$285,MATCH($B27,'Aceite Virgen Extra'!$A$259:$A$285,0),MATCH(M$5,'Aceite Virgen Extra'!$A$259:$YR$259,0))</f>
        <v>0.5</v>
      </c>
      <c r="N27" s="40">
        <f t="array" ref="N27">INDEX('Aceite Virgen Extra'!$A$259:$YR$285,MATCH($B27,'Aceite Virgen Extra'!$A$259:$A$285,0),MATCH(N$5,'Aceite Virgen Extra'!$A$259:$YR$259,0))</f>
        <v>0</v>
      </c>
      <c r="O27" s="40">
        <f t="array" ref="O27">INDEX('Aceite Virgen Extra'!$A$259:$YR$285,MATCH($B27,'Aceite Virgen Extra'!$A$259:$A$285,0),MATCH(O$5,'Aceite Virgen Extra'!$A$259:$YR$259,0))</f>
        <v>0</v>
      </c>
      <c r="P27" s="40">
        <f t="array" ref="P27">INDEX('Aceite Virgen Extra'!$A$259:$YR$285,MATCH($B27,'Aceite Virgen Extra'!$A$259:$A$285,0),MATCH(P$5,'Aceite Virgen Extra'!$A$259:$YR$259,0))</f>
        <v>1.32</v>
      </c>
    </row>
    <row r="28" spans="2:16" x14ac:dyDescent="0.3">
      <c r="B28" s="19">
        <f t="shared" si="1"/>
        <v>5.9</v>
      </c>
      <c r="C28" s="18">
        <f t="shared" si="2"/>
        <v>6.1</v>
      </c>
      <c r="E28" s="40">
        <f t="array" ref="E28">INDEX('Aceite Virgen Extra'!$A$259:$YR$285,MATCH($B28,'Aceite Virgen Extra'!$A$259:$A$285,0),MATCH(E$5,'Aceite Virgen Extra'!$A$259:$YR$259,0))</f>
        <v>8.59</v>
      </c>
      <c r="F28" s="40">
        <f t="array" ref="F28">INDEX('Aceite Virgen Extra'!$A$259:$YR$285,MATCH($B28,'Aceite Virgen Extra'!$A$259:$A$285,0),MATCH(F$5,'Aceite Virgen Extra'!$A$259:$YR$259,0))</f>
        <v>5.95</v>
      </c>
      <c r="G28" s="40">
        <f t="array" ref="G28">INDEX('Aceite Virgen Extra'!$A$259:$YR$285,MATCH($B28,'Aceite Virgen Extra'!$A$259:$A$285,0),MATCH(G$5,'Aceite Virgen Extra'!$A$259:$YR$259,0))</f>
        <v>6.68</v>
      </c>
      <c r="H28" s="40">
        <f t="array" ref="H28">INDEX('Aceite Virgen Extra'!$A$259:$YR$285,MATCH($B28,'Aceite Virgen Extra'!$A$259:$A$285,0),MATCH(H$5,'Aceite Virgen Extra'!$A$259:$YR$259,0))</f>
        <v>7.53</v>
      </c>
      <c r="I28" s="40">
        <f t="array" ref="I28">INDEX('Aceite Virgen Extra'!$A$259:$YR$285,MATCH($B28,'Aceite Virgen Extra'!$A$259:$A$285,0),MATCH(I$5,'Aceite Virgen Extra'!$A$259:$YR$259,0))</f>
        <v>10.1</v>
      </c>
      <c r="J28" s="40">
        <f t="array" ref="J28">INDEX('Aceite Virgen Extra'!$A$259:$YR$285,MATCH($B28,'Aceite Virgen Extra'!$A$259:$A$285,0),MATCH(J$5,'Aceite Virgen Extra'!$A$259:$YR$259,0))</f>
        <v>12.950000000000001</v>
      </c>
      <c r="K28" s="40">
        <f t="array" ref="K28">INDEX('Aceite Virgen Extra'!$A$259:$YR$285,MATCH($B28,'Aceite Virgen Extra'!$A$259:$A$285,0),MATCH(K$5,'Aceite Virgen Extra'!$A$259:$YR$259,0))</f>
        <v>6.74</v>
      </c>
      <c r="L28" s="40">
        <f t="array" ref="L28">INDEX('Aceite Virgen Extra'!$A$259:$YR$285,MATCH($B28,'Aceite Virgen Extra'!$A$259:$A$285,0),MATCH(L$5,'Aceite Virgen Extra'!$A$259:$YR$259,0))</f>
        <v>2.31</v>
      </c>
      <c r="M28" s="40">
        <f t="array" ref="M28">INDEX('Aceite Virgen Extra'!$A$259:$YR$285,MATCH($B28,'Aceite Virgen Extra'!$A$259:$A$285,0),MATCH(M$5,'Aceite Virgen Extra'!$A$259:$YR$259,0))</f>
        <v>6.86</v>
      </c>
      <c r="N28" s="40">
        <f t="array" ref="N28">INDEX('Aceite Virgen Extra'!$A$259:$YR$285,MATCH($B28,'Aceite Virgen Extra'!$A$259:$A$285,0),MATCH(N$5,'Aceite Virgen Extra'!$A$259:$YR$259,0))</f>
        <v>6.26</v>
      </c>
      <c r="O28" s="40">
        <f t="array" ref="O28">INDEX('Aceite Virgen Extra'!$A$259:$YR$285,MATCH($B28,'Aceite Virgen Extra'!$A$259:$A$285,0),MATCH(O$5,'Aceite Virgen Extra'!$A$259:$YR$259,0))</f>
        <v>9.52</v>
      </c>
      <c r="P28" s="40">
        <f t="array" ref="P28">INDEX('Aceite Virgen Extra'!$A$259:$YR$285,MATCH($B28,'Aceite Virgen Extra'!$A$259:$A$285,0),MATCH(P$5,'Aceite Virgen Extra'!$A$259:$YR$259,0))</f>
        <v>7.7</v>
      </c>
    </row>
    <row r="29" spans="2:16" x14ac:dyDescent="0.3">
      <c r="B29" s="19">
        <f t="shared" si="1"/>
        <v>6.1</v>
      </c>
      <c r="C29" s="18">
        <f t="shared" si="2"/>
        <v>6.3</v>
      </c>
      <c r="E29" s="40">
        <f t="array" ref="E29">INDEX('Aceite Virgen Extra'!$A$259:$YR$285,MATCH($B29,'Aceite Virgen Extra'!$A$259:$A$285,0),MATCH(E$5,'Aceite Virgen Extra'!$A$259:$YR$259,0))</f>
        <v>0.34</v>
      </c>
      <c r="F29" s="40">
        <f t="array" ref="F29">INDEX('Aceite Virgen Extra'!$A$259:$YR$285,MATCH($B29,'Aceite Virgen Extra'!$A$259:$A$285,0),MATCH(F$5,'Aceite Virgen Extra'!$A$259:$YR$259,0))</f>
        <v>0</v>
      </c>
      <c r="G29" s="40">
        <f t="array" ref="G29">INDEX('Aceite Virgen Extra'!$A$259:$YR$285,MATCH($B29,'Aceite Virgen Extra'!$A$259:$A$285,0),MATCH(G$5,'Aceite Virgen Extra'!$A$259:$YR$259,0))</f>
        <v>0</v>
      </c>
      <c r="H29" s="40">
        <f t="array" ref="H29">INDEX('Aceite Virgen Extra'!$A$259:$YR$285,MATCH($B29,'Aceite Virgen Extra'!$A$259:$A$285,0),MATCH(H$5,'Aceite Virgen Extra'!$A$259:$YR$259,0))</f>
        <v>0</v>
      </c>
      <c r="I29" s="40">
        <f t="array" ref="I29">INDEX('Aceite Virgen Extra'!$A$259:$YR$285,MATCH($B29,'Aceite Virgen Extra'!$A$259:$A$285,0),MATCH(I$5,'Aceite Virgen Extra'!$A$259:$YR$259,0))</f>
        <v>0</v>
      </c>
      <c r="J29" s="40">
        <f t="array" ref="J29">INDEX('Aceite Virgen Extra'!$A$259:$YR$285,MATCH($B29,'Aceite Virgen Extra'!$A$259:$A$285,0),MATCH(J$5,'Aceite Virgen Extra'!$A$259:$YR$259,0))</f>
        <v>0</v>
      </c>
      <c r="K29" s="40">
        <f t="array" ref="K29">INDEX('Aceite Virgen Extra'!$A$259:$YR$285,MATCH($B29,'Aceite Virgen Extra'!$A$259:$A$285,0),MATCH(K$5,'Aceite Virgen Extra'!$A$259:$YR$259,0))</f>
        <v>0</v>
      </c>
      <c r="L29" s="40">
        <f t="array" ref="L29">INDEX('Aceite Virgen Extra'!$A$259:$YR$285,MATCH($B29,'Aceite Virgen Extra'!$A$259:$A$285,0),MATCH(L$5,'Aceite Virgen Extra'!$A$259:$YR$259,0))</f>
        <v>0</v>
      </c>
      <c r="M29" s="40">
        <f t="array" ref="M29">INDEX('Aceite Virgen Extra'!$A$259:$YR$285,MATCH($B29,'Aceite Virgen Extra'!$A$259:$A$285,0),MATCH(M$5,'Aceite Virgen Extra'!$A$259:$YR$259,0))</f>
        <v>0</v>
      </c>
      <c r="N29" s="40">
        <f t="array" ref="N29">INDEX('Aceite Virgen Extra'!$A$259:$YR$285,MATCH($B29,'Aceite Virgen Extra'!$A$259:$A$285,0),MATCH(N$5,'Aceite Virgen Extra'!$A$259:$YR$259,0))</f>
        <v>0</v>
      </c>
      <c r="O29" s="40">
        <f t="array" ref="O29">INDEX('Aceite Virgen Extra'!$A$259:$YR$285,MATCH($B29,'Aceite Virgen Extra'!$A$259:$A$285,0),MATCH(O$5,'Aceite Virgen Extra'!$A$259:$YR$259,0))</f>
        <v>0</v>
      </c>
      <c r="P29" s="40">
        <f t="array" ref="P29">INDEX('Aceite Virgen Extra'!$A$259:$YR$285,MATCH($B29,'Aceite Virgen Extra'!$A$259:$A$285,0),MATCH(P$5,'Aceite Virgen Extra'!$A$259:$YR$259,0))</f>
        <v>0</v>
      </c>
    </row>
    <row r="30" spans="2:16" x14ac:dyDescent="0.3">
      <c r="B30" s="19">
        <f t="shared" si="1"/>
        <v>6.3</v>
      </c>
      <c r="C30" s="18">
        <f t="shared" si="2"/>
        <v>6.5</v>
      </c>
      <c r="E30" s="40">
        <f t="array" ref="E30">INDEX('Aceite Virgen Extra'!$A$259:$YR$285,MATCH($B30,'Aceite Virgen Extra'!$A$259:$A$285,0),MATCH(E$5,'Aceite Virgen Extra'!$A$259:$YR$259,0))</f>
        <v>2.57</v>
      </c>
      <c r="F30" s="40">
        <f t="array" ref="F30">INDEX('Aceite Virgen Extra'!$A$259:$YR$285,MATCH($B30,'Aceite Virgen Extra'!$A$259:$A$285,0),MATCH(F$5,'Aceite Virgen Extra'!$A$259:$YR$259,0))</f>
        <v>0</v>
      </c>
      <c r="G30" s="40">
        <f t="array" ref="G30">INDEX('Aceite Virgen Extra'!$A$259:$YR$285,MATCH($B30,'Aceite Virgen Extra'!$A$259:$A$285,0),MATCH(G$5,'Aceite Virgen Extra'!$A$259:$YR$259,0))</f>
        <v>0</v>
      </c>
      <c r="H30" s="40">
        <f t="array" ref="H30">INDEX('Aceite Virgen Extra'!$A$259:$YR$285,MATCH($B30,'Aceite Virgen Extra'!$A$259:$A$285,0),MATCH(H$5,'Aceite Virgen Extra'!$A$259:$YR$259,0))</f>
        <v>0</v>
      </c>
      <c r="I30" s="40">
        <f t="array" ref="I30">INDEX('Aceite Virgen Extra'!$A$259:$YR$285,MATCH($B30,'Aceite Virgen Extra'!$A$259:$A$285,0),MATCH(I$5,'Aceite Virgen Extra'!$A$259:$YR$259,0))</f>
        <v>0</v>
      </c>
      <c r="J30" s="40">
        <f t="array" ref="J30">INDEX('Aceite Virgen Extra'!$A$259:$YR$285,MATCH($B30,'Aceite Virgen Extra'!$A$259:$A$285,0),MATCH(J$5,'Aceite Virgen Extra'!$A$259:$YR$259,0))</f>
        <v>0</v>
      </c>
      <c r="K30" s="40">
        <f t="array" ref="K30">INDEX('Aceite Virgen Extra'!$A$259:$YR$285,MATCH($B30,'Aceite Virgen Extra'!$A$259:$A$285,0),MATCH(K$5,'Aceite Virgen Extra'!$A$259:$YR$259,0))</f>
        <v>0.3</v>
      </c>
      <c r="L30" s="40">
        <f t="array" ref="L30">INDEX('Aceite Virgen Extra'!$A$259:$YR$285,MATCH($B30,'Aceite Virgen Extra'!$A$259:$A$285,0),MATCH(L$5,'Aceite Virgen Extra'!$A$259:$YR$259,0))</f>
        <v>1.01</v>
      </c>
      <c r="M30" s="40">
        <f t="array" ref="M30">INDEX('Aceite Virgen Extra'!$A$259:$YR$285,MATCH($B30,'Aceite Virgen Extra'!$A$259:$A$285,0),MATCH(M$5,'Aceite Virgen Extra'!$A$259:$YR$259,0))</f>
        <v>0</v>
      </c>
      <c r="N30" s="40">
        <f t="array" ref="N30">INDEX('Aceite Virgen Extra'!$A$259:$YR$285,MATCH($B30,'Aceite Virgen Extra'!$A$259:$A$285,0),MATCH(N$5,'Aceite Virgen Extra'!$A$259:$YR$259,0))</f>
        <v>1.21</v>
      </c>
      <c r="O30" s="40">
        <f t="array" ref="O30">INDEX('Aceite Virgen Extra'!$A$259:$YR$285,MATCH($B30,'Aceite Virgen Extra'!$A$259:$A$285,0),MATCH(O$5,'Aceite Virgen Extra'!$A$259:$YR$259,0))</f>
        <v>0</v>
      </c>
      <c r="P30" s="40">
        <f t="array" ref="P30">INDEX('Aceite Virgen Extra'!$A$259:$YR$285,MATCH($B30,'Aceite Virgen Extra'!$A$259:$A$285,0),MATCH(P$5,'Aceite Virgen Extra'!$A$259:$YR$259,0))</f>
        <v>0.46</v>
      </c>
    </row>
    <row r="31" spans="2:16" x14ac:dyDescent="0.3">
      <c r="B31" s="19">
        <f t="shared" si="1"/>
        <v>6.5</v>
      </c>
      <c r="C31" s="18">
        <f t="shared" si="2"/>
        <v>6.7</v>
      </c>
      <c r="E31" s="40">
        <f t="array" ref="E31">INDEX('Aceite Virgen Extra'!$A$259:$YR$285,MATCH($B31,'Aceite Virgen Extra'!$A$259:$A$285,0),MATCH(E$5,'Aceite Virgen Extra'!$A$259:$YR$259,0))</f>
        <v>0.26</v>
      </c>
      <c r="F31" s="40">
        <f t="array" ref="F31">INDEX('Aceite Virgen Extra'!$A$259:$YR$285,MATCH($B31,'Aceite Virgen Extra'!$A$259:$A$285,0),MATCH(F$5,'Aceite Virgen Extra'!$A$259:$YR$259,0))</f>
        <v>0.28999999999999998</v>
      </c>
      <c r="G31" s="40">
        <f t="array" ref="G31">INDEX('Aceite Virgen Extra'!$A$259:$YR$285,MATCH($B31,'Aceite Virgen Extra'!$A$259:$A$285,0),MATCH(G$5,'Aceite Virgen Extra'!$A$259:$YR$259,0))</f>
        <v>1.03</v>
      </c>
      <c r="H31" s="40">
        <f t="array" ref="H31">INDEX('Aceite Virgen Extra'!$A$259:$YR$285,MATCH($B31,'Aceite Virgen Extra'!$A$259:$A$285,0),MATCH(H$5,'Aceite Virgen Extra'!$A$259:$YR$259,0))</f>
        <v>0.78</v>
      </c>
      <c r="I31" s="40">
        <f t="array" ref="I31">INDEX('Aceite Virgen Extra'!$A$259:$YR$285,MATCH($B31,'Aceite Virgen Extra'!$A$259:$A$285,0),MATCH(I$5,'Aceite Virgen Extra'!$A$259:$YR$259,0))</f>
        <v>0.55000000000000004</v>
      </c>
      <c r="J31" s="40">
        <f t="array" ref="J31">INDEX('Aceite Virgen Extra'!$A$259:$YR$285,MATCH($B31,'Aceite Virgen Extra'!$A$259:$A$285,0),MATCH(J$5,'Aceite Virgen Extra'!$A$259:$YR$259,0))</f>
        <v>0.53</v>
      </c>
      <c r="K31" s="40">
        <f t="array" ref="K31">INDEX('Aceite Virgen Extra'!$A$259:$YR$285,MATCH($B31,'Aceite Virgen Extra'!$A$259:$A$285,0),MATCH(K$5,'Aceite Virgen Extra'!$A$259:$YR$259,0))</f>
        <v>0</v>
      </c>
      <c r="L31" s="40">
        <f t="array" ref="L31">INDEX('Aceite Virgen Extra'!$A$259:$YR$285,MATCH($B31,'Aceite Virgen Extra'!$A$259:$A$285,0),MATCH(L$5,'Aceite Virgen Extra'!$A$259:$YR$259,0))</f>
        <v>1.19</v>
      </c>
      <c r="M31" s="40">
        <f t="array" ref="M31">INDEX('Aceite Virgen Extra'!$A$259:$YR$285,MATCH($B31,'Aceite Virgen Extra'!$A$259:$A$285,0),MATCH(M$5,'Aceite Virgen Extra'!$A$259:$YR$259,0))</f>
        <v>1.39</v>
      </c>
      <c r="N31" s="40">
        <f t="array" ref="N31">INDEX('Aceite Virgen Extra'!$A$259:$YR$285,MATCH($B31,'Aceite Virgen Extra'!$A$259:$A$285,0),MATCH(N$5,'Aceite Virgen Extra'!$A$259:$YR$259,0))</f>
        <v>0</v>
      </c>
      <c r="O31" s="40">
        <f t="array" ref="O31">INDEX('Aceite Virgen Extra'!$A$259:$YR$285,MATCH($B31,'Aceite Virgen Extra'!$A$259:$A$285,0),MATCH(O$5,'Aceite Virgen Extra'!$A$259:$YR$259,0))</f>
        <v>0</v>
      </c>
      <c r="P31" s="40">
        <f t="array" ref="P31">INDEX('Aceite Virgen Extra'!$A$259:$YR$285,MATCH($B31,'Aceite Virgen Extra'!$A$259:$A$285,0),MATCH(P$5,'Aceite Virgen Extra'!$A$259:$YR$259,0))</f>
        <v>0.78</v>
      </c>
    </row>
    <row r="32" spans="2:16" x14ac:dyDescent="0.3">
      <c r="B32" s="19">
        <f t="shared" si="1"/>
        <v>6.7</v>
      </c>
      <c r="C32" s="18">
        <f t="shared" si="2"/>
        <v>6.9</v>
      </c>
      <c r="E32" s="40">
        <f t="array" ref="E32">INDEX('Aceite Virgen Extra'!$A$259:$YR$285,MATCH($B32,'Aceite Virgen Extra'!$A$259:$A$285,0),MATCH(E$5,'Aceite Virgen Extra'!$A$259:$YR$259,0))</f>
        <v>0.25</v>
      </c>
      <c r="F32" s="40">
        <f t="array" ref="F32">INDEX('Aceite Virgen Extra'!$A$259:$YR$285,MATCH($B32,'Aceite Virgen Extra'!$A$259:$A$285,0),MATCH(F$5,'Aceite Virgen Extra'!$A$259:$YR$259,0))</f>
        <v>0.49</v>
      </c>
      <c r="G32" s="40">
        <f t="array" ref="G32">INDEX('Aceite Virgen Extra'!$A$259:$YR$285,MATCH($B32,'Aceite Virgen Extra'!$A$259:$A$285,0),MATCH(G$5,'Aceite Virgen Extra'!$A$259:$YR$259,0))</f>
        <v>0.41</v>
      </c>
      <c r="H32" s="40">
        <f t="array" ref="H32">INDEX('Aceite Virgen Extra'!$A$259:$YR$285,MATCH($B32,'Aceite Virgen Extra'!$A$259:$A$285,0),MATCH(H$5,'Aceite Virgen Extra'!$A$259:$YR$259,0))</f>
        <v>1.23</v>
      </c>
      <c r="I32" s="40">
        <f t="array" ref="I32">INDEX('Aceite Virgen Extra'!$A$259:$YR$285,MATCH($B32,'Aceite Virgen Extra'!$A$259:$A$285,0),MATCH(I$5,'Aceite Virgen Extra'!$A$259:$YR$259,0))</f>
        <v>0</v>
      </c>
      <c r="J32" s="40">
        <f t="array" ref="J32">INDEX('Aceite Virgen Extra'!$A$259:$YR$285,MATCH($B32,'Aceite Virgen Extra'!$A$259:$A$285,0),MATCH(J$5,'Aceite Virgen Extra'!$A$259:$YR$259,0))</f>
        <v>0</v>
      </c>
      <c r="K32" s="40">
        <f t="array" ref="K32">INDEX('Aceite Virgen Extra'!$A$259:$YR$285,MATCH($B32,'Aceite Virgen Extra'!$A$259:$A$285,0),MATCH(K$5,'Aceite Virgen Extra'!$A$259:$YR$259,0))</f>
        <v>0</v>
      </c>
      <c r="L32" s="40">
        <f t="array" ref="L32">INDEX('Aceite Virgen Extra'!$A$259:$YR$285,MATCH($B32,'Aceite Virgen Extra'!$A$259:$A$285,0),MATCH(L$5,'Aceite Virgen Extra'!$A$259:$YR$259,0))</f>
        <v>0</v>
      </c>
      <c r="M32" s="40">
        <f t="array" ref="M32">INDEX('Aceite Virgen Extra'!$A$259:$YR$285,MATCH($B32,'Aceite Virgen Extra'!$A$259:$A$285,0),MATCH(M$5,'Aceite Virgen Extra'!$A$259:$YR$259,0))</f>
        <v>0</v>
      </c>
      <c r="N32" s="40">
        <f t="array" ref="N32">INDEX('Aceite Virgen Extra'!$A$259:$YR$285,MATCH($B32,'Aceite Virgen Extra'!$A$259:$A$285,0),MATCH(N$5,'Aceite Virgen Extra'!$A$259:$YR$259,0))</f>
        <v>0</v>
      </c>
      <c r="O32" s="40">
        <f t="array" ref="O32">INDEX('Aceite Virgen Extra'!$A$259:$YR$285,MATCH($B32,'Aceite Virgen Extra'!$A$259:$A$285,0),MATCH(O$5,'Aceite Virgen Extra'!$A$259:$YR$259,0))</f>
        <v>0.5</v>
      </c>
      <c r="P32" s="40">
        <f t="array" ref="P32">INDEX('Aceite Virgen Extra'!$A$259:$YR$285,MATCH($B32,'Aceite Virgen Extra'!$A$259:$A$285,0),MATCH(P$5,'Aceite Virgen Extra'!$A$259:$YR$259,0))</f>
        <v>0</v>
      </c>
    </row>
    <row r="33" spans="2:16" x14ac:dyDescent="0.3">
      <c r="B33" s="54">
        <f t="shared" si="1"/>
        <v>6.9</v>
      </c>
      <c r="C33" s="18"/>
      <c r="E33" s="40">
        <f t="array" ref="E33">INDEX('Aceite Virgen Extra'!$A$259:$YR$285,MATCH($B33,'Aceite Virgen Extra'!$A$259:$A$285,0),MATCH(E$5,'Aceite Virgen Extra'!$A$259:$YR$259,0))</f>
        <v>4.5299999999999994</v>
      </c>
      <c r="F33" s="40">
        <f t="array" ref="F33">INDEX('Aceite Virgen Extra'!$A$259:$YR$285,MATCH($B33,'Aceite Virgen Extra'!$A$259:$A$285,0),MATCH(F$5,'Aceite Virgen Extra'!$A$259:$YR$259,0))</f>
        <v>1.35</v>
      </c>
      <c r="G33" s="40">
        <f t="array" ref="G33">INDEX('Aceite Virgen Extra'!$A$259:$YR$285,MATCH($B33,'Aceite Virgen Extra'!$A$259:$A$285,0),MATCH(G$5,'Aceite Virgen Extra'!$A$259:$YR$259,0))</f>
        <v>5.18</v>
      </c>
      <c r="H33" s="40">
        <f t="array" ref="H33">INDEX('Aceite Virgen Extra'!$A$259:$YR$285,MATCH($B33,'Aceite Virgen Extra'!$A$259:$A$285,0),MATCH(H$5,'Aceite Virgen Extra'!$A$259:$YR$259,0))</f>
        <v>2.11</v>
      </c>
      <c r="I33" s="40">
        <f t="array" ref="I33">INDEX('Aceite Virgen Extra'!$A$259:$YR$285,MATCH($B33,'Aceite Virgen Extra'!$A$259:$A$285,0),MATCH(I$5,'Aceite Virgen Extra'!$A$259:$YR$259,0))</f>
        <v>4.21</v>
      </c>
      <c r="J33" s="40">
        <f t="array" ref="J33">INDEX('Aceite Virgen Extra'!$A$259:$YR$285,MATCH($B33,'Aceite Virgen Extra'!$A$259:$A$285,0),MATCH(J$5,'Aceite Virgen Extra'!$A$259:$YR$259,0))</f>
        <v>0.85</v>
      </c>
      <c r="K33" s="40">
        <f t="array" ref="K33">INDEX('Aceite Virgen Extra'!$A$259:$YR$285,MATCH($B33,'Aceite Virgen Extra'!$A$259:$A$285,0),MATCH(K$5,'Aceite Virgen Extra'!$A$259:$YR$259,0))</f>
        <v>5.8199999999999994</v>
      </c>
      <c r="L33" s="40">
        <f t="array" ref="L33">INDEX('Aceite Virgen Extra'!$A$259:$YR$285,MATCH($B33,'Aceite Virgen Extra'!$A$259:$A$285,0),MATCH(L$5,'Aceite Virgen Extra'!$A$259:$YR$259,0))</f>
        <v>6.45</v>
      </c>
      <c r="M33" s="40">
        <f t="array" ref="M33">INDEX('Aceite Virgen Extra'!$A$259:$YR$285,MATCH($B33,'Aceite Virgen Extra'!$A$259:$A$285,0),MATCH(M$5,'Aceite Virgen Extra'!$A$259:$YR$259,0))</f>
        <v>3.02</v>
      </c>
      <c r="N33" s="40">
        <f t="array" ref="N33">INDEX('Aceite Virgen Extra'!$A$259:$YR$285,MATCH($B33,'Aceite Virgen Extra'!$A$259:$A$285,0),MATCH(N$5,'Aceite Virgen Extra'!$A$259:$YR$259,0))</f>
        <v>4.3900000000000006</v>
      </c>
      <c r="O33" s="40">
        <f t="array" ref="O33">INDEX('Aceite Virgen Extra'!$A$259:$YR$285,MATCH($B33,'Aceite Virgen Extra'!$A$259:$A$285,0),MATCH(O$5,'Aceite Virgen Extra'!$A$259:$YR$259,0))</f>
        <v>3.35</v>
      </c>
      <c r="P33" s="40">
        <f t="array" ref="P33">INDEX('Aceite Virgen Extra'!$A$259:$YR$285,MATCH($B33,'Aceite Virgen Extra'!$A$259:$A$285,0),MATCH(P$5,'Aceite Virgen Extra'!$A$259:$YR$259,0))</f>
        <v>0.61</v>
      </c>
    </row>
    <row r="34" spans="2:16" x14ac:dyDescent="0.3">
      <c r="P34" s="38"/>
    </row>
    <row r="35" spans="2:16" x14ac:dyDescent="0.3">
      <c r="E35" s="40">
        <f>SUM(E10:E34)</f>
        <v>100.01000000000003</v>
      </c>
      <c r="F35" s="40">
        <f t="shared" ref="F35:P35" si="3">SUM(F10:F34)</f>
        <v>99.999999999999986</v>
      </c>
      <c r="G35" s="40">
        <f t="shared" si="3"/>
        <v>99.97999999999999</v>
      </c>
      <c r="H35" s="40">
        <f t="shared" si="3"/>
        <v>100.00000000000001</v>
      </c>
      <c r="I35" s="40">
        <f t="shared" si="3"/>
        <v>99.959999999999965</v>
      </c>
      <c r="J35" s="40">
        <f t="shared" si="3"/>
        <v>99.999999999999986</v>
      </c>
      <c r="K35" s="40">
        <f t="shared" si="3"/>
        <v>99.999999999999972</v>
      </c>
      <c r="L35" s="40">
        <f t="shared" si="3"/>
        <v>99.950000000000017</v>
      </c>
      <c r="M35" s="40">
        <f t="shared" si="3"/>
        <v>99.99</v>
      </c>
      <c r="N35" s="40">
        <f t="shared" si="3"/>
        <v>99.98</v>
      </c>
      <c r="O35" s="40">
        <f t="shared" si="3"/>
        <v>99.97999999999999</v>
      </c>
      <c r="P35" s="40">
        <f t="shared" si="3"/>
        <v>100.02000000000001</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Discounts</v>
      </c>
      <c r="H2" s="41" t="s">
        <v>298</v>
      </c>
    </row>
    <row r="4" spans="2:17" x14ac:dyDescent="0.3">
      <c r="B4" s="25" t="s">
        <v>266</v>
      </c>
    </row>
    <row r="5" spans="2:17" hidden="1" x14ac:dyDescent="0.3">
      <c r="E5" s="39" t="str">
        <f t="shared" ref="E5:P5" si="0">E9&amp;$C$2</f>
        <v xml:space="preserve"> JUNIO 18Discounts</v>
      </c>
      <c r="F5" s="39" t="str">
        <f t="shared" si="0"/>
        <v xml:space="preserve"> JULIO 18Discounts</v>
      </c>
      <c r="G5" s="39" t="str">
        <f t="shared" si="0"/>
        <v xml:space="preserve"> AGOSTO 18Discounts</v>
      </c>
      <c r="H5" s="39" t="str">
        <f t="shared" si="0"/>
        <v xml:space="preserve"> SEPTIEMBRE 18Discounts</v>
      </c>
      <c r="I5" s="39" t="str">
        <f t="shared" si="0"/>
        <v xml:space="preserve"> OCTUBRE 18Discounts</v>
      </c>
      <c r="J5" s="39" t="str">
        <f t="shared" si="0"/>
        <v xml:space="preserve"> NOVIEMBRE 18Discounts</v>
      </c>
      <c r="K5" s="39" t="str">
        <f t="shared" si="0"/>
        <v xml:space="preserve"> DICIEMBRE 18Discounts</v>
      </c>
      <c r="L5" s="39" t="str">
        <f t="shared" si="0"/>
        <v xml:space="preserve"> ENERO 19Discounts</v>
      </c>
      <c r="M5" s="39" t="str">
        <f t="shared" si="0"/>
        <v xml:space="preserve"> FEBRERO 19Discounts</v>
      </c>
      <c r="N5" s="39" t="str">
        <f t="shared" si="0"/>
        <v xml:space="preserve"> MARZO 19Discounts</v>
      </c>
      <c r="O5" s="39" t="str">
        <f t="shared" si="0"/>
        <v xml:space="preserve"> ABRIL 19Discounts</v>
      </c>
      <c r="P5" s="39" t="str">
        <f t="shared" si="0"/>
        <v xml:space="preserve"> MAYO 19Discounts</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JUNIO 18</v>
      </c>
      <c r="F9" s="6" t="str">
        <f t="array" ref="F9">INDEX('Aceite de Oliva'!$A$260:$YR$260,,MAX(IF('Aceite de Oliva'!$A$260:$YR$260&lt;&gt;"",COLUMN('Aceite de Oliva'!$A$260:$YR$260)))-(7*F8))</f>
        <v xml:space="preserve"> JULIO 18</v>
      </c>
      <c r="G9" s="6" t="str">
        <f t="array" ref="G9">INDEX('Aceite de Oliva'!$A$260:$YR$260,,MAX(IF('Aceite de Oliva'!$A$260:$YR$260&lt;&gt;"",COLUMN('Aceite de Oliva'!$A$260:$YR$260)))-(7*G8))</f>
        <v xml:space="preserve"> AGOSTO 18</v>
      </c>
      <c r="H9" s="6" t="str">
        <f t="array" ref="H9">INDEX('Aceite de Oliva'!$A$260:$YR$260,,MAX(IF('Aceite de Oliva'!$A$260:$YR$260&lt;&gt;"",COLUMN('Aceite de Oliva'!$A$260:$YR$260)))-(7*H8))</f>
        <v xml:space="preserve"> SEPTIEMBRE 18</v>
      </c>
      <c r="I9" s="6" t="str">
        <f t="array" ref="I9">INDEX('Aceite de Oliva'!$A$260:$YR$260,,MAX(IF('Aceite de Oliva'!$A$260:$YR$260&lt;&gt;"",COLUMN('Aceite de Oliva'!$A$260:$YR$260)))-(7*I8))</f>
        <v xml:space="preserve"> OCTUBRE 18</v>
      </c>
      <c r="J9" s="6" t="str">
        <f t="array" ref="J9">INDEX('Aceite de Oliva'!$A$260:$YR$260,,MAX(IF('Aceite de Oliva'!$A$260:$YR$260&lt;&gt;"",COLUMN('Aceite de Oliva'!$A$260:$YR$260)))-(7*J8))</f>
        <v xml:space="preserve"> NOVIEMBRE 18</v>
      </c>
      <c r="K9" s="6" t="str">
        <f t="array" ref="K9">INDEX('Aceite de Oliva'!$A$260:$YR$260,,MAX(IF('Aceite de Oliva'!$A$260:$YR$260&lt;&gt;"",COLUMN('Aceite de Oliva'!$A$260:$YR$260)))-(7*K8))</f>
        <v xml:space="preserve"> DICIEMBRE 18</v>
      </c>
      <c r="L9" s="6" t="str">
        <f t="array" ref="L9">INDEX('Aceite de Oliva'!$A$260:$YR$260,,MAX(IF('Aceite de Oliva'!$A$260:$YR$260&lt;&gt;"",COLUMN('Aceite de Oliva'!$A$260:$YR$260)))-(7*L8))</f>
        <v xml:space="preserve"> ENERO 19</v>
      </c>
      <c r="M9" s="6" t="str">
        <f t="array" ref="M9">INDEX('Aceite de Oliva'!$A$260:$YR$260,,MAX(IF('Aceite de Oliva'!$A$260:$YR$260&lt;&gt;"",COLUMN('Aceite de Oliva'!$A$260:$YR$260)))-(7*M8))</f>
        <v xml:space="preserve"> FEBRERO 19</v>
      </c>
      <c r="N9" s="6" t="str">
        <f t="array" ref="N9">INDEX('Aceite de Oliva'!$A$260:$YR$260,,MAX(IF('Aceite de Oliva'!$A$260:$YR$260&lt;&gt;"",COLUMN('Aceite de Oliva'!$A$260:$YR$260)))-(7*N8))</f>
        <v xml:space="preserve"> MARZO 19</v>
      </c>
      <c r="O9" s="6" t="str">
        <f t="array" ref="O9">INDEX('Aceite de Oliva'!$A$260:$YR$260,,MAX(IF('Aceite de Oliva'!$A$260:$YR$260&lt;&gt;"",COLUMN('Aceite de Oliva'!$A$260:$YR$260)))-(7*O8))</f>
        <v xml:space="preserve"> ABRIL 19</v>
      </c>
      <c r="P9" s="6" t="str">
        <f t="array" ref="P9">INDEX('Aceite de Oliva'!$A$260:$YR$260,,MAX(IF('Aceite de Oliva'!$A$260:$YR$260&lt;&gt;"",COLUMN('Aceite de Oliva'!$A$260:$YR$260))))</f>
        <v xml:space="preserve"> MAYO 19</v>
      </c>
    </row>
    <row r="10" spans="2:17" x14ac:dyDescent="0.3">
      <c r="B10" s="15"/>
      <c r="C10" s="24">
        <v>2.2999999999999998</v>
      </c>
      <c r="E10" s="40">
        <f t="array" ref="E10">INDEX('Aceite Virgen'!$A$259:$YR$285,MATCH($B10,'Aceite Virgen'!$A$259:$A$285,0),MATCH(E$5,'Aceite Virgen'!$A$259:$YR$259,0))</f>
        <v>0</v>
      </c>
      <c r="F10" s="40">
        <f t="array" ref="F10">INDEX('Aceite Virgen'!$A$259:$YR$285,MATCH($B10,'Aceite Virgen'!$A$259:$A$285,0),MATCH(F$5,'Aceite Virgen'!$A$259:$YR$259,0))</f>
        <v>0</v>
      </c>
      <c r="G10" s="40">
        <f t="array" ref="G10">INDEX('Aceite Virgen'!$A$259:$YR$285,MATCH($B10,'Aceite Virgen'!$A$259:$A$285,0),MATCH(G$5,'Aceite Virgen'!$A$259:$YR$259,0))</f>
        <v>0</v>
      </c>
      <c r="H10" s="40">
        <f t="array" ref="H10">INDEX('Aceite Virgen'!$A$259:$YR$285,MATCH($B10,'Aceite Virgen'!$A$259:$A$285,0),MATCH(H$5,'Aceite Virgen'!$A$259:$YR$259,0))</f>
        <v>0</v>
      </c>
      <c r="I10" s="40">
        <f t="array" ref="I10">INDEX('Aceite Virgen'!$A$259:$YR$285,MATCH($B10,'Aceite Virgen'!$A$259:$A$285,0),MATCH(I$5,'Aceite Virgen'!$A$259:$YR$259,0))</f>
        <v>0</v>
      </c>
      <c r="J10" s="40">
        <f t="array" ref="J10">INDEX('Aceite Virgen'!$A$259:$YR$285,MATCH($B10,'Aceite Virgen'!$A$259:$A$285,0),MATCH(J$5,'Aceite Virgen'!$A$259:$YR$259,0))</f>
        <v>0</v>
      </c>
      <c r="K10" s="40">
        <f t="array" ref="K10">INDEX('Aceite Virgen'!$A$259:$YR$285,MATCH($B10,'Aceite Virgen'!$A$259:$A$285,0),MATCH(K$5,'Aceite Virgen'!$A$259:$YR$259,0))</f>
        <v>0</v>
      </c>
      <c r="L10" s="40">
        <f t="array" ref="L10">INDEX('Aceite Virgen'!$A$259:$YR$285,MATCH($B10,'Aceite Virgen'!$A$259:$A$285,0),MATCH(L$5,'Aceite Virgen'!$A$259:$YR$259,0))</f>
        <v>0</v>
      </c>
      <c r="M10" s="40">
        <f t="array" ref="M10">INDEX('Aceite Virgen'!$A$259:$YR$285,MATCH($B10,'Aceite Virgen'!$A$259:$A$285,0),MATCH(M$5,'Aceite Virgen'!$A$259:$YR$259,0))</f>
        <v>0</v>
      </c>
      <c r="N10" s="40">
        <f t="array" ref="N10">INDEX('Aceite Virgen'!$A$259:$YR$285,MATCH($B10,'Aceite Virgen'!$A$259:$A$285,0),MATCH(N$5,'Aceite Virgen'!$A$259:$YR$259,0))</f>
        <v>1.01</v>
      </c>
      <c r="O10" s="40">
        <f t="array" ref="O10">INDEX('Aceite Virgen'!$A$259:$YR$285,MATCH($B10,'Aceite Virgen'!$A$259:$A$285,0),MATCH(O$5,'Aceite Virgen'!$A$259:$YR$259,0))</f>
        <v>0</v>
      </c>
      <c r="P10" s="40">
        <f t="array" ref="P10">INDEX('Aceite Virgen'!$A$259:$YR$285,MATCH($B10,'Aceite Virgen'!$A$259:$A$285,0),MATCH(P$5,'Aceite Virgen'!$A$259:$YR$259,0))</f>
        <v>0</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0</v>
      </c>
      <c r="I11" s="40">
        <f t="array" ref="I11">INDEX('Aceite Virgen'!$A$259:$YR$285,MATCH($B11,'Aceite Virgen'!$A$259:$A$285,0),MATCH(I$5,'Aceite Virgen'!$A$259:$YR$259,0))</f>
        <v>0</v>
      </c>
      <c r="J11" s="40">
        <f t="array" ref="J11">INDEX('Aceite Virgen'!$A$259:$YR$285,MATCH($B11,'Aceite Virgen'!$A$259:$A$285,0),MATCH(J$5,'Aceite Virgen'!$A$259:$YR$259,0))</f>
        <v>0</v>
      </c>
      <c r="K11" s="40">
        <f t="array" ref="K11">INDEX('Aceite Virgen'!$A$259:$YR$285,MATCH($B11,'Aceite Virgen'!$A$259:$A$285,0),MATCH(K$5,'Aceite Virgen'!$A$259:$YR$259,0))</f>
        <v>0</v>
      </c>
      <c r="L11" s="40">
        <f t="array" ref="L11">INDEX('Aceite Virgen'!$A$259:$YR$285,MATCH($B11,'Aceite Virgen'!$A$259:$A$285,0),MATCH(L$5,'Aceite Virgen'!$A$259:$YR$259,0))</f>
        <v>0</v>
      </c>
      <c r="M11" s="40">
        <f t="array" ref="M11">INDEX('Aceite Virgen'!$A$259:$YR$285,MATCH($B11,'Aceite Virgen'!$A$259:$A$285,0),MATCH(M$5,'Aceite Virgen'!$A$259:$YR$259,0))</f>
        <v>0</v>
      </c>
      <c r="N11" s="40">
        <f t="array" ref="N11">INDEX('Aceite Virgen'!$A$259:$YR$285,MATCH($B11,'Aceite Virgen'!$A$259:$A$285,0),MATCH(N$5,'Aceite Virgen'!$A$259:$YR$259,0))</f>
        <v>0</v>
      </c>
      <c r="O11" s="40">
        <f t="array" ref="O11">INDEX('Aceite Virgen'!$A$259:$YR$285,MATCH($B11,'Aceite Virgen'!$A$259:$A$285,0),MATCH(O$5,'Aceite Virgen'!$A$259:$YR$259,0))</f>
        <v>11.03</v>
      </c>
      <c r="P11" s="40">
        <f t="array" ref="P11">INDEX('Aceite Virgen'!$A$259:$YR$285,MATCH($B11,'Aceite Virgen'!$A$259:$A$285,0),MATCH(P$5,'Aceite Virgen'!$A$259:$YR$259,0))</f>
        <v>0</v>
      </c>
    </row>
    <row r="12" spans="2:17" x14ac:dyDescent="0.3">
      <c r="B12" s="19">
        <f t="shared" si="1"/>
        <v>2.4</v>
      </c>
      <c r="C12" s="18">
        <f t="shared" ref="C12:C32" si="2">ROUND(B12+$C$7,2)</f>
        <v>2.5</v>
      </c>
      <c r="E12" s="40">
        <f t="array" ref="E12">INDEX('Aceite Virgen'!$A$259:$YR$285,MATCH($B12,'Aceite Virgen'!$A$259:$A$285,0),MATCH(E$5,'Aceite Virgen'!$A$259:$YR$259,0))</f>
        <v>0</v>
      </c>
      <c r="F12" s="40">
        <f t="array" ref="F12">INDEX('Aceite Virgen'!$A$259:$YR$285,MATCH($B12,'Aceite Virgen'!$A$259:$A$285,0),MATCH(F$5,'Aceite Virgen'!$A$259:$YR$259,0))</f>
        <v>0</v>
      </c>
      <c r="G12" s="40">
        <f t="array" ref="G12">INDEX('Aceite Virgen'!$A$259:$YR$285,MATCH($B12,'Aceite Virgen'!$A$259:$A$285,0),MATCH(G$5,'Aceite Virgen'!$A$259:$YR$259,0))</f>
        <v>0</v>
      </c>
      <c r="H12" s="40">
        <f t="array" ref="H12">INDEX('Aceite Virgen'!$A$259:$YR$285,MATCH($B12,'Aceite Virgen'!$A$259:$A$285,0),MATCH(H$5,'Aceite Virgen'!$A$259:$YR$259,0))</f>
        <v>0</v>
      </c>
      <c r="I12" s="40">
        <f t="array" ref="I12">INDEX('Aceite Virgen'!$A$259:$YR$285,MATCH($B12,'Aceite Virgen'!$A$259:$A$285,0),MATCH(I$5,'Aceite Virgen'!$A$259:$YR$259,0))</f>
        <v>0</v>
      </c>
      <c r="J12" s="40">
        <f t="array" ref="J12">INDEX('Aceite Virgen'!$A$259:$YR$285,MATCH($B12,'Aceite Virgen'!$A$259:$A$285,0),MATCH(J$5,'Aceite Virgen'!$A$259:$YR$259,0))</f>
        <v>0</v>
      </c>
      <c r="K12" s="40">
        <f t="array" ref="K12">INDEX('Aceite Virgen'!$A$259:$YR$285,MATCH($B12,'Aceite Virgen'!$A$259:$A$285,0),MATCH(K$5,'Aceite Virgen'!$A$259:$YR$259,0))</f>
        <v>0</v>
      </c>
      <c r="L12" s="40">
        <f t="array" ref="L12">INDEX('Aceite Virgen'!$A$259:$YR$285,MATCH($B12,'Aceite Virgen'!$A$259:$A$285,0),MATCH(L$5,'Aceite Virgen'!$A$259:$YR$259,0))</f>
        <v>0</v>
      </c>
      <c r="M12" s="40">
        <f t="array" ref="M12">INDEX('Aceite Virgen'!$A$259:$YR$285,MATCH($B12,'Aceite Virgen'!$A$259:$A$285,0),MATCH(M$5,'Aceite Virgen'!$A$259:$YR$259,0))</f>
        <v>7.79</v>
      </c>
      <c r="N12" s="40">
        <f t="array" ref="N12">INDEX('Aceite Virgen'!$A$259:$YR$285,MATCH($B12,'Aceite Virgen'!$A$259:$A$285,0),MATCH(N$5,'Aceite Virgen'!$A$259:$YR$259,0))</f>
        <v>11.55</v>
      </c>
      <c r="O12" s="40">
        <f t="array" ref="O12">INDEX('Aceite Virgen'!$A$259:$YR$285,MATCH($B12,'Aceite Virgen'!$A$259:$A$285,0),MATCH(O$5,'Aceite Virgen'!$A$259:$YR$259,0))</f>
        <v>9.77</v>
      </c>
      <c r="P12" s="40">
        <f t="array" ref="P12">INDEX('Aceite Virgen'!$A$259:$YR$285,MATCH($B12,'Aceite Virgen'!$A$259:$A$285,0),MATCH(P$5,'Aceite Virgen'!$A$259:$YR$259,0))</f>
        <v>21.51</v>
      </c>
    </row>
    <row r="13" spans="2:17" x14ac:dyDescent="0.3">
      <c r="B13" s="19">
        <f t="shared" si="1"/>
        <v>2.5</v>
      </c>
      <c r="C13" s="18">
        <f t="shared" si="2"/>
        <v>2.6</v>
      </c>
      <c r="E13" s="40">
        <f t="array" ref="E13">INDEX('Aceite Virgen'!$A$259:$YR$285,MATCH($B13,'Aceite Virgen'!$A$259:$A$285,0),MATCH(E$5,'Aceite Virgen'!$A$259:$YR$259,0))</f>
        <v>0</v>
      </c>
      <c r="F13" s="40">
        <f t="array" ref="F13">INDEX('Aceite Virgen'!$A$259:$YR$285,MATCH($B13,'Aceite Virgen'!$A$259:$A$285,0),MATCH(F$5,'Aceite Virgen'!$A$259:$YR$259,0))</f>
        <v>1.91</v>
      </c>
      <c r="G13" s="40">
        <f t="array" ref="G13">INDEX('Aceite Virgen'!$A$259:$YR$285,MATCH($B13,'Aceite Virgen'!$A$259:$A$285,0),MATCH(G$5,'Aceite Virgen'!$A$259:$YR$259,0))</f>
        <v>0</v>
      </c>
      <c r="H13" s="40">
        <f t="array" ref="H13">INDEX('Aceite Virgen'!$A$259:$YR$285,MATCH($B13,'Aceite Virgen'!$A$259:$A$285,0),MATCH(H$5,'Aceite Virgen'!$A$259:$YR$259,0))</f>
        <v>0</v>
      </c>
      <c r="I13" s="40">
        <f t="array" ref="I13">INDEX('Aceite Virgen'!$A$259:$YR$285,MATCH($B13,'Aceite Virgen'!$A$259:$A$285,0),MATCH(I$5,'Aceite Virgen'!$A$259:$YR$259,0))</f>
        <v>0</v>
      </c>
      <c r="J13" s="40">
        <f t="array" ref="J13">INDEX('Aceite Virgen'!$A$259:$YR$285,MATCH($B13,'Aceite Virgen'!$A$259:$A$285,0),MATCH(J$5,'Aceite Virgen'!$A$259:$YR$259,0))</f>
        <v>0</v>
      </c>
      <c r="K13" s="40">
        <f t="array" ref="K13">INDEX('Aceite Virgen'!$A$259:$YR$285,MATCH($B13,'Aceite Virgen'!$A$259:$A$285,0),MATCH(K$5,'Aceite Virgen'!$A$259:$YR$259,0))</f>
        <v>0</v>
      </c>
      <c r="L13" s="40">
        <f t="array" ref="L13">INDEX('Aceite Virgen'!$A$259:$YR$285,MATCH($B13,'Aceite Virgen'!$A$259:$A$285,0),MATCH(L$5,'Aceite Virgen'!$A$259:$YR$259,0))</f>
        <v>0</v>
      </c>
      <c r="M13" s="40">
        <f t="array" ref="M13">INDEX('Aceite Virgen'!$A$259:$YR$285,MATCH($B13,'Aceite Virgen'!$A$259:$A$285,0),MATCH(M$5,'Aceite Virgen'!$A$259:$YR$259,0))</f>
        <v>0</v>
      </c>
      <c r="N13" s="40">
        <f t="array" ref="N13">INDEX('Aceite Virgen'!$A$259:$YR$285,MATCH($B13,'Aceite Virgen'!$A$259:$A$285,0),MATCH(N$5,'Aceite Virgen'!$A$259:$YR$259,0))</f>
        <v>0.88</v>
      </c>
      <c r="O13" s="40">
        <f t="array" ref="O13">INDEX('Aceite Virgen'!$A$259:$YR$285,MATCH($B13,'Aceite Virgen'!$A$259:$A$285,0),MATCH(O$5,'Aceite Virgen'!$A$259:$YR$259,0))</f>
        <v>0</v>
      </c>
      <c r="P13" s="40">
        <f t="array" ref="P13">INDEX('Aceite Virgen'!$A$259:$YR$285,MATCH($B13,'Aceite Virgen'!$A$259:$A$285,0),MATCH(P$5,'Aceite Virgen'!$A$259:$YR$259,0))</f>
        <v>0</v>
      </c>
    </row>
    <row r="14" spans="2:17" x14ac:dyDescent="0.3">
      <c r="B14" s="19">
        <f t="shared" si="1"/>
        <v>2.6</v>
      </c>
      <c r="C14" s="18">
        <f t="shared" si="2"/>
        <v>2.7</v>
      </c>
      <c r="E14" s="40">
        <f t="array" ref="E14">INDEX('Aceite Virgen'!$A$259:$YR$285,MATCH($B14,'Aceite Virgen'!$A$259:$A$285,0),MATCH(E$5,'Aceite Virgen'!$A$259:$YR$259,0))</f>
        <v>0</v>
      </c>
      <c r="F14" s="40">
        <f t="array" ref="F14">INDEX('Aceite Virgen'!$A$259:$YR$285,MATCH($B14,'Aceite Virgen'!$A$259:$A$285,0),MATCH(F$5,'Aceite Virgen'!$A$259:$YR$259,0))</f>
        <v>0</v>
      </c>
      <c r="G14" s="40">
        <f t="array" ref="G14">INDEX('Aceite Virgen'!$A$259:$YR$285,MATCH($B14,'Aceite Virgen'!$A$259:$A$285,0),MATCH(G$5,'Aceite Virgen'!$A$259:$YR$259,0))</f>
        <v>0</v>
      </c>
      <c r="H14" s="40">
        <f t="array" ref="H14">INDEX('Aceite Virgen'!$A$259:$YR$285,MATCH($B14,'Aceite Virgen'!$A$259:$A$285,0),MATCH(H$5,'Aceite Virgen'!$A$259:$YR$259,0))</f>
        <v>0</v>
      </c>
      <c r="I14" s="40">
        <f t="array" ref="I14">INDEX('Aceite Virgen'!$A$259:$YR$285,MATCH($B14,'Aceite Virgen'!$A$259:$A$285,0),MATCH(I$5,'Aceite Virgen'!$A$259:$YR$259,0))</f>
        <v>0</v>
      </c>
      <c r="J14" s="40">
        <f t="array" ref="J14">INDEX('Aceite Virgen'!$A$259:$YR$285,MATCH($B14,'Aceite Virgen'!$A$259:$A$285,0),MATCH(J$5,'Aceite Virgen'!$A$259:$YR$259,0))</f>
        <v>7.71</v>
      </c>
      <c r="K14" s="40">
        <f t="array" ref="K14">INDEX('Aceite Virgen'!$A$259:$YR$285,MATCH($B14,'Aceite Virgen'!$A$259:$A$285,0),MATCH(K$5,'Aceite Virgen'!$A$259:$YR$259,0))</f>
        <v>0</v>
      </c>
      <c r="L14" s="40">
        <f t="array" ref="L14">INDEX('Aceite Virgen'!$A$259:$YR$285,MATCH($B14,'Aceite Virgen'!$A$259:$A$285,0),MATCH(L$5,'Aceite Virgen'!$A$259:$YR$259,0))</f>
        <v>0</v>
      </c>
      <c r="M14" s="40">
        <f t="array" ref="M14">INDEX('Aceite Virgen'!$A$259:$YR$285,MATCH($B14,'Aceite Virgen'!$A$259:$A$285,0),MATCH(M$5,'Aceite Virgen'!$A$259:$YR$259,0))</f>
        <v>2.5299999999999998</v>
      </c>
      <c r="N14" s="40">
        <f t="array" ref="N14">INDEX('Aceite Virgen'!$A$259:$YR$285,MATCH($B14,'Aceite Virgen'!$A$259:$A$285,0),MATCH(N$5,'Aceite Virgen'!$A$259:$YR$259,0))</f>
        <v>0</v>
      </c>
      <c r="O14" s="40">
        <f t="array" ref="O14">INDEX('Aceite Virgen'!$A$259:$YR$285,MATCH($B14,'Aceite Virgen'!$A$259:$A$285,0),MATCH(O$5,'Aceite Virgen'!$A$259:$YR$259,0))</f>
        <v>0</v>
      </c>
      <c r="P14" s="40">
        <f t="array" ref="P14">INDEX('Aceite Virgen'!$A$259:$YR$285,MATCH($B14,'Aceite Virgen'!$A$259:$A$285,0),MATCH(P$5,'Aceite Virgen'!$A$259:$YR$259,0))</f>
        <v>23.3</v>
      </c>
    </row>
    <row r="15" spans="2:17" x14ac:dyDescent="0.3">
      <c r="B15" s="19">
        <f t="shared" si="1"/>
        <v>2.7</v>
      </c>
      <c r="C15" s="18">
        <f t="shared" si="2"/>
        <v>2.8</v>
      </c>
      <c r="E15" s="40">
        <f t="array" ref="E15">INDEX('Aceite Virgen'!$A$259:$YR$285,MATCH($B15,'Aceite Virgen'!$A$259:$A$285,0),MATCH(E$5,'Aceite Virgen'!$A$259:$YR$259,0))</f>
        <v>0</v>
      </c>
      <c r="F15" s="40">
        <f t="array" ref="F15">INDEX('Aceite Virgen'!$A$259:$YR$285,MATCH($B15,'Aceite Virgen'!$A$259:$A$285,0),MATCH(F$5,'Aceite Virgen'!$A$259:$YR$259,0))</f>
        <v>0</v>
      </c>
      <c r="G15" s="40">
        <f t="array" ref="G15">INDEX('Aceite Virgen'!$A$259:$YR$285,MATCH($B15,'Aceite Virgen'!$A$259:$A$285,0),MATCH(G$5,'Aceite Virgen'!$A$259:$YR$259,0))</f>
        <v>0</v>
      </c>
      <c r="H15" s="40">
        <f t="array" ref="H15">INDEX('Aceite Virgen'!$A$259:$YR$285,MATCH($B15,'Aceite Virgen'!$A$259:$A$285,0),MATCH(H$5,'Aceite Virgen'!$A$259:$YR$259,0))</f>
        <v>0</v>
      </c>
      <c r="I15" s="40">
        <f t="array" ref="I15">INDEX('Aceite Virgen'!$A$259:$YR$285,MATCH($B15,'Aceite Virgen'!$A$259:$A$285,0),MATCH(I$5,'Aceite Virgen'!$A$259:$YR$259,0))</f>
        <v>0</v>
      </c>
      <c r="J15" s="40">
        <f t="array" ref="J15">INDEX('Aceite Virgen'!$A$259:$YR$285,MATCH($B15,'Aceite Virgen'!$A$259:$A$285,0),MATCH(J$5,'Aceite Virgen'!$A$259:$YR$259,0))</f>
        <v>0</v>
      </c>
      <c r="K15" s="40">
        <f t="array" ref="K15">INDEX('Aceite Virgen'!$A$259:$YR$285,MATCH($B15,'Aceite Virgen'!$A$259:$A$285,0),MATCH(K$5,'Aceite Virgen'!$A$259:$YR$259,0))</f>
        <v>0</v>
      </c>
      <c r="L15" s="40">
        <f t="array" ref="L15">INDEX('Aceite Virgen'!$A$259:$YR$285,MATCH($B15,'Aceite Virgen'!$A$259:$A$285,0),MATCH(L$5,'Aceite Virgen'!$A$259:$YR$259,0))</f>
        <v>0</v>
      </c>
      <c r="M15" s="40">
        <f t="array" ref="M15">INDEX('Aceite Virgen'!$A$259:$YR$285,MATCH($B15,'Aceite Virgen'!$A$259:$A$285,0),MATCH(M$5,'Aceite Virgen'!$A$259:$YR$259,0))</f>
        <v>0</v>
      </c>
      <c r="N15" s="40">
        <f t="array" ref="N15">INDEX('Aceite Virgen'!$A$259:$YR$285,MATCH($B15,'Aceite Virgen'!$A$259:$A$285,0),MATCH(N$5,'Aceite Virgen'!$A$259:$YR$259,0))</f>
        <v>0</v>
      </c>
      <c r="O15" s="40">
        <f t="array" ref="O15">INDEX('Aceite Virgen'!$A$259:$YR$285,MATCH($B15,'Aceite Virgen'!$A$259:$A$285,0),MATCH(O$5,'Aceite Virgen'!$A$259:$YR$259,0))</f>
        <v>0</v>
      </c>
      <c r="P15" s="40">
        <f t="array" ref="P15">INDEX('Aceite Virgen'!$A$259:$YR$285,MATCH($B15,'Aceite Virgen'!$A$259:$A$285,0),MATCH(P$5,'Aceite Virgen'!$A$259:$YR$259,0))</f>
        <v>0</v>
      </c>
    </row>
    <row r="16" spans="2:17" x14ac:dyDescent="0.3">
      <c r="B16" s="19">
        <f t="shared" si="1"/>
        <v>2.8</v>
      </c>
      <c r="C16" s="18">
        <f t="shared" si="2"/>
        <v>2.9</v>
      </c>
      <c r="E16" s="40">
        <f t="array" ref="E16">INDEX('Aceite Virgen'!$A$259:$YR$285,MATCH($B16,'Aceite Virgen'!$A$259:$A$285,0),MATCH(E$5,'Aceite Virgen'!$A$259:$YR$259,0))</f>
        <v>0</v>
      </c>
      <c r="F16" s="40">
        <f t="array" ref="F16">INDEX('Aceite Virgen'!$A$259:$YR$285,MATCH($B16,'Aceite Virgen'!$A$259:$A$285,0),MATCH(F$5,'Aceite Virgen'!$A$259:$YR$259,0))</f>
        <v>0</v>
      </c>
      <c r="G16" s="40">
        <f t="array" ref="G16">INDEX('Aceite Virgen'!$A$259:$YR$285,MATCH($B16,'Aceite Virgen'!$A$259:$A$285,0),MATCH(G$5,'Aceite Virgen'!$A$259:$YR$259,0))</f>
        <v>0</v>
      </c>
      <c r="H16" s="40">
        <f t="array" ref="H16">INDEX('Aceite Virgen'!$A$259:$YR$285,MATCH($B16,'Aceite Virgen'!$A$259:$A$285,0),MATCH(H$5,'Aceite Virgen'!$A$259:$YR$259,0))</f>
        <v>0</v>
      </c>
      <c r="I16" s="40">
        <f t="array" ref="I16">INDEX('Aceite Virgen'!$A$259:$YR$285,MATCH($B16,'Aceite Virgen'!$A$259:$A$285,0),MATCH(I$5,'Aceite Virgen'!$A$259:$YR$259,0))</f>
        <v>0</v>
      </c>
      <c r="J16" s="40">
        <f t="array" ref="J16">INDEX('Aceite Virgen'!$A$259:$YR$285,MATCH($B16,'Aceite Virgen'!$A$259:$A$285,0),MATCH(J$5,'Aceite Virgen'!$A$259:$YR$259,0))</f>
        <v>0</v>
      </c>
      <c r="K16" s="40">
        <f t="array" ref="K16">INDEX('Aceite Virgen'!$A$259:$YR$285,MATCH($B16,'Aceite Virgen'!$A$259:$A$285,0),MATCH(K$5,'Aceite Virgen'!$A$259:$YR$259,0))</f>
        <v>32.43</v>
      </c>
      <c r="L16" s="40">
        <f t="array" ref="L16">INDEX('Aceite Virgen'!$A$259:$YR$285,MATCH($B16,'Aceite Virgen'!$A$259:$A$285,0),MATCH(L$5,'Aceite Virgen'!$A$259:$YR$259,0))</f>
        <v>21.27</v>
      </c>
      <c r="M16" s="40">
        <f t="array" ref="M16">INDEX('Aceite Virgen'!$A$259:$YR$285,MATCH($B16,'Aceite Virgen'!$A$259:$A$285,0),MATCH(M$5,'Aceite Virgen'!$A$259:$YR$259,0))</f>
        <v>47.53</v>
      </c>
      <c r="N16" s="40">
        <f t="array" ref="N16">INDEX('Aceite Virgen'!$A$259:$YR$285,MATCH($B16,'Aceite Virgen'!$A$259:$A$285,0),MATCH(N$5,'Aceite Virgen'!$A$259:$YR$259,0))</f>
        <v>28.11</v>
      </c>
      <c r="O16" s="40">
        <f t="array" ref="O16">INDEX('Aceite Virgen'!$A$259:$YR$285,MATCH($B16,'Aceite Virgen'!$A$259:$A$285,0),MATCH(O$5,'Aceite Virgen'!$A$259:$YR$259,0))</f>
        <v>49.14</v>
      </c>
      <c r="P16" s="40">
        <f t="array" ref="P16">INDEX('Aceite Virgen'!$A$259:$YR$285,MATCH($B16,'Aceite Virgen'!$A$259:$A$285,0),MATCH(P$5,'Aceite Virgen'!$A$259:$YR$259,0))</f>
        <v>16.05</v>
      </c>
    </row>
    <row r="17" spans="2:16" x14ac:dyDescent="0.3">
      <c r="B17" s="19">
        <f t="shared" si="1"/>
        <v>2.9</v>
      </c>
      <c r="C17" s="18">
        <f t="shared" si="2"/>
        <v>3</v>
      </c>
      <c r="E17" s="40">
        <f t="array" ref="E17">INDEX('Aceite Virgen'!$A$259:$YR$285,MATCH($B17,'Aceite Virgen'!$A$259:$A$285,0),MATCH(E$5,'Aceite Virgen'!$A$259:$YR$259,0))</f>
        <v>0</v>
      </c>
      <c r="F17" s="40">
        <f t="array" ref="F17">INDEX('Aceite Virgen'!$A$259:$YR$285,MATCH($B17,'Aceite Virgen'!$A$259:$A$285,0),MATCH(F$5,'Aceite Virgen'!$A$259:$YR$259,0))</f>
        <v>0</v>
      </c>
      <c r="G17" s="40">
        <f t="array" ref="G17">INDEX('Aceite Virgen'!$A$259:$YR$285,MATCH($B17,'Aceite Virgen'!$A$259:$A$285,0),MATCH(G$5,'Aceite Virgen'!$A$259:$YR$259,0))</f>
        <v>8.16</v>
      </c>
      <c r="H17" s="40">
        <f t="array" ref="H17">INDEX('Aceite Virgen'!$A$259:$YR$285,MATCH($B17,'Aceite Virgen'!$A$259:$A$285,0),MATCH(H$5,'Aceite Virgen'!$A$259:$YR$259,0))</f>
        <v>8.86</v>
      </c>
      <c r="I17" s="40">
        <f t="array" ref="I17">INDEX('Aceite Virgen'!$A$259:$YR$285,MATCH($B17,'Aceite Virgen'!$A$259:$A$285,0),MATCH(I$5,'Aceite Virgen'!$A$259:$YR$259,0))</f>
        <v>3.04</v>
      </c>
      <c r="J17" s="40">
        <f t="array" ref="J17">INDEX('Aceite Virgen'!$A$259:$YR$285,MATCH($B17,'Aceite Virgen'!$A$259:$A$285,0),MATCH(J$5,'Aceite Virgen'!$A$259:$YR$259,0))</f>
        <v>0</v>
      </c>
      <c r="K17" s="40">
        <f t="array" ref="K17">INDEX('Aceite Virgen'!$A$259:$YR$285,MATCH($B17,'Aceite Virgen'!$A$259:$A$285,0),MATCH(K$5,'Aceite Virgen'!$A$259:$YR$259,0))</f>
        <v>0</v>
      </c>
      <c r="L17" s="40">
        <f t="array" ref="L17">INDEX('Aceite Virgen'!$A$259:$YR$285,MATCH($B17,'Aceite Virgen'!$A$259:$A$285,0),MATCH(L$5,'Aceite Virgen'!$A$259:$YR$259,0))</f>
        <v>0</v>
      </c>
      <c r="M17" s="40">
        <f t="array" ref="M17">INDEX('Aceite Virgen'!$A$259:$YR$285,MATCH($B17,'Aceite Virgen'!$A$259:$A$285,0),MATCH(M$5,'Aceite Virgen'!$A$259:$YR$259,0))</f>
        <v>0</v>
      </c>
      <c r="N17" s="40">
        <f t="array" ref="N17">INDEX('Aceite Virgen'!$A$259:$YR$285,MATCH($B17,'Aceite Virgen'!$A$259:$A$285,0),MATCH(N$5,'Aceite Virgen'!$A$259:$YR$259,0))</f>
        <v>8.91</v>
      </c>
      <c r="O17" s="40">
        <f t="array" ref="O17">INDEX('Aceite Virgen'!$A$259:$YR$285,MATCH($B17,'Aceite Virgen'!$A$259:$A$285,0),MATCH(O$5,'Aceite Virgen'!$A$259:$YR$259,0))</f>
        <v>0.79</v>
      </c>
      <c r="P17" s="40">
        <f t="array" ref="P17">INDEX('Aceite Virgen'!$A$259:$YR$285,MATCH($B17,'Aceite Virgen'!$A$259:$A$285,0),MATCH(P$5,'Aceite Virgen'!$A$259:$YR$259,0))</f>
        <v>0.66</v>
      </c>
    </row>
    <row r="18" spans="2:16" x14ac:dyDescent="0.3">
      <c r="B18" s="19">
        <f t="shared" si="1"/>
        <v>3</v>
      </c>
      <c r="C18" s="18">
        <f t="shared" si="2"/>
        <v>3.1</v>
      </c>
      <c r="E18" s="40">
        <f t="array" ref="E18">INDEX('Aceite Virgen'!$A$259:$YR$285,MATCH($B18,'Aceite Virgen'!$A$259:$A$285,0),MATCH(E$5,'Aceite Virgen'!$A$259:$YR$259,0))</f>
        <v>0</v>
      </c>
      <c r="F18" s="40">
        <f t="array" ref="F18">INDEX('Aceite Virgen'!$A$259:$YR$285,MATCH($B18,'Aceite Virgen'!$A$259:$A$285,0),MATCH(F$5,'Aceite Virgen'!$A$259:$YR$259,0))</f>
        <v>2.13</v>
      </c>
      <c r="G18" s="40">
        <f t="array" ref="G18">INDEX('Aceite Virgen'!$A$259:$YR$285,MATCH($B18,'Aceite Virgen'!$A$259:$A$285,0),MATCH(G$5,'Aceite Virgen'!$A$259:$YR$259,0))</f>
        <v>0</v>
      </c>
      <c r="H18" s="40">
        <f t="array" ref="H18">INDEX('Aceite Virgen'!$A$259:$YR$285,MATCH($B18,'Aceite Virgen'!$A$259:$A$285,0),MATCH(H$5,'Aceite Virgen'!$A$259:$YR$259,0))</f>
        <v>0</v>
      </c>
      <c r="I18" s="40">
        <f t="array" ref="I18">INDEX('Aceite Virgen'!$A$259:$YR$285,MATCH($B18,'Aceite Virgen'!$A$259:$A$285,0),MATCH(I$5,'Aceite Virgen'!$A$259:$YR$259,0))</f>
        <v>49.94</v>
      </c>
      <c r="J18" s="40">
        <f t="array" ref="J18">INDEX('Aceite Virgen'!$A$259:$YR$285,MATCH($B18,'Aceite Virgen'!$A$259:$A$285,0),MATCH(J$5,'Aceite Virgen'!$A$259:$YR$259,0))</f>
        <v>16.48</v>
      </c>
      <c r="K18" s="40">
        <f t="array" ref="K18">INDEX('Aceite Virgen'!$A$259:$YR$285,MATCH($B18,'Aceite Virgen'!$A$259:$A$285,0),MATCH(K$5,'Aceite Virgen'!$A$259:$YR$259,0))</f>
        <v>14.28</v>
      </c>
      <c r="L18" s="40">
        <f t="array" ref="L18">INDEX('Aceite Virgen'!$A$259:$YR$285,MATCH($B18,'Aceite Virgen'!$A$259:$A$285,0),MATCH(L$5,'Aceite Virgen'!$A$259:$YR$259,0))</f>
        <v>5.53</v>
      </c>
      <c r="M18" s="40">
        <f t="array" ref="M18">INDEX('Aceite Virgen'!$A$259:$YR$285,MATCH($B18,'Aceite Virgen'!$A$259:$A$285,0),MATCH(M$5,'Aceite Virgen'!$A$259:$YR$259,0))</f>
        <v>4.59</v>
      </c>
      <c r="N18" s="40">
        <f t="array" ref="N18">INDEX('Aceite Virgen'!$A$259:$YR$285,MATCH($B18,'Aceite Virgen'!$A$259:$A$285,0),MATCH(N$5,'Aceite Virgen'!$A$259:$YR$259,0))</f>
        <v>14.87</v>
      </c>
      <c r="O18" s="40">
        <f t="array" ref="O18">INDEX('Aceite Virgen'!$A$259:$YR$285,MATCH($B18,'Aceite Virgen'!$A$259:$A$285,0),MATCH(O$5,'Aceite Virgen'!$A$259:$YR$259,0))</f>
        <v>0</v>
      </c>
      <c r="P18" s="40">
        <f t="array" ref="P18">INDEX('Aceite Virgen'!$A$259:$YR$285,MATCH($B18,'Aceite Virgen'!$A$259:$A$285,0),MATCH(P$5,'Aceite Virgen'!$A$259:$YR$259,0))</f>
        <v>0</v>
      </c>
    </row>
    <row r="19" spans="2:16" x14ac:dyDescent="0.3">
      <c r="B19" s="19">
        <f t="shared" si="1"/>
        <v>3.1</v>
      </c>
      <c r="C19" s="18">
        <f t="shared" si="2"/>
        <v>3.2</v>
      </c>
      <c r="E19" s="40">
        <f t="array" ref="E19">INDEX('Aceite Virgen'!$A$259:$YR$285,MATCH($B19,'Aceite Virgen'!$A$259:$A$285,0),MATCH(E$5,'Aceite Virgen'!$A$259:$YR$259,0))</f>
        <v>0</v>
      </c>
      <c r="F19" s="40">
        <f t="array" ref="F19">INDEX('Aceite Virgen'!$A$259:$YR$285,MATCH($B19,'Aceite Virgen'!$A$259:$A$285,0),MATCH(F$5,'Aceite Virgen'!$A$259:$YR$259,0))</f>
        <v>0</v>
      </c>
      <c r="G19" s="40">
        <f t="array" ref="G19">INDEX('Aceite Virgen'!$A$259:$YR$285,MATCH($B19,'Aceite Virgen'!$A$259:$A$285,0),MATCH(G$5,'Aceite Virgen'!$A$259:$YR$259,0))</f>
        <v>0</v>
      </c>
      <c r="H19" s="40">
        <f t="array" ref="H19">INDEX('Aceite Virgen'!$A$259:$YR$285,MATCH($B19,'Aceite Virgen'!$A$259:$A$285,0),MATCH(H$5,'Aceite Virgen'!$A$259:$YR$259,0))</f>
        <v>0</v>
      </c>
      <c r="I19" s="40">
        <f t="array" ref="I19">INDEX('Aceite Virgen'!$A$259:$YR$285,MATCH($B19,'Aceite Virgen'!$A$259:$A$285,0),MATCH(I$5,'Aceite Virgen'!$A$259:$YR$259,0))</f>
        <v>0</v>
      </c>
      <c r="J19" s="40">
        <f t="array" ref="J19">INDEX('Aceite Virgen'!$A$259:$YR$285,MATCH($B19,'Aceite Virgen'!$A$259:$A$285,0),MATCH(J$5,'Aceite Virgen'!$A$259:$YR$259,0))</f>
        <v>0</v>
      </c>
      <c r="K19" s="40">
        <f t="array" ref="K19">INDEX('Aceite Virgen'!$A$259:$YR$285,MATCH($B19,'Aceite Virgen'!$A$259:$A$285,0),MATCH(K$5,'Aceite Virgen'!$A$259:$YR$259,0))</f>
        <v>2.1</v>
      </c>
      <c r="L19" s="40">
        <f t="array" ref="L19">INDEX('Aceite Virgen'!$A$259:$YR$285,MATCH($B19,'Aceite Virgen'!$A$259:$A$285,0),MATCH(L$5,'Aceite Virgen'!$A$259:$YR$259,0))</f>
        <v>0</v>
      </c>
      <c r="M19" s="40">
        <f t="array" ref="M19">INDEX('Aceite Virgen'!$A$259:$YR$285,MATCH($B19,'Aceite Virgen'!$A$259:$A$285,0),MATCH(M$5,'Aceite Virgen'!$A$259:$YR$259,0))</f>
        <v>0</v>
      </c>
      <c r="N19" s="40">
        <f t="array" ref="N19">INDEX('Aceite Virgen'!$A$259:$YR$285,MATCH($B19,'Aceite Virgen'!$A$259:$A$285,0),MATCH(N$5,'Aceite Virgen'!$A$259:$YR$259,0))</f>
        <v>2.0499999999999998</v>
      </c>
      <c r="O19" s="40">
        <f t="array" ref="O19">INDEX('Aceite Virgen'!$A$259:$YR$285,MATCH($B19,'Aceite Virgen'!$A$259:$A$285,0),MATCH(O$5,'Aceite Virgen'!$A$259:$YR$259,0))</f>
        <v>26.93</v>
      </c>
      <c r="P19" s="40">
        <f t="array" ref="P19">INDEX('Aceite Virgen'!$A$259:$YR$285,MATCH($B19,'Aceite Virgen'!$A$259:$A$285,0),MATCH(P$5,'Aceite Virgen'!$A$259:$YR$259,0))</f>
        <v>23.98</v>
      </c>
    </row>
    <row r="20" spans="2:16" x14ac:dyDescent="0.3">
      <c r="B20" s="19">
        <f t="shared" si="1"/>
        <v>3.2</v>
      </c>
      <c r="C20" s="18">
        <f t="shared" si="2"/>
        <v>3.3</v>
      </c>
      <c r="E20" s="40">
        <f t="array" ref="E20">INDEX('Aceite Virgen'!$A$259:$YR$285,MATCH($B20,'Aceite Virgen'!$A$259:$A$285,0),MATCH(E$5,'Aceite Virgen'!$A$259:$YR$259,0))</f>
        <v>0</v>
      </c>
      <c r="F20" s="40">
        <f t="array" ref="F20">INDEX('Aceite Virgen'!$A$259:$YR$285,MATCH($B20,'Aceite Virgen'!$A$259:$A$285,0),MATCH(F$5,'Aceite Virgen'!$A$259:$YR$259,0))</f>
        <v>3.17</v>
      </c>
      <c r="G20" s="40">
        <f t="array" ref="G20">INDEX('Aceite Virgen'!$A$259:$YR$285,MATCH($B20,'Aceite Virgen'!$A$259:$A$285,0),MATCH(G$5,'Aceite Virgen'!$A$259:$YR$259,0))</f>
        <v>0</v>
      </c>
      <c r="H20" s="40">
        <f t="array" ref="H20">INDEX('Aceite Virgen'!$A$259:$YR$285,MATCH($B20,'Aceite Virgen'!$A$259:$A$285,0),MATCH(H$5,'Aceite Virgen'!$A$259:$YR$259,0))</f>
        <v>0</v>
      </c>
      <c r="I20" s="40">
        <f t="array" ref="I20">INDEX('Aceite Virgen'!$A$259:$YR$285,MATCH($B20,'Aceite Virgen'!$A$259:$A$285,0),MATCH(I$5,'Aceite Virgen'!$A$259:$YR$259,0))</f>
        <v>0</v>
      </c>
      <c r="J20" s="40">
        <f t="array" ref="J20">INDEX('Aceite Virgen'!$A$259:$YR$285,MATCH($B20,'Aceite Virgen'!$A$259:$A$285,0),MATCH(J$5,'Aceite Virgen'!$A$259:$YR$259,0))</f>
        <v>0</v>
      </c>
      <c r="K20" s="40">
        <f t="array" ref="K20">INDEX('Aceite Virgen'!$A$259:$YR$285,MATCH($B20,'Aceite Virgen'!$A$259:$A$285,0),MATCH(K$5,'Aceite Virgen'!$A$259:$YR$259,0))</f>
        <v>0</v>
      </c>
      <c r="L20" s="40">
        <f t="array" ref="L20">INDEX('Aceite Virgen'!$A$259:$YR$285,MATCH($B20,'Aceite Virgen'!$A$259:$A$285,0),MATCH(L$5,'Aceite Virgen'!$A$259:$YR$259,0))</f>
        <v>0</v>
      </c>
      <c r="M20" s="40">
        <f t="array" ref="M20">INDEX('Aceite Virgen'!$A$259:$YR$285,MATCH($B20,'Aceite Virgen'!$A$259:$A$285,0),MATCH(M$5,'Aceite Virgen'!$A$259:$YR$259,0))</f>
        <v>0</v>
      </c>
      <c r="N20" s="40">
        <f t="array" ref="N20">INDEX('Aceite Virgen'!$A$259:$YR$285,MATCH($B20,'Aceite Virgen'!$A$259:$A$285,0),MATCH(N$5,'Aceite Virgen'!$A$259:$YR$259,0))</f>
        <v>26.31</v>
      </c>
      <c r="O20" s="40">
        <f t="array" ref="O20">INDEX('Aceite Virgen'!$A$259:$YR$285,MATCH($B20,'Aceite Virgen'!$A$259:$A$285,0),MATCH(O$5,'Aceite Virgen'!$A$259:$YR$259,0))</f>
        <v>0</v>
      </c>
      <c r="P20" s="40">
        <f t="array" ref="P20">INDEX('Aceite Virgen'!$A$259:$YR$285,MATCH($B20,'Aceite Virgen'!$A$259:$A$285,0),MATCH(P$5,'Aceite Virgen'!$A$259:$YR$259,0))</f>
        <v>0</v>
      </c>
    </row>
    <row r="21" spans="2:16" x14ac:dyDescent="0.3">
      <c r="B21" s="19">
        <f t="shared" si="1"/>
        <v>3.3</v>
      </c>
      <c r="C21" s="18">
        <f t="shared" si="2"/>
        <v>3.4</v>
      </c>
      <c r="E21" s="40">
        <f t="array" ref="E21">INDEX('Aceite Virgen'!$A$259:$YR$285,MATCH($B21,'Aceite Virgen'!$A$259:$A$285,0),MATCH(E$5,'Aceite Virgen'!$A$259:$YR$259,0))</f>
        <v>0</v>
      </c>
      <c r="F21" s="40">
        <f t="array" ref="F21">INDEX('Aceite Virgen'!$A$259:$YR$285,MATCH($B21,'Aceite Virgen'!$A$259:$A$285,0),MATCH(F$5,'Aceite Virgen'!$A$259:$YR$259,0))</f>
        <v>2.34</v>
      </c>
      <c r="G21" s="40">
        <f t="array" ref="G21">INDEX('Aceite Virgen'!$A$259:$YR$285,MATCH($B21,'Aceite Virgen'!$A$259:$A$285,0),MATCH(G$5,'Aceite Virgen'!$A$259:$YR$259,0))</f>
        <v>0</v>
      </c>
      <c r="H21" s="40">
        <f t="array" ref="H21">INDEX('Aceite Virgen'!$A$259:$YR$285,MATCH($B21,'Aceite Virgen'!$A$259:$A$285,0),MATCH(H$5,'Aceite Virgen'!$A$259:$YR$259,0))</f>
        <v>0</v>
      </c>
      <c r="I21" s="40">
        <f t="array" ref="I21">INDEX('Aceite Virgen'!$A$259:$YR$285,MATCH($B21,'Aceite Virgen'!$A$259:$A$285,0),MATCH(I$5,'Aceite Virgen'!$A$259:$YR$259,0))</f>
        <v>26.84</v>
      </c>
      <c r="J21" s="40">
        <f t="array" ref="J21">INDEX('Aceite Virgen'!$A$259:$YR$285,MATCH($B21,'Aceite Virgen'!$A$259:$A$285,0),MATCH(J$5,'Aceite Virgen'!$A$259:$YR$259,0))</f>
        <v>62.33</v>
      </c>
      <c r="K21" s="40">
        <f t="array" ref="K21">INDEX('Aceite Virgen'!$A$259:$YR$285,MATCH($B21,'Aceite Virgen'!$A$259:$A$285,0),MATCH(K$5,'Aceite Virgen'!$A$259:$YR$259,0))</f>
        <v>35.950000000000003</v>
      </c>
      <c r="L21" s="40">
        <f t="array" ref="L21">INDEX('Aceite Virgen'!$A$259:$YR$285,MATCH($B21,'Aceite Virgen'!$A$259:$A$285,0),MATCH(L$5,'Aceite Virgen'!$A$259:$YR$259,0))</f>
        <v>42.98</v>
      </c>
      <c r="M21" s="40">
        <f t="array" ref="M21">INDEX('Aceite Virgen'!$A$259:$YR$285,MATCH($B21,'Aceite Virgen'!$A$259:$A$285,0),MATCH(M$5,'Aceite Virgen'!$A$259:$YR$259,0))</f>
        <v>23.7</v>
      </c>
      <c r="N21" s="40">
        <f t="array" ref="N21">INDEX('Aceite Virgen'!$A$259:$YR$285,MATCH($B21,'Aceite Virgen'!$A$259:$A$285,0),MATCH(N$5,'Aceite Virgen'!$A$259:$YR$259,0))</f>
        <v>1.55</v>
      </c>
      <c r="O21" s="40">
        <f t="array" ref="O21">INDEX('Aceite Virgen'!$A$259:$YR$285,MATCH($B21,'Aceite Virgen'!$A$259:$A$285,0),MATCH(O$5,'Aceite Virgen'!$A$259:$YR$259,0))</f>
        <v>0</v>
      </c>
      <c r="P21" s="40">
        <f t="array" ref="P21">INDEX('Aceite Virgen'!$A$259:$YR$285,MATCH($B21,'Aceite Virgen'!$A$259:$A$285,0),MATCH(P$5,'Aceite Virgen'!$A$259:$YR$259,0))</f>
        <v>0</v>
      </c>
    </row>
    <row r="22" spans="2:16" x14ac:dyDescent="0.3">
      <c r="B22" s="19">
        <f t="shared" si="1"/>
        <v>3.4</v>
      </c>
      <c r="C22" s="18">
        <f t="shared" si="2"/>
        <v>3.5</v>
      </c>
      <c r="E22" s="40">
        <f t="array" ref="E22">INDEX('Aceite Virgen'!$A$259:$YR$285,MATCH($B22,'Aceite Virgen'!$A$259:$A$285,0),MATCH(E$5,'Aceite Virgen'!$A$259:$YR$259,0))</f>
        <v>8.31</v>
      </c>
      <c r="F22" s="40">
        <f t="array" ref="F22">INDEX('Aceite Virgen'!$A$259:$YR$285,MATCH($B22,'Aceite Virgen'!$A$259:$A$285,0),MATCH(F$5,'Aceite Virgen'!$A$259:$YR$259,0))</f>
        <v>6.34</v>
      </c>
      <c r="G22" s="40">
        <f t="array" ref="G22">INDEX('Aceite Virgen'!$A$259:$YR$285,MATCH($B22,'Aceite Virgen'!$A$259:$A$285,0),MATCH(G$5,'Aceite Virgen'!$A$259:$YR$259,0))</f>
        <v>2.35</v>
      </c>
      <c r="H22" s="40">
        <f t="array" ref="H22">INDEX('Aceite Virgen'!$A$259:$YR$285,MATCH($B22,'Aceite Virgen'!$A$259:$A$285,0),MATCH(H$5,'Aceite Virgen'!$A$259:$YR$259,0))</f>
        <v>5.15</v>
      </c>
      <c r="I22" s="40">
        <f t="array" ref="I22">INDEX('Aceite Virgen'!$A$259:$YR$285,MATCH($B22,'Aceite Virgen'!$A$259:$A$285,0),MATCH(I$5,'Aceite Virgen'!$A$259:$YR$259,0))</f>
        <v>0.6</v>
      </c>
      <c r="J22" s="40">
        <f t="array" ref="J22">INDEX('Aceite Virgen'!$A$259:$YR$285,MATCH($B22,'Aceite Virgen'!$A$259:$A$285,0),MATCH(J$5,'Aceite Virgen'!$A$259:$YR$259,0))</f>
        <v>0</v>
      </c>
      <c r="K22" s="40">
        <f t="array" ref="K22">INDEX('Aceite Virgen'!$A$259:$YR$285,MATCH($B22,'Aceite Virgen'!$A$259:$A$285,0),MATCH(K$5,'Aceite Virgen'!$A$259:$YR$259,0))</f>
        <v>0</v>
      </c>
      <c r="L22" s="40">
        <f t="array" ref="L22">INDEX('Aceite Virgen'!$A$259:$YR$285,MATCH($B22,'Aceite Virgen'!$A$259:$A$285,0),MATCH(L$5,'Aceite Virgen'!$A$259:$YR$259,0))</f>
        <v>1.59</v>
      </c>
      <c r="M22" s="40">
        <f t="array" ref="M22">INDEX('Aceite Virgen'!$A$259:$YR$285,MATCH($B22,'Aceite Virgen'!$A$259:$A$285,0),MATCH(M$5,'Aceite Virgen'!$A$259:$YR$259,0))</f>
        <v>0</v>
      </c>
      <c r="N22" s="40">
        <f t="array" ref="N22">INDEX('Aceite Virgen'!$A$259:$YR$285,MATCH($B22,'Aceite Virgen'!$A$259:$A$285,0),MATCH(N$5,'Aceite Virgen'!$A$259:$YR$259,0))</f>
        <v>0</v>
      </c>
      <c r="O22" s="40">
        <f t="array" ref="O22">INDEX('Aceite Virgen'!$A$259:$YR$285,MATCH($B22,'Aceite Virgen'!$A$259:$A$285,0),MATCH(O$5,'Aceite Virgen'!$A$259:$YR$259,0))</f>
        <v>0</v>
      </c>
      <c r="P22" s="40">
        <f t="array" ref="P22">INDEX('Aceite Virgen'!$A$259:$YR$285,MATCH($B22,'Aceite Virgen'!$A$259:$A$285,0),MATCH(P$5,'Aceite Virgen'!$A$259:$YR$259,0))</f>
        <v>0</v>
      </c>
    </row>
    <row r="23" spans="2:16" x14ac:dyDescent="0.3">
      <c r="B23" s="19">
        <f t="shared" si="1"/>
        <v>3.5</v>
      </c>
      <c r="C23" s="18">
        <f t="shared" si="2"/>
        <v>3.6</v>
      </c>
      <c r="E23" s="40">
        <f t="array" ref="E23">INDEX('Aceite Virgen'!$A$259:$YR$285,MATCH($B23,'Aceite Virgen'!$A$259:$A$285,0),MATCH(E$5,'Aceite Virgen'!$A$259:$YR$259,0))</f>
        <v>45.68</v>
      </c>
      <c r="F23" s="40">
        <f t="array" ref="F23">INDEX('Aceite Virgen'!$A$259:$YR$285,MATCH($B23,'Aceite Virgen'!$A$259:$A$285,0),MATCH(F$5,'Aceite Virgen'!$A$259:$YR$259,0))</f>
        <v>46.41</v>
      </c>
      <c r="G23" s="40">
        <f t="array" ref="G23">INDEX('Aceite Virgen'!$A$259:$YR$285,MATCH($B23,'Aceite Virgen'!$A$259:$A$285,0),MATCH(G$5,'Aceite Virgen'!$A$259:$YR$259,0))</f>
        <v>16.66</v>
      </c>
      <c r="H23" s="40">
        <f t="array" ref="H23">INDEX('Aceite Virgen'!$A$259:$YR$285,MATCH($B23,'Aceite Virgen'!$A$259:$A$285,0),MATCH(H$5,'Aceite Virgen'!$A$259:$YR$259,0))</f>
        <v>0</v>
      </c>
      <c r="I23" s="40">
        <f t="array" ref="I23">INDEX('Aceite Virgen'!$A$259:$YR$285,MATCH($B23,'Aceite Virgen'!$A$259:$A$285,0),MATCH(I$5,'Aceite Virgen'!$A$259:$YR$259,0))</f>
        <v>2.83</v>
      </c>
      <c r="J23" s="40">
        <f t="array" ref="J23">INDEX('Aceite Virgen'!$A$259:$YR$285,MATCH($B23,'Aceite Virgen'!$A$259:$A$285,0),MATCH(J$5,'Aceite Virgen'!$A$259:$YR$259,0))</f>
        <v>0</v>
      </c>
      <c r="K23" s="40">
        <f t="array" ref="K23">INDEX('Aceite Virgen'!$A$259:$YR$285,MATCH($B23,'Aceite Virgen'!$A$259:$A$285,0),MATCH(K$5,'Aceite Virgen'!$A$259:$YR$259,0))</f>
        <v>0</v>
      </c>
      <c r="L23" s="40">
        <f t="array" ref="L23">INDEX('Aceite Virgen'!$A$259:$YR$285,MATCH($B23,'Aceite Virgen'!$A$259:$A$285,0),MATCH(L$5,'Aceite Virgen'!$A$259:$YR$259,0))</f>
        <v>0</v>
      </c>
      <c r="M23" s="40">
        <f t="array" ref="M23">INDEX('Aceite Virgen'!$A$259:$YR$285,MATCH($B23,'Aceite Virgen'!$A$259:$A$285,0),MATCH(M$5,'Aceite Virgen'!$A$259:$YR$259,0))</f>
        <v>12.84</v>
      </c>
      <c r="N23" s="40">
        <f t="array" ref="N23">INDEX('Aceite Virgen'!$A$259:$YR$285,MATCH($B23,'Aceite Virgen'!$A$259:$A$285,0),MATCH(N$5,'Aceite Virgen'!$A$259:$YR$259,0))</f>
        <v>0</v>
      </c>
      <c r="O23" s="40">
        <f t="array" ref="O23">INDEX('Aceite Virgen'!$A$259:$YR$285,MATCH($B23,'Aceite Virgen'!$A$259:$A$285,0),MATCH(O$5,'Aceite Virgen'!$A$259:$YR$259,0))</f>
        <v>1.1200000000000001</v>
      </c>
      <c r="P23" s="40">
        <f t="array" ref="P23">INDEX('Aceite Virgen'!$A$259:$YR$285,MATCH($B23,'Aceite Virgen'!$A$259:$A$285,0),MATCH(P$5,'Aceite Virgen'!$A$259:$YR$259,0))</f>
        <v>0</v>
      </c>
    </row>
    <row r="24" spans="2:16" x14ac:dyDescent="0.3">
      <c r="B24" s="19">
        <f t="shared" si="1"/>
        <v>3.6</v>
      </c>
      <c r="C24" s="18">
        <f t="shared" si="2"/>
        <v>3.7</v>
      </c>
      <c r="E24" s="40">
        <f t="array" ref="E24">INDEX('Aceite Virgen'!$A$259:$YR$285,MATCH($B24,'Aceite Virgen'!$A$259:$A$285,0),MATCH(E$5,'Aceite Virgen'!$A$259:$YR$259,0))</f>
        <v>11.85</v>
      </c>
      <c r="F24" s="40">
        <f t="array" ref="F24">INDEX('Aceite Virgen'!$A$259:$YR$285,MATCH($B24,'Aceite Virgen'!$A$259:$A$285,0),MATCH(F$5,'Aceite Virgen'!$A$259:$YR$259,0))</f>
        <v>11.65</v>
      </c>
      <c r="G24" s="40">
        <f t="array" ref="G24">INDEX('Aceite Virgen'!$A$259:$YR$285,MATCH($B24,'Aceite Virgen'!$A$259:$A$285,0),MATCH(G$5,'Aceite Virgen'!$A$259:$YR$259,0))</f>
        <v>42.76</v>
      </c>
      <c r="H24" s="40">
        <f t="array" ref="H24">INDEX('Aceite Virgen'!$A$259:$YR$285,MATCH($B24,'Aceite Virgen'!$A$259:$A$285,0),MATCH(H$5,'Aceite Virgen'!$A$259:$YR$259,0))</f>
        <v>81.069999999999993</v>
      </c>
      <c r="I24" s="40">
        <f t="array" ref="I24">INDEX('Aceite Virgen'!$A$259:$YR$285,MATCH($B24,'Aceite Virgen'!$A$259:$A$285,0),MATCH(I$5,'Aceite Virgen'!$A$259:$YR$259,0))</f>
        <v>13.05</v>
      </c>
      <c r="J24" s="40">
        <f t="array" ref="J24">INDEX('Aceite Virgen'!$A$259:$YR$285,MATCH($B24,'Aceite Virgen'!$A$259:$A$285,0),MATCH(J$5,'Aceite Virgen'!$A$259:$YR$259,0))</f>
        <v>0</v>
      </c>
      <c r="K24" s="40">
        <f t="array" ref="K24">INDEX('Aceite Virgen'!$A$259:$YR$285,MATCH($B24,'Aceite Virgen'!$A$259:$A$285,0),MATCH(K$5,'Aceite Virgen'!$A$259:$YR$259,0))</f>
        <v>0</v>
      </c>
      <c r="L24" s="40">
        <f t="array" ref="L24">INDEX('Aceite Virgen'!$A$259:$YR$285,MATCH($B24,'Aceite Virgen'!$A$259:$A$285,0),MATCH(L$5,'Aceite Virgen'!$A$259:$YR$259,0))</f>
        <v>16.87</v>
      </c>
      <c r="M24" s="40">
        <f t="array" ref="M24">INDEX('Aceite Virgen'!$A$259:$YR$285,MATCH($B24,'Aceite Virgen'!$A$259:$A$285,0),MATCH(M$5,'Aceite Virgen'!$A$259:$YR$259,0))</f>
        <v>1.02</v>
      </c>
      <c r="N24" s="40">
        <f t="array" ref="N24">INDEX('Aceite Virgen'!$A$259:$YR$285,MATCH($B24,'Aceite Virgen'!$A$259:$A$285,0),MATCH(N$5,'Aceite Virgen'!$A$259:$YR$259,0))</f>
        <v>0</v>
      </c>
      <c r="O24" s="40">
        <f t="array" ref="O24">INDEX('Aceite Virgen'!$A$259:$YR$285,MATCH($B24,'Aceite Virgen'!$A$259:$A$285,0),MATCH(O$5,'Aceite Virgen'!$A$259:$YR$259,0))</f>
        <v>0</v>
      </c>
      <c r="P24" s="40">
        <f t="array" ref="P24">INDEX('Aceite Virgen'!$A$259:$YR$285,MATCH($B24,'Aceite Virgen'!$A$259:$A$285,0),MATCH(P$5,'Aceite Virgen'!$A$259:$YR$259,0))</f>
        <v>0</v>
      </c>
    </row>
    <row r="25" spans="2:16" x14ac:dyDescent="0.3">
      <c r="B25" s="19">
        <f t="shared" si="1"/>
        <v>3.7</v>
      </c>
      <c r="C25" s="18">
        <f t="shared" si="2"/>
        <v>3.8</v>
      </c>
      <c r="E25" s="40">
        <f t="array" ref="E25">INDEX('Aceite Virgen'!$A$259:$YR$285,MATCH($B25,'Aceite Virgen'!$A$259:$A$285,0),MATCH(E$5,'Aceite Virgen'!$A$259:$YR$259,0))</f>
        <v>0</v>
      </c>
      <c r="F25" s="40">
        <f t="array" ref="F25">INDEX('Aceite Virgen'!$A$259:$YR$285,MATCH($B25,'Aceite Virgen'!$A$259:$A$285,0),MATCH(F$5,'Aceite Virgen'!$A$259:$YR$259,0))</f>
        <v>0</v>
      </c>
      <c r="G25" s="40">
        <f t="array" ref="G25">INDEX('Aceite Virgen'!$A$259:$YR$285,MATCH($B25,'Aceite Virgen'!$A$259:$A$285,0),MATCH(G$5,'Aceite Virgen'!$A$259:$YR$259,0))</f>
        <v>0</v>
      </c>
      <c r="H25" s="40">
        <f t="array" ref="H25">INDEX('Aceite Virgen'!$A$259:$YR$285,MATCH($B25,'Aceite Virgen'!$A$259:$A$285,0),MATCH(H$5,'Aceite Virgen'!$A$259:$YR$259,0))</f>
        <v>0</v>
      </c>
      <c r="I25" s="40">
        <f t="array" ref="I25">INDEX('Aceite Virgen'!$A$259:$YR$285,MATCH($B25,'Aceite Virgen'!$A$259:$A$285,0),MATCH(I$5,'Aceite Virgen'!$A$259:$YR$259,0))</f>
        <v>0</v>
      </c>
      <c r="J25" s="40">
        <f t="array" ref="J25">INDEX('Aceite Virgen'!$A$259:$YR$285,MATCH($B25,'Aceite Virgen'!$A$259:$A$285,0),MATCH(J$5,'Aceite Virgen'!$A$259:$YR$259,0))</f>
        <v>0</v>
      </c>
      <c r="K25" s="40">
        <f t="array" ref="K25">INDEX('Aceite Virgen'!$A$259:$YR$285,MATCH($B25,'Aceite Virgen'!$A$259:$A$285,0),MATCH(K$5,'Aceite Virgen'!$A$259:$YR$259,0))</f>
        <v>0</v>
      </c>
      <c r="L25" s="40">
        <f t="array" ref="L25">INDEX('Aceite Virgen'!$A$259:$YR$285,MATCH($B25,'Aceite Virgen'!$A$259:$A$285,0),MATCH(L$5,'Aceite Virgen'!$A$259:$YR$259,0))</f>
        <v>0</v>
      </c>
      <c r="M25" s="40">
        <f t="array" ref="M25">INDEX('Aceite Virgen'!$A$259:$YR$285,MATCH($B25,'Aceite Virgen'!$A$259:$A$285,0),MATCH(M$5,'Aceite Virgen'!$A$259:$YR$259,0))</f>
        <v>0</v>
      </c>
      <c r="N25" s="40">
        <f t="array" ref="N25">INDEX('Aceite Virgen'!$A$259:$YR$285,MATCH($B25,'Aceite Virgen'!$A$259:$A$285,0),MATCH(N$5,'Aceite Virgen'!$A$259:$YR$259,0))</f>
        <v>0</v>
      </c>
      <c r="O25" s="40">
        <f t="array" ref="O25">INDEX('Aceite Virgen'!$A$259:$YR$285,MATCH($B25,'Aceite Virgen'!$A$259:$A$285,0),MATCH(O$5,'Aceite Virgen'!$A$259:$YR$259,0))</f>
        <v>0</v>
      </c>
      <c r="P25" s="40">
        <f t="array" ref="P25">INDEX('Aceite Virgen'!$A$259:$YR$285,MATCH($B25,'Aceite Virgen'!$A$259:$A$285,0),MATCH(P$5,'Aceite Virgen'!$A$259:$YR$259,0))</f>
        <v>0</v>
      </c>
    </row>
    <row r="26" spans="2:16" x14ac:dyDescent="0.3">
      <c r="B26" s="19">
        <f t="shared" si="1"/>
        <v>3.8</v>
      </c>
      <c r="C26" s="18">
        <f t="shared" si="2"/>
        <v>3.9</v>
      </c>
      <c r="E26" s="40">
        <f t="array" ref="E26">INDEX('Aceite Virgen'!$A$259:$YR$285,MATCH($B26,'Aceite Virgen'!$A$259:$A$285,0),MATCH(E$5,'Aceite Virgen'!$A$259:$YR$259,0))</f>
        <v>0</v>
      </c>
      <c r="F26" s="40">
        <f t="array" ref="F26">INDEX('Aceite Virgen'!$A$259:$YR$285,MATCH($B26,'Aceite Virgen'!$A$259:$A$285,0),MATCH(F$5,'Aceite Virgen'!$A$259:$YR$259,0))</f>
        <v>0</v>
      </c>
      <c r="G26" s="40">
        <f t="array" ref="G26">INDEX('Aceite Virgen'!$A$259:$YR$285,MATCH($B26,'Aceite Virgen'!$A$259:$A$285,0),MATCH(G$5,'Aceite Virgen'!$A$259:$YR$259,0))</f>
        <v>0</v>
      </c>
      <c r="H26" s="40">
        <f t="array" ref="H26">INDEX('Aceite Virgen'!$A$259:$YR$285,MATCH($B26,'Aceite Virgen'!$A$259:$A$285,0),MATCH(H$5,'Aceite Virgen'!$A$259:$YR$259,0))</f>
        <v>0</v>
      </c>
      <c r="I26" s="40">
        <f t="array" ref="I26">INDEX('Aceite Virgen'!$A$259:$YR$285,MATCH($B26,'Aceite Virgen'!$A$259:$A$285,0),MATCH(I$5,'Aceite Virgen'!$A$259:$YR$259,0))</f>
        <v>0</v>
      </c>
      <c r="J26" s="40">
        <f t="array" ref="J26">INDEX('Aceite Virgen'!$A$259:$YR$285,MATCH($B26,'Aceite Virgen'!$A$259:$A$285,0),MATCH(J$5,'Aceite Virgen'!$A$259:$YR$259,0))</f>
        <v>0</v>
      </c>
      <c r="K26" s="40">
        <f t="array" ref="K26">INDEX('Aceite Virgen'!$A$259:$YR$285,MATCH($B26,'Aceite Virgen'!$A$259:$A$285,0),MATCH(K$5,'Aceite Virgen'!$A$259:$YR$259,0))</f>
        <v>0</v>
      </c>
      <c r="L26" s="40">
        <f t="array" ref="L26">INDEX('Aceite Virgen'!$A$259:$YR$285,MATCH($B26,'Aceite Virgen'!$A$259:$A$285,0),MATCH(L$5,'Aceite Virgen'!$A$259:$YR$259,0))</f>
        <v>0</v>
      </c>
      <c r="M26" s="40">
        <f t="array" ref="M26">INDEX('Aceite Virgen'!$A$259:$YR$285,MATCH($B26,'Aceite Virgen'!$A$259:$A$285,0),MATCH(M$5,'Aceite Virgen'!$A$259:$YR$259,0))</f>
        <v>0</v>
      </c>
      <c r="N26" s="40">
        <f t="array" ref="N26">INDEX('Aceite Virgen'!$A$259:$YR$285,MATCH($B26,'Aceite Virgen'!$A$259:$A$285,0),MATCH(N$5,'Aceite Virgen'!$A$259:$YR$259,0))</f>
        <v>0</v>
      </c>
      <c r="O26" s="40">
        <f t="array" ref="O26">INDEX('Aceite Virgen'!$A$259:$YR$285,MATCH($B26,'Aceite Virgen'!$A$259:$A$285,0),MATCH(O$5,'Aceite Virgen'!$A$259:$YR$259,0))</f>
        <v>0</v>
      </c>
      <c r="P26" s="40">
        <f t="array" ref="P26">INDEX('Aceite Virgen'!$A$259:$YR$285,MATCH($B26,'Aceite Virgen'!$A$259:$A$285,0),MATCH(P$5,'Aceite Virgen'!$A$259:$YR$259,0))</f>
        <v>11.06</v>
      </c>
    </row>
    <row r="27" spans="2:16" x14ac:dyDescent="0.3">
      <c r="B27" s="19">
        <f t="shared" si="1"/>
        <v>3.9</v>
      </c>
      <c r="C27" s="18">
        <f t="shared" si="2"/>
        <v>4</v>
      </c>
      <c r="E27" s="40">
        <f t="array" ref="E27">INDEX('Aceite Virgen'!$A$259:$YR$285,MATCH($B27,'Aceite Virgen'!$A$259:$A$285,0),MATCH(E$5,'Aceite Virgen'!$A$259:$YR$259,0))</f>
        <v>29.21</v>
      </c>
      <c r="F27" s="40">
        <f t="array" ref="F27">INDEX('Aceite Virgen'!$A$259:$YR$285,MATCH($B27,'Aceite Virgen'!$A$259:$A$285,0),MATCH(F$5,'Aceite Virgen'!$A$259:$YR$259,0))</f>
        <v>24.24</v>
      </c>
      <c r="G27" s="40">
        <f t="array" ref="G27">INDEX('Aceite Virgen'!$A$259:$YR$285,MATCH($B27,'Aceite Virgen'!$A$259:$A$285,0),MATCH(G$5,'Aceite Virgen'!$A$259:$YR$259,0))</f>
        <v>23.44</v>
      </c>
      <c r="H27" s="40">
        <f t="array" ref="H27">INDEX('Aceite Virgen'!$A$259:$YR$285,MATCH($B27,'Aceite Virgen'!$A$259:$A$285,0),MATCH(H$5,'Aceite Virgen'!$A$259:$YR$259,0))</f>
        <v>0</v>
      </c>
      <c r="I27" s="40">
        <f t="array" ref="I27">INDEX('Aceite Virgen'!$A$259:$YR$285,MATCH($B27,'Aceite Virgen'!$A$259:$A$285,0),MATCH(I$5,'Aceite Virgen'!$A$259:$YR$259,0))</f>
        <v>2.1800000000000002</v>
      </c>
      <c r="J27" s="40">
        <f t="array" ref="J27">INDEX('Aceite Virgen'!$A$259:$YR$285,MATCH($B27,'Aceite Virgen'!$A$259:$A$285,0),MATCH(J$5,'Aceite Virgen'!$A$259:$YR$259,0))</f>
        <v>3.5</v>
      </c>
      <c r="K27" s="40">
        <f t="array" ref="K27">INDEX('Aceite Virgen'!$A$259:$YR$285,MATCH($B27,'Aceite Virgen'!$A$259:$A$285,0),MATCH(K$5,'Aceite Virgen'!$A$259:$YR$259,0))</f>
        <v>7.97</v>
      </c>
      <c r="L27" s="40">
        <f t="array" ref="L27">INDEX('Aceite Virgen'!$A$259:$YR$285,MATCH($B27,'Aceite Virgen'!$A$259:$A$285,0),MATCH(L$5,'Aceite Virgen'!$A$259:$YR$259,0))</f>
        <v>0</v>
      </c>
      <c r="M27" s="40">
        <f t="array" ref="M27">INDEX('Aceite Virgen'!$A$259:$YR$285,MATCH($B27,'Aceite Virgen'!$A$259:$A$285,0),MATCH(M$5,'Aceite Virgen'!$A$259:$YR$259,0))</f>
        <v>0</v>
      </c>
      <c r="N27" s="40">
        <f t="array" ref="N27">INDEX('Aceite Virgen'!$A$259:$YR$285,MATCH($B27,'Aceite Virgen'!$A$259:$A$285,0),MATCH(N$5,'Aceite Virgen'!$A$259:$YR$259,0))</f>
        <v>0</v>
      </c>
      <c r="O27" s="40">
        <f t="array" ref="O27">INDEX('Aceite Virgen'!$A$259:$YR$285,MATCH($B27,'Aceite Virgen'!$A$259:$A$285,0),MATCH(O$5,'Aceite Virgen'!$A$259:$YR$259,0))</f>
        <v>1.22</v>
      </c>
      <c r="P27" s="40">
        <f t="array" ref="P27">INDEX('Aceite Virgen'!$A$259:$YR$285,MATCH($B27,'Aceite Virgen'!$A$259:$A$285,0),MATCH(P$5,'Aceite Virgen'!$A$259:$YR$259,0))</f>
        <v>0</v>
      </c>
    </row>
    <row r="28" spans="2:16" x14ac:dyDescent="0.3">
      <c r="B28" s="19">
        <f t="shared" si="1"/>
        <v>4</v>
      </c>
      <c r="C28" s="18">
        <f t="shared" si="2"/>
        <v>4.0999999999999996</v>
      </c>
      <c r="E28" s="40">
        <f t="array" ref="E28">INDEX('Aceite Virgen'!$A$259:$YR$285,MATCH($B28,'Aceite Virgen'!$A$259:$A$285,0),MATCH(E$5,'Aceite Virgen'!$A$259:$YR$259,0))</f>
        <v>0</v>
      </c>
      <c r="F28" s="40">
        <f t="array" ref="F28">INDEX('Aceite Virgen'!$A$259:$YR$285,MATCH($B28,'Aceite Virgen'!$A$259:$A$285,0),MATCH(F$5,'Aceite Virgen'!$A$259:$YR$259,0))</f>
        <v>0</v>
      </c>
      <c r="G28" s="40">
        <f t="array" ref="G28">INDEX('Aceite Virgen'!$A$259:$YR$285,MATCH($B28,'Aceite Virgen'!$A$259:$A$285,0),MATCH(G$5,'Aceite Virgen'!$A$259:$YR$259,0))</f>
        <v>0</v>
      </c>
      <c r="H28" s="40">
        <f t="array" ref="H28">INDEX('Aceite Virgen'!$A$259:$YR$285,MATCH($B28,'Aceite Virgen'!$A$259:$A$285,0),MATCH(H$5,'Aceite Virgen'!$A$259:$YR$259,0))</f>
        <v>0</v>
      </c>
      <c r="I28" s="40">
        <f t="array" ref="I28">INDEX('Aceite Virgen'!$A$259:$YR$285,MATCH($B28,'Aceite Virgen'!$A$259:$A$285,0),MATCH(I$5,'Aceite Virgen'!$A$259:$YR$259,0))</f>
        <v>0</v>
      </c>
      <c r="J28" s="40">
        <f t="array" ref="J28">INDEX('Aceite Virgen'!$A$259:$YR$285,MATCH($B28,'Aceite Virgen'!$A$259:$A$285,0),MATCH(J$5,'Aceite Virgen'!$A$259:$YR$259,0))</f>
        <v>0</v>
      </c>
      <c r="K28" s="40">
        <f t="array" ref="K28">INDEX('Aceite Virgen'!$A$259:$YR$285,MATCH($B28,'Aceite Virgen'!$A$259:$A$285,0),MATCH(K$5,'Aceite Virgen'!$A$259:$YR$259,0))</f>
        <v>7.27</v>
      </c>
      <c r="L28" s="40">
        <f t="array" ref="L28">INDEX('Aceite Virgen'!$A$259:$YR$285,MATCH($B28,'Aceite Virgen'!$A$259:$A$285,0),MATCH(L$5,'Aceite Virgen'!$A$259:$YR$259,0))</f>
        <v>1.92</v>
      </c>
      <c r="M28" s="40">
        <f t="array" ref="M28">INDEX('Aceite Virgen'!$A$259:$YR$285,MATCH($B28,'Aceite Virgen'!$A$259:$A$285,0),MATCH(M$5,'Aceite Virgen'!$A$259:$YR$259,0))</f>
        <v>0</v>
      </c>
      <c r="N28" s="40">
        <f t="array" ref="N28">INDEX('Aceite Virgen'!$A$259:$YR$285,MATCH($B28,'Aceite Virgen'!$A$259:$A$285,0),MATCH(N$5,'Aceite Virgen'!$A$259:$YR$259,0))</f>
        <v>0</v>
      </c>
      <c r="O28" s="40">
        <f t="array" ref="O28">INDEX('Aceite Virgen'!$A$259:$YR$285,MATCH($B28,'Aceite Virgen'!$A$259:$A$285,0),MATCH(O$5,'Aceite Virgen'!$A$259:$YR$259,0))</f>
        <v>0</v>
      </c>
      <c r="P28" s="40">
        <f t="array" ref="P28">INDEX('Aceite Virgen'!$A$259:$YR$285,MATCH($B28,'Aceite Virgen'!$A$259:$A$285,0),MATCH(P$5,'Aceite Virgen'!$A$259:$YR$259,0))</f>
        <v>0.88</v>
      </c>
    </row>
    <row r="29" spans="2:16" x14ac:dyDescent="0.3">
      <c r="B29" s="19">
        <f t="shared" si="1"/>
        <v>4.0999999999999996</v>
      </c>
      <c r="C29" s="18">
        <f t="shared" si="2"/>
        <v>4.2</v>
      </c>
      <c r="E29" s="40">
        <f t="array" ref="E29">INDEX('Aceite Virgen'!$A$259:$YR$285,MATCH($B29,'Aceite Virgen'!$A$259:$A$285,0),MATCH(E$5,'Aceite Virgen'!$A$259:$YR$259,0))</f>
        <v>0</v>
      </c>
      <c r="F29" s="40">
        <f t="array" ref="F29">INDEX('Aceite Virgen'!$A$259:$YR$285,MATCH($B29,'Aceite Virgen'!$A$259:$A$285,0),MATCH(F$5,'Aceite Virgen'!$A$259:$YR$259,0))</f>
        <v>0</v>
      </c>
      <c r="G29" s="40">
        <f t="array" ref="G29">INDEX('Aceite Virgen'!$A$259:$YR$285,MATCH($B29,'Aceite Virgen'!$A$259:$A$285,0),MATCH(G$5,'Aceite Virgen'!$A$259:$YR$259,0))</f>
        <v>0</v>
      </c>
      <c r="H29" s="40">
        <f t="array" ref="H29">INDEX('Aceite Virgen'!$A$259:$YR$285,MATCH($B29,'Aceite Virgen'!$A$259:$A$285,0),MATCH(H$5,'Aceite Virgen'!$A$259:$YR$259,0))</f>
        <v>0</v>
      </c>
      <c r="I29" s="40">
        <f t="array" ref="I29">INDEX('Aceite Virgen'!$A$259:$YR$285,MATCH($B29,'Aceite Virgen'!$A$259:$A$285,0),MATCH(I$5,'Aceite Virgen'!$A$259:$YR$259,0))</f>
        <v>0</v>
      </c>
      <c r="J29" s="40">
        <f t="array" ref="J29">INDEX('Aceite Virgen'!$A$259:$YR$285,MATCH($B29,'Aceite Virgen'!$A$259:$A$285,0),MATCH(J$5,'Aceite Virgen'!$A$259:$YR$259,0))</f>
        <v>7.43</v>
      </c>
      <c r="K29" s="40">
        <f t="array" ref="K29">INDEX('Aceite Virgen'!$A$259:$YR$285,MATCH($B29,'Aceite Virgen'!$A$259:$A$285,0),MATCH(K$5,'Aceite Virgen'!$A$259:$YR$259,0))</f>
        <v>0</v>
      </c>
      <c r="L29" s="40">
        <f t="array" ref="L29">INDEX('Aceite Virgen'!$A$259:$YR$285,MATCH($B29,'Aceite Virgen'!$A$259:$A$285,0),MATCH(L$5,'Aceite Virgen'!$A$259:$YR$259,0))</f>
        <v>0</v>
      </c>
      <c r="M29" s="40">
        <f t="array" ref="M29">INDEX('Aceite Virgen'!$A$259:$YR$285,MATCH($B29,'Aceite Virgen'!$A$259:$A$285,0),MATCH(M$5,'Aceite Virgen'!$A$259:$YR$259,0))</f>
        <v>0</v>
      </c>
      <c r="N29" s="40">
        <f t="array" ref="N29">INDEX('Aceite Virgen'!$A$259:$YR$285,MATCH($B29,'Aceite Virgen'!$A$259:$A$285,0),MATCH(N$5,'Aceite Virgen'!$A$259:$YR$259,0))</f>
        <v>4.7699999999999996</v>
      </c>
      <c r="O29" s="40">
        <f t="array" ref="O29">INDEX('Aceite Virgen'!$A$259:$YR$285,MATCH($B29,'Aceite Virgen'!$A$259:$A$285,0),MATCH(O$5,'Aceite Virgen'!$A$259:$YR$259,0))</f>
        <v>0</v>
      </c>
      <c r="P29" s="40">
        <f t="array" ref="P29">INDEX('Aceite Virgen'!$A$259:$YR$285,MATCH($B29,'Aceite Virgen'!$A$259:$A$285,0),MATCH(P$5,'Aceite Virgen'!$A$259:$YR$259,0))</f>
        <v>0</v>
      </c>
    </row>
    <row r="30" spans="2:16" x14ac:dyDescent="0.3">
      <c r="B30" s="19">
        <f t="shared" si="1"/>
        <v>4.2</v>
      </c>
      <c r="C30" s="18">
        <f t="shared" si="2"/>
        <v>4.3</v>
      </c>
      <c r="E30" s="40">
        <f t="array" ref="E30">INDEX('Aceite Virgen'!$A$259:$YR$285,MATCH($B30,'Aceite Virgen'!$A$259:$A$285,0),MATCH(E$5,'Aceite Virgen'!$A$259:$YR$259,0))</f>
        <v>0</v>
      </c>
      <c r="F30" s="40">
        <f t="array" ref="F30">INDEX('Aceite Virgen'!$A$259:$YR$285,MATCH($B30,'Aceite Virgen'!$A$259:$A$285,0),MATCH(F$5,'Aceite Virgen'!$A$259:$YR$259,0))</f>
        <v>0</v>
      </c>
      <c r="G30" s="40">
        <f t="array" ref="G30">INDEX('Aceite Virgen'!$A$259:$YR$285,MATCH($B30,'Aceite Virgen'!$A$259:$A$285,0),MATCH(G$5,'Aceite Virgen'!$A$259:$YR$259,0))</f>
        <v>0</v>
      </c>
      <c r="H30" s="40">
        <f t="array" ref="H30">INDEX('Aceite Virgen'!$A$259:$YR$285,MATCH($B30,'Aceite Virgen'!$A$259:$A$285,0),MATCH(H$5,'Aceite Virgen'!$A$259:$YR$259,0))</f>
        <v>0</v>
      </c>
      <c r="I30" s="40">
        <f t="array" ref="I30">INDEX('Aceite Virgen'!$A$259:$YR$285,MATCH($B30,'Aceite Virgen'!$A$259:$A$285,0),MATCH(I$5,'Aceite Virgen'!$A$259:$YR$259,0))</f>
        <v>0</v>
      </c>
      <c r="J30" s="40">
        <f t="array" ref="J30">INDEX('Aceite Virgen'!$A$259:$YR$285,MATCH($B30,'Aceite Virgen'!$A$259:$A$285,0),MATCH(J$5,'Aceite Virgen'!$A$259:$YR$259,0))</f>
        <v>0</v>
      </c>
      <c r="K30" s="40">
        <f t="array" ref="K30">INDEX('Aceite Virgen'!$A$259:$YR$285,MATCH($B30,'Aceite Virgen'!$A$259:$A$285,0),MATCH(K$5,'Aceite Virgen'!$A$259:$YR$259,0))</f>
        <v>0</v>
      </c>
      <c r="L30" s="40">
        <f t="array" ref="L30">INDEX('Aceite Virgen'!$A$259:$YR$285,MATCH($B30,'Aceite Virgen'!$A$259:$A$285,0),MATCH(L$5,'Aceite Virgen'!$A$259:$YR$259,0))</f>
        <v>0</v>
      </c>
      <c r="M30" s="40">
        <f t="array" ref="M30">INDEX('Aceite Virgen'!$A$259:$YR$285,MATCH($B30,'Aceite Virgen'!$A$259:$A$285,0),MATCH(M$5,'Aceite Virgen'!$A$259:$YR$259,0))</f>
        <v>0</v>
      </c>
      <c r="N30" s="40">
        <f t="array" ref="N30">INDEX('Aceite Virgen'!$A$259:$YR$285,MATCH($B30,'Aceite Virgen'!$A$259:$A$285,0),MATCH(N$5,'Aceite Virgen'!$A$259:$YR$259,0))</f>
        <v>0</v>
      </c>
      <c r="O30" s="40">
        <f t="array" ref="O30">INDEX('Aceite Virgen'!$A$259:$YR$285,MATCH($B30,'Aceite Virgen'!$A$259:$A$285,0),MATCH(O$5,'Aceite Virgen'!$A$259:$YR$259,0))</f>
        <v>0</v>
      </c>
      <c r="P30" s="40">
        <f t="array" ref="P30">INDEX('Aceite Virgen'!$A$259:$YR$285,MATCH($B30,'Aceite Virgen'!$A$259:$A$285,0),MATCH(P$5,'Aceite Virgen'!$A$259:$YR$259,0))</f>
        <v>0</v>
      </c>
    </row>
    <row r="31" spans="2:16" x14ac:dyDescent="0.3">
      <c r="B31" s="19">
        <f t="shared" si="1"/>
        <v>4.3</v>
      </c>
      <c r="C31" s="18">
        <f t="shared" si="2"/>
        <v>4.4000000000000004</v>
      </c>
      <c r="E31" s="40">
        <f t="array" ref="E31">INDEX('Aceite Virgen'!$A$259:$YR$285,MATCH($B31,'Aceite Virgen'!$A$259:$A$285,0),MATCH(E$5,'Aceite Virgen'!$A$259:$YR$259,0))</f>
        <v>3.74</v>
      </c>
      <c r="F31" s="40">
        <f t="array" ref="F31">INDEX('Aceite Virgen'!$A$259:$YR$285,MATCH($B31,'Aceite Virgen'!$A$259:$A$285,0),MATCH(F$5,'Aceite Virgen'!$A$259:$YR$259,0))</f>
        <v>0</v>
      </c>
      <c r="G31" s="40">
        <f t="array" ref="G31">INDEX('Aceite Virgen'!$A$259:$YR$285,MATCH($B31,'Aceite Virgen'!$A$259:$A$285,0),MATCH(G$5,'Aceite Virgen'!$A$259:$YR$259,0))</f>
        <v>0</v>
      </c>
      <c r="H31" s="40">
        <f t="array" ref="H31">INDEX('Aceite Virgen'!$A$259:$YR$285,MATCH($B31,'Aceite Virgen'!$A$259:$A$285,0),MATCH(H$5,'Aceite Virgen'!$A$259:$YR$259,0))</f>
        <v>0</v>
      </c>
      <c r="I31" s="40">
        <f t="array" ref="I31">INDEX('Aceite Virgen'!$A$259:$YR$285,MATCH($B31,'Aceite Virgen'!$A$259:$A$285,0),MATCH(I$5,'Aceite Virgen'!$A$259:$YR$259,0))</f>
        <v>0</v>
      </c>
      <c r="J31" s="40">
        <f t="array" ref="J31">INDEX('Aceite Virgen'!$A$259:$YR$285,MATCH($B31,'Aceite Virgen'!$A$259:$A$285,0),MATCH(J$5,'Aceite Virgen'!$A$259:$YR$259,0))</f>
        <v>0</v>
      </c>
      <c r="K31" s="40">
        <f t="array" ref="K31">INDEX('Aceite Virgen'!$A$259:$YR$285,MATCH($B31,'Aceite Virgen'!$A$259:$A$285,0),MATCH(K$5,'Aceite Virgen'!$A$259:$YR$259,0))</f>
        <v>0</v>
      </c>
      <c r="L31" s="40">
        <f t="array" ref="L31">INDEX('Aceite Virgen'!$A$259:$YR$285,MATCH($B31,'Aceite Virgen'!$A$259:$A$285,0),MATCH(L$5,'Aceite Virgen'!$A$259:$YR$259,0))</f>
        <v>0</v>
      </c>
      <c r="M31" s="40">
        <f t="array" ref="M31">INDEX('Aceite Virgen'!$A$259:$YR$285,MATCH($B31,'Aceite Virgen'!$A$259:$A$285,0),MATCH(M$5,'Aceite Virgen'!$A$259:$YR$259,0))</f>
        <v>0</v>
      </c>
      <c r="N31" s="40">
        <f t="array" ref="N31">INDEX('Aceite Virgen'!$A$259:$YR$285,MATCH($B31,'Aceite Virgen'!$A$259:$A$285,0),MATCH(N$5,'Aceite Virgen'!$A$259:$YR$259,0))</f>
        <v>0</v>
      </c>
      <c r="O31" s="40">
        <f t="array" ref="O31">INDEX('Aceite Virgen'!$A$259:$YR$285,MATCH($B31,'Aceite Virgen'!$A$259:$A$285,0),MATCH(O$5,'Aceite Virgen'!$A$259:$YR$259,0))</f>
        <v>0</v>
      </c>
      <c r="P31" s="40">
        <f t="array" ref="P31">INDEX('Aceite Virgen'!$A$259:$YR$285,MATCH($B31,'Aceite Virgen'!$A$259:$A$285,0),MATCH(P$5,'Aceite Virgen'!$A$259:$YR$259,0))</f>
        <v>0</v>
      </c>
    </row>
    <row r="32" spans="2:16" x14ac:dyDescent="0.3">
      <c r="B32" s="19">
        <f t="shared" si="1"/>
        <v>4.4000000000000004</v>
      </c>
      <c r="C32" s="18">
        <f t="shared" si="2"/>
        <v>4.5</v>
      </c>
      <c r="E32" s="40">
        <f t="array" ref="E32">INDEX('Aceite Virgen'!$A$259:$YR$285,MATCH($B32,'Aceite Virgen'!$A$259:$A$285,0),MATCH(E$5,'Aceite Virgen'!$A$259:$YR$259,0))</f>
        <v>0</v>
      </c>
      <c r="F32" s="40">
        <f t="array" ref="F32">INDEX('Aceite Virgen'!$A$259:$YR$285,MATCH($B32,'Aceite Virgen'!$A$259:$A$285,0),MATCH(F$5,'Aceite Virgen'!$A$259:$YR$259,0))</f>
        <v>0</v>
      </c>
      <c r="G32" s="40">
        <f t="array" ref="G32">INDEX('Aceite Virgen'!$A$259:$YR$285,MATCH($B32,'Aceite Virgen'!$A$259:$A$285,0),MATCH(G$5,'Aceite Virgen'!$A$259:$YR$259,0))</f>
        <v>0</v>
      </c>
      <c r="H32" s="40">
        <f t="array" ref="H32">INDEX('Aceite Virgen'!$A$259:$YR$285,MATCH($B32,'Aceite Virgen'!$A$259:$A$285,0),MATCH(H$5,'Aceite Virgen'!$A$259:$YR$259,0))</f>
        <v>0</v>
      </c>
      <c r="I32" s="40">
        <f t="array" ref="I32">INDEX('Aceite Virgen'!$A$259:$YR$285,MATCH($B32,'Aceite Virgen'!$A$259:$A$285,0),MATCH(I$5,'Aceite Virgen'!$A$259:$YR$259,0))</f>
        <v>0</v>
      </c>
      <c r="J32" s="40">
        <f t="array" ref="J32">INDEX('Aceite Virgen'!$A$259:$YR$285,MATCH($B32,'Aceite Virgen'!$A$259:$A$285,0),MATCH(J$5,'Aceite Virgen'!$A$259:$YR$259,0))</f>
        <v>0</v>
      </c>
      <c r="K32" s="40">
        <f t="array" ref="K32">INDEX('Aceite Virgen'!$A$259:$YR$285,MATCH($B32,'Aceite Virgen'!$A$259:$A$285,0),MATCH(K$5,'Aceite Virgen'!$A$259:$YR$259,0))</f>
        <v>0</v>
      </c>
      <c r="L32" s="40">
        <f t="array" ref="L32">INDEX('Aceite Virgen'!$A$259:$YR$285,MATCH($B32,'Aceite Virgen'!$A$259:$A$285,0),MATCH(L$5,'Aceite Virgen'!$A$259:$YR$259,0))</f>
        <v>0</v>
      </c>
      <c r="M32" s="40">
        <f t="array" ref="M32">INDEX('Aceite Virgen'!$A$259:$YR$285,MATCH($B32,'Aceite Virgen'!$A$259:$A$285,0),MATCH(M$5,'Aceite Virgen'!$A$259:$YR$259,0))</f>
        <v>0</v>
      </c>
      <c r="N32" s="40">
        <f t="array" ref="N32">INDEX('Aceite Virgen'!$A$259:$YR$285,MATCH($B32,'Aceite Virgen'!$A$259:$A$285,0),MATCH(N$5,'Aceite Virgen'!$A$259:$YR$259,0))</f>
        <v>0</v>
      </c>
      <c r="O32" s="40">
        <f t="array" ref="O32">INDEX('Aceite Virgen'!$A$259:$YR$285,MATCH($B32,'Aceite Virgen'!$A$259:$A$285,0),MATCH(O$5,'Aceite Virgen'!$A$259:$YR$259,0))</f>
        <v>0</v>
      </c>
      <c r="P32" s="40">
        <f t="array" ref="P32">INDEX('Aceite Virgen'!$A$259:$YR$285,MATCH($B32,'Aceite Virgen'!$A$259:$A$285,0),MATCH(P$5,'Aceite Virgen'!$A$259:$YR$259,0))</f>
        <v>0</v>
      </c>
    </row>
    <row r="33" spans="2:16" x14ac:dyDescent="0.3">
      <c r="B33" s="54">
        <f t="shared" si="1"/>
        <v>4.5</v>
      </c>
      <c r="C33" s="18"/>
      <c r="E33" s="40">
        <f t="array" ref="E33">INDEX('Aceite Virgen'!$A$259:$YR$285,MATCH($B33,'Aceite Virgen'!$A$259:$A$285,0),MATCH(E$5,'Aceite Virgen'!$A$259:$YR$259,0))</f>
        <v>1.21</v>
      </c>
      <c r="F33" s="40">
        <f t="array" ref="F33">INDEX('Aceite Virgen'!$A$259:$YR$285,MATCH($B33,'Aceite Virgen'!$A$259:$A$285,0),MATCH(F$5,'Aceite Virgen'!$A$259:$YR$259,0))</f>
        <v>1.81</v>
      </c>
      <c r="G33" s="40">
        <f t="array" ref="G33">INDEX('Aceite Virgen'!$A$259:$YR$285,MATCH($B33,'Aceite Virgen'!$A$259:$A$285,0),MATCH(G$5,'Aceite Virgen'!$A$259:$YR$259,0))</f>
        <v>6.62</v>
      </c>
      <c r="H33" s="40">
        <f t="array" ref="H33">INDEX('Aceite Virgen'!$A$259:$YR$285,MATCH($B33,'Aceite Virgen'!$A$259:$A$285,0),MATCH(H$5,'Aceite Virgen'!$A$259:$YR$259,0))</f>
        <v>4.92</v>
      </c>
      <c r="I33" s="40">
        <f t="array" ref="I33">INDEX('Aceite Virgen'!$A$259:$YR$285,MATCH($B33,'Aceite Virgen'!$A$259:$A$285,0),MATCH(I$5,'Aceite Virgen'!$A$259:$YR$259,0))</f>
        <v>1.52</v>
      </c>
      <c r="J33" s="40">
        <f t="array" ref="J33">INDEX('Aceite Virgen'!$A$259:$YR$285,MATCH($B33,'Aceite Virgen'!$A$259:$A$285,0),MATCH(J$5,'Aceite Virgen'!$A$259:$YR$259,0))</f>
        <v>2.5499999999999998</v>
      </c>
      <c r="K33" s="40">
        <f t="array" ref="K33">INDEX('Aceite Virgen'!$A$259:$YR$285,MATCH($B33,'Aceite Virgen'!$A$259:$A$285,0),MATCH(K$5,'Aceite Virgen'!$A$259:$YR$259,0))</f>
        <v>0</v>
      </c>
      <c r="L33" s="40">
        <f t="array" ref="L33">INDEX('Aceite Virgen'!$A$259:$YR$285,MATCH($B33,'Aceite Virgen'!$A$259:$A$285,0),MATCH(L$5,'Aceite Virgen'!$A$259:$YR$259,0))</f>
        <v>9.83</v>
      </c>
      <c r="M33" s="40">
        <f t="array" ref="M33">INDEX('Aceite Virgen'!$A$259:$YR$285,MATCH($B33,'Aceite Virgen'!$A$259:$A$285,0),MATCH(M$5,'Aceite Virgen'!$A$259:$YR$259,0))</f>
        <v>0</v>
      </c>
      <c r="N33" s="40">
        <f t="array" ref="N33">INDEX('Aceite Virgen'!$A$259:$YR$285,MATCH($B33,'Aceite Virgen'!$A$259:$A$285,0),MATCH(N$5,'Aceite Virgen'!$A$259:$YR$259,0))</f>
        <v>0</v>
      </c>
      <c r="O33" s="40">
        <f t="array" ref="O33">INDEX('Aceite Virgen'!$A$259:$YR$285,MATCH($B33,'Aceite Virgen'!$A$259:$A$285,0),MATCH(O$5,'Aceite Virgen'!$A$259:$YR$259,0))</f>
        <v>0</v>
      </c>
      <c r="P33" s="40">
        <f t="array" ref="P33">INDEX('Aceite Virgen'!$A$259:$YR$285,MATCH($B33,'Aceite Virgen'!$A$259:$A$285,0),MATCH(P$5,'Aceite Virgen'!$A$259:$YR$259,0))</f>
        <v>2.5599999999999996</v>
      </c>
    </row>
    <row r="34" spans="2:16" x14ac:dyDescent="0.3">
      <c r="P34" s="38"/>
    </row>
    <row r="35" spans="2:16" x14ac:dyDescent="0.3">
      <c r="E35" s="40">
        <f>SUM(E10:E34)</f>
        <v>100</v>
      </c>
      <c r="F35" s="40">
        <f t="shared" ref="F35:P35" si="3">SUM(F10:F34)</f>
        <v>100</v>
      </c>
      <c r="G35" s="40">
        <f t="shared" si="3"/>
        <v>99.990000000000009</v>
      </c>
      <c r="H35" s="40">
        <f t="shared" si="3"/>
        <v>100</v>
      </c>
      <c r="I35" s="40">
        <f t="shared" si="3"/>
        <v>99.999999999999986</v>
      </c>
      <c r="J35" s="40">
        <f t="shared" si="3"/>
        <v>99.999999999999986</v>
      </c>
      <c r="K35" s="40">
        <f t="shared" si="3"/>
        <v>100</v>
      </c>
      <c r="L35" s="40">
        <f t="shared" si="3"/>
        <v>99.990000000000009</v>
      </c>
      <c r="M35" s="40">
        <f t="shared" si="3"/>
        <v>100</v>
      </c>
      <c r="N35" s="40">
        <f t="shared" si="3"/>
        <v>100.00999999999999</v>
      </c>
      <c r="O35" s="40">
        <f t="shared" si="3"/>
        <v>100</v>
      </c>
      <c r="P35" s="40">
        <f t="shared" si="3"/>
        <v>100</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Discounts</v>
      </c>
      <c r="H2" s="41" t="s">
        <v>302</v>
      </c>
    </row>
    <row r="3" spans="1:17" s="6" customFormat="1" x14ac:dyDescent="0.3"/>
    <row r="4" spans="1:17" s="6" customFormat="1" x14ac:dyDescent="0.3">
      <c r="B4" s="25" t="s">
        <v>266</v>
      </c>
    </row>
    <row r="5" spans="1:17" ht="15" hidden="1" thickBot="1" x14ac:dyDescent="0.35">
      <c r="E5" s="39" t="str">
        <f t="shared" ref="E5:P5" si="0">E9&amp;$C$2</f>
        <v xml:space="preserve"> JUNIO 18Discounts</v>
      </c>
      <c r="F5" s="39" t="str">
        <f t="shared" si="0"/>
        <v xml:space="preserve"> JULIO 18Discounts</v>
      </c>
      <c r="G5" s="39" t="str">
        <f t="shared" si="0"/>
        <v xml:space="preserve"> AGOSTO 18Discounts</v>
      </c>
      <c r="H5" s="39" t="str">
        <f t="shared" si="0"/>
        <v xml:space="preserve"> SEPTIEMBRE 18Discounts</v>
      </c>
      <c r="I5" s="39" t="str">
        <f t="shared" si="0"/>
        <v xml:space="preserve"> OCTUBRE 18Discounts</v>
      </c>
      <c r="J5" s="39" t="str">
        <f t="shared" si="0"/>
        <v xml:space="preserve"> NOVIEMBRE 18Discounts</v>
      </c>
      <c r="K5" s="39" t="str">
        <f t="shared" si="0"/>
        <v xml:space="preserve"> DICIEMBRE 18Discounts</v>
      </c>
      <c r="L5" s="39" t="str">
        <f t="shared" si="0"/>
        <v xml:space="preserve"> ENERO 19Discounts</v>
      </c>
      <c r="M5" s="39" t="str">
        <f t="shared" si="0"/>
        <v xml:space="preserve"> FEBRERO 19Discounts</v>
      </c>
      <c r="N5" s="39" t="str">
        <f t="shared" si="0"/>
        <v xml:space="preserve"> MARZO 19Discounts</v>
      </c>
      <c r="O5" s="39" t="str">
        <f t="shared" si="0"/>
        <v xml:space="preserve"> ABRIL 19Discounts</v>
      </c>
      <c r="P5" s="39" t="str">
        <f t="shared" si="0"/>
        <v xml:space="preserve"> MAYO 19Discounts</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JUNIO 18</v>
      </c>
      <c r="F9" s="6" t="str">
        <f t="array" ref="F9">INDEX('Aceite de Oliva'!$A$260:$YR$260,,MAX(IF('Aceite de Oliva'!$A$260:$YR$260&lt;&gt;"",COLUMN('Aceite de Oliva'!$A$260:$YR$260)))-(7*F8))</f>
        <v xml:space="preserve"> JULIO 18</v>
      </c>
      <c r="G9" s="6" t="str">
        <f t="array" ref="G9">INDEX('Aceite de Oliva'!$A$260:$YR$260,,MAX(IF('Aceite de Oliva'!$A$260:$YR$260&lt;&gt;"",COLUMN('Aceite de Oliva'!$A$260:$YR$260)))-(7*G8))</f>
        <v xml:space="preserve"> AGOSTO 18</v>
      </c>
      <c r="H9" s="6" t="str">
        <f t="array" ref="H9">INDEX('Aceite de Oliva'!$A$260:$YR$260,,MAX(IF('Aceite de Oliva'!$A$260:$YR$260&lt;&gt;"",COLUMN('Aceite de Oliva'!$A$260:$YR$260)))-(7*H8))</f>
        <v xml:space="preserve"> SEPTIEMBRE 18</v>
      </c>
      <c r="I9" s="6" t="str">
        <f t="array" ref="I9">INDEX('Aceite de Oliva'!$A$260:$YR$260,,MAX(IF('Aceite de Oliva'!$A$260:$YR$260&lt;&gt;"",COLUMN('Aceite de Oliva'!$A$260:$YR$260)))-(7*I8))</f>
        <v xml:space="preserve"> OCTUBRE 18</v>
      </c>
      <c r="J9" s="6" t="str">
        <f t="array" ref="J9">INDEX('Aceite de Oliva'!$A$260:$YR$260,,MAX(IF('Aceite de Oliva'!$A$260:$YR$260&lt;&gt;"",COLUMN('Aceite de Oliva'!$A$260:$YR$260)))-(7*J8))</f>
        <v xml:space="preserve"> NOVIEMBRE 18</v>
      </c>
      <c r="K9" s="6" t="str">
        <f t="array" ref="K9">INDEX('Aceite de Oliva'!$A$260:$YR$260,,MAX(IF('Aceite de Oliva'!$A$260:$YR$260&lt;&gt;"",COLUMN('Aceite de Oliva'!$A$260:$YR$260)))-(7*K8))</f>
        <v xml:space="preserve"> DICIEMBRE 18</v>
      </c>
      <c r="L9" s="6" t="str">
        <f t="array" ref="L9">INDEX('Aceite de Oliva'!$A$260:$YR$260,,MAX(IF('Aceite de Oliva'!$A$260:$YR$260&lt;&gt;"",COLUMN('Aceite de Oliva'!$A$260:$YR$260)))-(7*L8))</f>
        <v xml:space="preserve"> ENERO 19</v>
      </c>
      <c r="M9" s="6" t="str">
        <f t="array" ref="M9">INDEX('Aceite de Oliva'!$A$260:$YR$260,,MAX(IF('Aceite de Oliva'!$A$260:$YR$260&lt;&gt;"",COLUMN('Aceite de Oliva'!$A$260:$YR$260)))-(7*M8))</f>
        <v xml:space="preserve"> FEBRERO 19</v>
      </c>
      <c r="N9" s="6" t="str">
        <f t="array" ref="N9">INDEX('Aceite de Oliva'!$A$260:$YR$260,,MAX(IF('Aceite de Oliva'!$A$260:$YR$260&lt;&gt;"",COLUMN('Aceite de Oliva'!$A$260:$YR$260)))-(7*N8))</f>
        <v xml:space="preserve"> MARZO 19</v>
      </c>
      <c r="O9" s="6" t="str">
        <f t="array" ref="O9">INDEX('Aceite de Oliva'!$A$260:$YR$260,,MAX(IF('Aceite de Oliva'!$A$260:$YR$260&lt;&gt;"",COLUMN('Aceite de Oliva'!$A$260:$YR$260)))-(7*O8))</f>
        <v xml:space="preserve"> ABRIL 19</v>
      </c>
      <c r="P9" t="str">
        <f t="array" ref="P9">INDEX('Aceite de Oliva'!$A$260:$YR$260,,MAX(IF('Aceite de Oliva'!$A$260:$YR$260&lt;&gt;"",COLUMN('Aceite de Oliva'!$A$260:$YR$260))))</f>
        <v xml:space="preserve"> MAYO 19</v>
      </c>
    </row>
    <row r="10" spans="1:17" x14ac:dyDescent="0.3">
      <c r="B10" s="15"/>
      <c r="C10" s="24">
        <v>2.2999999999999998</v>
      </c>
      <c r="E10" s="40">
        <f>INDEX('Aceite de Oliva'!$A$259:$YR$285,MATCH($B10,'Aceite de Oliva'!$A$259:$A$285,0),MATCH(E$5,'Aceite de Oliva'!$A$259:$YR$259,0))</f>
        <v>0</v>
      </c>
      <c r="F10" s="40">
        <f>INDEX('Aceite de Oliva'!$A$259:$YR$285,MATCH($B10,'Aceite de Oliva'!$A$259:$A$285,0),MATCH(F$5,'Aceite de Oliva'!$A$259:$YR$259,0))</f>
        <v>0</v>
      </c>
      <c r="G10" s="40">
        <f>INDEX('Aceite de Oliva'!$A$259:$YR$285,MATCH($B10,'Aceite de Oliva'!$A$259:$A$285,0),MATCH(G$5,'Aceite de Oliva'!$A$259:$YR$259,0))</f>
        <v>0</v>
      </c>
      <c r="H10" s="40">
        <f>INDEX('Aceite de Oliva'!$A$259:$YR$285,MATCH($B10,'Aceite de Oliva'!$A$259:$A$285,0),MATCH(H$5,'Aceite de Oliva'!$A$259:$YR$259,0))</f>
        <v>0</v>
      </c>
      <c r="I10" s="40">
        <f>INDEX('Aceite de Oliva'!$A$259:$YR$285,MATCH($B10,'Aceite de Oliva'!$A$259:$A$285,0),MATCH(I$5,'Aceite de Oliva'!$A$259:$YR$259,0))</f>
        <v>0</v>
      </c>
      <c r="J10" s="40">
        <f>INDEX('Aceite de Oliva'!$A$259:$YR$285,MATCH($B10,'Aceite de Oliva'!$A$259:$A$285,0),MATCH(J$5,'Aceite de Oliva'!$A$259:$YR$259,0))</f>
        <v>0.29000000000000004</v>
      </c>
      <c r="K10" s="40">
        <f>INDEX('Aceite de Oliva'!$A$259:$YR$285,MATCH($B10,'Aceite de Oliva'!$A$259:$A$285,0),MATCH(K$5,'Aceite de Oliva'!$A$259:$YR$259,0))</f>
        <v>0</v>
      </c>
      <c r="L10" s="40">
        <f>INDEX('Aceite de Oliva'!$A$259:$YR$285,MATCH($B10,'Aceite de Oliva'!$A$259:$A$285,0),MATCH(L$5,'Aceite de Oliva'!$A$259:$YR$259,0))</f>
        <v>0.35</v>
      </c>
      <c r="M10" s="40">
        <f>INDEX('Aceite de Oliva'!$A$259:$YR$285,MATCH($B10,'Aceite de Oliva'!$A$259:$A$285,0),MATCH(M$5,'Aceite de Oliva'!$A$259:$YR$259,0))</f>
        <v>0</v>
      </c>
      <c r="N10" s="40">
        <f>INDEX('Aceite de Oliva'!$A$259:$YR$285,MATCH($B10,'Aceite de Oliva'!$A$259:$A$285,0),MATCH(N$5,'Aceite de Oliva'!$A$259:$YR$259,0))</f>
        <v>4</v>
      </c>
      <c r="O10" s="40">
        <f>INDEX('Aceite de Oliva'!$A$259:$YR$285,MATCH($B10,'Aceite de Oliva'!$A$259:$A$285,0),MATCH(O$5,'Aceite de Oliva'!$A$259:$YR$259,0))</f>
        <v>0.5</v>
      </c>
      <c r="P10" s="40">
        <f>INDEX('Aceite de Oliva'!$A$259:$YR$285,MATCH($B10,'Aceite de Oliva'!$A$259:$A$285,0),MATCH(P$5,'Aceite de Oliva'!$A$259:$YR$259,0))</f>
        <v>5.89</v>
      </c>
    </row>
    <row r="11" spans="1:17" x14ac:dyDescent="0.3">
      <c r="A11" s="6"/>
      <c r="B11" s="16">
        <f t="shared" ref="B11:B33" si="1">C10</f>
        <v>2.2999999999999998</v>
      </c>
      <c r="C11" s="17">
        <f t="shared" ref="C11:C32" si="2">B11+$C$7</f>
        <v>2.4</v>
      </c>
      <c r="E11" s="40">
        <f>INDEX('Aceite de Oliva'!$A$259:$YR$285,MATCH($B11,'Aceite de Oliva'!$A$259:$A$285,0),MATCH(E$5,'Aceite de Oliva'!$A$259:$YR$259,0))</f>
        <v>0</v>
      </c>
      <c r="F11" s="40">
        <f>INDEX('Aceite de Oliva'!$A$259:$YR$285,MATCH($B11,'Aceite de Oliva'!$A$259:$A$285,0),MATCH(F$5,'Aceite de Oliva'!$A$259:$YR$259,0))</f>
        <v>0</v>
      </c>
      <c r="G11" s="40">
        <f>INDEX('Aceite de Oliva'!$A$259:$YR$285,MATCH($B11,'Aceite de Oliva'!$A$259:$A$285,0),MATCH(G$5,'Aceite de Oliva'!$A$259:$YR$259,0))</f>
        <v>0</v>
      </c>
      <c r="H11" s="40">
        <f>INDEX('Aceite de Oliva'!$A$259:$YR$285,MATCH($B11,'Aceite de Oliva'!$A$259:$A$285,0),MATCH(H$5,'Aceite de Oliva'!$A$259:$YR$259,0))</f>
        <v>0</v>
      </c>
      <c r="I11" s="40">
        <f>INDEX('Aceite de Oliva'!$A$259:$YR$285,MATCH($B11,'Aceite de Oliva'!$A$259:$A$285,0),MATCH(I$5,'Aceite de Oliva'!$A$259:$YR$259,0))</f>
        <v>0</v>
      </c>
      <c r="J11" s="40">
        <f>INDEX('Aceite de Oliva'!$A$259:$YR$285,MATCH($B11,'Aceite de Oliva'!$A$259:$A$285,0),MATCH(J$5,'Aceite de Oliva'!$A$259:$YR$259,0))</f>
        <v>0.33</v>
      </c>
      <c r="K11" s="40">
        <f>INDEX('Aceite de Oliva'!$A$259:$YR$285,MATCH($B11,'Aceite de Oliva'!$A$259:$A$285,0),MATCH(K$5,'Aceite de Oliva'!$A$259:$YR$259,0))</f>
        <v>0</v>
      </c>
      <c r="L11" s="40">
        <f>INDEX('Aceite de Oliva'!$A$259:$YR$285,MATCH($B11,'Aceite de Oliva'!$A$259:$A$285,0),MATCH(L$5,'Aceite de Oliva'!$A$259:$YR$259,0))</f>
        <v>3.6</v>
      </c>
      <c r="M11" s="40">
        <f>INDEX('Aceite de Oliva'!$A$259:$YR$285,MATCH($B11,'Aceite de Oliva'!$A$259:$A$285,0),MATCH(M$5,'Aceite de Oliva'!$A$259:$YR$259,0))</f>
        <v>3.1</v>
      </c>
      <c r="N11" s="40">
        <f>INDEX('Aceite de Oliva'!$A$259:$YR$285,MATCH($B11,'Aceite de Oliva'!$A$259:$A$285,0),MATCH(N$5,'Aceite de Oliva'!$A$259:$YR$259,0))</f>
        <v>4.0999999999999996</v>
      </c>
      <c r="O11" s="40">
        <f>INDEX('Aceite de Oliva'!$A$259:$YR$285,MATCH($B11,'Aceite de Oliva'!$A$259:$A$285,0),MATCH(O$5,'Aceite de Oliva'!$A$259:$YR$259,0))</f>
        <v>1.19</v>
      </c>
      <c r="P11" s="40">
        <f>INDEX('Aceite de Oliva'!$A$259:$YR$285,MATCH($B11,'Aceite de Oliva'!$A$259:$A$285,0),MATCH(P$5,'Aceite de Oliva'!$A$259:$YR$259,0))</f>
        <v>0.29000000000000004</v>
      </c>
    </row>
    <row r="12" spans="1:17" x14ac:dyDescent="0.3">
      <c r="A12" s="6"/>
      <c r="B12" s="16">
        <f t="shared" si="1"/>
        <v>2.4</v>
      </c>
      <c r="C12" s="18">
        <f t="shared" si="2"/>
        <v>2.5</v>
      </c>
      <c r="E12" s="40">
        <f>INDEX('Aceite de Oliva'!$A$259:$YR$285,MATCH($B12,'Aceite de Oliva'!$A$259:$A$285,0),MATCH(E$5,'Aceite de Oliva'!$A$259:$YR$259,0))</f>
        <v>0</v>
      </c>
      <c r="F12" s="40">
        <f>INDEX('Aceite de Oliva'!$A$259:$YR$285,MATCH($B12,'Aceite de Oliva'!$A$259:$A$285,0),MATCH(F$5,'Aceite de Oliva'!$A$259:$YR$259,0))</f>
        <v>0</v>
      </c>
      <c r="G12" s="40">
        <f>INDEX('Aceite de Oliva'!$A$259:$YR$285,MATCH($B12,'Aceite de Oliva'!$A$259:$A$285,0),MATCH(G$5,'Aceite de Oliva'!$A$259:$YR$259,0))</f>
        <v>0</v>
      </c>
      <c r="H12" s="40">
        <f>INDEX('Aceite de Oliva'!$A$259:$YR$285,MATCH($B12,'Aceite de Oliva'!$A$259:$A$285,0),MATCH(H$5,'Aceite de Oliva'!$A$259:$YR$259,0))</f>
        <v>0</v>
      </c>
      <c r="I12" s="40">
        <f>INDEX('Aceite de Oliva'!$A$259:$YR$285,MATCH($B12,'Aceite de Oliva'!$A$259:$A$285,0),MATCH(I$5,'Aceite de Oliva'!$A$259:$YR$259,0))</f>
        <v>0</v>
      </c>
      <c r="J12" s="40">
        <f>INDEX('Aceite de Oliva'!$A$259:$YR$285,MATCH($B12,'Aceite de Oliva'!$A$259:$A$285,0),MATCH(J$5,'Aceite de Oliva'!$A$259:$YR$259,0))</f>
        <v>0.56999999999999995</v>
      </c>
      <c r="K12" s="40">
        <f>INDEX('Aceite de Oliva'!$A$259:$YR$285,MATCH($B12,'Aceite de Oliva'!$A$259:$A$285,0),MATCH(K$5,'Aceite de Oliva'!$A$259:$YR$259,0))</f>
        <v>0.44</v>
      </c>
      <c r="L12" s="40">
        <f>INDEX('Aceite de Oliva'!$A$259:$YR$285,MATCH($B12,'Aceite de Oliva'!$A$259:$A$285,0),MATCH(L$5,'Aceite de Oliva'!$A$259:$YR$259,0))</f>
        <v>0</v>
      </c>
      <c r="M12" s="40">
        <f>INDEX('Aceite de Oliva'!$A$259:$YR$285,MATCH($B12,'Aceite de Oliva'!$A$259:$A$285,0),MATCH(M$5,'Aceite de Oliva'!$A$259:$YR$259,0))</f>
        <v>0.15</v>
      </c>
      <c r="N12" s="40">
        <f>INDEX('Aceite de Oliva'!$A$259:$YR$285,MATCH($B12,'Aceite de Oliva'!$A$259:$A$285,0),MATCH(N$5,'Aceite de Oliva'!$A$259:$YR$259,0))</f>
        <v>0</v>
      </c>
      <c r="O12" s="40">
        <f>INDEX('Aceite de Oliva'!$A$259:$YR$285,MATCH($B12,'Aceite de Oliva'!$A$259:$A$285,0),MATCH(O$5,'Aceite de Oliva'!$A$259:$YR$259,0))</f>
        <v>0</v>
      </c>
      <c r="P12" s="40">
        <f>INDEX('Aceite de Oliva'!$A$259:$YR$285,MATCH($B12,'Aceite de Oliva'!$A$259:$A$285,0),MATCH(P$5,'Aceite de Oliva'!$A$259:$YR$259,0))</f>
        <v>0.12</v>
      </c>
    </row>
    <row r="13" spans="1:17" x14ac:dyDescent="0.3">
      <c r="A13" s="6"/>
      <c r="B13" s="19">
        <f t="shared" si="1"/>
        <v>2.5</v>
      </c>
      <c r="C13" s="17">
        <f t="shared" si="2"/>
        <v>2.6</v>
      </c>
      <c r="E13" s="40">
        <f>INDEX('Aceite de Oliva'!$A$259:$YR$285,MATCH($B13,'Aceite de Oliva'!$A$259:$A$285,0),MATCH(E$5,'Aceite de Oliva'!$A$259:$YR$259,0))</f>
        <v>0</v>
      </c>
      <c r="F13" s="40">
        <f>INDEX('Aceite de Oliva'!$A$259:$YR$285,MATCH($B13,'Aceite de Oliva'!$A$259:$A$285,0),MATCH(F$5,'Aceite de Oliva'!$A$259:$YR$259,0))</f>
        <v>0</v>
      </c>
      <c r="G13" s="40">
        <f>INDEX('Aceite de Oliva'!$A$259:$YR$285,MATCH($B13,'Aceite de Oliva'!$A$259:$A$285,0),MATCH(G$5,'Aceite de Oliva'!$A$259:$YR$259,0))</f>
        <v>1.48</v>
      </c>
      <c r="H13" s="40">
        <f>INDEX('Aceite de Oliva'!$A$259:$YR$285,MATCH($B13,'Aceite de Oliva'!$A$259:$A$285,0),MATCH(H$5,'Aceite de Oliva'!$A$259:$YR$259,0))</f>
        <v>0.48</v>
      </c>
      <c r="I13" s="40">
        <f>INDEX('Aceite de Oliva'!$A$259:$YR$285,MATCH($B13,'Aceite de Oliva'!$A$259:$A$285,0),MATCH(I$5,'Aceite de Oliva'!$A$259:$YR$259,0))</f>
        <v>0.11</v>
      </c>
      <c r="J13" s="40">
        <f>INDEX('Aceite de Oliva'!$A$259:$YR$285,MATCH($B13,'Aceite de Oliva'!$A$259:$A$285,0),MATCH(J$5,'Aceite de Oliva'!$A$259:$YR$259,0))</f>
        <v>12.42</v>
      </c>
      <c r="K13" s="40">
        <f>INDEX('Aceite de Oliva'!$A$259:$YR$285,MATCH($B13,'Aceite de Oliva'!$A$259:$A$285,0),MATCH(K$5,'Aceite de Oliva'!$A$259:$YR$259,0))</f>
        <v>27.24</v>
      </c>
      <c r="L13" s="40">
        <f>INDEX('Aceite de Oliva'!$A$259:$YR$285,MATCH($B13,'Aceite de Oliva'!$A$259:$A$285,0),MATCH(L$5,'Aceite de Oliva'!$A$259:$YR$259,0))</f>
        <v>11.29</v>
      </c>
      <c r="M13" s="40">
        <f>INDEX('Aceite de Oliva'!$A$259:$YR$285,MATCH($B13,'Aceite de Oliva'!$A$259:$A$285,0),MATCH(M$5,'Aceite de Oliva'!$A$259:$YR$259,0))</f>
        <v>13.26</v>
      </c>
      <c r="N13" s="40">
        <f>INDEX('Aceite de Oliva'!$A$259:$YR$285,MATCH($B13,'Aceite de Oliva'!$A$259:$A$285,0),MATCH(N$5,'Aceite de Oliva'!$A$259:$YR$259,0))</f>
        <v>14.02</v>
      </c>
      <c r="O13" s="40">
        <f>INDEX('Aceite de Oliva'!$A$259:$YR$285,MATCH($B13,'Aceite de Oliva'!$A$259:$A$285,0),MATCH(O$5,'Aceite de Oliva'!$A$259:$YR$259,0))</f>
        <v>18.540000000000003</v>
      </c>
      <c r="P13" s="40">
        <f>INDEX('Aceite de Oliva'!$A$259:$YR$285,MATCH($B13,'Aceite de Oliva'!$A$259:$A$285,0),MATCH(P$5,'Aceite de Oliva'!$A$259:$YR$259,0))</f>
        <v>10.61</v>
      </c>
    </row>
    <row r="14" spans="1:17" x14ac:dyDescent="0.3">
      <c r="A14" s="6"/>
      <c r="B14" s="16">
        <f t="shared" si="1"/>
        <v>2.6</v>
      </c>
      <c r="C14" s="17">
        <f t="shared" si="2"/>
        <v>2.7</v>
      </c>
      <c r="E14" s="40">
        <f>INDEX('Aceite de Oliva'!$A$259:$YR$285,MATCH($B14,'Aceite de Oliva'!$A$259:$A$285,0),MATCH(E$5,'Aceite de Oliva'!$A$259:$YR$259,0))</f>
        <v>0</v>
      </c>
      <c r="F14" s="40">
        <f>INDEX('Aceite de Oliva'!$A$259:$YR$285,MATCH($B14,'Aceite de Oliva'!$A$259:$A$285,0),MATCH(F$5,'Aceite de Oliva'!$A$259:$YR$259,0))</f>
        <v>0</v>
      </c>
      <c r="G14" s="40">
        <f>INDEX('Aceite de Oliva'!$A$259:$YR$285,MATCH($B14,'Aceite de Oliva'!$A$259:$A$285,0),MATCH(G$5,'Aceite de Oliva'!$A$259:$YR$259,0))</f>
        <v>0.1</v>
      </c>
      <c r="H14" s="40">
        <f>INDEX('Aceite de Oliva'!$A$259:$YR$285,MATCH($B14,'Aceite de Oliva'!$A$259:$A$285,0),MATCH(H$5,'Aceite de Oliva'!$A$259:$YR$259,0))</f>
        <v>0</v>
      </c>
      <c r="I14" s="40">
        <f>INDEX('Aceite de Oliva'!$A$259:$YR$285,MATCH($B14,'Aceite de Oliva'!$A$259:$A$285,0),MATCH(I$5,'Aceite de Oliva'!$A$259:$YR$259,0))</f>
        <v>0.71</v>
      </c>
      <c r="J14" s="40">
        <f>INDEX('Aceite de Oliva'!$A$259:$YR$285,MATCH($B14,'Aceite de Oliva'!$A$259:$A$285,0),MATCH(J$5,'Aceite de Oliva'!$A$259:$YR$259,0))</f>
        <v>8.06</v>
      </c>
      <c r="K14" s="40">
        <f>INDEX('Aceite de Oliva'!$A$259:$YR$285,MATCH($B14,'Aceite de Oliva'!$A$259:$A$285,0),MATCH(K$5,'Aceite de Oliva'!$A$259:$YR$259,0))</f>
        <v>3.95</v>
      </c>
      <c r="L14" s="40">
        <f>INDEX('Aceite de Oliva'!$A$259:$YR$285,MATCH($B14,'Aceite de Oliva'!$A$259:$A$285,0),MATCH(L$5,'Aceite de Oliva'!$A$259:$YR$259,0))</f>
        <v>1.25</v>
      </c>
      <c r="M14" s="40">
        <f>INDEX('Aceite de Oliva'!$A$259:$YR$285,MATCH($B14,'Aceite de Oliva'!$A$259:$A$285,0),MATCH(M$5,'Aceite de Oliva'!$A$259:$YR$259,0))</f>
        <v>2.17</v>
      </c>
      <c r="N14" s="40">
        <f>INDEX('Aceite de Oliva'!$A$259:$YR$285,MATCH($B14,'Aceite de Oliva'!$A$259:$A$285,0),MATCH(N$5,'Aceite de Oliva'!$A$259:$YR$259,0))</f>
        <v>0.37</v>
      </c>
      <c r="O14" s="40">
        <f>INDEX('Aceite de Oliva'!$A$259:$YR$285,MATCH($B14,'Aceite de Oliva'!$A$259:$A$285,0),MATCH(O$5,'Aceite de Oliva'!$A$259:$YR$259,0))</f>
        <v>1.95</v>
      </c>
      <c r="P14" s="40">
        <f>INDEX('Aceite de Oliva'!$A$259:$YR$285,MATCH($B14,'Aceite de Oliva'!$A$259:$A$285,0),MATCH(P$5,'Aceite de Oliva'!$A$259:$YR$259,0))</f>
        <v>5.74</v>
      </c>
    </row>
    <row r="15" spans="1:17" x14ac:dyDescent="0.3">
      <c r="A15" s="6"/>
      <c r="B15" s="16">
        <f t="shared" si="1"/>
        <v>2.7</v>
      </c>
      <c r="C15" s="17">
        <f t="shared" si="2"/>
        <v>2.8000000000000003</v>
      </c>
      <c r="E15" s="40">
        <f>INDEX('Aceite de Oliva'!$A$259:$YR$285,MATCH($B15,'Aceite de Oliva'!$A$259:$A$285,0),MATCH(E$5,'Aceite de Oliva'!$A$259:$YR$259,0))</f>
        <v>0</v>
      </c>
      <c r="F15" s="40">
        <f>INDEX('Aceite de Oliva'!$A$259:$YR$285,MATCH($B15,'Aceite de Oliva'!$A$259:$A$285,0),MATCH(F$5,'Aceite de Oliva'!$A$259:$YR$259,0))</f>
        <v>0</v>
      </c>
      <c r="G15" s="40">
        <f>INDEX('Aceite de Oliva'!$A$259:$YR$285,MATCH($B15,'Aceite de Oliva'!$A$259:$A$285,0),MATCH(G$5,'Aceite de Oliva'!$A$259:$YR$259,0))</f>
        <v>0</v>
      </c>
      <c r="H15" s="40">
        <f>INDEX('Aceite de Oliva'!$A$259:$YR$285,MATCH($B15,'Aceite de Oliva'!$A$259:$A$285,0),MATCH(H$5,'Aceite de Oliva'!$A$259:$YR$259,0))</f>
        <v>1.26</v>
      </c>
      <c r="I15" s="40">
        <f>INDEX('Aceite de Oliva'!$A$259:$YR$285,MATCH($B15,'Aceite de Oliva'!$A$259:$A$285,0),MATCH(I$5,'Aceite de Oliva'!$A$259:$YR$259,0))</f>
        <v>0.48</v>
      </c>
      <c r="J15" s="40">
        <f>INDEX('Aceite de Oliva'!$A$259:$YR$285,MATCH($B15,'Aceite de Oliva'!$A$259:$A$285,0),MATCH(J$5,'Aceite de Oliva'!$A$259:$YR$259,0))</f>
        <v>0.6</v>
      </c>
      <c r="K15" s="40">
        <f>INDEX('Aceite de Oliva'!$A$259:$YR$285,MATCH($B15,'Aceite de Oliva'!$A$259:$A$285,0),MATCH(K$5,'Aceite de Oliva'!$A$259:$YR$259,0))</f>
        <v>0.77</v>
      </c>
      <c r="L15" s="40">
        <f>INDEX('Aceite de Oliva'!$A$259:$YR$285,MATCH($B15,'Aceite de Oliva'!$A$259:$A$285,0),MATCH(L$5,'Aceite de Oliva'!$A$259:$YR$259,0))</f>
        <v>0</v>
      </c>
      <c r="M15" s="40">
        <f>INDEX('Aceite de Oliva'!$A$259:$YR$285,MATCH($B15,'Aceite de Oliva'!$A$259:$A$285,0),MATCH(M$5,'Aceite de Oliva'!$A$259:$YR$259,0))</f>
        <v>0.73</v>
      </c>
      <c r="N15" s="40">
        <f>INDEX('Aceite de Oliva'!$A$259:$YR$285,MATCH($B15,'Aceite de Oliva'!$A$259:$A$285,0),MATCH(N$5,'Aceite de Oliva'!$A$259:$YR$259,0))</f>
        <v>2.67</v>
      </c>
      <c r="O15" s="40">
        <f>INDEX('Aceite de Oliva'!$A$259:$YR$285,MATCH($B15,'Aceite de Oliva'!$A$259:$A$285,0),MATCH(O$5,'Aceite de Oliva'!$A$259:$YR$259,0))</f>
        <v>1.48</v>
      </c>
      <c r="P15" s="40">
        <f>INDEX('Aceite de Oliva'!$A$259:$YR$285,MATCH($B15,'Aceite de Oliva'!$A$259:$A$285,0),MATCH(P$5,'Aceite de Oliva'!$A$259:$YR$259,0))</f>
        <v>24.66</v>
      </c>
    </row>
    <row r="16" spans="1:17" x14ac:dyDescent="0.3">
      <c r="A16" s="6"/>
      <c r="B16" s="16">
        <f t="shared" si="1"/>
        <v>2.8000000000000003</v>
      </c>
      <c r="C16" s="17">
        <f t="shared" si="2"/>
        <v>2.9000000000000004</v>
      </c>
      <c r="E16" s="40">
        <f>INDEX('Aceite de Oliva'!$A$259:$YR$285,MATCH($B16,'Aceite de Oliva'!$A$259:$A$285,0),MATCH(E$5,'Aceite de Oliva'!$A$259:$YR$259,0))</f>
        <v>0</v>
      </c>
      <c r="F16" s="40">
        <f>INDEX('Aceite de Oliva'!$A$259:$YR$285,MATCH($B16,'Aceite de Oliva'!$A$259:$A$285,0),MATCH(F$5,'Aceite de Oliva'!$A$259:$YR$259,0))</f>
        <v>0</v>
      </c>
      <c r="G16" s="40">
        <f>INDEX('Aceite de Oliva'!$A$259:$YR$285,MATCH($B16,'Aceite de Oliva'!$A$259:$A$285,0),MATCH(G$5,'Aceite de Oliva'!$A$259:$YR$259,0))</f>
        <v>0</v>
      </c>
      <c r="H16" s="40">
        <f>INDEX('Aceite de Oliva'!$A$259:$YR$285,MATCH($B16,'Aceite de Oliva'!$A$259:$A$285,0),MATCH(H$5,'Aceite de Oliva'!$A$259:$YR$259,0))</f>
        <v>0</v>
      </c>
      <c r="I16" s="40">
        <f>INDEX('Aceite de Oliva'!$A$259:$YR$285,MATCH($B16,'Aceite de Oliva'!$A$259:$A$285,0),MATCH(I$5,'Aceite de Oliva'!$A$259:$YR$259,0))</f>
        <v>1.05</v>
      </c>
      <c r="J16" s="40">
        <f>INDEX('Aceite de Oliva'!$A$259:$YR$285,MATCH($B16,'Aceite de Oliva'!$A$259:$A$285,0),MATCH(J$5,'Aceite de Oliva'!$A$259:$YR$259,0))</f>
        <v>1.98</v>
      </c>
      <c r="K16" s="40">
        <f>INDEX('Aceite de Oliva'!$A$259:$YR$285,MATCH($B16,'Aceite de Oliva'!$A$259:$A$285,0),MATCH(K$5,'Aceite de Oliva'!$A$259:$YR$259,0))</f>
        <v>5.39</v>
      </c>
      <c r="L16" s="40">
        <f>INDEX('Aceite de Oliva'!$A$259:$YR$285,MATCH($B16,'Aceite de Oliva'!$A$259:$A$285,0),MATCH(L$5,'Aceite de Oliva'!$A$259:$YR$259,0))</f>
        <v>6</v>
      </c>
      <c r="M16" s="40">
        <f>INDEX('Aceite de Oliva'!$A$259:$YR$285,MATCH($B16,'Aceite de Oliva'!$A$259:$A$285,0),MATCH(M$5,'Aceite de Oliva'!$A$259:$YR$259,0))</f>
        <v>9.82</v>
      </c>
      <c r="N16" s="40">
        <f>INDEX('Aceite de Oliva'!$A$259:$YR$285,MATCH($B16,'Aceite de Oliva'!$A$259:$A$285,0),MATCH(N$5,'Aceite de Oliva'!$A$259:$YR$259,0))</f>
        <v>6.68</v>
      </c>
      <c r="O16" s="40">
        <f>INDEX('Aceite de Oliva'!$A$259:$YR$285,MATCH($B16,'Aceite de Oliva'!$A$259:$A$285,0),MATCH(O$5,'Aceite de Oliva'!$A$259:$YR$259,0))</f>
        <v>6.34</v>
      </c>
      <c r="P16" s="40">
        <f>INDEX('Aceite de Oliva'!$A$259:$YR$285,MATCH($B16,'Aceite de Oliva'!$A$259:$A$285,0),MATCH(P$5,'Aceite de Oliva'!$A$259:$YR$259,0))</f>
        <v>5.68</v>
      </c>
    </row>
    <row r="17" spans="1:16" x14ac:dyDescent="0.3">
      <c r="A17" s="6"/>
      <c r="B17" s="16">
        <f t="shared" si="1"/>
        <v>2.9000000000000004</v>
      </c>
      <c r="C17" s="17">
        <f t="shared" si="2"/>
        <v>3.0000000000000004</v>
      </c>
      <c r="E17" s="40">
        <f>INDEX('Aceite de Oliva'!$A$259:$YR$285,MATCH($B17,'Aceite de Oliva'!$A$259:$A$285,0),MATCH(E$5,'Aceite de Oliva'!$A$259:$YR$259,0))</f>
        <v>2.2200000000000002</v>
      </c>
      <c r="F17" s="40">
        <f>INDEX('Aceite de Oliva'!$A$259:$YR$285,MATCH($B17,'Aceite de Oliva'!$A$259:$A$285,0),MATCH(F$5,'Aceite de Oliva'!$A$259:$YR$259,0))</f>
        <v>4.74</v>
      </c>
      <c r="G17" s="40">
        <f>INDEX('Aceite de Oliva'!$A$259:$YR$285,MATCH($B17,'Aceite de Oliva'!$A$259:$A$285,0),MATCH(G$5,'Aceite de Oliva'!$A$259:$YR$259,0))</f>
        <v>3.03</v>
      </c>
      <c r="H17" s="40">
        <f>INDEX('Aceite de Oliva'!$A$259:$YR$285,MATCH($B17,'Aceite de Oliva'!$A$259:$A$285,0),MATCH(H$5,'Aceite de Oliva'!$A$259:$YR$259,0))</f>
        <v>3.61</v>
      </c>
      <c r="I17" s="40">
        <f>INDEX('Aceite de Oliva'!$A$259:$YR$285,MATCH($B17,'Aceite de Oliva'!$A$259:$A$285,0),MATCH(I$5,'Aceite de Oliva'!$A$259:$YR$259,0))</f>
        <v>33.07</v>
      </c>
      <c r="J17" s="40">
        <f>INDEX('Aceite de Oliva'!$A$259:$YR$285,MATCH($B17,'Aceite de Oliva'!$A$259:$A$285,0),MATCH(J$5,'Aceite de Oliva'!$A$259:$YR$259,0))</f>
        <v>64.73</v>
      </c>
      <c r="K17" s="40">
        <f>INDEX('Aceite de Oliva'!$A$259:$YR$285,MATCH($B17,'Aceite de Oliva'!$A$259:$A$285,0),MATCH(K$5,'Aceite de Oliva'!$A$259:$YR$259,0))</f>
        <v>44.7</v>
      </c>
      <c r="L17" s="40">
        <f>INDEX('Aceite de Oliva'!$A$259:$YR$285,MATCH($B17,'Aceite de Oliva'!$A$259:$A$285,0),MATCH(L$5,'Aceite de Oliva'!$A$259:$YR$259,0))</f>
        <v>66.33</v>
      </c>
      <c r="M17" s="40">
        <f>INDEX('Aceite de Oliva'!$A$259:$YR$285,MATCH($B17,'Aceite de Oliva'!$A$259:$A$285,0),MATCH(M$5,'Aceite de Oliva'!$A$259:$YR$259,0))</f>
        <v>60.11</v>
      </c>
      <c r="N17" s="40">
        <f>INDEX('Aceite de Oliva'!$A$259:$YR$285,MATCH($B17,'Aceite de Oliva'!$A$259:$A$285,0),MATCH(N$5,'Aceite de Oliva'!$A$259:$YR$259,0))</f>
        <v>58.01</v>
      </c>
      <c r="O17" s="40">
        <f>INDEX('Aceite de Oliva'!$A$259:$YR$285,MATCH($B17,'Aceite de Oliva'!$A$259:$A$285,0),MATCH(O$5,'Aceite de Oliva'!$A$259:$YR$259,0))</f>
        <v>60.93</v>
      </c>
      <c r="P17" s="40">
        <f>INDEX('Aceite de Oliva'!$A$259:$YR$285,MATCH($B17,'Aceite de Oliva'!$A$259:$A$285,0),MATCH(P$5,'Aceite de Oliva'!$A$259:$YR$259,0))</f>
        <v>40.869999999999997</v>
      </c>
    </row>
    <row r="18" spans="1:16" x14ac:dyDescent="0.3">
      <c r="B18" s="16">
        <f t="shared" si="1"/>
        <v>3.0000000000000004</v>
      </c>
      <c r="C18" s="17">
        <f t="shared" si="2"/>
        <v>3.1000000000000005</v>
      </c>
      <c r="E18" s="40">
        <f>INDEX('Aceite de Oliva'!$A$259:$YR$285,MATCH($B18,'Aceite de Oliva'!$A$259:$A$285,0),MATCH(E$5,'Aceite de Oliva'!$A$259:$YR$259,0))</f>
        <v>0.14000000000000001</v>
      </c>
      <c r="F18" s="40">
        <f>INDEX('Aceite de Oliva'!$A$259:$YR$285,MATCH($B18,'Aceite de Oliva'!$A$259:$A$285,0),MATCH(F$5,'Aceite de Oliva'!$A$259:$YR$259,0))</f>
        <v>0.28000000000000003</v>
      </c>
      <c r="G18" s="40">
        <f>INDEX('Aceite de Oliva'!$A$259:$YR$285,MATCH($B18,'Aceite de Oliva'!$A$259:$A$285,0),MATCH(G$5,'Aceite de Oliva'!$A$259:$YR$259,0))</f>
        <v>2.21</v>
      </c>
      <c r="H18" s="40">
        <f>INDEX('Aceite de Oliva'!$A$259:$YR$285,MATCH($B18,'Aceite de Oliva'!$A$259:$A$285,0),MATCH(H$5,'Aceite de Oliva'!$A$259:$YR$259,0))</f>
        <v>1.06</v>
      </c>
      <c r="I18" s="40">
        <f>INDEX('Aceite de Oliva'!$A$259:$YR$285,MATCH($B18,'Aceite de Oliva'!$A$259:$A$285,0),MATCH(I$5,'Aceite de Oliva'!$A$259:$YR$259,0))</f>
        <v>0</v>
      </c>
      <c r="J18" s="40">
        <f>INDEX('Aceite de Oliva'!$A$259:$YR$285,MATCH($B18,'Aceite de Oliva'!$A$259:$A$285,0),MATCH(J$5,'Aceite de Oliva'!$A$259:$YR$259,0))</f>
        <v>0.15</v>
      </c>
      <c r="K18" s="40">
        <f>INDEX('Aceite de Oliva'!$A$259:$YR$285,MATCH($B18,'Aceite de Oliva'!$A$259:$A$285,0),MATCH(K$5,'Aceite de Oliva'!$A$259:$YR$259,0))</f>
        <v>3.71</v>
      </c>
      <c r="L18" s="40">
        <f>INDEX('Aceite de Oliva'!$A$259:$YR$285,MATCH($B18,'Aceite de Oliva'!$A$259:$A$285,0),MATCH(L$5,'Aceite de Oliva'!$A$259:$YR$259,0))</f>
        <v>0</v>
      </c>
      <c r="M18" s="40">
        <f>INDEX('Aceite de Oliva'!$A$259:$YR$285,MATCH($B18,'Aceite de Oliva'!$A$259:$A$285,0),MATCH(M$5,'Aceite de Oliva'!$A$259:$YR$259,0))</f>
        <v>4.26</v>
      </c>
      <c r="N18" s="40">
        <f>INDEX('Aceite de Oliva'!$A$259:$YR$285,MATCH($B18,'Aceite de Oliva'!$A$259:$A$285,0),MATCH(N$5,'Aceite de Oliva'!$A$259:$YR$259,0))</f>
        <v>0.8</v>
      </c>
      <c r="O18" s="40">
        <f>INDEX('Aceite de Oliva'!$A$259:$YR$285,MATCH($B18,'Aceite de Oliva'!$A$259:$A$285,0),MATCH(O$5,'Aceite de Oliva'!$A$259:$YR$259,0))</f>
        <v>2.5099999999999998</v>
      </c>
      <c r="P18" s="40">
        <f>INDEX('Aceite de Oliva'!$A$259:$YR$285,MATCH($B18,'Aceite de Oliva'!$A$259:$A$285,0),MATCH(P$5,'Aceite de Oliva'!$A$259:$YR$259,0))</f>
        <v>0</v>
      </c>
    </row>
    <row r="19" spans="1:16" x14ac:dyDescent="0.3">
      <c r="B19" s="16">
        <f t="shared" si="1"/>
        <v>3.1000000000000005</v>
      </c>
      <c r="C19" s="17">
        <f t="shared" si="2"/>
        <v>3.2000000000000006</v>
      </c>
      <c r="E19" s="40">
        <f>INDEX('Aceite de Oliva'!$A$259:$YR$285,MATCH($B19,'Aceite de Oliva'!$A$259:$A$285,0),MATCH(E$5,'Aceite de Oliva'!$A$259:$YR$259,0))</f>
        <v>0.57999999999999996</v>
      </c>
      <c r="F19" s="40">
        <f>INDEX('Aceite de Oliva'!$A$259:$YR$285,MATCH($B19,'Aceite de Oliva'!$A$259:$A$285,0),MATCH(F$5,'Aceite de Oliva'!$A$259:$YR$259,0))</f>
        <v>0</v>
      </c>
      <c r="G19" s="40">
        <f>INDEX('Aceite de Oliva'!$A$259:$YR$285,MATCH($B19,'Aceite de Oliva'!$A$259:$A$285,0),MATCH(G$5,'Aceite de Oliva'!$A$259:$YR$259,0))</f>
        <v>1.07</v>
      </c>
      <c r="H19" s="40">
        <f>INDEX('Aceite de Oliva'!$A$259:$YR$285,MATCH($B19,'Aceite de Oliva'!$A$259:$A$285,0),MATCH(H$5,'Aceite de Oliva'!$A$259:$YR$259,0))</f>
        <v>26.16</v>
      </c>
      <c r="I19" s="40">
        <f>INDEX('Aceite de Oliva'!$A$259:$YR$285,MATCH($B19,'Aceite de Oliva'!$A$259:$A$285,0),MATCH(I$5,'Aceite de Oliva'!$A$259:$YR$259,0))</f>
        <v>0.92</v>
      </c>
      <c r="J19" s="40">
        <f>INDEX('Aceite de Oliva'!$A$259:$YR$285,MATCH($B19,'Aceite de Oliva'!$A$259:$A$285,0),MATCH(J$5,'Aceite de Oliva'!$A$259:$YR$259,0))</f>
        <v>0.12</v>
      </c>
      <c r="K19" s="40">
        <f>INDEX('Aceite de Oliva'!$A$259:$YR$285,MATCH($B19,'Aceite de Oliva'!$A$259:$A$285,0),MATCH(K$5,'Aceite de Oliva'!$A$259:$YR$259,0))</f>
        <v>0</v>
      </c>
      <c r="L19" s="40">
        <f>INDEX('Aceite de Oliva'!$A$259:$YR$285,MATCH($B19,'Aceite de Oliva'!$A$259:$A$285,0),MATCH(L$5,'Aceite de Oliva'!$A$259:$YR$259,0))</f>
        <v>1.76</v>
      </c>
      <c r="M19" s="40">
        <f>INDEX('Aceite de Oliva'!$A$259:$YR$285,MATCH($B19,'Aceite de Oliva'!$A$259:$A$285,0),MATCH(M$5,'Aceite de Oliva'!$A$259:$YR$259,0))</f>
        <v>0</v>
      </c>
      <c r="N19" s="40">
        <f>INDEX('Aceite de Oliva'!$A$259:$YR$285,MATCH($B19,'Aceite de Oliva'!$A$259:$A$285,0),MATCH(N$5,'Aceite de Oliva'!$A$259:$YR$259,0))</f>
        <v>0</v>
      </c>
      <c r="O19" s="40">
        <f>INDEX('Aceite de Oliva'!$A$259:$YR$285,MATCH($B19,'Aceite de Oliva'!$A$259:$A$285,0),MATCH(O$5,'Aceite de Oliva'!$A$259:$YR$259,0))</f>
        <v>0</v>
      </c>
      <c r="P19" s="40">
        <f>INDEX('Aceite de Oliva'!$A$259:$YR$285,MATCH($B19,'Aceite de Oliva'!$A$259:$A$285,0),MATCH(P$5,'Aceite de Oliva'!$A$259:$YR$259,0))</f>
        <v>0</v>
      </c>
    </row>
    <row r="20" spans="1:16" x14ac:dyDescent="0.3">
      <c r="B20" s="16">
        <f t="shared" si="1"/>
        <v>3.2000000000000006</v>
      </c>
      <c r="C20" s="17">
        <f t="shared" si="2"/>
        <v>3.3000000000000007</v>
      </c>
      <c r="E20" s="40">
        <f>INDEX('Aceite de Oliva'!$A$259:$YR$285,MATCH($B20,'Aceite de Oliva'!$A$259:$A$285,0),MATCH(E$5,'Aceite de Oliva'!$A$259:$YR$259,0))</f>
        <v>0.87000000000000011</v>
      </c>
      <c r="F20" s="40">
        <f>INDEX('Aceite de Oliva'!$A$259:$YR$285,MATCH($B20,'Aceite de Oliva'!$A$259:$A$285,0),MATCH(F$5,'Aceite de Oliva'!$A$259:$YR$259,0))</f>
        <v>0.22</v>
      </c>
      <c r="G20" s="40">
        <f>INDEX('Aceite de Oliva'!$A$259:$YR$285,MATCH($B20,'Aceite de Oliva'!$A$259:$A$285,0),MATCH(G$5,'Aceite de Oliva'!$A$259:$YR$259,0))</f>
        <v>0</v>
      </c>
      <c r="H20" s="40">
        <f>INDEX('Aceite de Oliva'!$A$259:$YR$285,MATCH($B20,'Aceite de Oliva'!$A$259:$A$285,0),MATCH(H$5,'Aceite de Oliva'!$A$259:$YR$259,0))</f>
        <v>0.18</v>
      </c>
      <c r="I20" s="40">
        <f>INDEX('Aceite de Oliva'!$A$259:$YR$285,MATCH($B20,'Aceite de Oliva'!$A$259:$A$285,0),MATCH(I$5,'Aceite de Oliva'!$A$259:$YR$259,0))</f>
        <v>12.15</v>
      </c>
      <c r="J20" s="40">
        <f>INDEX('Aceite de Oliva'!$A$259:$YR$285,MATCH($B20,'Aceite de Oliva'!$A$259:$A$285,0),MATCH(J$5,'Aceite de Oliva'!$A$259:$YR$259,0))</f>
        <v>0.8</v>
      </c>
      <c r="K20" s="40">
        <f>INDEX('Aceite de Oliva'!$A$259:$YR$285,MATCH($B20,'Aceite de Oliva'!$A$259:$A$285,0),MATCH(K$5,'Aceite de Oliva'!$A$259:$YR$259,0))</f>
        <v>0.22</v>
      </c>
      <c r="L20" s="40">
        <f>INDEX('Aceite de Oliva'!$A$259:$YR$285,MATCH($B20,'Aceite de Oliva'!$A$259:$A$285,0),MATCH(L$5,'Aceite de Oliva'!$A$259:$YR$259,0))</f>
        <v>1.64</v>
      </c>
      <c r="M20" s="40">
        <f>INDEX('Aceite de Oliva'!$A$259:$YR$285,MATCH($B20,'Aceite de Oliva'!$A$259:$A$285,0),MATCH(M$5,'Aceite de Oliva'!$A$259:$YR$259,0))</f>
        <v>0.48</v>
      </c>
      <c r="N20" s="40">
        <f>INDEX('Aceite de Oliva'!$A$259:$YR$285,MATCH($B20,'Aceite de Oliva'!$A$259:$A$285,0),MATCH(N$5,'Aceite de Oliva'!$A$259:$YR$259,0))</f>
        <v>0.17</v>
      </c>
      <c r="O20" s="40">
        <f>INDEX('Aceite de Oliva'!$A$259:$YR$285,MATCH($B20,'Aceite de Oliva'!$A$259:$A$285,0),MATCH(O$5,'Aceite de Oliva'!$A$259:$YR$259,0))</f>
        <v>0</v>
      </c>
      <c r="P20" s="40">
        <f>INDEX('Aceite de Oliva'!$A$259:$YR$285,MATCH($B20,'Aceite de Oliva'!$A$259:$A$285,0),MATCH(P$5,'Aceite de Oliva'!$A$259:$YR$259,0))</f>
        <v>0</v>
      </c>
    </row>
    <row r="21" spans="1:16" x14ac:dyDescent="0.3">
      <c r="B21" s="16">
        <f t="shared" si="1"/>
        <v>3.3000000000000007</v>
      </c>
      <c r="C21" s="17">
        <f t="shared" si="2"/>
        <v>3.4000000000000008</v>
      </c>
      <c r="E21" s="40">
        <f>INDEX('Aceite de Oliva'!$A$259:$YR$285,MATCH($B21,'Aceite de Oliva'!$A$259:$A$285,0),MATCH(E$5,'Aceite de Oliva'!$A$259:$YR$259,0))</f>
        <v>2.4300000000000002</v>
      </c>
      <c r="F21" s="40">
        <f>INDEX('Aceite de Oliva'!$A$259:$YR$285,MATCH($B21,'Aceite de Oliva'!$A$259:$A$285,0),MATCH(F$5,'Aceite de Oliva'!$A$259:$YR$259,0))</f>
        <v>9.48</v>
      </c>
      <c r="G21" s="40">
        <f>INDEX('Aceite de Oliva'!$A$259:$YR$285,MATCH($B21,'Aceite de Oliva'!$A$259:$A$285,0),MATCH(G$5,'Aceite de Oliva'!$A$259:$YR$259,0))</f>
        <v>4.7300000000000004</v>
      </c>
      <c r="H21" s="40">
        <f>INDEX('Aceite de Oliva'!$A$259:$YR$285,MATCH($B21,'Aceite de Oliva'!$A$259:$A$285,0),MATCH(H$5,'Aceite de Oliva'!$A$259:$YR$259,0))</f>
        <v>2.81</v>
      </c>
      <c r="I21" s="40">
        <f>INDEX('Aceite de Oliva'!$A$259:$YR$285,MATCH($B21,'Aceite de Oliva'!$A$259:$A$285,0),MATCH(I$5,'Aceite de Oliva'!$A$259:$YR$259,0))</f>
        <v>0.22</v>
      </c>
      <c r="J21" s="40">
        <f>INDEX('Aceite de Oliva'!$A$259:$YR$285,MATCH($B21,'Aceite de Oliva'!$A$259:$A$285,0),MATCH(J$5,'Aceite de Oliva'!$A$259:$YR$259,0))</f>
        <v>0.91</v>
      </c>
      <c r="K21" s="40">
        <f>INDEX('Aceite de Oliva'!$A$259:$YR$285,MATCH($B21,'Aceite de Oliva'!$A$259:$A$285,0),MATCH(K$5,'Aceite de Oliva'!$A$259:$YR$259,0))</f>
        <v>0</v>
      </c>
      <c r="L21" s="40">
        <f>INDEX('Aceite de Oliva'!$A$259:$YR$285,MATCH($B21,'Aceite de Oliva'!$A$259:$A$285,0),MATCH(L$5,'Aceite de Oliva'!$A$259:$YR$259,0))</f>
        <v>0.23</v>
      </c>
      <c r="M21" s="40">
        <f>INDEX('Aceite de Oliva'!$A$259:$YR$285,MATCH($B21,'Aceite de Oliva'!$A$259:$A$285,0),MATCH(M$5,'Aceite de Oliva'!$A$259:$YR$259,0))</f>
        <v>1.01</v>
      </c>
      <c r="N21" s="40">
        <f>INDEX('Aceite de Oliva'!$A$259:$YR$285,MATCH($B21,'Aceite de Oliva'!$A$259:$A$285,0),MATCH(N$5,'Aceite de Oliva'!$A$259:$YR$259,0))</f>
        <v>1.74</v>
      </c>
      <c r="O21" s="40">
        <f>INDEX('Aceite de Oliva'!$A$259:$YR$285,MATCH($B21,'Aceite de Oliva'!$A$259:$A$285,0),MATCH(O$5,'Aceite de Oliva'!$A$259:$YR$259,0))</f>
        <v>0</v>
      </c>
      <c r="P21" s="40">
        <f>INDEX('Aceite de Oliva'!$A$259:$YR$285,MATCH($B21,'Aceite de Oliva'!$A$259:$A$285,0),MATCH(P$5,'Aceite de Oliva'!$A$259:$YR$259,0))</f>
        <v>0.17</v>
      </c>
    </row>
    <row r="22" spans="1:16" x14ac:dyDescent="0.3">
      <c r="B22" s="16">
        <f t="shared" si="1"/>
        <v>3.4000000000000008</v>
      </c>
      <c r="C22" s="17">
        <f t="shared" si="2"/>
        <v>3.5000000000000009</v>
      </c>
      <c r="E22" s="40">
        <f>INDEX('Aceite de Oliva'!$A$259:$YR$285,MATCH($B22,'Aceite de Oliva'!$A$259:$A$285,0),MATCH(E$5,'Aceite de Oliva'!$A$259:$YR$259,0))</f>
        <v>11.44</v>
      </c>
      <c r="F22" s="40">
        <f>INDEX('Aceite de Oliva'!$A$259:$YR$285,MATCH($B22,'Aceite de Oliva'!$A$259:$A$285,0),MATCH(F$5,'Aceite de Oliva'!$A$259:$YR$259,0))</f>
        <v>6.95</v>
      </c>
      <c r="G22" s="40">
        <f>INDEX('Aceite de Oliva'!$A$259:$YR$285,MATCH($B22,'Aceite de Oliva'!$A$259:$A$285,0),MATCH(G$5,'Aceite de Oliva'!$A$259:$YR$259,0))</f>
        <v>12.52</v>
      </c>
      <c r="H22" s="40">
        <f>INDEX('Aceite de Oliva'!$A$259:$YR$285,MATCH($B22,'Aceite de Oliva'!$A$259:$A$285,0),MATCH(H$5,'Aceite de Oliva'!$A$259:$YR$259,0))</f>
        <v>15.61</v>
      </c>
      <c r="I22" s="40">
        <f>INDEX('Aceite de Oliva'!$A$259:$YR$285,MATCH($B22,'Aceite de Oliva'!$A$259:$A$285,0),MATCH(I$5,'Aceite de Oliva'!$A$259:$YR$259,0))</f>
        <v>36.86</v>
      </c>
      <c r="J22" s="40">
        <f>INDEX('Aceite de Oliva'!$A$259:$YR$285,MATCH($B22,'Aceite de Oliva'!$A$259:$A$285,0),MATCH(J$5,'Aceite de Oliva'!$A$259:$YR$259,0))</f>
        <v>1.73</v>
      </c>
      <c r="K22" s="40">
        <f>INDEX('Aceite de Oliva'!$A$259:$YR$285,MATCH($B22,'Aceite de Oliva'!$A$259:$A$285,0),MATCH(K$5,'Aceite de Oliva'!$A$259:$YR$259,0))</f>
        <v>6.93</v>
      </c>
      <c r="L22" s="40">
        <f>INDEX('Aceite de Oliva'!$A$259:$YR$285,MATCH($B22,'Aceite de Oliva'!$A$259:$A$285,0),MATCH(L$5,'Aceite de Oliva'!$A$259:$YR$259,0))</f>
        <v>1.8399999999999999</v>
      </c>
      <c r="M22" s="40">
        <f>INDEX('Aceite de Oliva'!$A$259:$YR$285,MATCH($B22,'Aceite de Oliva'!$A$259:$A$285,0),MATCH(M$5,'Aceite de Oliva'!$A$259:$YR$259,0))</f>
        <v>0.2</v>
      </c>
      <c r="N22" s="40">
        <f>INDEX('Aceite de Oliva'!$A$259:$YR$285,MATCH($B22,'Aceite de Oliva'!$A$259:$A$285,0),MATCH(N$5,'Aceite de Oliva'!$A$259:$YR$259,0))</f>
        <v>0</v>
      </c>
      <c r="O22" s="40">
        <f>INDEX('Aceite de Oliva'!$A$259:$YR$285,MATCH($B22,'Aceite de Oliva'!$A$259:$A$285,0),MATCH(O$5,'Aceite de Oliva'!$A$259:$YR$259,0))</f>
        <v>0</v>
      </c>
      <c r="P22" s="40">
        <f>INDEX('Aceite de Oliva'!$A$259:$YR$285,MATCH($B22,'Aceite de Oliva'!$A$259:$A$285,0),MATCH(P$5,'Aceite de Oliva'!$A$259:$YR$259,0))</f>
        <v>0.18</v>
      </c>
    </row>
    <row r="23" spans="1:16" x14ac:dyDescent="0.3">
      <c r="B23" s="16">
        <f t="shared" si="1"/>
        <v>3.5000000000000009</v>
      </c>
      <c r="C23" s="17">
        <f t="shared" si="2"/>
        <v>3.600000000000001</v>
      </c>
      <c r="E23" s="40">
        <f>INDEX('Aceite de Oliva'!$A$259:$YR$285,MATCH($B23,'Aceite de Oliva'!$A$259:$A$285,0),MATCH(E$5,'Aceite de Oliva'!$A$259:$YR$259,0))</f>
        <v>10.94</v>
      </c>
      <c r="F23" s="40">
        <f>INDEX('Aceite de Oliva'!$A$259:$YR$285,MATCH($B23,'Aceite de Oliva'!$A$259:$A$285,0),MATCH(F$5,'Aceite de Oliva'!$A$259:$YR$259,0))</f>
        <v>16.46</v>
      </c>
      <c r="G23" s="40">
        <f>INDEX('Aceite de Oliva'!$A$259:$YR$285,MATCH($B23,'Aceite de Oliva'!$A$259:$A$285,0),MATCH(G$5,'Aceite de Oliva'!$A$259:$YR$259,0))</f>
        <v>23.72</v>
      </c>
      <c r="H23" s="40">
        <f>INDEX('Aceite de Oliva'!$A$259:$YR$285,MATCH($B23,'Aceite de Oliva'!$A$259:$A$285,0),MATCH(H$5,'Aceite de Oliva'!$A$259:$YR$259,0))</f>
        <v>18.64</v>
      </c>
      <c r="I23" s="40">
        <f>INDEX('Aceite de Oliva'!$A$259:$YR$285,MATCH($B23,'Aceite de Oliva'!$A$259:$A$285,0),MATCH(I$5,'Aceite de Oliva'!$A$259:$YR$259,0))</f>
        <v>7.95</v>
      </c>
      <c r="J23" s="40">
        <f>INDEX('Aceite de Oliva'!$A$259:$YR$285,MATCH($B23,'Aceite de Oliva'!$A$259:$A$285,0),MATCH(J$5,'Aceite de Oliva'!$A$259:$YR$259,0))</f>
        <v>0.43</v>
      </c>
      <c r="K23" s="40">
        <f>INDEX('Aceite de Oliva'!$A$259:$YR$285,MATCH($B23,'Aceite de Oliva'!$A$259:$A$285,0),MATCH(K$5,'Aceite de Oliva'!$A$259:$YR$259,0))</f>
        <v>0.45</v>
      </c>
      <c r="L23" s="40">
        <f>INDEX('Aceite de Oliva'!$A$259:$YR$285,MATCH($B23,'Aceite de Oliva'!$A$259:$A$285,0),MATCH(L$5,'Aceite de Oliva'!$A$259:$YR$259,0))</f>
        <v>0.21</v>
      </c>
      <c r="M23" s="40">
        <f>INDEX('Aceite de Oliva'!$A$259:$YR$285,MATCH($B23,'Aceite de Oliva'!$A$259:$A$285,0),MATCH(M$5,'Aceite de Oliva'!$A$259:$YR$259,0))</f>
        <v>0</v>
      </c>
      <c r="N23" s="40">
        <f>INDEX('Aceite de Oliva'!$A$259:$YR$285,MATCH($B23,'Aceite de Oliva'!$A$259:$A$285,0),MATCH(N$5,'Aceite de Oliva'!$A$259:$YR$259,0))</f>
        <v>0.42</v>
      </c>
      <c r="O23" s="40">
        <f>INDEX('Aceite de Oliva'!$A$259:$YR$285,MATCH($B23,'Aceite de Oliva'!$A$259:$A$285,0),MATCH(O$5,'Aceite de Oliva'!$A$259:$YR$259,0))</f>
        <v>0.41</v>
      </c>
      <c r="P23" s="40">
        <f>INDEX('Aceite de Oliva'!$A$259:$YR$285,MATCH($B23,'Aceite de Oliva'!$A$259:$A$285,0),MATCH(P$5,'Aceite de Oliva'!$A$259:$YR$259,0))</f>
        <v>0</v>
      </c>
    </row>
    <row r="24" spans="1:16" x14ac:dyDescent="0.3">
      <c r="B24" s="16">
        <f t="shared" si="1"/>
        <v>3.600000000000001</v>
      </c>
      <c r="C24" s="17">
        <f t="shared" si="2"/>
        <v>3.7000000000000011</v>
      </c>
      <c r="E24" s="40">
        <f>INDEX('Aceite de Oliva'!$A$259:$YR$285,MATCH($B24,'Aceite de Oliva'!$A$259:$A$285,0),MATCH(E$5,'Aceite de Oliva'!$A$259:$YR$259,0))</f>
        <v>3.8499999999999996</v>
      </c>
      <c r="F24" s="40">
        <f>INDEX('Aceite de Oliva'!$A$259:$YR$285,MATCH($B24,'Aceite de Oliva'!$A$259:$A$285,0),MATCH(F$5,'Aceite de Oliva'!$A$259:$YR$259,0))</f>
        <v>0.15</v>
      </c>
      <c r="G24" s="40">
        <f>INDEX('Aceite de Oliva'!$A$259:$YR$285,MATCH($B24,'Aceite de Oliva'!$A$259:$A$285,0),MATCH(G$5,'Aceite de Oliva'!$A$259:$YR$259,0))</f>
        <v>34.25</v>
      </c>
      <c r="H24" s="40">
        <f>INDEX('Aceite de Oliva'!$A$259:$YR$285,MATCH($B24,'Aceite de Oliva'!$A$259:$A$285,0),MATCH(H$5,'Aceite de Oliva'!$A$259:$YR$259,0))</f>
        <v>21.919999999999998</v>
      </c>
      <c r="I24" s="40">
        <f>INDEX('Aceite de Oliva'!$A$259:$YR$285,MATCH($B24,'Aceite de Oliva'!$A$259:$A$285,0),MATCH(I$5,'Aceite de Oliva'!$A$259:$YR$259,0))</f>
        <v>1.3800000000000001</v>
      </c>
      <c r="J24" s="40">
        <f>INDEX('Aceite de Oliva'!$A$259:$YR$285,MATCH($B24,'Aceite de Oliva'!$A$259:$A$285,0),MATCH(J$5,'Aceite de Oliva'!$A$259:$YR$259,0))</f>
        <v>0.33</v>
      </c>
      <c r="K24" s="40">
        <f>INDEX('Aceite de Oliva'!$A$259:$YR$285,MATCH($B24,'Aceite de Oliva'!$A$259:$A$285,0),MATCH(K$5,'Aceite de Oliva'!$A$259:$YR$259,0))</f>
        <v>0</v>
      </c>
      <c r="L24" s="40">
        <f>INDEX('Aceite de Oliva'!$A$259:$YR$285,MATCH($B24,'Aceite de Oliva'!$A$259:$A$285,0),MATCH(L$5,'Aceite de Oliva'!$A$259:$YR$259,0))</f>
        <v>1.58</v>
      </c>
      <c r="M24" s="40">
        <f>INDEX('Aceite de Oliva'!$A$259:$YR$285,MATCH($B24,'Aceite de Oliva'!$A$259:$A$285,0),MATCH(M$5,'Aceite de Oliva'!$A$259:$YR$259,0))</f>
        <v>1.02</v>
      </c>
      <c r="N24" s="40">
        <f>INDEX('Aceite de Oliva'!$A$259:$YR$285,MATCH($B24,'Aceite de Oliva'!$A$259:$A$285,0),MATCH(N$5,'Aceite de Oliva'!$A$259:$YR$259,0))</f>
        <v>0.23</v>
      </c>
      <c r="O24" s="40">
        <f>INDEX('Aceite de Oliva'!$A$259:$YR$285,MATCH($B24,'Aceite de Oliva'!$A$259:$A$285,0),MATCH(O$5,'Aceite de Oliva'!$A$259:$YR$259,0))</f>
        <v>0</v>
      </c>
      <c r="P24" s="40">
        <f>INDEX('Aceite de Oliva'!$A$259:$YR$285,MATCH($B24,'Aceite de Oliva'!$A$259:$A$285,0),MATCH(P$5,'Aceite de Oliva'!$A$259:$YR$259,0))</f>
        <v>0</v>
      </c>
    </row>
    <row r="25" spans="1:16" x14ac:dyDescent="0.3">
      <c r="B25" s="16">
        <f t="shared" si="1"/>
        <v>3.7000000000000011</v>
      </c>
      <c r="C25" s="17">
        <f t="shared" si="2"/>
        <v>3.8000000000000012</v>
      </c>
      <c r="E25" s="40">
        <f>INDEX('Aceite de Oliva'!$A$259:$YR$285,MATCH($B25,'Aceite de Oliva'!$A$259:$A$285,0),MATCH(E$5,'Aceite de Oliva'!$A$259:$YR$259,0))</f>
        <v>31.98</v>
      </c>
      <c r="F25" s="40">
        <f>INDEX('Aceite de Oliva'!$A$259:$YR$285,MATCH($B25,'Aceite de Oliva'!$A$259:$A$285,0),MATCH(F$5,'Aceite de Oliva'!$A$259:$YR$259,0))</f>
        <v>37.630000000000003</v>
      </c>
      <c r="G25" s="40">
        <f>INDEX('Aceite de Oliva'!$A$259:$YR$285,MATCH($B25,'Aceite de Oliva'!$A$259:$A$285,0),MATCH(G$5,'Aceite de Oliva'!$A$259:$YR$259,0))</f>
        <v>9.2600000000000016</v>
      </c>
      <c r="H25" s="40">
        <f>INDEX('Aceite de Oliva'!$A$259:$YR$285,MATCH($B25,'Aceite de Oliva'!$A$259:$A$285,0),MATCH(H$5,'Aceite de Oliva'!$A$259:$YR$259,0))</f>
        <v>0</v>
      </c>
      <c r="I25" s="40">
        <f>INDEX('Aceite de Oliva'!$A$259:$YR$285,MATCH($B25,'Aceite de Oliva'!$A$259:$A$285,0),MATCH(I$5,'Aceite de Oliva'!$A$259:$YR$259,0))</f>
        <v>0</v>
      </c>
      <c r="J25" s="40">
        <f>INDEX('Aceite de Oliva'!$A$259:$YR$285,MATCH($B25,'Aceite de Oliva'!$A$259:$A$285,0),MATCH(J$5,'Aceite de Oliva'!$A$259:$YR$259,0))</f>
        <v>0</v>
      </c>
      <c r="K25" s="40">
        <f>INDEX('Aceite de Oliva'!$A$259:$YR$285,MATCH($B25,'Aceite de Oliva'!$A$259:$A$285,0),MATCH(K$5,'Aceite de Oliva'!$A$259:$YR$259,0))</f>
        <v>0.43000000000000005</v>
      </c>
      <c r="L25" s="40">
        <f>INDEX('Aceite de Oliva'!$A$259:$YR$285,MATCH($B25,'Aceite de Oliva'!$A$259:$A$285,0),MATCH(L$5,'Aceite de Oliva'!$A$259:$YR$259,0))</f>
        <v>0</v>
      </c>
      <c r="M25" s="40">
        <f>INDEX('Aceite de Oliva'!$A$259:$YR$285,MATCH($B25,'Aceite de Oliva'!$A$259:$A$285,0),MATCH(M$5,'Aceite de Oliva'!$A$259:$YR$259,0))</f>
        <v>0.47</v>
      </c>
      <c r="N25" s="40">
        <f>INDEX('Aceite de Oliva'!$A$259:$YR$285,MATCH($B25,'Aceite de Oliva'!$A$259:$A$285,0),MATCH(N$5,'Aceite de Oliva'!$A$259:$YR$259,0))</f>
        <v>1.1299999999999999</v>
      </c>
      <c r="O25" s="40">
        <f>INDEX('Aceite de Oliva'!$A$259:$YR$285,MATCH($B25,'Aceite de Oliva'!$A$259:$A$285,0),MATCH(O$5,'Aceite de Oliva'!$A$259:$YR$259,0))</f>
        <v>0.57999999999999996</v>
      </c>
      <c r="P25" s="40">
        <f>INDEX('Aceite de Oliva'!$A$259:$YR$285,MATCH($B25,'Aceite de Oliva'!$A$259:$A$285,0),MATCH(P$5,'Aceite de Oliva'!$A$259:$YR$259,0))</f>
        <v>0.59</v>
      </c>
    </row>
    <row r="26" spans="1:16" x14ac:dyDescent="0.3">
      <c r="B26" s="20">
        <f t="shared" si="1"/>
        <v>3.8000000000000012</v>
      </c>
      <c r="C26" s="21">
        <f t="shared" si="2"/>
        <v>3.9000000000000012</v>
      </c>
      <c r="E26" s="40">
        <f>INDEX('Aceite de Oliva'!$A$259:$YR$285,MATCH($B26,'Aceite de Oliva'!$A$259:$A$285,0),MATCH(E$5,'Aceite de Oliva'!$A$259:$YR$259,0))</f>
        <v>21.93</v>
      </c>
      <c r="F26" s="40">
        <f>INDEX('Aceite de Oliva'!$A$259:$YR$285,MATCH($B26,'Aceite de Oliva'!$A$259:$A$285,0),MATCH(F$5,'Aceite de Oliva'!$A$259:$YR$259,0))</f>
        <v>10.06</v>
      </c>
      <c r="G26" s="40">
        <f>INDEX('Aceite de Oliva'!$A$259:$YR$285,MATCH($B26,'Aceite de Oliva'!$A$259:$A$285,0),MATCH(G$5,'Aceite de Oliva'!$A$259:$YR$259,0))</f>
        <v>0</v>
      </c>
      <c r="H26" s="40">
        <f>INDEX('Aceite de Oliva'!$A$259:$YR$285,MATCH($B26,'Aceite de Oliva'!$A$259:$A$285,0),MATCH(H$5,'Aceite de Oliva'!$A$259:$YR$259,0))</f>
        <v>0.72</v>
      </c>
      <c r="I26" s="40">
        <f>INDEX('Aceite de Oliva'!$A$259:$YR$285,MATCH($B26,'Aceite de Oliva'!$A$259:$A$285,0),MATCH(I$5,'Aceite de Oliva'!$A$259:$YR$259,0))</f>
        <v>0.13</v>
      </c>
      <c r="J26" s="40">
        <f>INDEX('Aceite de Oliva'!$A$259:$YR$285,MATCH($B26,'Aceite de Oliva'!$A$259:$A$285,0),MATCH(J$5,'Aceite de Oliva'!$A$259:$YR$259,0))</f>
        <v>0.67</v>
      </c>
      <c r="K26" s="40">
        <f>INDEX('Aceite de Oliva'!$A$259:$YR$285,MATCH($B26,'Aceite de Oliva'!$A$259:$A$285,0),MATCH(K$5,'Aceite de Oliva'!$A$259:$YR$259,0))</f>
        <v>0.46</v>
      </c>
      <c r="L26" s="40">
        <f>INDEX('Aceite de Oliva'!$A$259:$YR$285,MATCH($B26,'Aceite de Oliva'!$A$259:$A$285,0),MATCH(L$5,'Aceite de Oliva'!$A$259:$YR$259,0))</f>
        <v>0</v>
      </c>
      <c r="M26" s="40">
        <f>INDEX('Aceite de Oliva'!$A$259:$YR$285,MATCH($B26,'Aceite de Oliva'!$A$259:$A$285,0),MATCH(M$5,'Aceite de Oliva'!$A$259:$YR$259,0))</f>
        <v>0.19</v>
      </c>
      <c r="N26" s="40">
        <f>INDEX('Aceite de Oliva'!$A$259:$YR$285,MATCH($B26,'Aceite de Oliva'!$A$259:$A$285,0),MATCH(N$5,'Aceite de Oliva'!$A$259:$YR$259,0))</f>
        <v>0</v>
      </c>
      <c r="O26" s="40">
        <f>INDEX('Aceite de Oliva'!$A$259:$YR$285,MATCH($B26,'Aceite de Oliva'!$A$259:$A$285,0),MATCH(O$5,'Aceite de Oliva'!$A$259:$YR$259,0))</f>
        <v>0</v>
      </c>
      <c r="P26" s="40">
        <f>INDEX('Aceite de Oliva'!$A$259:$YR$285,MATCH($B26,'Aceite de Oliva'!$A$259:$A$285,0),MATCH(P$5,'Aceite de Oliva'!$A$259:$YR$259,0))</f>
        <v>0</v>
      </c>
    </row>
    <row r="27" spans="1:16" x14ac:dyDescent="0.3">
      <c r="B27" s="16">
        <f t="shared" si="1"/>
        <v>3.9000000000000012</v>
      </c>
      <c r="C27" s="17">
        <f t="shared" si="2"/>
        <v>4.0000000000000009</v>
      </c>
      <c r="E27" s="40">
        <f>INDEX('Aceite de Oliva'!$A$259:$YR$285,MATCH($B27,'Aceite de Oliva'!$A$259:$A$285,0),MATCH(E$5,'Aceite de Oliva'!$A$259:$YR$259,0))</f>
        <v>6.6400000000000006</v>
      </c>
      <c r="F27" s="40">
        <f>INDEX('Aceite de Oliva'!$A$259:$YR$285,MATCH($B27,'Aceite de Oliva'!$A$259:$A$285,0),MATCH(F$5,'Aceite de Oliva'!$A$259:$YR$259,0))</f>
        <v>2.17</v>
      </c>
      <c r="G27" s="40">
        <f>INDEX('Aceite de Oliva'!$A$259:$YR$285,MATCH($B27,'Aceite de Oliva'!$A$259:$A$285,0),MATCH(G$5,'Aceite de Oliva'!$A$259:$YR$259,0))</f>
        <v>4.0599999999999996</v>
      </c>
      <c r="H27" s="40">
        <f>INDEX('Aceite de Oliva'!$A$259:$YR$285,MATCH($B27,'Aceite de Oliva'!$A$259:$A$285,0),MATCH(H$5,'Aceite de Oliva'!$A$259:$YR$259,0))</f>
        <v>3.63</v>
      </c>
      <c r="I27" s="40">
        <f>INDEX('Aceite de Oliva'!$A$259:$YR$285,MATCH($B27,'Aceite de Oliva'!$A$259:$A$285,0),MATCH(I$5,'Aceite de Oliva'!$A$259:$YR$259,0))</f>
        <v>1.1199999999999999</v>
      </c>
      <c r="J27" s="40">
        <f>INDEX('Aceite de Oliva'!$A$259:$YR$285,MATCH($B27,'Aceite de Oliva'!$A$259:$A$285,0),MATCH(J$5,'Aceite de Oliva'!$A$259:$YR$259,0))</f>
        <v>2.57</v>
      </c>
      <c r="K27" s="40">
        <f>INDEX('Aceite de Oliva'!$A$259:$YR$285,MATCH($B27,'Aceite de Oliva'!$A$259:$A$285,0),MATCH(K$5,'Aceite de Oliva'!$A$259:$YR$259,0))</f>
        <v>2.9699999999999998</v>
      </c>
      <c r="L27" s="40">
        <f>INDEX('Aceite de Oliva'!$A$259:$YR$285,MATCH($B27,'Aceite de Oliva'!$A$259:$A$285,0),MATCH(L$5,'Aceite de Oliva'!$A$259:$YR$259,0))</f>
        <v>2.29</v>
      </c>
      <c r="M27" s="40">
        <f>INDEX('Aceite de Oliva'!$A$259:$YR$285,MATCH($B27,'Aceite de Oliva'!$A$259:$A$285,0),MATCH(M$5,'Aceite de Oliva'!$A$259:$YR$259,0))</f>
        <v>2.14</v>
      </c>
      <c r="N27" s="40">
        <f>INDEX('Aceite de Oliva'!$A$259:$YR$285,MATCH($B27,'Aceite de Oliva'!$A$259:$A$285,0),MATCH(N$5,'Aceite de Oliva'!$A$259:$YR$259,0))</f>
        <v>5.03</v>
      </c>
      <c r="O27" s="40">
        <f>INDEX('Aceite de Oliva'!$A$259:$YR$285,MATCH($B27,'Aceite de Oliva'!$A$259:$A$285,0),MATCH(O$5,'Aceite de Oliva'!$A$259:$YR$259,0))</f>
        <v>1.79</v>
      </c>
      <c r="P27" s="40">
        <f>INDEX('Aceite de Oliva'!$A$259:$YR$285,MATCH($B27,'Aceite de Oliva'!$A$259:$A$285,0),MATCH(P$5,'Aceite de Oliva'!$A$259:$YR$259,0))</f>
        <v>2.27</v>
      </c>
    </row>
    <row r="28" spans="1:16" x14ac:dyDescent="0.3">
      <c r="B28" s="16">
        <f t="shared" si="1"/>
        <v>4.0000000000000009</v>
      </c>
      <c r="C28" s="17">
        <f t="shared" si="2"/>
        <v>4.1000000000000005</v>
      </c>
      <c r="E28" s="40">
        <f>INDEX('Aceite de Oliva'!$A$259:$YR$285,MATCH($B28,'Aceite de Oliva'!$A$259:$A$285,0),MATCH(E$5,'Aceite de Oliva'!$A$259:$YR$259,0))</f>
        <v>1.3</v>
      </c>
      <c r="F28" s="40">
        <f>INDEX('Aceite de Oliva'!$A$259:$YR$285,MATCH($B28,'Aceite de Oliva'!$A$259:$A$285,0),MATCH(F$5,'Aceite de Oliva'!$A$259:$YR$259,0))</f>
        <v>0.23</v>
      </c>
      <c r="G28" s="40">
        <f>INDEX('Aceite de Oliva'!$A$259:$YR$285,MATCH($B28,'Aceite de Oliva'!$A$259:$A$285,0),MATCH(G$5,'Aceite de Oliva'!$A$259:$YR$259,0))</f>
        <v>0</v>
      </c>
      <c r="H28" s="40">
        <f>INDEX('Aceite de Oliva'!$A$259:$YR$285,MATCH($B28,'Aceite de Oliva'!$A$259:$A$285,0),MATCH(H$5,'Aceite de Oliva'!$A$259:$YR$259,0))</f>
        <v>0</v>
      </c>
      <c r="I28" s="40">
        <f>INDEX('Aceite de Oliva'!$A$259:$YR$285,MATCH($B28,'Aceite de Oliva'!$A$259:$A$285,0),MATCH(I$5,'Aceite de Oliva'!$A$259:$YR$259,0))</f>
        <v>0</v>
      </c>
      <c r="J28" s="40">
        <f>INDEX('Aceite de Oliva'!$A$259:$YR$285,MATCH($B28,'Aceite de Oliva'!$A$259:$A$285,0),MATCH(J$5,'Aceite de Oliva'!$A$259:$YR$259,0))</f>
        <v>0</v>
      </c>
      <c r="K28" s="40">
        <f>INDEX('Aceite de Oliva'!$A$259:$YR$285,MATCH($B28,'Aceite de Oliva'!$A$259:$A$285,0),MATCH(K$5,'Aceite de Oliva'!$A$259:$YR$259,0))</f>
        <v>0</v>
      </c>
      <c r="L28" s="40">
        <f>INDEX('Aceite de Oliva'!$A$259:$YR$285,MATCH($B28,'Aceite de Oliva'!$A$259:$A$285,0),MATCH(L$5,'Aceite de Oliva'!$A$259:$YR$259,0))</f>
        <v>0</v>
      </c>
      <c r="M28" s="40">
        <f>INDEX('Aceite de Oliva'!$A$259:$YR$285,MATCH($B28,'Aceite de Oliva'!$A$259:$A$285,0),MATCH(M$5,'Aceite de Oliva'!$A$259:$YR$259,0))</f>
        <v>0</v>
      </c>
      <c r="N28" s="40">
        <f>INDEX('Aceite de Oliva'!$A$259:$YR$285,MATCH($B28,'Aceite de Oliva'!$A$259:$A$285,0),MATCH(N$5,'Aceite de Oliva'!$A$259:$YR$259,0))</f>
        <v>0</v>
      </c>
      <c r="O28" s="40">
        <f>INDEX('Aceite de Oliva'!$A$259:$YR$285,MATCH($B28,'Aceite de Oliva'!$A$259:$A$285,0),MATCH(O$5,'Aceite de Oliva'!$A$259:$YR$259,0))</f>
        <v>0</v>
      </c>
      <c r="P28" s="40">
        <f>INDEX('Aceite de Oliva'!$A$259:$YR$285,MATCH($B28,'Aceite de Oliva'!$A$259:$A$285,0),MATCH(P$5,'Aceite de Oliva'!$A$259:$YR$259,0))</f>
        <v>0</v>
      </c>
    </row>
    <row r="29" spans="1:16" x14ac:dyDescent="0.3">
      <c r="B29" s="16">
        <f t="shared" si="1"/>
        <v>4.1000000000000005</v>
      </c>
      <c r="C29" s="17">
        <f t="shared" si="2"/>
        <v>4.2</v>
      </c>
      <c r="E29" s="40">
        <f>INDEX('Aceite de Oliva'!$A$259:$YR$285,MATCH($B29,'Aceite de Oliva'!$A$259:$A$285,0),MATCH(E$5,'Aceite de Oliva'!$A$259:$YR$259,0))</f>
        <v>0</v>
      </c>
      <c r="F29" s="40">
        <f>INDEX('Aceite de Oliva'!$A$259:$YR$285,MATCH($B29,'Aceite de Oliva'!$A$259:$A$285,0),MATCH(F$5,'Aceite de Oliva'!$A$259:$YR$259,0))</f>
        <v>0</v>
      </c>
      <c r="G29" s="40">
        <f>INDEX('Aceite de Oliva'!$A$259:$YR$285,MATCH($B29,'Aceite de Oliva'!$A$259:$A$285,0),MATCH(G$5,'Aceite de Oliva'!$A$259:$YR$259,0))</f>
        <v>0</v>
      </c>
      <c r="H29" s="40">
        <f>INDEX('Aceite de Oliva'!$A$259:$YR$285,MATCH($B29,'Aceite de Oliva'!$A$259:$A$285,0),MATCH(H$5,'Aceite de Oliva'!$A$259:$YR$259,0))</f>
        <v>0</v>
      </c>
      <c r="I29" s="40">
        <f>INDEX('Aceite de Oliva'!$A$259:$YR$285,MATCH($B29,'Aceite de Oliva'!$A$259:$A$285,0),MATCH(I$5,'Aceite de Oliva'!$A$259:$YR$259,0))</f>
        <v>0</v>
      </c>
      <c r="J29" s="40">
        <f>INDEX('Aceite de Oliva'!$A$259:$YR$285,MATCH($B29,'Aceite de Oliva'!$A$259:$A$285,0),MATCH(J$5,'Aceite de Oliva'!$A$259:$YR$259,0))</f>
        <v>0.26</v>
      </c>
      <c r="K29" s="40">
        <f>INDEX('Aceite de Oliva'!$A$259:$YR$285,MATCH($B29,'Aceite de Oliva'!$A$259:$A$285,0),MATCH(K$5,'Aceite de Oliva'!$A$259:$YR$259,0))</f>
        <v>0.16</v>
      </c>
      <c r="L29" s="40">
        <f>INDEX('Aceite de Oliva'!$A$259:$YR$285,MATCH($B29,'Aceite de Oliva'!$A$259:$A$285,0),MATCH(L$5,'Aceite de Oliva'!$A$259:$YR$259,0))</f>
        <v>0</v>
      </c>
      <c r="M29" s="40">
        <f>INDEX('Aceite de Oliva'!$A$259:$YR$285,MATCH($B29,'Aceite de Oliva'!$A$259:$A$285,0),MATCH(M$5,'Aceite de Oliva'!$A$259:$YR$259,0))</f>
        <v>0</v>
      </c>
      <c r="N29" s="40">
        <f>INDEX('Aceite de Oliva'!$A$259:$YR$285,MATCH($B29,'Aceite de Oliva'!$A$259:$A$285,0),MATCH(N$5,'Aceite de Oliva'!$A$259:$YR$259,0))</f>
        <v>0.12</v>
      </c>
      <c r="O29" s="40">
        <f>INDEX('Aceite de Oliva'!$A$259:$YR$285,MATCH($B29,'Aceite de Oliva'!$A$259:$A$285,0),MATCH(O$5,'Aceite de Oliva'!$A$259:$YR$259,0))</f>
        <v>0</v>
      </c>
      <c r="P29" s="40">
        <f>INDEX('Aceite de Oliva'!$A$259:$YR$285,MATCH($B29,'Aceite de Oliva'!$A$259:$A$285,0),MATCH(P$5,'Aceite de Oliva'!$A$259:$YR$259,0))</f>
        <v>0</v>
      </c>
    </row>
    <row r="30" spans="1:16" x14ac:dyDescent="0.3">
      <c r="B30" s="16">
        <f t="shared" si="1"/>
        <v>4.2</v>
      </c>
      <c r="C30" s="17">
        <f t="shared" si="2"/>
        <v>4.3</v>
      </c>
      <c r="E30" s="40">
        <f>INDEX('Aceite de Oliva'!$A$259:$YR$285,MATCH($B30,'Aceite de Oliva'!$A$259:$A$285,0),MATCH(E$5,'Aceite de Oliva'!$A$259:$YR$259,0))</f>
        <v>0.69</v>
      </c>
      <c r="F30" s="40">
        <f>INDEX('Aceite de Oliva'!$A$259:$YR$285,MATCH($B30,'Aceite de Oliva'!$A$259:$A$285,0),MATCH(F$5,'Aceite de Oliva'!$A$259:$YR$259,0))</f>
        <v>0</v>
      </c>
      <c r="G30" s="40">
        <f>INDEX('Aceite de Oliva'!$A$259:$YR$285,MATCH($B30,'Aceite de Oliva'!$A$259:$A$285,0),MATCH(G$5,'Aceite de Oliva'!$A$259:$YR$259,0))</f>
        <v>0</v>
      </c>
      <c r="H30" s="40">
        <f>INDEX('Aceite de Oliva'!$A$259:$YR$285,MATCH($B30,'Aceite de Oliva'!$A$259:$A$285,0),MATCH(H$5,'Aceite de Oliva'!$A$259:$YR$259,0))</f>
        <v>0</v>
      </c>
      <c r="I30" s="40">
        <f>INDEX('Aceite de Oliva'!$A$259:$YR$285,MATCH($B30,'Aceite de Oliva'!$A$259:$A$285,0),MATCH(I$5,'Aceite de Oliva'!$A$259:$YR$259,0))</f>
        <v>0.1</v>
      </c>
      <c r="J30" s="40">
        <f>INDEX('Aceite de Oliva'!$A$259:$YR$285,MATCH($B30,'Aceite de Oliva'!$A$259:$A$285,0),MATCH(J$5,'Aceite de Oliva'!$A$259:$YR$259,0))</f>
        <v>0.86</v>
      </c>
      <c r="K30" s="40">
        <f>INDEX('Aceite de Oliva'!$A$259:$YR$285,MATCH($B30,'Aceite de Oliva'!$A$259:$A$285,0),MATCH(K$5,'Aceite de Oliva'!$A$259:$YR$259,0))</f>
        <v>0</v>
      </c>
      <c r="L30" s="40">
        <f>INDEX('Aceite de Oliva'!$A$259:$YR$285,MATCH($B30,'Aceite de Oliva'!$A$259:$A$285,0),MATCH(L$5,'Aceite de Oliva'!$A$259:$YR$259,0))</f>
        <v>0</v>
      </c>
      <c r="M30" s="40">
        <f>INDEX('Aceite de Oliva'!$A$259:$YR$285,MATCH($B30,'Aceite de Oliva'!$A$259:$A$285,0),MATCH(M$5,'Aceite de Oliva'!$A$259:$YR$259,0))</f>
        <v>0</v>
      </c>
      <c r="N30" s="40">
        <f>INDEX('Aceite de Oliva'!$A$259:$YR$285,MATCH($B30,'Aceite de Oliva'!$A$259:$A$285,0),MATCH(N$5,'Aceite de Oliva'!$A$259:$YR$259,0))</f>
        <v>0</v>
      </c>
      <c r="O30" s="40">
        <f>INDEX('Aceite de Oliva'!$A$259:$YR$285,MATCH($B30,'Aceite de Oliva'!$A$259:$A$285,0),MATCH(O$5,'Aceite de Oliva'!$A$259:$YR$259,0))</f>
        <v>0</v>
      </c>
      <c r="P30" s="40">
        <f>INDEX('Aceite de Oliva'!$A$259:$YR$285,MATCH($B30,'Aceite de Oliva'!$A$259:$A$285,0),MATCH(P$5,'Aceite de Oliva'!$A$259:$YR$259,0))</f>
        <v>0</v>
      </c>
    </row>
    <row r="31" spans="1:16" x14ac:dyDescent="0.3">
      <c r="B31" s="16">
        <f t="shared" si="1"/>
        <v>4.3</v>
      </c>
      <c r="C31" s="17">
        <f t="shared" si="2"/>
        <v>4.3999999999999995</v>
      </c>
      <c r="E31" s="40">
        <f>INDEX('Aceite de Oliva'!$A$259:$YR$285,MATCH($B31,'Aceite de Oliva'!$A$259:$A$285,0),MATCH(E$5,'Aceite de Oliva'!$A$259:$YR$259,0))</f>
        <v>0</v>
      </c>
      <c r="F31" s="40">
        <f>INDEX('Aceite de Oliva'!$A$259:$YR$285,MATCH($B31,'Aceite de Oliva'!$A$259:$A$285,0),MATCH(F$5,'Aceite de Oliva'!$A$259:$YR$259,0))</f>
        <v>0</v>
      </c>
      <c r="G31" s="40">
        <f>INDEX('Aceite de Oliva'!$A$259:$YR$285,MATCH($B31,'Aceite de Oliva'!$A$259:$A$285,0),MATCH(G$5,'Aceite de Oliva'!$A$259:$YR$259,0))</f>
        <v>0</v>
      </c>
      <c r="H31" s="40">
        <f>INDEX('Aceite de Oliva'!$A$259:$YR$285,MATCH($B31,'Aceite de Oliva'!$A$259:$A$285,0),MATCH(H$5,'Aceite de Oliva'!$A$259:$YR$259,0))</f>
        <v>0</v>
      </c>
      <c r="I31" s="40">
        <f>INDEX('Aceite de Oliva'!$A$259:$YR$285,MATCH($B31,'Aceite de Oliva'!$A$259:$A$285,0),MATCH(I$5,'Aceite de Oliva'!$A$259:$YR$259,0))</f>
        <v>0</v>
      </c>
      <c r="J31" s="40">
        <f>INDEX('Aceite de Oliva'!$A$259:$YR$285,MATCH($B31,'Aceite de Oliva'!$A$259:$A$285,0),MATCH(J$5,'Aceite de Oliva'!$A$259:$YR$259,0))</f>
        <v>0</v>
      </c>
      <c r="K31" s="40">
        <f>INDEX('Aceite de Oliva'!$A$259:$YR$285,MATCH($B31,'Aceite de Oliva'!$A$259:$A$285,0),MATCH(K$5,'Aceite de Oliva'!$A$259:$YR$259,0))</f>
        <v>0</v>
      </c>
      <c r="L31" s="40">
        <f>INDEX('Aceite de Oliva'!$A$259:$YR$285,MATCH($B31,'Aceite de Oliva'!$A$259:$A$285,0),MATCH(L$5,'Aceite de Oliva'!$A$259:$YR$259,0))</f>
        <v>0</v>
      </c>
      <c r="M31" s="40">
        <f>INDEX('Aceite de Oliva'!$A$259:$YR$285,MATCH($B31,'Aceite de Oliva'!$A$259:$A$285,0),MATCH(M$5,'Aceite de Oliva'!$A$259:$YR$259,0))</f>
        <v>0</v>
      </c>
      <c r="N31" s="40">
        <f>INDEX('Aceite de Oliva'!$A$259:$YR$285,MATCH($B31,'Aceite de Oliva'!$A$259:$A$285,0),MATCH(N$5,'Aceite de Oliva'!$A$259:$YR$259,0))</f>
        <v>0</v>
      </c>
      <c r="O31" s="40">
        <f>INDEX('Aceite de Oliva'!$A$259:$YR$285,MATCH($B31,'Aceite de Oliva'!$A$259:$A$285,0),MATCH(O$5,'Aceite de Oliva'!$A$259:$YR$259,0))</f>
        <v>0</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v>
      </c>
      <c r="F32" s="40">
        <f>INDEX('Aceite de Oliva'!$A$259:$YR$285,MATCH($B32,'Aceite de Oliva'!$A$259:$A$285,0),MATCH(F$5,'Aceite de Oliva'!$A$259:$YR$259,0))</f>
        <v>0</v>
      </c>
      <c r="G32" s="40">
        <f>INDEX('Aceite de Oliva'!$A$259:$YR$285,MATCH($B32,'Aceite de Oliva'!$A$259:$A$285,0),MATCH(G$5,'Aceite de Oliva'!$A$259:$YR$259,0))</f>
        <v>0</v>
      </c>
      <c r="H32" s="40">
        <f>INDEX('Aceite de Oliva'!$A$259:$YR$285,MATCH($B32,'Aceite de Oliva'!$A$259:$A$285,0),MATCH(H$5,'Aceite de Oliva'!$A$259:$YR$259,0))</f>
        <v>0</v>
      </c>
      <c r="I32" s="40">
        <f>INDEX('Aceite de Oliva'!$A$259:$YR$285,MATCH($B32,'Aceite de Oliva'!$A$259:$A$285,0),MATCH(I$5,'Aceite de Oliva'!$A$259:$YR$259,0))</f>
        <v>0.21</v>
      </c>
      <c r="J32" s="40">
        <f>INDEX('Aceite de Oliva'!$A$259:$YR$285,MATCH($B32,'Aceite de Oliva'!$A$259:$A$285,0),MATCH(J$5,'Aceite de Oliva'!$A$259:$YR$259,0))</f>
        <v>0</v>
      </c>
      <c r="K32" s="40">
        <f>INDEX('Aceite de Oliva'!$A$259:$YR$285,MATCH($B32,'Aceite de Oliva'!$A$259:$A$285,0),MATCH(K$5,'Aceite de Oliva'!$A$259:$YR$259,0))</f>
        <v>0</v>
      </c>
      <c r="L32" s="40">
        <f>INDEX('Aceite de Oliva'!$A$259:$YR$285,MATCH($B32,'Aceite de Oliva'!$A$259:$A$285,0),MATCH(L$5,'Aceite de Oliva'!$A$259:$YR$259,0))</f>
        <v>0.11</v>
      </c>
      <c r="M32" s="40">
        <f>INDEX('Aceite de Oliva'!$A$259:$YR$285,MATCH($B32,'Aceite de Oliva'!$A$259:$A$285,0),MATCH(M$5,'Aceite de Oliva'!$A$259:$YR$259,0))</f>
        <v>0.17</v>
      </c>
      <c r="N32" s="40">
        <f>INDEX('Aceite de Oliva'!$A$259:$YR$285,MATCH($B32,'Aceite de Oliva'!$A$259:$A$285,0),MATCH(N$5,'Aceite de Oliva'!$A$259:$YR$259,0))</f>
        <v>0.3</v>
      </c>
      <c r="O32" s="40">
        <f>INDEX('Aceite de Oliva'!$A$259:$YR$285,MATCH($B32,'Aceite de Oliva'!$A$259:$A$285,0),MATCH(O$5,'Aceite de Oliva'!$A$259:$YR$259,0))</f>
        <v>2.2799999999999998</v>
      </c>
      <c r="P32" s="40">
        <f>INDEX('Aceite de Oliva'!$A$259:$YR$285,MATCH($B32,'Aceite de Oliva'!$A$259:$A$285,0),MATCH(P$5,'Aceite de Oliva'!$A$259:$YR$259,0))</f>
        <v>1.9200000000000002</v>
      </c>
    </row>
    <row r="33" spans="2:16" x14ac:dyDescent="0.3">
      <c r="B33" s="22">
        <f t="shared" si="1"/>
        <v>4.4999999999999991</v>
      </c>
      <c r="C33" s="23"/>
      <c r="E33" s="40">
        <f>INDEX('Aceite de Oliva'!$A$259:$YR$285,MATCH($B33,'Aceite de Oliva'!$A$259:$A$285,0),MATCH(E$5,'Aceite de Oliva'!$A$259:$YR$259,0))</f>
        <v>5.01</v>
      </c>
      <c r="F33" s="40">
        <f>INDEX('Aceite de Oliva'!$A$259:$YR$285,MATCH($B33,'Aceite de Oliva'!$A$259:$A$285,0),MATCH(F$5,'Aceite de Oliva'!$A$259:$YR$259,0))</f>
        <v>11.649999999999999</v>
      </c>
      <c r="G33" s="40">
        <f>INDEX('Aceite de Oliva'!$A$259:$YR$285,MATCH($B33,'Aceite de Oliva'!$A$259:$A$285,0),MATCH(G$5,'Aceite de Oliva'!$A$259:$YR$259,0))</f>
        <v>3.5800000000000005</v>
      </c>
      <c r="H33" s="40">
        <f>INDEX('Aceite de Oliva'!$A$259:$YR$285,MATCH($B33,'Aceite de Oliva'!$A$259:$A$285,0),MATCH(H$5,'Aceite de Oliva'!$A$259:$YR$259,0))</f>
        <v>3.9299999999999997</v>
      </c>
      <c r="I33" s="40">
        <f>INDEX('Aceite de Oliva'!$A$259:$YR$285,MATCH($B33,'Aceite de Oliva'!$A$259:$A$285,0),MATCH(I$5,'Aceite de Oliva'!$A$259:$YR$259,0))</f>
        <v>3.54</v>
      </c>
      <c r="J33" s="40">
        <f>INDEX('Aceite de Oliva'!$A$259:$YR$285,MATCH($B33,'Aceite de Oliva'!$A$259:$A$285,0),MATCH(J$5,'Aceite de Oliva'!$A$259:$YR$259,0))</f>
        <v>2.1799999999999997</v>
      </c>
      <c r="K33" s="40">
        <f>INDEX('Aceite de Oliva'!$A$259:$YR$285,MATCH($B33,'Aceite de Oliva'!$A$259:$A$285,0),MATCH(K$5,'Aceite de Oliva'!$A$259:$YR$259,0))</f>
        <v>2.17</v>
      </c>
      <c r="L33" s="40">
        <f>INDEX('Aceite de Oliva'!$A$259:$YR$285,MATCH($B33,'Aceite de Oliva'!$A$259:$A$285,0),MATCH(L$5,'Aceite de Oliva'!$A$259:$YR$259,0))</f>
        <v>1.52</v>
      </c>
      <c r="M33" s="40">
        <f>INDEX('Aceite de Oliva'!$A$259:$YR$285,MATCH($B33,'Aceite de Oliva'!$A$259:$A$285,0),MATCH(M$5,'Aceite de Oliva'!$A$259:$YR$259,0))</f>
        <v>0.72</v>
      </c>
      <c r="N33" s="40">
        <f>INDEX('Aceite de Oliva'!$A$259:$YR$285,MATCH($B33,'Aceite de Oliva'!$A$259:$A$285,0),MATCH(N$5,'Aceite de Oliva'!$A$259:$YR$259,0))</f>
        <v>0.21</v>
      </c>
      <c r="O33" s="40">
        <f>INDEX('Aceite de Oliva'!$A$259:$YR$285,MATCH($B33,'Aceite de Oliva'!$A$259:$A$285,0),MATCH(O$5,'Aceite de Oliva'!$A$259:$YR$259,0))</f>
        <v>1.48</v>
      </c>
      <c r="P33" s="40">
        <f>INDEX('Aceite de Oliva'!$A$259:$YR$285,MATCH($B33,'Aceite de Oliva'!$A$259:$A$285,0),MATCH(P$5,'Aceite de Oliva'!$A$259:$YR$259,0))</f>
        <v>0.99</v>
      </c>
    </row>
    <row r="34" spans="2:16" x14ac:dyDescent="0.3">
      <c r="B34" s="2"/>
      <c r="C34" s="2"/>
      <c r="E34" s="6"/>
      <c r="F34" s="6"/>
      <c r="G34" s="6"/>
      <c r="H34" s="6"/>
      <c r="I34" s="6"/>
      <c r="P34" s="38"/>
    </row>
    <row r="35" spans="2:16" x14ac:dyDescent="0.3">
      <c r="B35" s="2"/>
      <c r="C35" s="2"/>
      <c r="E35" s="40">
        <f>SUM(E10:E34)</f>
        <v>100.02</v>
      </c>
      <c r="F35" s="40">
        <f t="shared" ref="F35:P35" si="3">SUM(F10:F34)</f>
        <v>100.02000000000001</v>
      </c>
      <c r="G35" s="40">
        <f t="shared" si="3"/>
        <v>100.01</v>
      </c>
      <c r="H35" s="40">
        <f t="shared" si="3"/>
        <v>100.00999999999999</v>
      </c>
      <c r="I35" s="40">
        <f t="shared" si="3"/>
        <v>99.999999999999986</v>
      </c>
      <c r="J35" s="40">
        <f t="shared" si="3"/>
        <v>99.990000000000009</v>
      </c>
      <c r="K35" s="40">
        <f t="shared" si="3"/>
        <v>99.99</v>
      </c>
      <c r="L35" s="40">
        <f t="shared" si="3"/>
        <v>100</v>
      </c>
      <c r="M35" s="40">
        <f t="shared" si="3"/>
        <v>100.00000000000001</v>
      </c>
      <c r="N35" s="40">
        <f t="shared" si="3"/>
        <v>99.999999999999986</v>
      </c>
      <c r="O35" s="40">
        <f t="shared" si="3"/>
        <v>99.980000000000018</v>
      </c>
      <c r="P35" s="40">
        <f t="shared" si="3"/>
        <v>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90" zoomScaleNormal="90" workbookViewId="0">
      <selection activeCell="R36" sqref="R36"/>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 Extra</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59" t="s">
        <v>365</v>
      </c>
      <c r="C45" s="60"/>
      <c r="D45" s="60"/>
      <c r="E45" s="60"/>
      <c r="F45" s="60"/>
      <c r="G45" s="60"/>
      <c r="H45" s="60"/>
      <c r="I45" s="60"/>
      <c r="J45" s="60"/>
      <c r="K45" s="60"/>
      <c r="L45" s="60"/>
      <c r="M45" s="60"/>
      <c r="N45" s="60"/>
      <c r="O45" s="61"/>
    </row>
    <row r="46" spans="2:16" ht="15.9" customHeight="1" x14ac:dyDescent="0.3">
      <c r="B46" s="62"/>
      <c r="C46" s="63"/>
      <c r="D46" s="63"/>
      <c r="E46" s="63"/>
      <c r="F46" s="63"/>
      <c r="G46" s="63"/>
      <c r="H46" s="63"/>
      <c r="I46" s="63"/>
      <c r="J46" s="63"/>
      <c r="K46" s="63"/>
      <c r="L46" s="63"/>
      <c r="M46" s="63"/>
      <c r="N46" s="63"/>
      <c r="O46" s="64"/>
    </row>
    <row r="47" spans="2:16" ht="15.9" customHeight="1" x14ac:dyDescent="0.3">
      <c r="B47" s="62"/>
      <c r="C47" s="63"/>
      <c r="D47" s="63"/>
      <c r="E47" s="63"/>
      <c r="F47" s="63"/>
      <c r="G47" s="63"/>
      <c r="H47" s="63"/>
      <c r="I47" s="63"/>
      <c r="J47" s="63"/>
      <c r="K47" s="63"/>
      <c r="L47" s="63"/>
      <c r="M47" s="63"/>
      <c r="N47" s="63"/>
      <c r="O47" s="64"/>
    </row>
    <row r="48" spans="2:16" ht="15.9" customHeight="1" x14ac:dyDescent="0.3">
      <c r="B48" s="62"/>
      <c r="C48" s="63"/>
      <c r="D48" s="63"/>
      <c r="E48" s="63"/>
      <c r="F48" s="63"/>
      <c r="G48" s="63"/>
      <c r="H48" s="63"/>
      <c r="I48" s="63"/>
      <c r="J48" s="63"/>
      <c r="K48" s="63"/>
      <c r="L48" s="63"/>
      <c r="M48" s="63"/>
      <c r="N48" s="63"/>
      <c r="O48" s="64"/>
    </row>
    <row r="49" spans="2:15" ht="15.9" customHeight="1" x14ac:dyDescent="0.3">
      <c r="B49" s="62"/>
      <c r="C49" s="63"/>
      <c r="D49" s="63"/>
      <c r="E49" s="63"/>
      <c r="F49" s="63"/>
      <c r="G49" s="63"/>
      <c r="H49" s="63"/>
      <c r="I49" s="63"/>
      <c r="J49" s="63"/>
      <c r="K49" s="63"/>
      <c r="L49" s="63"/>
      <c r="M49" s="63"/>
      <c r="N49" s="63"/>
      <c r="O49" s="64"/>
    </row>
    <row r="50" spans="2:15" ht="15.9" customHeight="1" x14ac:dyDescent="0.3">
      <c r="B50" s="62"/>
      <c r="C50" s="63"/>
      <c r="D50" s="63"/>
      <c r="E50" s="63"/>
      <c r="F50" s="63"/>
      <c r="G50" s="63"/>
      <c r="H50" s="63"/>
      <c r="I50" s="63"/>
      <c r="J50" s="63"/>
      <c r="K50" s="63"/>
      <c r="L50" s="63"/>
      <c r="M50" s="63"/>
      <c r="N50" s="63"/>
      <c r="O50" s="64"/>
    </row>
    <row r="51" spans="2:15" ht="15.9" customHeight="1" x14ac:dyDescent="0.3">
      <c r="B51" s="62"/>
      <c r="C51" s="63"/>
      <c r="D51" s="63"/>
      <c r="E51" s="63"/>
      <c r="F51" s="63"/>
      <c r="G51" s="63"/>
      <c r="H51" s="63"/>
      <c r="I51" s="63"/>
      <c r="J51" s="63"/>
      <c r="K51" s="63"/>
      <c r="L51" s="63"/>
      <c r="M51" s="63"/>
      <c r="N51" s="63"/>
      <c r="O51" s="64"/>
    </row>
    <row r="52" spans="2:15" ht="15.9" customHeight="1" x14ac:dyDescent="0.3">
      <c r="B52" s="62"/>
      <c r="C52" s="63"/>
      <c r="D52" s="63"/>
      <c r="E52" s="63"/>
      <c r="F52" s="63"/>
      <c r="G52" s="63"/>
      <c r="H52" s="63"/>
      <c r="I52" s="63"/>
      <c r="J52" s="63"/>
      <c r="K52" s="63"/>
      <c r="L52" s="63"/>
      <c r="M52" s="63"/>
      <c r="N52" s="63"/>
      <c r="O52" s="64"/>
    </row>
    <row r="53" spans="2:15" ht="15.9" customHeight="1" x14ac:dyDescent="0.3">
      <c r="B53" s="62"/>
      <c r="C53" s="63"/>
      <c r="D53" s="63"/>
      <c r="E53" s="63"/>
      <c r="F53" s="63"/>
      <c r="G53" s="63"/>
      <c r="H53" s="63"/>
      <c r="I53" s="63"/>
      <c r="J53" s="63"/>
      <c r="K53" s="63"/>
      <c r="L53" s="63"/>
      <c r="M53" s="63"/>
      <c r="N53" s="63"/>
      <c r="O53" s="64"/>
    </row>
    <row r="54" spans="2:15" ht="15.9" customHeight="1" x14ac:dyDescent="0.3">
      <c r="B54" s="62"/>
      <c r="C54" s="63"/>
      <c r="D54" s="63"/>
      <c r="E54" s="63"/>
      <c r="F54" s="63"/>
      <c r="G54" s="63"/>
      <c r="H54" s="63"/>
      <c r="I54" s="63"/>
      <c r="J54" s="63"/>
      <c r="K54" s="63"/>
      <c r="L54" s="63"/>
      <c r="M54" s="63"/>
      <c r="N54" s="63"/>
      <c r="O54" s="64"/>
    </row>
    <row r="55" spans="2:15" ht="15.9" customHeight="1" x14ac:dyDescent="0.3">
      <c r="B55" s="62"/>
      <c r="C55" s="63"/>
      <c r="D55" s="63"/>
      <c r="E55" s="63"/>
      <c r="F55" s="63"/>
      <c r="G55" s="63"/>
      <c r="H55" s="63"/>
      <c r="I55" s="63"/>
      <c r="J55" s="63"/>
      <c r="K55" s="63"/>
      <c r="L55" s="63"/>
      <c r="M55" s="63"/>
      <c r="N55" s="63"/>
      <c r="O55" s="64"/>
    </row>
    <row r="56" spans="2:15" ht="15.9" customHeight="1" x14ac:dyDescent="0.3">
      <c r="B56" s="62"/>
      <c r="C56" s="63"/>
      <c r="D56" s="63"/>
      <c r="E56" s="63"/>
      <c r="F56" s="63"/>
      <c r="G56" s="63"/>
      <c r="H56" s="63"/>
      <c r="I56" s="63"/>
      <c r="J56" s="63"/>
      <c r="K56" s="63"/>
      <c r="L56" s="63"/>
      <c r="M56" s="63"/>
      <c r="N56" s="63"/>
      <c r="O56" s="64"/>
    </row>
    <row r="57" spans="2:15" ht="15.9" customHeight="1" x14ac:dyDescent="0.3">
      <c r="B57" s="62"/>
      <c r="C57" s="63"/>
      <c r="D57" s="63"/>
      <c r="E57" s="63"/>
      <c r="F57" s="63"/>
      <c r="G57" s="63"/>
      <c r="H57" s="63"/>
      <c r="I57" s="63"/>
      <c r="J57" s="63"/>
      <c r="K57" s="63"/>
      <c r="L57" s="63"/>
      <c r="M57" s="63"/>
      <c r="N57" s="63"/>
      <c r="O57" s="64"/>
    </row>
    <row r="58" spans="2:15" ht="15.9" customHeight="1" x14ac:dyDescent="0.3">
      <c r="B58" s="62"/>
      <c r="C58" s="63"/>
      <c r="D58" s="63"/>
      <c r="E58" s="63"/>
      <c r="F58" s="63"/>
      <c r="G58" s="63"/>
      <c r="H58" s="63"/>
      <c r="I58" s="63"/>
      <c r="J58" s="63"/>
      <c r="K58" s="63"/>
      <c r="L58" s="63"/>
      <c r="M58" s="63"/>
      <c r="N58" s="63"/>
      <c r="O58" s="64"/>
    </row>
    <row r="59" spans="2:15" ht="15.9" customHeight="1" x14ac:dyDescent="0.3">
      <c r="B59" s="62"/>
      <c r="C59" s="63"/>
      <c r="D59" s="63"/>
      <c r="E59" s="63"/>
      <c r="F59" s="63"/>
      <c r="G59" s="63"/>
      <c r="H59" s="63"/>
      <c r="I59" s="63"/>
      <c r="J59" s="63"/>
      <c r="K59" s="63"/>
      <c r="L59" s="63"/>
      <c r="M59" s="63"/>
      <c r="N59" s="63"/>
      <c r="O59" s="64"/>
    </row>
    <row r="60" spans="2:15" ht="15.9" customHeight="1" x14ac:dyDescent="0.3">
      <c r="B60" s="62"/>
      <c r="C60" s="63"/>
      <c r="D60" s="63"/>
      <c r="E60" s="63"/>
      <c r="F60" s="63"/>
      <c r="G60" s="63"/>
      <c r="H60" s="63"/>
      <c r="I60" s="63"/>
      <c r="J60" s="63"/>
      <c r="K60" s="63"/>
      <c r="L60" s="63"/>
      <c r="M60" s="63"/>
      <c r="N60" s="63"/>
      <c r="O60" s="64"/>
    </row>
    <row r="61" spans="2:15" ht="15.9" customHeight="1" x14ac:dyDescent="0.3">
      <c r="B61" s="62"/>
      <c r="C61" s="63"/>
      <c r="D61" s="63"/>
      <c r="E61" s="63"/>
      <c r="F61" s="63"/>
      <c r="G61" s="63"/>
      <c r="H61" s="63"/>
      <c r="I61" s="63"/>
      <c r="J61" s="63"/>
      <c r="K61" s="63"/>
      <c r="L61" s="63"/>
      <c r="M61" s="63"/>
      <c r="N61" s="63"/>
      <c r="O61" s="64"/>
    </row>
    <row r="62" spans="2:15" ht="15.9" customHeight="1" x14ac:dyDescent="0.3">
      <c r="B62" s="62"/>
      <c r="C62" s="63"/>
      <c r="D62" s="63"/>
      <c r="E62" s="63"/>
      <c r="F62" s="63"/>
      <c r="G62" s="63"/>
      <c r="H62" s="63"/>
      <c r="I62" s="63"/>
      <c r="J62" s="63"/>
      <c r="K62" s="63"/>
      <c r="L62" s="63"/>
      <c r="M62" s="63"/>
      <c r="N62" s="63"/>
      <c r="O62" s="64"/>
    </row>
    <row r="63" spans="2:15" ht="15.9" customHeight="1" x14ac:dyDescent="0.3">
      <c r="B63" s="62"/>
      <c r="C63" s="63"/>
      <c r="D63" s="63"/>
      <c r="E63" s="63"/>
      <c r="F63" s="63"/>
      <c r="G63" s="63"/>
      <c r="H63" s="63"/>
      <c r="I63" s="63"/>
      <c r="J63" s="63"/>
      <c r="K63" s="63"/>
      <c r="L63" s="63"/>
      <c r="M63" s="63"/>
      <c r="N63" s="63"/>
      <c r="O63" s="64"/>
    </row>
    <row r="64" spans="2:15" ht="15.9" customHeight="1" x14ac:dyDescent="0.3">
      <c r="B64" s="62"/>
      <c r="C64" s="63"/>
      <c r="D64" s="63"/>
      <c r="E64" s="63"/>
      <c r="F64" s="63"/>
      <c r="G64" s="63"/>
      <c r="H64" s="63"/>
      <c r="I64" s="63"/>
      <c r="J64" s="63"/>
      <c r="K64" s="63"/>
      <c r="L64" s="63"/>
      <c r="M64" s="63"/>
      <c r="N64" s="63"/>
      <c r="O64" s="64"/>
    </row>
    <row r="65" spans="2:15" ht="15.9" customHeight="1" x14ac:dyDescent="0.3">
      <c r="B65" s="62"/>
      <c r="C65" s="63"/>
      <c r="D65" s="63"/>
      <c r="E65" s="63"/>
      <c r="F65" s="63"/>
      <c r="G65" s="63"/>
      <c r="H65" s="63"/>
      <c r="I65" s="63"/>
      <c r="J65" s="63"/>
      <c r="K65" s="63"/>
      <c r="L65" s="63"/>
      <c r="M65" s="63"/>
      <c r="N65" s="63"/>
      <c r="O65" s="64"/>
    </row>
    <row r="66" spans="2:15" ht="15.9" customHeight="1" x14ac:dyDescent="0.3">
      <c r="B66" s="62"/>
      <c r="C66" s="63"/>
      <c r="D66" s="63"/>
      <c r="E66" s="63"/>
      <c r="F66" s="63"/>
      <c r="G66" s="63"/>
      <c r="H66" s="63"/>
      <c r="I66" s="63"/>
      <c r="J66" s="63"/>
      <c r="K66" s="63"/>
      <c r="L66" s="63"/>
      <c r="M66" s="63"/>
      <c r="N66" s="63"/>
      <c r="O66" s="64"/>
    </row>
    <row r="67" spans="2:15" ht="15.9" customHeight="1" x14ac:dyDescent="0.3">
      <c r="B67" s="65"/>
      <c r="C67" s="66"/>
      <c r="D67" s="66"/>
      <c r="E67" s="66"/>
      <c r="F67" s="66"/>
      <c r="G67" s="66"/>
      <c r="H67" s="66"/>
      <c r="I67" s="66"/>
      <c r="J67" s="66"/>
      <c r="K67" s="66"/>
      <c r="L67" s="66"/>
      <c r="M67" s="66"/>
      <c r="N67" s="66"/>
      <c r="O67" s="67"/>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4</v>
      </c>
      <c r="G1" s="30">
        <v>3</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2021-07-09T08:05:37Z</dcterms:modified>
</cp:coreProperties>
</file>