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21\"/>
    </mc:Choice>
  </mc:AlternateContent>
  <xr:revisionPtr revIDLastSave="0" documentId="13_ncr:1_{88E9B743-FA32-41B2-A117-C4E11F262074}" xr6:coauthVersionLast="47" xr6:coauthVersionMax="47" xr10:uidLastSave="{00000000-0000-0000-0000-000000000000}"/>
  <workbookProtection workbookAlgorithmName="SHA-512" workbookHashValue="f2xmZvV+yPTI+xrH3kRDjRQpT8fBLLew67QIlBPeR3hVmiWz2RyvDb6sGGyhK1wU6WiY/5hA+kZfTA2+up7DbA==" workbookSaltValue="4PxkAeSw66pwBJ5A89YonA==" workbookSpinCount="100000" lockStructure="1"/>
  <bookViews>
    <workbookView showSheetTabs="0" xWindow="-108" yWindow="-108" windowWidth="23256" windowHeight="12576" tabRatio="790" xr2:uid="{00000000-000D-0000-FFFF-FFFF00000000}"/>
  </bookViews>
  <sheets>
    <sheet name="Portada" sheetId="12" r:id="rId1"/>
    <sheet name="Gráfico" sheetId="5" r:id="rId2"/>
    <sheet name="Aceite de Oliva" sheetId="1" state="hidden" r:id="rId3"/>
    <sheet name="Aceite Virgen Extra" sheetId="8" state="hidden" r:id="rId4"/>
    <sheet name="Aceite Virgen" sheetId="7"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workbook>
</file>

<file path=xl/calcChain.xml><?xml version="1.0" encoding="utf-8"?>
<calcChain xmlns="http://schemas.openxmlformats.org/spreadsheetml/2006/main">
  <c r="LG260" i="7" l="1"/>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LJ262" i="7" l="1"/>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LJ263" i="7" l="1"/>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LC264" i="8" l="1"/>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LC265" i="7" l="1"/>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LA266" i="8" l="1"/>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KZ267" i="8" l="1"/>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KZ268" i="7" l="1"/>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KZ269" i="8" l="1"/>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LG270" i="7" l="1"/>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LA263" i="1" l="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KZ271" i="7" l="1"/>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KZ272" i="8" l="1"/>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KZ273" i="7" l="1"/>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KZ267" i="1" l="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KZ275" i="7" l="1"/>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KZ276" i="7" l="1"/>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KZ277" i="8" l="1"/>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C278" i="8" l="1"/>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KZ279" i="7" l="1"/>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KZ280" i="8" l="1"/>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KZ281" i="7" l="1"/>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KZ282" i="7" l="1"/>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LC283" i="7" l="1"/>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KZ284" i="8" l="1"/>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JY287" i="7" s="1"/>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D287" i="7" s="1"/>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LH287" i="7" l="1"/>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LH278" i="1" l="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LA279" i="1" l="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KZ280" i="1" l="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A281" i="1" l="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KZ282" i="1" l="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LA283" i="1" l="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LA284" i="1" l="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LJ285" i="1" l="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16" i="11" l="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<sst xmlns="http://schemas.openxmlformats.org/spreadsheetml/2006/main" count="36650" uniqueCount="410">
  <si>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</si>
  <si>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</si>
  <si>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</si>
  <si>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</si>
  <si>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</si>
  <si>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</si>
  <si>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</si>
  <si>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</si>
  <si>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</si>
  <si>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</si>
  <si>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</si>
  <si>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</si>
  <si>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</si>
  <si>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</si>
  <si>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</si>
  <si>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</si>
  <si>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</si>
  <si>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</si>
  <si>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</si>
  <si>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</si>
  <si>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</si>
  <si>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</si>
  <si>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</si>
  <si>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</si>
  <si>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</si>
  <si>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</si>
  <si>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</si>
  <si>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</si>
  <si>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</si>
  <si>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</si>
  <si>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</si>
  <si>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</si>
  <si>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</si>
  <si>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</si>
  <si>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</si>
  <si>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</si>
  <si>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</si>
  <si>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</si>
  <si>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</si>
  <si>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</si>
  <si>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</si>
  <si>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</si>
  <si>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</si>
  <si>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</si>
  <si>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</si>
  <si>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</si>
  <si>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</si>
  <si>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</si>
  <si>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</si>
  <si>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</si>
  <si>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</si>
  <si>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</si>
  <si>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</si>
  <si>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</si>
  <si>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</si>
  <si>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</si>
  <si>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</si>
  <si>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</si>
  <si>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</si>
  <si>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</si>
  <si>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</si>
  <si>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</si>
  <si>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</si>
  <si>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</si>
  <si>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</si>
  <si>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</si>
  <si>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</si>
  <si>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</si>
  <si>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</si>
  <si>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</si>
  <si>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</si>
  <si>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</si>
  <si>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</si>
  <si>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</si>
  <si>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</si>
  <si>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</si>
  <si>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</si>
  <si>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</si>
  <si>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</si>
  <si>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</si>
  <si>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</si>
  <si>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</si>
  <si>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</si>
  <si>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</si>
  <si>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</si>
  <si>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</si>
  <si>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</si>
  <si>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</si>
  <si>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</si>
  <si>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</si>
  <si>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</si>
  <si>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</si>
  <si>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</si>
  <si>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</si>
  <si>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</si>
  <si>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</si>
  <si>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</si>
  <si>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</si>
  <si>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</si>
  <si>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</si>
  <si>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</si>
  <si>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</si>
  <si>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</si>
  <si>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</si>
  <si>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</si>
  <si>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</si>
  <si>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</si>
  <si>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</si>
  <si>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</si>
  <si>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</si>
  <si>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</si>
  <si>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</si>
  <si>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</si>
  <si>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</si>
  <si>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</si>
  <si>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</si>
  <si>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</si>
  <si>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</si>
  <si>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</si>
  <si>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</si>
  <si>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</si>
  <si>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</si>
  <si>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</si>
  <si>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</si>
  <si>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</si>
  <si>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</si>
  <si>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</si>
  <si>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</si>
  <si>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</si>
  <si>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</si>
  <si>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</si>
  <si>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</si>
  <si>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</si>
  <si>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</si>
  <si>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</si>
  <si>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</si>
  <si>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</si>
  <si>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</si>
  <si>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</si>
  <si>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</si>
  <si>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</si>
  <si>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</si>
  <si>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</si>
  <si>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</si>
  <si>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</si>
  <si>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</si>
  <si>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</si>
  <si>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</si>
  <si>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</si>
  <si>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</si>
  <si>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</si>
  <si>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</si>
  <si>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</si>
  <si>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</si>
  <si>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</si>
  <si>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</si>
  <si>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</si>
  <si>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</si>
  <si>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</si>
  <si>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</si>
  <si>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</si>
  <si>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</si>
  <si>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</si>
  <si>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</si>
  <si>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</si>
  <si>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</si>
  <si>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</si>
  <si>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</si>
  <si>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</si>
  <si>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</si>
  <si>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</si>
  <si>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</si>
  <si>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</si>
  <si>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</si>
  <si>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</si>
  <si>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</si>
  <si>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</si>
  <si>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</si>
  <si>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</si>
  <si>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</si>
  <si>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</si>
  <si>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</si>
  <si>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</si>
  <si>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</si>
  <si>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</si>
  <si>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</si>
  <si>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</si>
  <si>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</si>
  <si>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</si>
  <si>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</si>
  <si>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</si>
  <si>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</si>
  <si>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</si>
  <si>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</si>
  <si>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</si>
  <si>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</si>
  <si>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</si>
  <si>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</si>
  <si>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</si>
  <si>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</si>
  <si>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</si>
  <si>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</si>
  <si>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</si>
  <si>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</si>
  <si>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</si>
  <si>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</si>
  <si>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</si>
  <si>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</si>
  <si>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</si>
  <si>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</si>
  <si>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</si>
  <si>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</si>
  <si>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</si>
  <si>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</si>
  <si>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</si>
  <si>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</si>
  <si>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</si>
  <si>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</si>
  <si>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</si>
  <si>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</si>
  <si>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</si>
  <si>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</si>
  <si>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</si>
  <si>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</si>
  <si>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</si>
  <si>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</si>
  <si>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</si>
  <si>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</si>
  <si>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</si>
  <si>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</si>
  <si>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</si>
  <si>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</si>
  <si>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</si>
  <si>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</si>
  <si>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</si>
  <si>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</si>
  <si>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</si>
  <si>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</si>
  <si>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</si>
  <si>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</si>
  <si>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</si>
  <si>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</si>
  <si>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</si>
  <si>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</si>
  <si>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</si>
  <si>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</si>
  <si>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</si>
  <si>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</si>
  <si>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</si>
  <si>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</si>
  <si>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</si>
  <si>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</si>
  <si>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</si>
  <si>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</si>
  <si>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</si>
  <si>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</si>
  <si>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</si>
  <si>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</si>
  <si>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</si>
  <si>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</si>
  <si>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</si>
  <si>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</si>
  <si>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</si>
  <si>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</si>
  <si>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</si>
  <si>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</si>
  <si>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</si>
  <si>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</si>
  <si>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</si>
  <si>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</si>
  <si>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</si>
  <si>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</si>
  <si>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</si>
  <si>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</si>
  <si>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</si>
  <si>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</si>
  <si>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</si>
  <si>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</si>
  <si>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</si>
  <si>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</si>
  <si>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</si>
  <si>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</si>
  <si>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</si>
  <si>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</si>
  <si>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</si>
  <si>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</si>
  <si>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</si>
  <si>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</si>
  <si>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</si>
  <si>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</si>
  <si>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</si>
  <si>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</si>
  <si>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</si>
  <si>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</si>
  <si>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</si>
  <si>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</si>
  <si>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</si>
  <si>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</si>
  <si>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</si>
  <si>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</si>
  <si>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</si>
  <si>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</si>
  <si>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</si>
  <si>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</si>
  <si>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</si>
  <si>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</si>
  <si>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</si>
  <si>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</si>
  <si>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</si>
  <si>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</si>
  <si>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</si>
  <si>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</si>
  <si>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</si>
  <si>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</si>
  <si>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</si>
  <si>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</si>
  <si>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</si>
  <si>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</si>
  <si>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</si>
  <si>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</si>
  <si>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</si>
  <si>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</si>
  <si>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</si>
  <si>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</si>
  <si>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</si>
  <si>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</si>
  <si>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</si>
  <si>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</si>
  <si>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</si>
  <si>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</si>
  <si>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</si>
  <si>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</si>
  <si>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</si>
  <si>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</si>
  <si>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</si>
  <si>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</si>
  <si>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</si>
  <si>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</si>
  <si>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</si>
  <si>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</si>
  <si>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</si>
  <si>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</si>
  <si>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</si>
  <si>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</si>
  <si>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</si>
  <si>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</si>
  <si>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</si>
  <si>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</si>
  <si>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</si>
  <si>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</si>
  <si>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</si>
  <si>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</si>
  <si>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</si>
  <si>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</si>
  <si>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</si>
  <si>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</si>
  <si>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</si>
  <si>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</si>
  <si>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</si>
  <si>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</si>
  <si>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</si>
  <si>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</si>
  <si>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</si>
  <si>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</si>
  <si>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</si>
  <si>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</si>
  <si>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</si>
  <si>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</si>
  <si>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</si>
  <si>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</si>
  <si>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</si>
  <si>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</si>
  <si>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</si>
  <si>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</si>
  <si>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</si>
  <si>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</si>
  <si>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</si>
  <si>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</si>
  <si>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</si>
  <si>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</si>
  <si>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</si>
  <si>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</si>
  <si>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</si>
  <si>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</si>
  <si>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</si>
  <si>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</si>
  <si>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</si>
  <si>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</si>
  <si>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</si>
  <si>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</si>
  <si>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</si>
  <si>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</si>
  <si>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</si>
  <si>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</si>
  <si>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</si>
  <si>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</si>
  <si>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</si>
  <si>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</si>
  <si>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</si>
  <si>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</si>
  <si>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</si>
  <si>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</si>
  <si>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</si>
  <si>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</si>
  <si>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</si>
  <si>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</si>
  <si>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</si>
  <si>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MES = MARZO 21\Total MES</t>
  </si>
  <si>
    <t>S360MAPA - T453M13 - 28/04/2021 14:34:31</t>
  </si>
  <si>
    <t xml:space="preserve">
• El aceite de oliva continúa la trayectoria de febrero y enero de 2021, afianzando el precio del aceite de oliva en el tramo entre 2,3 y 2,4 €/litro con el 24,5 % del volumen en ese rango. Dentro de los canales son los supermercados los que concentran el mayor volumen en ese mismo tramo (37,7 %). El tramo comprendido entre 2,4 y 2,5 €/litro, reúne el 12,5 % del volumen, concentración proveniente del canal discount que obtiene el 35,5 % de su volumen en este rango de precios. Cabe destacar el tramo entre 2,1 y 2,2 €/litro que concentra un 12,9 % de las compras potenciado por la combinación del volumen de supermercados y autoservicios, así como discounts que concentran el 14,9 % y 15,4 % de sus compras respectivamente. 
• El mayor volumen de aceite de oliva virgen se adquiere por igual tanto en los intervalos 2,5-2,6 €/litro y 2,9-3,0 €/litro, dichos tramos concentran el 25,1 % y el 25,8 % de las compras. El volumen que encontramos en el tramo entre 2,9 y 3 €/litro viene a través de supermercados y autoservicios, quienes acumulan el 38,7 % de sus compras en el mismo. En el tramo comprendido entre 2,5 y 2,6 €/litro es responsable del 25,1 % del volumen como resultado de la combinación que se produce entre supermercados y autoservicios que concentran un 28,5 % de sus compras, y de hipermercados que acumulan el 34,9 % de su volumen en el mismo. El discount, por su parte mantiene su mayor proporción de compras en el tramo entre los 2,4 y 2,5 €/litro con un porcentaje de estas del 31,0 %.
• Encontramos que los precios de aceite virgen extra tienen una mayor dispersión que la que vemos en otros tipos de aceite. No obstante, la mayor proporción del volumen se encuentra en dos tramos, 3,1-3,3 €/litro, con un peso del 13,7 %, y en 3,5-3,7 €/litro con una acumulación del 13,4 %. Los supermercados y autoservicios contribuyen a la concentración de ambos intervalos. En estas superficies el 23 % de las compras se comprenden entre 3,5 y 3,7 €/litro; mientras que otro 17,3 % se adquiere en el intervalo 3,5-3,7 %. El discount, mantiene su mayor acumulación en un tramo más asequible que oscila entre los 2,7-2,9 €/litro con el 21,2 % de las compras, mientras que por su parte el hipermercado mantiene mayor dispersión de precios.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</si>
</sst>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5" fontId="0" fillId="0" borderId="0" xfId="0" applyNumberFormat="1" applyFill="1" applyAlignment="1">
      <alignment horizontal="center"/>
    </xf>
    <xf numFmtId="0" fontId="17"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412">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ABRIL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3.1</c:v>
                </c:pt>
                <c:pt idx="1">
                  <c:v>2.5</c:v>
                </c:pt>
                <c:pt idx="2">
                  <c:v>5.09</c:v>
                </c:pt>
                <c:pt idx="3">
                  <c:v>9.4699999999999989</c:v>
                </c:pt>
                <c:pt idx="4">
                  <c:v>7.3100000000000005</c:v>
                </c:pt>
                <c:pt idx="5">
                  <c:v>17.689999999999998</c:v>
                </c:pt>
                <c:pt idx="6">
                  <c:v>25.67</c:v>
                </c:pt>
                <c:pt idx="7">
                  <c:v>3.18</c:v>
                </c:pt>
                <c:pt idx="8">
                  <c:v>1.49</c:v>
                </c:pt>
                <c:pt idx="9">
                  <c:v>2.2599999999999998</c:v>
                </c:pt>
                <c:pt idx="10">
                  <c:v>4.22</c:v>
                </c:pt>
                <c:pt idx="11">
                  <c:v>0.76</c:v>
                </c:pt>
                <c:pt idx="12">
                  <c:v>2.5499999999999998</c:v>
                </c:pt>
                <c:pt idx="13">
                  <c:v>1.9</c:v>
                </c:pt>
                <c:pt idx="14">
                  <c:v>0.94000000000000006</c:v>
                </c:pt>
                <c:pt idx="15">
                  <c:v>0.69</c:v>
                </c:pt>
                <c:pt idx="16">
                  <c:v>1.34</c:v>
                </c:pt>
                <c:pt idx="17">
                  <c:v>0.73</c:v>
                </c:pt>
                <c:pt idx="18">
                  <c:v>1.94</c:v>
                </c:pt>
                <c:pt idx="19">
                  <c:v>1.34</c:v>
                </c:pt>
                <c:pt idx="20">
                  <c:v>3.21</c:v>
                </c:pt>
                <c:pt idx="21">
                  <c:v>0.48</c:v>
                </c:pt>
                <c:pt idx="22">
                  <c:v>0.54</c:v>
                </c:pt>
                <c:pt idx="23">
                  <c:v>1.5999999999999999</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MAYO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1.7599999999999998</c:v>
                </c:pt>
                <c:pt idx="1">
                  <c:v>1.7400000000000002</c:v>
                </c:pt>
                <c:pt idx="2">
                  <c:v>5.33</c:v>
                </c:pt>
                <c:pt idx="3">
                  <c:v>11.61</c:v>
                </c:pt>
                <c:pt idx="4">
                  <c:v>8.7100000000000009</c:v>
                </c:pt>
                <c:pt idx="5">
                  <c:v>17.350000000000001</c:v>
                </c:pt>
                <c:pt idx="6">
                  <c:v>26.54</c:v>
                </c:pt>
                <c:pt idx="7">
                  <c:v>3.8200000000000003</c:v>
                </c:pt>
                <c:pt idx="8">
                  <c:v>1.1399999999999999</c:v>
                </c:pt>
                <c:pt idx="9">
                  <c:v>2.48</c:v>
                </c:pt>
                <c:pt idx="10">
                  <c:v>4.37</c:v>
                </c:pt>
                <c:pt idx="11">
                  <c:v>1.3599999999999999</c:v>
                </c:pt>
                <c:pt idx="12">
                  <c:v>1.1299999999999999</c:v>
                </c:pt>
                <c:pt idx="13">
                  <c:v>0.72</c:v>
                </c:pt>
                <c:pt idx="14">
                  <c:v>1.1600000000000001</c:v>
                </c:pt>
                <c:pt idx="15">
                  <c:v>0.47000000000000003</c:v>
                </c:pt>
                <c:pt idx="16">
                  <c:v>0.92999999999999994</c:v>
                </c:pt>
                <c:pt idx="17">
                  <c:v>0.22000000000000003</c:v>
                </c:pt>
                <c:pt idx="18">
                  <c:v>1.1299999999999999</c:v>
                </c:pt>
                <c:pt idx="19">
                  <c:v>3.1199999999999997</c:v>
                </c:pt>
                <c:pt idx="20">
                  <c:v>2.79</c:v>
                </c:pt>
                <c:pt idx="21">
                  <c:v>0.61</c:v>
                </c:pt>
                <c:pt idx="22">
                  <c:v>0.03</c:v>
                </c:pt>
                <c:pt idx="23">
                  <c:v>1.46</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JUNIO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4.3100000000000005</c:v>
                </c:pt>
                <c:pt idx="1">
                  <c:v>2.4900000000000002</c:v>
                </c:pt>
                <c:pt idx="2">
                  <c:v>13.42</c:v>
                </c:pt>
                <c:pt idx="3">
                  <c:v>4.38</c:v>
                </c:pt>
                <c:pt idx="4">
                  <c:v>11.48</c:v>
                </c:pt>
                <c:pt idx="5">
                  <c:v>30.240000000000002</c:v>
                </c:pt>
                <c:pt idx="6">
                  <c:v>8.42</c:v>
                </c:pt>
                <c:pt idx="7">
                  <c:v>2.34</c:v>
                </c:pt>
                <c:pt idx="8">
                  <c:v>0.71</c:v>
                </c:pt>
                <c:pt idx="9">
                  <c:v>2.52</c:v>
                </c:pt>
                <c:pt idx="10">
                  <c:v>4.9399999999999995</c:v>
                </c:pt>
                <c:pt idx="11">
                  <c:v>1.1000000000000001</c:v>
                </c:pt>
                <c:pt idx="12">
                  <c:v>0.90999999999999992</c:v>
                </c:pt>
                <c:pt idx="13">
                  <c:v>0.74</c:v>
                </c:pt>
                <c:pt idx="14">
                  <c:v>0.46</c:v>
                </c:pt>
                <c:pt idx="15">
                  <c:v>0.46</c:v>
                </c:pt>
                <c:pt idx="16">
                  <c:v>0.54</c:v>
                </c:pt>
                <c:pt idx="17">
                  <c:v>0.2</c:v>
                </c:pt>
                <c:pt idx="18">
                  <c:v>1.6400000000000001</c:v>
                </c:pt>
                <c:pt idx="19">
                  <c:v>3.3600000000000003</c:v>
                </c:pt>
                <c:pt idx="20">
                  <c:v>2.3199999999999998</c:v>
                </c:pt>
                <c:pt idx="21">
                  <c:v>0.56000000000000005</c:v>
                </c:pt>
                <c:pt idx="22">
                  <c:v>0.21</c:v>
                </c:pt>
                <c:pt idx="23">
                  <c:v>2.2600000000000002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JULIO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3.28</c:v>
                </c:pt>
                <c:pt idx="1">
                  <c:v>2.42</c:v>
                </c:pt>
                <c:pt idx="2">
                  <c:v>14.100000000000001</c:v>
                </c:pt>
                <c:pt idx="3">
                  <c:v>2.98</c:v>
                </c:pt>
                <c:pt idx="4">
                  <c:v>13.370000000000001</c:v>
                </c:pt>
                <c:pt idx="5">
                  <c:v>31.869999999999997</c:v>
                </c:pt>
                <c:pt idx="6">
                  <c:v>4.13</c:v>
                </c:pt>
                <c:pt idx="7">
                  <c:v>3.29</c:v>
                </c:pt>
                <c:pt idx="8">
                  <c:v>3.3200000000000003</c:v>
                </c:pt>
                <c:pt idx="9">
                  <c:v>2.38</c:v>
                </c:pt>
                <c:pt idx="10">
                  <c:v>4.28</c:v>
                </c:pt>
                <c:pt idx="11">
                  <c:v>1</c:v>
                </c:pt>
                <c:pt idx="12">
                  <c:v>0.65999999999999992</c:v>
                </c:pt>
                <c:pt idx="13">
                  <c:v>0.5</c:v>
                </c:pt>
                <c:pt idx="14">
                  <c:v>0.99</c:v>
                </c:pt>
                <c:pt idx="15">
                  <c:v>0.24</c:v>
                </c:pt>
                <c:pt idx="16">
                  <c:v>0.38</c:v>
                </c:pt>
                <c:pt idx="17">
                  <c:v>0.59</c:v>
                </c:pt>
                <c:pt idx="18">
                  <c:v>3.99</c:v>
                </c:pt>
                <c:pt idx="19">
                  <c:v>1.04</c:v>
                </c:pt>
                <c:pt idx="20">
                  <c:v>2.36</c:v>
                </c:pt>
                <c:pt idx="21">
                  <c:v>0.39</c:v>
                </c:pt>
                <c:pt idx="22">
                  <c:v>0.31</c:v>
                </c:pt>
                <c:pt idx="23">
                  <c:v>2.15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AGOSTO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3.74</c:v>
                </c:pt>
                <c:pt idx="1">
                  <c:v>3.79</c:v>
                </c:pt>
                <c:pt idx="2">
                  <c:v>14.52</c:v>
                </c:pt>
                <c:pt idx="3">
                  <c:v>5.35</c:v>
                </c:pt>
                <c:pt idx="4">
                  <c:v>14.97</c:v>
                </c:pt>
                <c:pt idx="5">
                  <c:v>31.86</c:v>
                </c:pt>
                <c:pt idx="6">
                  <c:v>3.02</c:v>
                </c:pt>
                <c:pt idx="7">
                  <c:v>1.17</c:v>
                </c:pt>
                <c:pt idx="8">
                  <c:v>2.73</c:v>
                </c:pt>
                <c:pt idx="9">
                  <c:v>1.34</c:v>
                </c:pt>
                <c:pt idx="10">
                  <c:v>3.1</c:v>
                </c:pt>
                <c:pt idx="11">
                  <c:v>1.1299999999999999</c:v>
                </c:pt>
                <c:pt idx="12">
                  <c:v>0.42</c:v>
                </c:pt>
                <c:pt idx="13">
                  <c:v>0.99</c:v>
                </c:pt>
                <c:pt idx="14">
                  <c:v>0.41</c:v>
                </c:pt>
                <c:pt idx="15">
                  <c:v>0.83000000000000007</c:v>
                </c:pt>
                <c:pt idx="16">
                  <c:v>1.01</c:v>
                </c:pt>
                <c:pt idx="17">
                  <c:v>0.36</c:v>
                </c:pt>
                <c:pt idx="18">
                  <c:v>1.48</c:v>
                </c:pt>
                <c:pt idx="19">
                  <c:v>2.9</c:v>
                </c:pt>
                <c:pt idx="20">
                  <c:v>2.19</c:v>
                </c:pt>
                <c:pt idx="21">
                  <c:v>0.81</c:v>
                </c:pt>
                <c:pt idx="22">
                  <c:v>0.08</c:v>
                </c:pt>
                <c:pt idx="23">
                  <c:v>1.81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SEPTIEMBRE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OCTUBRE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NOVIEMBRE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DICIEMBRE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ENERO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FEBRERO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MARZO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Marzo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620486</xdr:colOff>
      <xdr:row>0</xdr:row>
      <xdr:rowOff>10885</xdr:rowOff>
    </xdr:from>
    <xdr:to>
      <xdr:col>12</xdr:col>
      <xdr:colOff>33939</xdr:colOff>
      <xdr:row>3</xdr:row>
      <xdr:rowOff>69694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6890657" y="10885"/>
          <a:ext cx="2548539" cy="6139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70" zoomScaleNormal="70" workbookViewId="0">
      <selection activeCell="O7" sqref="O7"/>
    </sheetView>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T16" sqref="T16"/>
    </sheetView>
  </sheetViews>
  <sheetFormatPr baseColWidth="10" defaultColWidth="11.44140625"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de Oliva</v>
      </c>
      <c r="E2" s="29"/>
    </row>
    <row r="3" spans="3:18" x14ac:dyDescent="0.3">
      <c r="C3" s="28" t="s">
        <v>290</v>
      </c>
      <c r="D3" t="str">
        <f>VLOOKUP(Enlaces!C1,Enlaces!B2:C5,2,0)</f>
        <v>T.España</v>
      </c>
    </row>
    <row r="9" spans="3:18" x14ac:dyDescent="0.3">
      <c r="C9" s="7" t="s">
        <v>260</v>
      </c>
      <c r="D9" s="7" t="s">
        <v>261</v>
      </c>
      <c r="F9" s="6"/>
      <c r="G9" s="43" t="str">
        <f>'TAM Aceite de Oliva'!E9</f>
        <v xml:space="preserve"> ABRIL 20</v>
      </c>
      <c r="H9" s="43" t="str">
        <f>'TAM Aceite de Oliva'!F9</f>
        <v xml:space="preserve"> MAYO 20</v>
      </c>
      <c r="I9" s="43" t="str">
        <f>'TAM Aceite de Oliva'!G9</f>
        <v xml:space="preserve"> JUNIO 20</v>
      </c>
      <c r="J9" s="43" t="str">
        <f>'TAM Aceite de Oliva'!H9</f>
        <v xml:space="preserve"> JULIO 20</v>
      </c>
      <c r="K9" s="43" t="str">
        <f>'TAM Aceite de Oliva'!I9</f>
        <v xml:space="preserve"> AGOSTO 20</v>
      </c>
      <c r="L9" s="43" t="str">
        <f>'TAM Aceite de Oliva'!J9</f>
        <v xml:space="preserve"> SEPTIEMBRE 20</v>
      </c>
      <c r="M9" s="43" t="str">
        <f>'TAM Aceite de Oliva'!K9</f>
        <v xml:space="preserve"> OCTUBRE 20</v>
      </c>
      <c r="N9" s="43" t="str">
        <f>'TAM Aceite de Oliva'!L9</f>
        <v xml:space="preserve"> NOVIEMBRE 20</v>
      </c>
      <c r="O9" s="43" t="str">
        <f>'TAM Aceite de Oliva'!M9</f>
        <v xml:space="preserve"> DICIEMBRE 20</v>
      </c>
      <c r="P9" s="43" t="str">
        <f>'TAM Aceite de Oliva'!N9</f>
        <v xml:space="preserve"> ENERO 21</v>
      </c>
      <c r="Q9" s="43" t="str">
        <f>'TAM Aceite de Oliva'!O9</f>
        <v xml:space="preserve"> FEBRERO 21</v>
      </c>
      <c r="R9" s="43" t="str">
        <f>'TAM Aceite de Oliva'!P9</f>
        <v xml:space="preserve"> MARZO 21</v>
      </c>
    </row>
    <row r="10" spans="3:18" x14ac:dyDescent="0.3">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3.1</v>
      </c>
      <c r="H10" s="44">
        <f>CHOOSE(Enlaces!$G$1,'TAM Aceite de Oliva'!F10,'TAM Aceite Virgen'!F10,'TAM Aceite Virgen Extra'!F10)</f>
        <v>1.7599999999999998</v>
      </c>
      <c r="I10" s="44">
        <f>CHOOSE(Enlaces!$G$1,'TAM Aceite de Oliva'!G10,'TAM Aceite Virgen'!G10,'TAM Aceite Virgen Extra'!G10)</f>
        <v>4.3100000000000005</v>
      </c>
      <c r="J10" s="44">
        <f>CHOOSE(Enlaces!$G$1,'TAM Aceite de Oliva'!H10,'TAM Aceite Virgen'!H10,'TAM Aceite Virgen Extra'!H10)</f>
        <v>3.28</v>
      </c>
      <c r="K10" s="44">
        <f>CHOOSE(Enlaces!$G$1,'TAM Aceite de Oliva'!I10,'TAM Aceite Virgen'!I10,'TAM Aceite Virgen Extra'!I10)</f>
        <v>3.74</v>
      </c>
      <c r="L10" s="44">
        <f>CHOOSE(Enlaces!$G$1,'TAM Aceite de Oliva'!J10,'TAM Aceite Virgen'!J10,'TAM Aceite Virgen Extra'!J10)</f>
        <v>4.76</v>
      </c>
      <c r="M10" s="44">
        <f>CHOOSE(Enlaces!$G$1,'TAM Aceite de Oliva'!K10,'TAM Aceite Virgen'!K10,'TAM Aceite Virgen Extra'!K10)</f>
        <v>3.83</v>
      </c>
      <c r="N10" s="44">
        <f>CHOOSE(Enlaces!$G$1,'TAM Aceite de Oliva'!L10,'TAM Aceite Virgen'!L10,'TAM Aceite Virgen Extra'!L10)</f>
        <v>3.87</v>
      </c>
      <c r="O10" s="44">
        <f>CHOOSE(Enlaces!$G$1,'TAM Aceite de Oliva'!M10,'TAM Aceite Virgen'!M10,'TAM Aceite Virgen Extra'!M10)</f>
        <v>2.44</v>
      </c>
      <c r="P10" s="44">
        <f>CHOOSE(Enlaces!$G$1,'TAM Aceite de Oliva'!N10,'TAM Aceite Virgen'!N10,'TAM Aceite Virgen Extra'!N10)</f>
        <v>3.41</v>
      </c>
      <c r="Q10" s="44">
        <f>CHOOSE(Enlaces!$G$1,'TAM Aceite de Oliva'!O10,'TAM Aceite Virgen'!O10,'TAM Aceite Virgen Extra'!O10)</f>
        <v>2.42</v>
      </c>
      <c r="R10" s="44">
        <f>CHOOSE(Enlaces!$G$1,'TAM Aceite de Oliva'!P10,'TAM Aceite Virgen'!P10,'TAM Aceite Virgen Extra'!P10)</f>
        <v>3.1799999999999997</v>
      </c>
    </row>
    <row r="11" spans="3:18" x14ac:dyDescent="0.3">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2.5</v>
      </c>
      <c r="H11" s="44">
        <f>CHOOSE(Enlaces!$G$1,'TAM Aceite de Oliva'!F11,'TAM Aceite Virgen'!F11,'TAM Aceite Virgen Extra'!F11)</f>
        <v>1.7400000000000002</v>
      </c>
      <c r="I11" s="44">
        <f>CHOOSE(Enlaces!$G$1,'TAM Aceite de Oliva'!G11,'TAM Aceite Virgen'!G11,'TAM Aceite Virgen Extra'!G11)</f>
        <v>2.4900000000000002</v>
      </c>
      <c r="J11" s="44">
        <f>CHOOSE(Enlaces!$G$1,'TAM Aceite de Oliva'!H11,'TAM Aceite Virgen'!H11,'TAM Aceite Virgen Extra'!H11)</f>
        <v>2.42</v>
      </c>
      <c r="K11" s="44">
        <f>CHOOSE(Enlaces!$G$1,'TAM Aceite de Oliva'!I11,'TAM Aceite Virgen'!I11,'TAM Aceite Virgen Extra'!I11)</f>
        <v>3.79</v>
      </c>
      <c r="L11" s="44">
        <f>CHOOSE(Enlaces!$G$1,'TAM Aceite de Oliva'!J11,'TAM Aceite Virgen'!J11,'TAM Aceite Virgen Extra'!J11)</f>
        <v>3.73</v>
      </c>
      <c r="M11" s="44">
        <f>CHOOSE(Enlaces!$G$1,'TAM Aceite de Oliva'!K11,'TAM Aceite Virgen'!K11,'TAM Aceite Virgen Extra'!K11)</f>
        <v>4.84</v>
      </c>
      <c r="N11" s="44">
        <f>CHOOSE(Enlaces!$G$1,'TAM Aceite de Oliva'!L11,'TAM Aceite Virgen'!L11,'TAM Aceite Virgen Extra'!L11)</f>
        <v>5.5</v>
      </c>
      <c r="O11" s="44">
        <f>CHOOSE(Enlaces!$G$1,'TAM Aceite de Oliva'!M11,'TAM Aceite Virgen'!M11,'TAM Aceite Virgen Extra'!M11)</f>
        <v>4.3</v>
      </c>
      <c r="P11" s="44">
        <f>CHOOSE(Enlaces!$G$1,'TAM Aceite de Oliva'!N11,'TAM Aceite Virgen'!N11,'TAM Aceite Virgen Extra'!N11)</f>
        <v>4.1100000000000003</v>
      </c>
      <c r="Q11" s="44">
        <f>CHOOSE(Enlaces!$G$1,'TAM Aceite de Oliva'!O11,'TAM Aceite Virgen'!O11,'TAM Aceite Virgen Extra'!O11)</f>
        <v>3.6700000000000004</v>
      </c>
      <c r="R11" s="44">
        <f>CHOOSE(Enlaces!$G$1,'TAM Aceite de Oliva'!P11,'TAM Aceite Virgen'!P11,'TAM Aceite Virgen Extra'!P11)</f>
        <v>3.48</v>
      </c>
    </row>
    <row r="12" spans="3:18" x14ac:dyDescent="0.3">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5.09</v>
      </c>
      <c r="H12" s="44">
        <f>CHOOSE(Enlaces!$G$1,'TAM Aceite de Oliva'!F12,'TAM Aceite Virgen'!F12,'TAM Aceite Virgen Extra'!F12)</f>
        <v>5.33</v>
      </c>
      <c r="I12" s="44">
        <f>CHOOSE(Enlaces!$G$1,'TAM Aceite de Oliva'!G12,'TAM Aceite Virgen'!G12,'TAM Aceite Virgen Extra'!G12)</f>
        <v>13.42</v>
      </c>
      <c r="J12" s="44">
        <f>CHOOSE(Enlaces!$G$1,'TAM Aceite de Oliva'!H12,'TAM Aceite Virgen'!H12,'TAM Aceite Virgen Extra'!H12)</f>
        <v>14.100000000000001</v>
      </c>
      <c r="K12" s="44">
        <f>CHOOSE(Enlaces!$G$1,'TAM Aceite de Oliva'!I12,'TAM Aceite Virgen'!I12,'TAM Aceite Virgen Extra'!I12)</f>
        <v>14.52</v>
      </c>
      <c r="L12" s="44">
        <f>CHOOSE(Enlaces!$G$1,'TAM Aceite de Oliva'!J12,'TAM Aceite Virgen'!J12,'TAM Aceite Virgen Extra'!J12)</f>
        <v>11.06</v>
      </c>
      <c r="M12" s="44">
        <f>CHOOSE(Enlaces!$G$1,'TAM Aceite de Oliva'!K12,'TAM Aceite Virgen'!K12,'TAM Aceite Virgen Extra'!K12)</f>
        <v>14.610000000000001</v>
      </c>
      <c r="N12" s="44">
        <f>CHOOSE(Enlaces!$G$1,'TAM Aceite de Oliva'!L12,'TAM Aceite Virgen'!L12,'TAM Aceite Virgen Extra'!L12)</f>
        <v>16.84</v>
      </c>
      <c r="O12" s="44">
        <f>CHOOSE(Enlaces!$G$1,'TAM Aceite de Oliva'!M12,'TAM Aceite Virgen'!M12,'TAM Aceite Virgen Extra'!M12)</f>
        <v>13.48</v>
      </c>
      <c r="P12" s="44">
        <f>CHOOSE(Enlaces!$G$1,'TAM Aceite de Oliva'!N12,'TAM Aceite Virgen'!N12,'TAM Aceite Virgen Extra'!N12)</f>
        <v>14.92</v>
      </c>
      <c r="Q12" s="44">
        <f>CHOOSE(Enlaces!$G$1,'TAM Aceite de Oliva'!O12,'TAM Aceite Virgen'!O12,'TAM Aceite Virgen Extra'!O12)</f>
        <v>14.370000000000001</v>
      </c>
      <c r="R12" s="44">
        <f>CHOOSE(Enlaces!$G$1,'TAM Aceite de Oliva'!P12,'TAM Aceite Virgen'!P12,'TAM Aceite Virgen Extra'!P12)</f>
        <v>12.85</v>
      </c>
    </row>
    <row r="13" spans="3:18" x14ac:dyDescent="0.3">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9.4699999999999989</v>
      </c>
      <c r="H13" s="44">
        <f>CHOOSE(Enlaces!$G$1,'TAM Aceite de Oliva'!F13,'TAM Aceite Virgen'!F13,'TAM Aceite Virgen Extra'!F13)</f>
        <v>11.61</v>
      </c>
      <c r="I13" s="44">
        <f>CHOOSE(Enlaces!$G$1,'TAM Aceite de Oliva'!G13,'TAM Aceite Virgen'!G13,'TAM Aceite Virgen Extra'!G13)</f>
        <v>4.38</v>
      </c>
      <c r="J13" s="44">
        <f>CHOOSE(Enlaces!$G$1,'TAM Aceite de Oliva'!H13,'TAM Aceite Virgen'!H13,'TAM Aceite Virgen Extra'!H13)</f>
        <v>2.98</v>
      </c>
      <c r="K13" s="44">
        <f>CHOOSE(Enlaces!$G$1,'TAM Aceite de Oliva'!I13,'TAM Aceite Virgen'!I13,'TAM Aceite Virgen Extra'!I13)</f>
        <v>5.35</v>
      </c>
      <c r="L13" s="44">
        <f>CHOOSE(Enlaces!$G$1,'TAM Aceite de Oliva'!J13,'TAM Aceite Virgen'!J13,'TAM Aceite Virgen Extra'!J13)</f>
        <v>7.85</v>
      </c>
      <c r="M13" s="44">
        <f>CHOOSE(Enlaces!$G$1,'TAM Aceite de Oliva'!K13,'TAM Aceite Virgen'!K13,'TAM Aceite Virgen Extra'!K13)</f>
        <v>4.6399999999999997</v>
      </c>
      <c r="N13" s="44">
        <f>CHOOSE(Enlaces!$G$1,'TAM Aceite de Oliva'!L13,'TAM Aceite Virgen'!L13,'TAM Aceite Virgen Extra'!L13)</f>
        <v>4.8</v>
      </c>
      <c r="O13" s="44">
        <f>CHOOSE(Enlaces!$G$1,'TAM Aceite de Oliva'!M13,'TAM Aceite Virgen'!M13,'TAM Aceite Virgen Extra'!M13)</f>
        <v>4.59</v>
      </c>
      <c r="P13" s="44">
        <f>CHOOSE(Enlaces!$G$1,'TAM Aceite de Oliva'!N13,'TAM Aceite Virgen'!N13,'TAM Aceite Virgen Extra'!N13)</f>
        <v>8.19</v>
      </c>
      <c r="Q13" s="44">
        <f>CHOOSE(Enlaces!$G$1,'TAM Aceite de Oliva'!O13,'TAM Aceite Virgen'!O13,'TAM Aceite Virgen Extra'!O13)</f>
        <v>11.5</v>
      </c>
      <c r="R13" s="44">
        <f>CHOOSE(Enlaces!$G$1,'TAM Aceite de Oliva'!P13,'TAM Aceite Virgen'!P13,'TAM Aceite Virgen Extra'!P13)</f>
        <v>8.59</v>
      </c>
    </row>
    <row r="14" spans="3:18" x14ac:dyDescent="0.3">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7.3100000000000005</v>
      </c>
      <c r="H14" s="44">
        <f>CHOOSE(Enlaces!$G$1,'TAM Aceite de Oliva'!F14,'TAM Aceite Virgen'!F14,'TAM Aceite Virgen Extra'!F14)</f>
        <v>8.7100000000000009</v>
      </c>
      <c r="I14" s="44">
        <f>CHOOSE(Enlaces!$G$1,'TAM Aceite de Oliva'!G14,'TAM Aceite Virgen'!G14,'TAM Aceite Virgen Extra'!G14)</f>
        <v>11.48</v>
      </c>
      <c r="J14" s="44">
        <f>CHOOSE(Enlaces!$G$1,'TAM Aceite de Oliva'!H14,'TAM Aceite Virgen'!H14,'TAM Aceite Virgen Extra'!H14)</f>
        <v>13.370000000000001</v>
      </c>
      <c r="K14" s="44">
        <f>CHOOSE(Enlaces!$G$1,'TAM Aceite de Oliva'!I14,'TAM Aceite Virgen'!I14,'TAM Aceite Virgen Extra'!I14)</f>
        <v>14.97</v>
      </c>
      <c r="L14" s="44">
        <f>CHOOSE(Enlaces!$G$1,'TAM Aceite de Oliva'!J14,'TAM Aceite Virgen'!J14,'TAM Aceite Virgen Extra'!J14)</f>
        <v>14.49</v>
      </c>
      <c r="M14" s="44">
        <f>CHOOSE(Enlaces!$G$1,'TAM Aceite de Oliva'!K14,'TAM Aceite Virgen'!K14,'TAM Aceite Virgen Extra'!K14)</f>
        <v>15.530000000000001</v>
      </c>
      <c r="N14" s="44">
        <f>CHOOSE(Enlaces!$G$1,'TAM Aceite de Oliva'!L14,'TAM Aceite Virgen'!L14,'TAM Aceite Virgen Extra'!L14)</f>
        <v>16.239999999999998</v>
      </c>
      <c r="O14" s="44">
        <f>CHOOSE(Enlaces!$G$1,'TAM Aceite de Oliva'!M14,'TAM Aceite Virgen'!M14,'TAM Aceite Virgen Extra'!M14)</f>
        <v>14.200000000000001</v>
      </c>
      <c r="P14" s="44">
        <f>CHOOSE(Enlaces!$G$1,'TAM Aceite de Oliva'!N14,'TAM Aceite Virgen'!N14,'TAM Aceite Virgen Extra'!N14)</f>
        <v>26.4</v>
      </c>
      <c r="Q14" s="44">
        <f>CHOOSE(Enlaces!$G$1,'TAM Aceite de Oliva'!O14,'TAM Aceite Virgen'!O14,'TAM Aceite Virgen Extra'!O14)</f>
        <v>28.75</v>
      </c>
      <c r="R14" s="44">
        <f>CHOOSE(Enlaces!$G$1,'TAM Aceite de Oliva'!P14,'TAM Aceite Virgen'!P14,'TAM Aceite Virgen Extra'!P14)</f>
        <v>24.53</v>
      </c>
    </row>
    <row r="15" spans="3:18" x14ac:dyDescent="0.3">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17.689999999999998</v>
      </c>
      <c r="H15" s="44">
        <f>CHOOSE(Enlaces!$G$1,'TAM Aceite de Oliva'!F15,'TAM Aceite Virgen'!F15,'TAM Aceite Virgen Extra'!F15)</f>
        <v>17.350000000000001</v>
      </c>
      <c r="I15" s="44">
        <f>CHOOSE(Enlaces!$G$1,'TAM Aceite de Oliva'!G15,'TAM Aceite Virgen'!G15,'TAM Aceite Virgen Extra'!G15)</f>
        <v>30.240000000000002</v>
      </c>
      <c r="J15" s="44">
        <f>CHOOSE(Enlaces!$G$1,'TAM Aceite de Oliva'!H15,'TAM Aceite Virgen'!H15,'TAM Aceite Virgen Extra'!H15)</f>
        <v>31.869999999999997</v>
      </c>
      <c r="K15" s="44">
        <f>CHOOSE(Enlaces!$G$1,'TAM Aceite de Oliva'!I15,'TAM Aceite Virgen'!I15,'TAM Aceite Virgen Extra'!I15)</f>
        <v>31.86</v>
      </c>
      <c r="L15" s="44">
        <f>CHOOSE(Enlaces!$G$1,'TAM Aceite de Oliva'!J15,'TAM Aceite Virgen'!J15,'TAM Aceite Virgen Extra'!J15)</f>
        <v>30.689999999999998</v>
      </c>
      <c r="M15" s="44">
        <f>CHOOSE(Enlaces!$G$1,'TAM Aceite de Oliva'!K15,'TAM Aceite Virgen'!K15,'TAM Aceite Virgen Extra'!K15)</f>
        <v>28.119999999999997</v>
      </c>
      <c r="N15" s="44">
        <f>CHOOSE(Enlaces!$G$1,'TAM Aceite de Oliva'!L15,'TAM Aceite Virgen'!L15,'TAM Aceite Virgen Extra'!L15)</f>
        <v>26.77</v>
      </c>
      <c r="O15" s="44">
        <f>CHOOSE(Enlaces!$G$1,'TAM Aceite de Oliva'!M15,'TAM Aceite Virgen'!M15,'TAM Aceite Virgen Extra'!M15)</f>
        <v>36.980000000000004</v>
      </c>
      <c r="P15" s="44">
        <f>CHOOSE(Enlaces!$G$1,'TAM Aceite de Oliva'!N15,'TAM Aceite Virgen'!N15,'TAM Aceite Virgen Extra'!N15)</f>
        <v>14.11</v>
      </c>
      <c r="Q15" s="44">
        <f>CHOOSE(Enlaces!$G$1,'TAM Aceite de Oliva'!O15,'TAM Aceite Virgen'!O15,'TAM Aceite Virgen Extra'!O15)</f>
        <v>10.71</v>
      </c>
      <c r="R15" s="44">
        <f>CHOOSE(Enlaces!$G$1,'TAM Aceite de Oliva'!P15,'TAM Aceite Virgen'!P15,'TAM Aceite Virgen Extra'!P15)</f>
        <v>12.469999999999999</v>
      </c>
    </row>
    <row r="16" spans="3:18" x14ac:dyDescent="0.3">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25.67</v>
      </c>
      <c r="H16" s="44">
        <f>CHOOSE(Enlaces!$G$1,'TAM Aceite de Oliva'!F16,'TAM Aceite Virgen'!F16,'TAM Aceite Virgen Extra'!F16)</f>
        <v>26.54</v>
      </c>
      <c r="I16" s="44">
        <f>CHOOSE(Enlaces!$G$1,'TAM Aceite de Oliva'!G16,'TAM Aceite Virgen'!G16,'TAM Aceite Virgen Extra'!G16)</f>
        <v>8.42</v>
      </c>
      <c r="J16" s="44">
        <f>CHOOSE(Enlaces!$G$1,'TAM Aceite de Oliva'!H16,'TAM Aceite Virgen'!H16,'TAM Aceite Virgen Extra'!H16)</f>
        <v>4.13</v>
      </c>
      <c r="K16" s="44">
        <f>CHOOSE(Enlaces!$G$1,'TAM Aceite de Oliva'!I16,'TAM Aceite Virgen'!I16,'TAM Aceite Virgen Extra'!I16)</f>
        <v>3.02</v>
      </c>
      <c r="L16" s="44">
        <f>CHOOSE(Enlaces!$G$1,'TAM Aceite de Oliva'!J16,'TAM Aceite Virgen'!J16,'TAM Aceite Virgen Extra'!J16)</f>
        <v>2.56</v>
      </c>
      <c r="M16" s="44">
        <f>CHOOSE(Enlaces!$G$1,'TAM Aceite de Oliva'!K16,'TAM Aceite Virgen'!K16,'TAM Aceite Virgen Extra'!K16)</f>
        <v>3.9800000000000004</v>
      </c>
      <c r="N16" s="44">
        <f>CHOOSE(Enlaces!$G$1,'TAM Aceite de Oliva'!L16,'TAM Aceite Virgen'!L16,'TAM Aceite Virgen Extra'!L16)</f>
        <v>3.71</v>
      </c>
      <c r="O16" s="44">
        <f>CHOOSE(Enlaces!$G$1,'TAM Aceite de Oliva'!M16,'TAM Aceite Virgen'!M16,'TAM Aceite Virgen Extra'!M16)</f>
        <v>4.03</v>
      </c>
      <c r="P16" s="44">
        <f>CHOOSE(Enlaces!$G$1,'TAM Aceite de Oliva'!N16,'TAM Aceite Virgen'!N16,'TAM Aceite Virgen Extra'!N16)</f>
        <v>4.2300000000000004</v>
      </c>
      <c r="Q16" s="44">
        <f>CHOOSE(Enlaces!$G$1,'TAM Aceite de Oliva'!O16,'TAM Aceite Virgen'!O16,'TAM Aceite Virgen Extra'!O16)</f>
        <v>5.04</v>
      </c>
      <c r="R16" s="44">
        <f>CHOOSE(Enlaces!$G$1,'TAM Aceite de Oliva'!P16,'TAM Aceite Virgen'!P16,'TAM Aceite Virgen Extra'!P16)</f>
        <v>6.2</v>
      </c>
    </row>
    <row r="17" spans="3:18" x14ac:dyDescent="0.3">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3.18</v>
      </c>
      <c r="H17" s="44">
        <f>CHOOSE(Enlaces!$G$1,'TAM Aceite de Oliva'!F17,'TAM Aceite Virgen'!F17,'TAM Aceite Virgen Extra'!F17)</f>
        <v>3.8200000000000003</v>
      </c>
      <c r="I17" s="44">
        <f>CHOOSE(Enlaces!$G$1,'TAM Aceite de Oliva'!G17,'TAM Aceite Virgen'!G17,'TAM Aceite Virgen Extra'!G17)</f>
        <v>2.34</v>
      </c>
      <c r="J17" s="44">
        <f>CHOOSE(Enlaces!$G$1,'TAM Aceite de Oliva'!H17,'TAM Aceite Virgen'!H17,'TAM Aceite Virgen Extra'!H17)</f>
        <v>3.29</v>
      </c>
      <c r="K17" s="44">
        <f>CHOOSE(Enlaces!$G$1,'TAM Aceite de Oliva'!I17,'TAM Aceite Virgen'!I17,'TAM Aceite Virgen Extra'!I17)</f>
        <v>1.17</v>
      </c>
      <c r="L17" s="44">
        <f>CHOOSE(Enlaces!$G$1,'TAM Aceite de Oliva'!J17,'TAM Aceite Virgen'!J17,'TAM Aceite Virgen Extra'!J17)</f>
        <v>2.1800000000000002</v>
      </c>
      <c r="M17" s="44">
        <f>CHOOSE(Enlaces!$G$1,'TAM Aceite de Oliva'!K17,'TAM Aceite Virgen'!K17,'TAM Aceite Virgen Extra'!K17)</f>
        <v>2.08</v>
      </c>
      <c r="N17" s="44">
        <f>CHOOSE(Enlaces!$G$1,'TAM Aceite de Oliva'!L17,'TAM Aceite Virgen'!L17,'TAM Aceite Virgen Extra'!L17)</f>
        <v>1.3499999999999999</v>
      </c>
      <c r="O17" s="44">
        <f>CHOOSE(Enlaces!$G$1,'TAM Aceite de Oliva'!M17,'TAM Aceite Virgen'!M17,'TAM Aceite Virgen Extra'!M17)</f>
        <v>2.15</v>
      </c>
      <c r="P17" s="44">
        <f>CHOOSE(Enlaces!$G$1,'TAM Aceite de Oliva'!N17,'TAM Aceite Virgen'!N17,'TAM Aceite Virgen Extra'!N17)</f>
        <v>2.62</v>
      </c>
      <c r="Q17" s="44">
        <f>CHOOSE(Enlaces!$G$1,'TAM Aceite de Oliva'!O17,'TAM Aceite Virgen'!O17,'TAM Aceite Virgen Extra'!O17)</f>
        <v>3.2699999999999996</v>
      </c>
      <c r="R17" s="44">
        <f>CHOOSE(Enlaces!$G$1,'TAM Aceite de Oliva'!P17,'TAM Aceite Virgen'!P17,'TAM Aceite Virgen Extra'!P17)</f>
        <v>3.34</v>
      </c>
    </row>
    <row r="18" spans="3:18" x14ac:dyDescent="0.3">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1.49</v>
      </c>
      <c r="H18" s="44">
        <f>CHOOSE(Enlaces!$G$1,'TAM Aceite de Oliva'!F18,'TAM Aceite Virgen'!F18,'TAM Aceite Virgen Extra'!F18)</f>
        <v>1.1399999999999999</v>
      </c>
      <c r="I18" s="44">
        <f>CHOOSE(Enlaces!$G$1,'TAM Aceite de Oliva'!G18,'TAM Aceite Virgen'!G18,'TAM Aceite Virgen Extra'!G18)</f>
        <v>0.71</v>
      </c>
      <c r="J18" s="44">
        <f>CHOOSE(Enlaces!$G$1,'TAM Aceite de Oliva'!H18,'TAM Aceite Virgen'!H18,'TAM Aceite Virgen Extra'!H18)</f>
        <v>3.3200000000000003</v>
      </c>
      <c r="K18" s="44">
        <f>CHOOSE(Enlaces!$G$1,'TAM Aceite de Oliva'!I18,'TAM Aceite Virgen'!I18,'TAM Aceite Virgen Extra'!I18)</f>
        <v>2.73</v>
      </c>
      <c r="L18" s="44">
        <f>CHOOSE(Enlaces!$G$1,'TAM Aceite de Oliva'!J18,'TAM Aceite Virgen'!J18,'TAM Aceite Virgen Extra'!J18)</f>
        <v>4.1400000000000006</v>
      </c>
      <c r="M18" s="44">
        <f>CHOOSE(Enlaces!$G$1,'TAM Aceite de Oliva'!K18,'TAM Aceite Virgen'!K18,'TAM Aceite Virgen Extra'!K18)</f>
        <v>4.38</v>
      </c>
      <c r="N18" s="44">
        <f>CHOOSE(Enlaces!$G$1,'TAM Aceite de Oliva'!L18,'TAM Aceite Virgen'!L18,'TAM Aceite Virgen Extra'!L18)</f>
        <v>3.14</v>
      </c>
      <c r="O18" s="44">
        <f>CHOOSE(Enlaces!$G$1,'TAM Aceite de Oliva'!M18,'TAM Aceite Virgen'!M18,'TAM Aceite Virgen Extra'!M18)</f>
        <v>2.46</v>
      </c>
      <c r="P18" s="44">
        <f>CHOOSE(Enlaces!$G$1,'TAM Aceite de Oliva'!N18,'TAM Aceite Virgen'!N18,'TAM Aceite Virgen Extra'!N18)</f>
        <v>1.75</v>
      </c>
      <c r="Q18" s="44">
        <f>CHOOSE(Enlaces!$G$1,'TAM Aceite de Oliva'!O18,'TAM Aceite Virgen'!O18,'TAM Aceite Virgen Extra'!O18)</f>
        <v>1.6600000000000001</v>
      </c>
      <c r="R18" s="44">
        <f>CHOOSE(Enlaces!$G$1,'TAM Aceite de Oliva'!P18,'TAM Aceite Virgen'!P18,'TAM Aceite Virgen Extra'!P18)</f>
        <v>2.13</v>
      </c>
    </row>
    <row r="19" spans="3:18" x14ac:dyDescent="0.3">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2.2599999999999998</v>
      </c>
      <c r="H19" s="44">
        <f>CHOOSE(Enlaces!$G$1,'TAM Aceite de Oliva'!F19,'TAM Aceite Virgen'!F19,'TAM Aceite Virgen Extra'!F19)</f>
        <v>2.48</v>
      </c>
      <c r="I19" s="44">
        <f>CHOOSE(Enlaces!$G$1,'TAM Aceite de Oliva'!G19,'TAM Aceite Virgen'!G19,'TAM Aceite Virgen Extra'!G19)</f>
        <v>2.52</v>
      </c>
      <c r="J19" s="44">
        <f>CHOOSE(Enlaces!$G$1,'TAM Aceite de Oliva'!H19,'TAM Aceite Virgen'!H19,'TAM Aceite Virgen Extra'!H19)</f>
        <v>2.38</v>
      </c>
      <c r="K19" s="44">
        <f>CHOOSE(Enlaces!$G$1,'TAM Aceite de Oliva'!I19,'TAM Aceite Virgen'!I19,'TAM Aceite Virgen Extra'!I19)</f>
        <v>1.34</v>
      </c>
      <c r="L19" s="44">
        <f>CHOOSE(Enlaces!$G$1,'TAM Aceite de Oliva'!J19,'TAM Aceite Virgen'!J19,'TAM Aceite Virgen Extra'!J19)</f>
        <v>2.09</v>
      </c>
      <c r="M19" s="44">
        <f>CHOOSE(Enlaces!$G$1,'TAM Aceite de Oliva'!K19,'TAM Aceite Virgen'!K19,'TAM Aceite Virgen Extra'!K19)</f>
        <v>1.4300000000000002</v>
      </c>
      <c r="N19" s="44">
        <f>CHOOSE(Enlaces!$G$1,'TAM Aceite de Oliva'!L19,'TAM Aceite Virgen'!L19,'TAM Aceite Virgen Extra'!L19)</f>
        <v>2.02</v>
      </c>
      <c r="O19" s="44">
        <f>CHOOSE(Enlaces!$G$1,'TAM Aceite de Oliva'!M19,'TAM Aceite Virgen'!M19,'TAM Aceite Virgen Extra'!M19)</f>
        <v>0.94</v>
      </c>
      <c r="P19" s="44">
        <f>CHOOSE(Enlaces!$G$1,'TAM Aceite de Oliva'!N19,'TAM Aceite Virgen'!N19,'TAM Aceite Virgen Extra'!N19)</f>
        <v>1.17</v>
      </c>
      <c r="Q19" s="44">
        <f>CHOOSE(Enlaces!$G$1,'TAM Aceite de Oliva'!O19,'TAM Aceite Virgen'!O19,'TAM Aceite Virgen Extra'!O19)</f>
        <v>0.43</v>
      </c>
      <c r="R19" s="44">
        <f>CHOOSE(Enlaces!$G$1,'TAM Aceite de Oliva'!P19,'TAM Aceite Virgen'!P19,'TAM Aceite Virgen Extra'!P19)</f>
        <v>2.7300000000000004</v>
      </c>
    </row>
    <row r="20" spans="3:18" x14ac:dyDescent="0.3">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4.22</v>
      </c>
      <c r="H20" s="44">
        <f>CHOOSE(Enlaces!$G$1,'TAM Aceite de Oliva'!F20,'TAM Aceite Virgen'!F20,'TAM Aceite Virgen Extra'!F20)</f>
        <v>4.37</v>
      </c>
      <c r="I20" s="44">
        <f>CHOOSE(Enlaces!$G$1,'TAM Aceite de Oliva'!G20,'TAM Aceite Virgen'!G20,'TAM Aceite Virgen Extra'!G20)</f>
        <v>4.9399999999999995</v>
      </c>
      <c r="J20" s="44">
        <f>CHOOSE(Enlaces!$G$1,'TAM Aceite de Oliva'!H20,'TAM Aceite Virgen'!H20,'TAM Aceite Virgen Extra'!H20)</f>
        <v>4.28</v>
      </c>
      <c r="K20" s="44">
        <f>CHOOSE(Enlaces!$G$1,'TAM Aceite de Oliva'!I20,'TAM Aceite Virgen'!I20,'TAM Aceite Virgen Extra'!I20)</f>
        <v>3.1</v>
      </c>
      <c r="L20" s="44">
        <f>CHOOSE(Enlaces!$G$1,'TAM Aceite de Oliva'!J20,'TAM Aceite Virgen'!J20,'TAM Aceite Virgen Extra'!J20)</f>
        <v>2.66</v>
      </c>
      <c r="M20" s="44">
        <f>CHOOSE(Enlaces!$G$1,'TAM Aceite de Oliva'!K20,'TAM Aceite Virgen'!K20,'TAM Aceite Virgen Extra'!K20)</f>
        <v>2.4099999999999997</v>
      </c>
      <c r="N20" s="44">
        <f>CHOOSE(Enlaces!$G$1,'TAM Aceite de Oliva'!L20,'TAM Aceite Virgen'!L20,'TAM Aceite Virgen Extra'!L20)</f>
        <v>1.91</v>
      </c>
      <c r="O20" s="44">
        <f>CHOOSE(Enlaces!$G$1,'TAM Aceite de Oliva'!M20,'TAM Aceite Virgen'!M20,'TAM Aceite Virgen Extra'!M20)</f>
        <v>2.42</v>
      </c>
      <c r="P20" s="44">
        <f>CHOOSE(Enlaces!$G$1,'TAM Aceite de Oliva'!N20,'TAM Aceite Virgen'!N20,'TAM Aceite Virgen Extra'!N20)</f>
        <v>6.6899999999999995</v>
      </c>
      <c r="Q20" s="44">
        <f>CHOOSE(Enlaces!$G$1,'TAM Aceite de Oliva'!O20,'TAM Aceite Virgen'!O20,'TAM Aceite Virgen Extra'!O20)</f>
        <v>5.6300000000000008</v>
      </c>
      <c r="R20" s="44">
        <f>CHOOSE(Enlaces!$G$1,'TAM Aceite de Oliva'!P20,'TAM Aceite Virgen'!P20,'TAM Aceite Virgen Extra'!P20)</f>
        <v>5.34</v>
      </c>
    </row>
    <row r="21" spans="3:18" x14ac:dyDescent="0.3">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0.76</v>
      </c>
      <c r="H21" s="44">
        <f>CHOOSE(Enlaces!$G$1,'TAM Aceite de Oliva'!F21,'TAM Aceite Virgen'!F21,'TAM Aceite Virgen Extra'!F21)</f>
        <v>1.3599999999999999</v>
      </c>
      <c r="I21" s="44">
        <f>CHOOSE(Enlaces!$G$1,'TAM Aceite de Oliva'!G21,'TAM Aceite Virgen'!G21,'TAM Aceite Virgen Extra'!G21)</f>
        <v>1.1000000000000001</v>
      </c>
      <c r="J21" s="44">
        <f>CHOOSE(Enlaces!$G$1,'TAM Aceite de Oliva'!H21,'TAM Aceite Virgen'!H21,'TAM Aceite Virgen Extra'!H21)</f>
        <v>1</v>
      </c>
      <c r="K21" s="44">
        <f>CHOOSE(Enlaces!$G$1,'TAM Aceite de Oliva'!I21,'TAM Aceite Virgen'!I21,'TAM Aceite Virgen Extra'!I21)</f>
        <v>1.1299999999999999</v>
      </c>
      <c r="L21" s="44">
        <f>CHOOSE(Enlaces!$G$1,'TAM Aceite de Oliva'!J21,'TAM Aceite Virgen'!J21,'TAM Aceite Virgen Extra'!J21)</f>
        <v>0.51</v>
      </c>
      <c r="M21" s="44">
        <f>CHOOSE(Enlaces!$G$1,'TAM Aceite de Oliva'!K21,'TAM Aceite Virgen'!K21,'TAM Aceite Virgen Extra'!K21)</f>
        <v>0.72</v>
      </c>
      <c r="N21" s="44">
        <f>CHOOSE(Enlaces!$G$1,'TAM Aceite de Oliva'!L21,'TAM Aceite Virgen'!L21,'TAM Aceite Virgen Extra'!L21)</f>
        <v>0.66</v>
      </c>
      <c r="O21" s="44">
        <f>CHOOSE(Enlaces!$G$1,'TAM Aceite de Oliva'!M21,'TAM Aceite Virgen'!M21,'TAM Aceite Virgen Extra'!M21)</f>
        <v>1.3599999999999999</v>
      </c>
      <c r="P21" s="44">
        <f>CHOOSE(Enlaces!$G$1,'TAM Aceite de Oliva'!N21,'TAM Aceite Virgen'!N21,'TAM Aceite Virgen Extra'!N21)</f>
        <v>0.44</v>
      </c>
      <c r="Q21" s="44">
        <f>CHOOSE(Enlaces!$G$1,'TAM Aceite de Oliva'!O21,'TAM Aceite Virgen'!O21,'TAM Aceite Virgen Extra'!O21)</f>
        <v>0.68</v>
      </c>
      <c r="R21" s="44">
        <f>CHOOSE(Enlaces!$G$1,'TAM Aceite de Oliva'!P21,'TAM Aceite Virgen'!P21,'TAM Aceite Virgen Extra'!P21)</f>
        <v>1.43</v>
      </c>
    </row>
    <row r="22" spans="3:18" x14ac:dyDescent="0.3">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2.5499999999999998</v>
      </c>
      <c r="H22" s="44">
        <f>CHOOSE(Enlaces!$G$1,'TAM Aceite de Oliva'!F22,'TAM Aceite Virgen'!F22,'TAM Aceite Virgen Extra'!F22)</f>
        <v>1.1299999999999999</v>
      </c>
      <c r="I22" s="44">
        <f>CHOOSE(Enlaces!$G$1,'TAM Aceite de Oliva'!G22,'TAM Aceite Virgen'!G22,'TAM Aceite Virgen Extra'!G22)</f>
        <v>0.90999999999999992</v>
      </c>
      <c r="J22" s="44">
        <f>CHOOSE(Enlaces!$G$1,'TAM Aceite de Oliva'!H22,'TAM Aceite Virgen'!H22,'TAM Aceite Virgen Extra'!H22)</f>
        <v>0.65999999999999992</v>
      </c>
      <c r="K22" s="44">
        <f>CHOOSE(Enlaces!$G$1,'TAM Aceite de Oliva'!I22,'TAM Aceite Virgen'!I22,'TAM Aceite Virgen Extra'!I22)</f>
        <v>0.42</v>
      </c>
      <c r="L22" s="44">
        <f>CHOOSE(Enlaces!$G$1,'TAM Aceite de Oliva'!J22,'TAM Aceite Virgen'!J22,'TAM Aceite Virgen Extra'!J22)</f>
        <v>1.01</v>
      </c>
      <c r="M22" s="44">
        <f>CHOOSE(Enlaces!$G$1,'TAM Aceite de Oliva'!K22,'TAM Aceite Virgen'!K22,'TAM Aceite Virgen Extra'!K22)</f>
        <v>0.64</v>
      </c>
      <c r="N22" s="44">
        <f>CHOOSE(Enlaces!$G$1,'TAM Aceite de Oliva'!L22,'TAM Aceite Virgen'!L22,'TAM Aceite Virgen Extra'!L22)</f>
        <v>1.1200000000000001</v>
      </c>
      <c r="O22" s="44">
        <f>CHOOSE(Enlaces!$G$1,'TAM Aceite de Oliva'!M22,'TAM Aceite Virgen'!M22,'TAM Aceite Virgen Extra'!M22)</f>
        <v>0.58000000000000007</v>
      </c>
      <c r="P22" s="44">
        <f>CHOOSE(Enlaces!$G$1,'TAM Aceite de Oliva'!N22,'TAM Aceite Virgen'!N22,'TAM Aceite Virgen Extra'!N22)</f>
        <v>0.96</v>
      </c>
      <c r="Q22" s="44">
        <f>CHOOSE(Enlaces!$G$1,'TAM Aceite de Oliva'!O22,'TAM Aceite Virgen'!O22,'TAM Aceite Virgen Extra'!O22)</f>
        <v>0.59</v>
      </c>
      <c r="R22" s="44">
        <f>CHOOSE(Enlaces!$G$1,'TAM Aceite de Oliva'!P22,'TAM Aceite Virgen'!P22,'TAM Aceite Virgen Extra'!P22)</f>
        <v>0.4</v>
      </c>
    </row>
    <row r="23" spans="3:18" x14ac:dyDescent="0.3">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1.9</v>
      </c>
      <c r="H23" s="44">
        <f>CHOOSE(Enlaces!$G$1,'TAM Aceite de Oliva'!F23,'TAM Aceite Virgen'!F23,'TAM Aceite Virgen Extra'!F23)</f>
        <v>0.72</v>
      </c>
      <c r="I23" s="44">
        <f>CHOOSE(Enlaces!$G$1,'TAM Aceite de Oliva'!G23,'TAM Aceite Virgen'!G23,'TAM Aceite Virgen Extra'!G23)</f>
        <v>0.74</v>
      </c>
      <c r="J23" s="44">
        <f>CHOOSE(Enlaces!$G$1,'TAM Aceite de Oliva'!H23,'TAM Aceite Virgen'!H23,'TAM Aceite Virgen Extra'!H23)</f>
        <v>0.5</v>
      </c>
      <c r="K23" s="44">
        <f>CHOOSE(Enlaces!$G$1,'TAM Aceite de Oliva'!I23,'TAM Aceite Virgen'!I23,'TAM Aceite Virgen Extra'!I23)</f>
        <v>0.99</v>
      </c>
      <c r="L23" s="44">
        <f>CHOOSE(Enlaces!$G$1,'TAM Aceite de Oliva'!J23,'TAM Aceite Virgen'!J23,'TAM Aceite Virgen Extra'!J23)</f>
        <v>1</v>
      </c>
      <c r="M23" s="44">
        <f>CHOOSE(Enlaces!$G$1,'TAM Aceite de Oliva'!K23,'TAM Aceite Virgen'!K23,'TAM Aceite Virgen Extra'!K23)</f>
        <v>0.87</v>
      </c>
      <c r="N23" s="44">
        <f>CHOOSE(Enlaces!$G$1,'TAM Aceite de Oliva'!L23,'TAM Aceite Virgen'!L23,'TAM Aceite Virgen Extra'!L23)</f>
        <v>1.29</v>
      </c>
      <c r="O23" s="44">
        <f>CHOOSE(Enlaces!$G$1,'TAM Aceite de Oliva'!M23,'TAM Aceite Virgen'!M23,'TAM Aceite Virgen Extra'!M23)</f>
        <v>0.54</v>
      </c>
      <c r="P23" s="44">
        <f>CHOOSE(Enlaces!$G$1,'TAM Aceite de Oliva'!N23,'TAM Aceite Virgen'!N23,'TAM Aceite Virgen Extra'!N23)</f>
        <v>0.66</v>
      </c>
      <c r="Q23" s="44">
        <f>CHOOSE(Enlaces!$G$1,'TAM Aceite de Oliva'!O23,'TAM Aceite Virgen'!O23,'TAM Aceite Virgen Extra'!O23)</f>
        <v>0.77</v>
      </c>
      <c r="R23" s="44">
        <f>CHOOSE(Enlaces!$G$1,'TAM Aceite de Oliva'!P23,'TAM Aceite Virgen'!P23,'TAM Aceite Virgen Extra'!P23)</f>
        <v>0.89</v>
      </c>
    </row>
    <row r="24" spans="3:18" x14ac:dyDescent="0.3">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0.94000000000000006</v>
      </c>
      <c r="H24" s="44">
        <f>CHOOSE(Enlaces!$G$1,'TAM Aceite de Oliva'!F24,'TAM Aceite Virgen'!F24,'TAM Aceite Virgen Extra'!F24)</f>
        <v>1.1600000000000001</v>
      </c>
      <c r="I24" s="44">
        <f>CHOOSE(Enlaces!$G$1,'TAM Aceite de Oliva'!G24,'TAM Aceite Virgen'!G24,'TAM Aceite Virgen Extra'!G24)</f>
        <v>0.46</v>
      </c>
      <c r="J24" s="44">
        <f>CHOOSE(Enlaces!$G$1,'TAM Aceite de Oliva'!H24,'TAM Aceite Virgen'!H24,'TAM Aceite Virgen Extra'!H24)</f>
        <v>0.99</v>
      </c>
      <c r="K24" s="44">
        <f>CHOOSE(Enlaces!$G$1,'TAM Aceite de Oliva'!I24,'TAM Aceite Virgen'!I24,'TAM Aceite Virgen Extra'!I24)</f>
        <v>0.41</v>
      </c>
      <c r="L24" s="44">
        <f>CHOOSE(Enlaces!$G$1,'TAM Aceite de Oliva'!J24,'TAM Aceite Virgen'!J24,'TAM Aceite Virgen Extra'!J24)</f>
        <v>0.56000000000000005</v>
      </c>
      <c r="M24" s="44">
        <f>CHOOSE(Enlaces!$G$1,'TAM Aceite de Oliva'!K24,'TAM Aceite Virgen'!K24,'TAM Aceite Virgen Extra'!K24)</f>
        <v>1.1800000000000002</v>
      </c>
      <c r="N24" s="44">
        <f>CHOOSE(Enlaces!$G$1,'TAM Aceite de Oliva'!L24,'TAM Aceite Virgen'!L24,'TAM Aceite Virgen Extra'!L24)</f>
        <v>0.49</v>
      </c>
      <c r="O24" s="44">
        <f>CHOOSE(Enlaces!$G$1,'TAM Aceite de Oliva'!M24,'TAM Aceite Virgen'!M24,'TAM Aceite Virgen Extra'!M24)</f>
        <v>1.3399999999999999</v>
      </c>
      <c r="P24" s="44">
        <f>CHOOSE(Enlaces!$G$1,'TAM Aceite de Oliva'!N24,'TAM Aceite Virgen'!N24,'TAM Aceite Virgen Extra'!N24)</f>
        <v>2.42</v>
      </c>
      <c r="Q24" s="44">
        <f>CHOOSE(Enlaces!$G$1,'TAM Aceite de Oliva'!O24,'TAM Aceite Virgen'!O24,'TAM Aceite Virgen Extra'!O24)</f>
        <v>1.57</v>
      </c>
      <c r="R24" s="44">
        <f>CHOOSE(Enlaces!$G$1,'TAM Aceite de Oliva'!P24,'TAM Aceite Virgen'!P24,'TAM Aceite Virgen Extra'!P24)</f>
        <v>1.02</v>
      </c>
    </row>
    <row r="25" spans="3:18" x14ac:dyDescent="0.3">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0.69</v>
      </c>
      <c r="H25" s="44">
        <f>CHOOSE(Enlaces!$G$1,'TAM Aceite de Oliva'!F25,'TAM Aceite Virgen'!F25,'TAM Aceite Virgen Extra'!F25)</f>
        <v>0.47000000000000003</v>
      </c>
      <c r="I25" s="44">
        <f>CHOOSE(Enlaces!$G$1,'TAM Aceite de Oliva'!G25,'TAM Aceite Virgen'!G25,'TAM Aceite Virgen Extra'!G25)</f>
        <v>0.46</v>
      </c>
      <c r="J25" s="44">
        <f>CHOOSE(Enlaces!$G$1,'TAM Aceite de Oliva'!H25,'TAM Aceite Virgen'!H25,'TAM Aceite Virgen Extra'!H25)</f>
        <v>0.24</v>
      </c>
      <c r="K25" s="44">
        <f>CHOOSE(Enlaces!$G$1,'TAM Aceite de Oliva'!I25,'TAM Aceite Virgen'!I25,'TAM Aceite Virgen Extra'!I25)</f>
        <v>0.83000000000000007</v>
      </c>
      <c r="L25" s="44">
        <f>CHOOSE(Enlaces!$G$1,'TAM Aceite de Oliva'!J25,'TAM Aceite Virgen'!J25,'TAM Aceite Virgen Extra'!J25)</f>
        <v>0.66999999999999993</v>
      </c>
      <c r="M25" s="44">
        <f>CHOOSE(Enlaces!$G$1,'TAM Aceite de Oliva'!K25,'TAM Aceite Virgen'!K25,'TAM Aceite Virgen Extra'!K25)</f>
        <v>1.37</v>
      </c>
      <c r="N25" s="44">
        <f>CHOOSE(Enlaces!$G$1,'TAM Aceite de Oliva'!L25,'TAM Aceite Virgen'!L25,'TAM Aceite Virgen Extra'!L25)</f>
        <v>0.84</v>
      </c>
      <c r="O25" s="44">
        <f>CHOOSE(Enlaces!$G$1,'TAM Aceite de Oliva'!M25,'TAM Aceite Virgen'!M25,'TAM Aceite Virgen Extra'!M25)</f>
        <v>0.41000000000000003</v>
      </c>
      <c r="P25" s="44">
        <f>CHOOSE(Enlaces!$G$1,'TAM Aceite de Oliva'!N25,'TAM Aceite Virgen'!N25,'TAM Aceite Virgen Extra'!N25)</f>
        <v>0.63</v>
      </c>
      <c r="Q25" s="44">
        <f>CHOOSE(Enlaces!$G$1,'TAM Aceite de Oliva'!O25,'TAM Aceite Virgen'!O25,'TAM Aceite Virgen Extra'!O25)</f>
        <v>0.53</v>
      </c>
      <c r="R25" s="44">
        <f>CHOOSE(Enlaces!$G$1,'TAM Aceite de Oliva'!P25,'TAM Aceite Virgen'!P25,'TAM Aceite Virgen Extra'!P25)</f>
        <v>1.28</v>
      </c>
    </row>
    <row r="26" spans="3:18" x14ac:dyDescent="0.3">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1.34</v>
      </c>
      <c r="H26" s="44">
        <f>CHOOSE(Enlaces!$G$1,'TAM Aceite de Oliva'!F26,'TAM Aceite Virgen'!F26,'TAM Aceite Virgen Extra'!F26)</f>
        <v>0.92999999999999994</v>
      </c>
      <c r="I26" s="44">
        <f>CHOOSE(Enlaces!$G$1,'TAM Aceite de Oliva'!G26,'TAM Aceite Virgen'!G26,'TAM Aceite Virgen Extra'!G26)</f>
        <v>0.54</v>
      </c>
      <c r="J26" s="44">
        <f>CHOOSE(Enlaces!$G$1,'TAM Aceite de Oliva'!H26,'TAM Aceite Virgen'!H26,'TAM Aceite Virgen Extra'!H26)</f>
        <v>0.38</v>
      </c>
      <c r="K26" s="44">
        <f>CHOOSE(Enlaces!$G$1,'TAM Aceite de Oliva'!I26,'TAM Aceite Virgen'!I26,'TAM Aceite Virgen Extra'!I26)</f>
        <v>1.01</v>
      </c>
      <c r="L26" s="44">
        <f>CHOOSE(Enlaces!$G$1,'TAM Aceite de Oliva'!J26,'TAM Aceite Virgen'!J26,'TAM Aceite Virgen Extra'!J26)</f>
        <v>1.1100000000000001</v>
      </c>
      <c r="M26" s="44">
        <f>CHOOSE(Enlaces!$G$1,'TAM Aceite de Oliva'!K26,'TAM Aceite Virgen'!K26,'TAM Aceite Virgen Extra'!K26)</f>
        <v>1.07</v>
      </c>
      <c r="N26" s="44">
        <f>CHOOSE(Enlaces!$G$1,'TAM Aceite de Oliva'!L26,'TAM Aceite Virgen'!L26,'TAM Aceite Virgen Extra'!L26)</f>
        <v>1.02</v>
      </c>
      <c r="O26" s="44">
        <f>CHOOSE(Enlaces!$G$1,'TAM Aceite de Oliva'!M26,'TAM Aceite Virgen'!M26,'TAM Aceite Virgen Extra'!M26)</f>
        <v>0.54</v>
      </c>
      <c r="P26" s="44">
        <f>CHOOSE(Enlaces!$G$1,'TAM Aceite de Oliva'!N26,'TAM Aceite Virgen'!N26,'TAM Aceite Virgen Extra'!N26)</f>
        <v>0.45</v>
      </c>
      <c r="Q26" s="44">
        <f>CHOOSE(Enlaces!$G$1,'TAM Aceite de Oliva'!O26,'TAM Aceite Virgen'!O26,'TAM Aceite Virgen Extra'!O26)</f>
        <v>0.39</v>
      </c>
      <c r="R26" s="44">
        <f>CHOOSE(Enlaces!$G$1,'TAM Aceite de Oliva'!P26,'TAM Aceite Virgen'!P26,'TAM Aceite Virgen Extra'!P26)</f>
        <v>0.8</v>
      </c>
    </row>
    <row r="27" spans="3:18" x14ac:dyDescent="0.3">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0.73</v>
      </c>
      <c r="H27" s="44">
        <f>CHOOSE(Enlaces!$G$1,'TAM Aceite de Oliva'!F27,'TAM Aceite Virgen'!F27,'TAM Aceite Virgen Extra'!F27)</f>
        <v>0.22000000000000003</v>
      </c>
      <c r="I27" s="44">
        <f>CHOOSE(Enlaces!$G$1,'TAM Aceite de Oliva'!G27,'TAM Aceite Virgen'!G27,'TAM Aceite Virgen Extra'!G27)</f>
        <v>0.2</v>
      </c>
      <c r="J27" s="44">
        <f>CHOOSE(Enlaces!$G$1,'TAM Aceite de Oliva'!H27,'TAM Aceite Virgen'!H27,'TAM Aceite Virgen Extra'!H27)</f>
        <v>0.59</v>
      </c>
      <c r="K27" s="44">
        <f>CHOOSE(Enlaces!$G$1,'TAM Aceite de Oliva'!I27,'TAM Aceite Virgen'!I27,'TAM Aceite Virgen Extra'!I27)</f>
        <v>0.36</v>
      </c>
      <c r="L27" s="44">
        <f>CHOOSE(Enlaces!$G$1,'TAM Aceite de Oliva'!J27,'TAM Aceite Virgen'!J27,'TAM Aceite Virgen Extra'!J27)</f>
        <v>0.11</v>
      </c>
      <c r="M27" s="44">
        <f>CHOOSE(Enlaces!$G$1,'TAM Aceite de Oliva'!K27,'TAM Aceite Virgen'!K27,'TAM Aceite Virgen Extra'!K27)</f>
        <v>0.41</v>
      </c>
      <c r="N27" s="44">
        <f>CHOOSE(Enlaces!$G$1,'TAM Aceite de Oliva'!L27,'TAM Aceite Virgen'!L27,'TAM Aceite Virgen Extra'!L27)</f>
        <v>0.1</v>
      </c>
      <c r="O27" s="44">
        <f>CHOOSE(Enlaces!$G$1,'TAM Aceite de Oliva'!M27,'TAM Aceite Virgen'!M27,'TAM Aceite Virgen Extra'!M27)</f>
        <v>0.55999999999999994</v>
      </c>
      <c r="P27" s="44">
        <f>CHOOSE(Enlaces!$G$1,'TAM Aceite de Oliva'!N27,'TAM Aceite Virgen'!N27,'TAM Aceite Virgen Extra'!N27)</f>
        <v>0.66999999999999993</v>
      </c>
      <c r="Q27" s="44">
        <f>CHOOSE(Enlaces!$G$1,'TAM Aceite de Oliva'!O27,'TAM Aceite Virgen'!O27,'TAM Aceite Virgen Extra'!O27)</f>
        <v>0.54</v>
      </c>
      <c r="R27" s="44">
        <f>CHOOSE(Enlaces!$G$1,'TAM Aceite de Oliva'!P27,'TAM Aceite Virgen'!P27,'TAM Aceite Virgen Extra'!P27)</f>
        <v>0.63</v>
      </c>
    </row>
    <row r="28" spans="3:18" x14ac:dyDescent="0.3">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1.94</v>
      </c>
      <c r="H28" s="44">
        <f>CHOOSE(Enlaces!$G$1,'TAM Aceite de Oliva'!F28,'TAM Aceite Virgen'!F28,'TAM Aceite Virgen Extra'!F28)</f>
        <v>1.1299999999999999</v>
      </c>
      <c r="I28" s="44">
        <f>CHOOSE(Enlaces!$G$1,'TAM Aceite de Oliva'!G28,'TAM Aceite Virgen'!G28,'TAM Aceite Virgen Extra'!G28)</f>
        <v>1.6400000000000001</v>
      </c>
      <c r="J28" s="44">
        <f>CHOOSE(Enlaces!$G$1,'TAM Aceite de Oliva'!H28,'TAM Aceite Virgen'!H28,'TAM Aceite Virgen Extra'!H28)</f>
        <v>3.99</v>
      </c>
      <c r="K28" s="44">
        <f>CHOOSE(Enlaces!$G$1,'TAM Aceite de Oliva'!I28,'TAM Aceite Virgen'!I28,'TAM Aceite Virgen Extra'!I28)</f>
        <v>1.48</v>
      </c>
      <c r="L28" s="44">
        <f>CHOOSE(Enlaces!$G$1,'TAM Aceite de Oliva'!J28,'TAM Aceite Virgen'!J28,'TAM Aceite Virgen Extra'!J28)</f>
        <v>1.01</v>
      </c>
      <c r="M28" s="44">
        <f>CHOOSE(Enlaces!$G$1,'TAM Aceite de Oliva'!K28,'TAM Aceite Virgen'!K28,'TAM Aceite Virgen Extra'!K28)</f>
        <v>2.5</v>
      </c>
      <c r="N28" s="44">
        <f>CHOOSE(Enlaces!$G$1,'TAM Aceite de Oliva'!L28,'TAM Aceite Virgen'!L28,'TAM Aceite Virgen Extra'!L28)</f>
        <v>1.7200000000000002</v>
      </c>
      <c r="O28" s="44">
        <f>CHOOSE(Enlaces!$G$1,'TAM Aceite de Oliva'!M28,'TAM Aceite Virgen'!M28,'TAM Aceite Virgen Extra'!M28)</f>
        <v>0.71</v>
      </c>
      <c r="P28" s="44">
        <f>CHOOSE(Enlaces!$G$1,'TAM Aceite de Oliva'!N28,'TAM Aceite Virgen'!N28,'TAM Aceite Virgen Extra'!N28)</f>
        <v>0.87000000000000011</v>
      </c>
      <c r="Q28" s="44">
        <f>CHOOSE(Enlaces!$G$1,'TAM Aceite de Oliva'!O28,'TAM Aceite Virgen'!O28,'TAM Aceite Virgen Extra'!O28)</f>
        <v>0.86</v>
      </c>
      <c r="R28" s="44">
        <f>CHOOSE(Enlaces!$G$1,'TAM Aceite de Oliva'!P28,'TAM Aceite Virgen'!P28,'TAM Aceite Virgen Extra'!P28)</f>
        <v>1.92</v>
      </c>
    </row>
    <row r="29" spans="3:18" x14ac:dyDescent="0.3">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1.34</v>
      </c>
      <c r="H29" s="44">
        <f>CHOOSE(Enlaces!$G$1,'TAM Aceite de Oliva'!F29,'TAM Aceite Virgen'!F29,'TAM Aceite Virgen Extra'!F29)</f>
        <v>3.1199999999999997</v>
      </c>
      <c r="I29" s="44">
        <f>CHOOSE(Enlaces!$G$1,'TAM Aceite de Oliva'!G29,'TAM Aceite Virgen'!G29,'TAM Aceite Virgen Extra'!G29)</f>
        <v>3.3600000000000003</v>
      </c>
      <c r="J29" s="44">
        <f>CHOOSE(Enlaces!$G$1,'TAM Aceite de Oliva'!H29,'TAM Aceite Virgen'!H29,'TAM Aceite Virgen Extra'!H29)</f>
        <v>1.04</v>
      </c>
      <c r="K29" s="44">
        <f>CHOOSE(Enlaces!$G$1,'TAM Aceite de Oliva'!I29,'TAM Aceite Virgen'!I29,'TAM Aceite Virgen Extra'!I29)</f>
        <v>2.9</v>
      </c>
      <c r="L29" s="44">
        <f>CHOOSE(Enlaces!$G$1,'TAM Aceite de Oliva'!J29,'TAM Aceite Virgen'!J29,'TAM Aceite Virgen Extra'!J29)</f>
        <v>1.76</v>
      </c>
      <c r="M29" s="44">
        <f>CHOOSE(Enlaces!$G$1,'TAM Aceite de Oliva'!K29,'TAM Aceite Virgen'!K29,'TAM Aceite Virgen Extra'!K29)</f>
        <v>1.57</v>
      </c>
      <c r="N29" s="44">
        <f>CHOOSE(Enlaces!$G$1,'TAM Aceite de Oliva'!L29,'TAM Aceite Virgen'!L29,'TAM Aceite Virgen Extra'!L29)</f>
        <v>2.1399999999999997</v>
      </c>
      <c r="O29" s="44">
        <f>CHOOSE(Enlaces!$G$1,'TAM Aceite de Oliva'!M29,'TAM Aceite Virgen'!M29,'TAM Aceite Virgen Extra'!M29)</f>
        <v>0.43</v>
      </c>
      <c r="P29" s="44">
        <f>CHOOSE(Enlaces!$G$1,'TAM Aceite de Oliva'!N29,'TAM Aceite Virgen'!N29,'TAM Aceite Virgen Extra'!N29)</f>
        <v>0.1</v>
      </c>
      <c r="Q29" s="44">
        <f>CHOOSE(Enlaces!$G$1,'TAM Aceite de Oliva'!O29,'TAM Aceite Virgen'!O29,'TAM Aceite Virgen Extra'!O29)</f>
        <v>0.1</v>
      </c>
      <c r="R29" s="44">
        <f>CHOOSE(Enlaces!$G$1,'TAM Aceite de Oliva'!P29,'TAM Aceite Virgen'!P29,'TAM Aceite Virgen Extra'!P29)</f>
        <v>0.16</v>
      </c>
    </row>
    <row r="30" spans="3:18" x14ac:dyDescent="0.3">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3.21</v>
      </c>
      <c r="H30" s="44">
        <f>CHOOSE(Enlaces!$G$1,'TAM Aceite de Oliva'!F30,'TAM Aceite Virgen'!F30,'TAM Aceite Virgen Extra'!F30)</f>
        <v>2.79</v>
      </c>
      <c r="I30" s="44">
        <f>CHOOSE(Enlaces!$G$1,'TAM Aceite de Oliva'!G30,'TAM Aceite Virgen'!G30,'TAM Aceite Virgen Extra'!G30)</f>
        <v>2.3199999999999998</v>
      </c>
      <c r="J30" s="44">
        <f>CHOOSE(Enlaces!$G$1,'TAM Aceite de Oliva'!H30,'TAM Aceite Virgen'!H30,'TAM Aceite Virgen Extra'!H30)</f>
        <v>2.36</v>
      </c>
      <c r="K30" s="44">
        <f>CHOOSE(Enlaces!$G$1,'TAM Aceite de Oliva'!I30,'TAM Aceite Virgen'!I30,'TAM Aceite Virgen Extra'!I30)</f>
        <v>2.19</v>
      </c>
      <c r="L30" s="44">
        <f>CHOOSE(Enlaces!$G$1,'TAM Aceite de Oliva'!J30,'TAM Aceite Virgen'!J30,'TAM Aceite Virgen Extra'!J30)</f>
        <v>2.2400000000000002</v>
      </c>
      <c r="M30" s="44">
        <f>CHOOSE(Enlaces!$G$1,'TAM Aceite de Oliva'!K30,'TAM Aceite Virgen'!K30,'TAM Aceite Virgen Extra'!K30)</f>
        <v>1.3599999999999999</v>
      </c>
      <c r="N30" s="44">
        <f>CHOOSE(Enlaces!$G$1,'TAM Aceite de Oliva'!L30,'TAM Aceite Virgen'!L30,'TAM Aceite Virgen Extra'!L30)</f>
        <v>3.04</v>
      </c>
      <c r="O30" s="44">
        <f>CHOOSE(Enlaces!$G$1,'TAM Aceite de Oliva'!M30,'TAM Aceite Virgen'!M30,'TAM Aceite Virgen Extra'!M30)</f>
        <v>2.08</v>
      </c>
      <c r="P30" s="44">
        <f>CHOOSE(Enlaces!$G$1,'TAM Aceite de Oliva'!N30,'TAM Aceite Virgen'!N30,'TAM Aceite Virgen Extra'!N30)</f>
        <v>3.25</v>
      </c>
      <c r="Q30" s="44">
        <f>CHOOSE(Enlaces!$G$1,'TAM Aceite de Oliva'!O30,'TAM Aceite Virgen'!O30,'TAM Aceite Virgen Extra'!O30)</f>
        <v>3.95</v>
      </c>
      <c r="R30" s="44">
        <f>CHOOSE(Enlaces!$G$1,'TAM Aceite de Oliva'!P30,'TAM Aceite Virgen'!P30,'TAM Aceite Virgen Extra'!P30)</f>
        <v>3.9499999999999997</v>
      </c>
    </row>
    <row r="31" spans="3:18" x14ac:dyDescent="0.3">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0.48</v>
      </c>
      <c r="H31" s="44">
        <f>CHOOSE(Enlaces!$G$1,'TAM Aceite de Oliva'!F31,'TAM Aceite Virgen'!F31,'TAM Aceite Virgen Extra'!F31)</f>
        <v>0.61</v>
      </c>
      <c r="I31" s="44">
        <f>CHOOSE(Enlaces!$G$1,'TAM Aceite de Oliva'!G31,'TAM Aceite Virgen'!G31,'TAM Aceite Virgen Extra'!G31)</f>
        <v>0.56000000000000005</v>
      </c>
      <c r="J31" s="44">
        <f>CHOOSE(Enlaces!$G$1,'TAM Aceite de Oliva'!H31,'TAM Aceite Virgen'!H31,'TAM Aceite Virgen Extra'!H31)</f>
        <v>0.39</v>
      </c>
      <c r="K31" s="44">
        <f>CHOOSE(Enlaces!$G$1,'TAM Aceite de Oliva'!I31,'TAM Aceite Virgen'!I31,'TAM Aceite Virgen Extra'!I31)</f>
        <v>0.81</v>
      </c>
      <c r="L31" s="44">
        <f>CHOOSE(Enlaces!$G$1,'TAM Aceite de Oliva'!J31,'TAM Aceite Virgen'!J31,'TAM Aceite Virgen Extra'!J31)</f>
        <v>0.94</v>
      </c>
      <c r="M31" s="44">
        <f>CHOOSE(Enlaces!$G$1,'TAM Aceite de Oliva'!K31,'TAM Aceite Virgen'!K31,'TAM Aceite Virgen Extra'!K31)</f>
        <v>0.41000000000000003</v>
      </c>
      <c r="N31" s="44">
        <f>CHOOSE(Enlaces!$G$1,'TAM Aceite de Oliva'!L31,'TAM Aceite Virgen'!L31,'TAM Aceite Virgen Extra'!L31)</f>
        <v>0.31</v>
      </c>
      <c r="O31" s="44">
        <f>CHOOSE(Enlaces!$G$1,'TAM Aceite de Oliva'!M31,'TAM Aceite Virgen'!M31,'TAM Aceite Virgen Extra'!M31)</f>
        <v>0.68</v>
      </c>
      <c r="P31" s="44">
        <f>CHOOSE(Enlaces!$G$1,'TAM Aceite de Oliva'!N31,'TAM Aceite Virgen'!N31,'TAM Aceite Virgen Extra'!N31)</f>
        <v>0.27</v>
      </c>
      <c r="Q31" s="44">
        <f>CHOOSE(Enlaces!$G$1,'TAM Aceite de Oliva'!O31,'TAM Aceite Virgen'!O31,'TAM Aceite Virgen Extra'!O31)</f>
        <v>0.22999999999999998</v>
      </c>
      <c r="R31" s="44">
        <f>CHOOSE(Enlaces!$G$1,'TAM Aceite de Oliva'!P31,'TAM Aceite Virgen'!P31,'TAM Aceite Virgen Extra'!P31)</f>
        <v>0.25</v>
      </c>
    </row>
    <row r="32" spans="3:18" x14ac:dyDescent="0.3">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0.54</v>
      </c>
      <c r="H32" s="44">
        <f>CHOOSE(Enlaces!$G$1,'TAM Aceite de Oliva'!F32,'TAM Aceite Virgen'!F32,'TAM Aceite Virgen Extra'!F32)</f>
        <v>0.03</v>
      </c>
      <c r="I32" s="44">
        <f>CHOOSE(Enlaces!$G$1,'TAM Aceite de Oliva'!G32,'TAM Aceite Virgen'!G32,'TAM Aceite Virgen Extra'!G32)</f>
        <v>0.21</v>
      </c>
      <c r="J32" s="44">
        <f>CHOOSE(Enlaces!$G$1,'TAM Aceite de Oliva'!H32,'TAM Aceite Virgen'!H32,'TAM Aceite Virgen Extra'!H32)</f>
        <v>0.31</v>
      </c>
      <c r="K32" s="44">
        <f>CHOOSE(Enlaces!$G$1,'TAM Aceite de Oliva'!I32,'TAM Aceite Virgen'!I32,'TAM Aceite Virgen Extra'!I32)</f>
        <v>0.08</v>
      </c>
      <c r="L32" s="44">
        <f>CHOOSE(Enlaces!$G$1,'TAM Aceite de Oliva'!J32,'TAM Aceite Virgen'!J32,'TAM Aceite Virgen Extra'!J32)</f>
        <v>0.42</v>
      </c>
      <c r="M32" s="44">
        <f>CHOOSE(Enlaces!$G$1,'TAM Aceite de Oliva'!K32,'TAM Aceite Virgen'!K32,'TAM Aceite Virgen Extra'!K32)</f>
        <v>0.36</v>
      </c>
      <c r="N32" s="44">
        <f>CHOOSE(Enlaces!$G$1,'TAM Aceite de Oliva'!L32,'TAM Aceite Virgen'!L32,'TAM Aceite Virgen Extra'!L32)</f>
        <v>0.12</v>
      </c>
      <c r="O32" s="44">
        <f>CHOOSE(Enlaces!$G$1,'TAM Aceite de Oliva'!M32,'TAM Aceite Virgen'!M32,'TAM Aceite Virgen Extra'!M32)</f>
        <v>0.26</v>
      </c>
      <c r="P32" s="44">
        <f>CHOOSE(Enlaces!$G$1,'TAM Aceite de Oliva'!N32,'TAM Aceite Virgen'!N32,'TAM Aceite Virgen Extra'!N32)</f>
        <v>0.19</v>
      </c>
      <c r="Q32" s="44">
        <f>CHOOSE(Enlaces!$G$1,'TAM Aceite de Oliva'!O32,'TAM Aceite Virgen'!O32,'TAM Aceite Virgen Extra'!O32)</f>
        <v>0.31</v>
      </c>
      <c r="R32" s="44">
        <f>CHOOSE(Enlaces!$G$1,'TAM Aceite de Oliva'!P32,'TAM Aceite Virgen'!P32,'TAM Aceite Virgen Extra'!P32)</f>
        <v>0.32999999999999996</v>
      </c>
    </row>
    <row r="33" spans="3:18" x14ac:dyDescent="0.3">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1.5999999999999999</v>
      </c>
      <c r="H33" s="44">
        <f>CHOOSE(Enlaces!$G$1,'TAM Aceite de Oliva'!F33,'TAM Aceite Virgen'!F33,'TAM Aceite Virgen Extra'!F33)</f>
        <v>1.46</v>
      </c>
      <c r="I33" s="44">
        <f>CHOOSE(Enlaces!$G$1,'TAM Aceite de Oliva'!G33,'TAM Aceite Virgen'!G33,'TAM Aceite Virgen Extra'!G33)</f>
        <v>2.2600000000000002</v>
      </c>
      <c r="J33" s="44">
        <f>CHOOSE(Enlaces!$G$1,'TAM Aceite de Oliva'!H33,'TAM Aceite Virgen'!H33,'TAM Aceite Virgen Extra'!H33)</f>
        <v>2.15</v>
      </c>
      <c r="K33" s="44">
        <f>CHOOSE(Enlaces!$G$1,'TAM Aceite de Oliva'!I33,'TAM Aceite Virgen'!I33,'TAM Aceite Virgen Extra'!I33)</f>
        <v>1.81</v>
      </c>
      <c r="L33" s="44">
        <f>CHOOSE(Enlaces!$G$1,'TAM Aceite de Oliva'!J33,'TAM Aceite Virgen'!J33,'TAM Aceite Virgen Extra'!J33)</f>
        <v>2.4799999999999995</v>
      </c>
      <c r="M33" s="44">
        <f>CHOOSE(Enlaces!$G$1,'TAM Aceite de Oliva'!K33,'TAM Aceite Virgen'!K33,'TAM Aceite Virgen Extra'!K33)</f>
        <v>1.6800000000000002</v>
      </c>
      <c r="N33" s="44">
        <f>CHOOSE(Enlaces!$G$1,'TAM Aceite de Oliva'!L33,'TAM Aceite Virgen'!L33,'TAM Aceite Virgen Extra'!L33)</f>
        <v>0.98</v>
      </c>
      <c r="O33" s="44">
        <f>CHOOSE(Enlaces!$G$1,'TAM Aceite de Oliva'!M33,'TAM Aceite Virgen'!M33,'TAM Aceite Virgen Extra'!M33)</f>
        <v>2.4500000000000006</v>
      </c>
      <c r="P33" s="44">
        <f>CHOOSE(Enlaces!$G$1,'TAM Aceite de Oliva'!N33,'TAM Aceite Virgen'!N33,'TAM Aceite Virgen Extra'!N33)</f>
        <v>1.4899999999999998</v>
      </c>
      <c r="Q33" s="44">
        <f>CHOOSE(Enlaces!$G$1,'TAM Aceite de Oliva'!O33,'TAM Aceite Virgen'!O33,'TAM Aceite Virgen Extra'!O33)</f>
        <v>2.02</v>
      </c>
      <c r="R33" s="44">
        <f>CHOOSE(Enlaces!$G$1,'TAM Aceite de Oliva'!P33,'TAM Aceite Virgen'!P33,'TAM Aceite Virgen Extra'!P33)</f>
        <v>2.11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4" sqref="D14"/>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88" t="s">
        <v>323</v>
      </c>
      <c r="G4" s="89"/>
      <c r="H4" s="89"/>
      <c r="I4" s="90"/>
    </row>
    <row r="5" spans="2:9" s="48" customFormat="1" ht="35.25" customHeight="1" x14ac:dyDescent="0.3">
      <c r="C5" s="49" t="s">
        <v>305</v>
      </c>
      <c r="D5" s="48" t="s">
        <v>313</v>
      </c>
      <c r="F5" s="91"/>
      <c r="G5" s="92"/>
      <c r="H5" s="92"/>
      <c r="I5" s="93"/>
    </row>
    <row r="6" spans="2:9" s="48" customFormat="1" ht="35.25" customHeight="1" x14ac:dyDescent="0.3">
      <c r="C6" s="49" t="s">
        <v>306</v>
      </c>
      <c r="D6" s="51" t="s">
        <v>315</v>
      </c>
      <c r="F6" s="91"/>
      <c r="G6" s="92"/>
      <c r="H6" s="92"/>
      <c r="I6" s="93"/>
    </row>
    <row r="7" spans="2:9" s="48" customFormat="1" ht="35.25" customHeight="1" x14ac:dyDescent="0.3">
      <c r="C7" s="49" t="s">
        <v>307</v>
      </c>
      <c r="D7" s="51" t="s">
        <v>314</v>
      </c>
      <c r="F7" s="91"/>
      <c r="G7" s="92"/>
      <c r="H7" s="92"/>
      <c r="I7" s="93"/>
    </row>
    <row r="8" spans="2:9" s="48" customFormat="1" ht="35.25" customHeight="1" x14ac:dyDescent="0.3">
      <c r="C8" s="49" t="s">
        <v>308</v>
      </c>
      <c r="D8" s="48" t="s">
        <v>316</v>
      </c>
      <c r="F8" s="91"/>
      <c r="G8" s="92"/>
      <c r="H8" s="92"/>
      <c r="I8" s="93"/>
    </row>
    <row r="9" spans="2:9" s="48" customFormat="1" ht="35.25" customHeight="1" x14ac:dyDescent="0.3">
      <c r="C9" s="49" t="s">
        <v>317</v>
      </c>
      <c r="D9" s="48" t="s">
        <v>318</v>
      </c>
      <c r="F9" s="91"/>
      <c r="G9" s="92"/>
      <c r="H9" s="92"/>
      <c r="I9" s="93"/>
    </row>
    <row r="10" spans="2:9" s="48" customFormat="1" ht="35.25" customHeight="1" x14ac:dyDescent="0.3">
      <c r="C10" s="49" t="s">
        <v>320</v>
      </c>
      <c r="D10" s="48" t="s">
        <v>319</v>
      </c>
      <c r="F10" s="91"/>
      <c r="G10" s="92"/>
      <c r="H10" s="92"/>
      <c r="I10" s="93"/>
    </row>
    <row r="11" spans="2:9" s="48" customFormat="1" ht="35.25" customHeight="1" x14ac:dyDescent="0.3">
      <c r="C11" s="49" t="s">
        <v>321</v>
      </c>
      <c r="D11" s="48" t="s">
        <v>322</v>
      </c>
      <c r="F11" s="91"/>
      <c r="G11" s="92"/>
      <c r="H11" s="92"/>
      <c r="I11" s="93"/>
    </row>
    <row r="12" spans="2:9" s="48" customFormat="1" ht="35.25" customHeight="1" thickBot="1" x14ac:dyDescent="0.35">
      <c r="C12" s="49" t="s">
        <v>324</v>
      </c>
      <c r="D12" s="48" t="s">
        <v>309</v>
      </c>
      <c r="F12" s="94"/>
      <c r="G12" s="95"/>
      <c r="H12" s="95"/>
      <c r="I12" s="9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80" zoomScaleNormal="80" workbookViewId="0">
      <selection activeCell="Q62" sqref="Q62"/>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de Oliva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78" t="s">
        <v>409</v>
      </c>
      <c r="C45" s="79"/>
      <c r="D45" s="79"/>
      <c r="E45" s="79"/>
      <c r="F45" s="79"/>
      <c r="G45" s="79"/>
      <c r="H45" s="79"/>
      <c r="I45" s="79"/>
      <c r="J45" s="79"/>
      <c r="K45" s="79"/>
      <c r="L45" s="79"/>
      <c r="M45" s="79"/>
      <c r="N45" s="79"/>
      <c r="O45" s="80"/>
    </row>
    <row r="46" spans="2:16" ht="15.9" customHeight="1" x14ac:dyDescent="0.3">
      <c r="B46" s="81"/>
      <c r="C46" s="82"/>
      <c r="D46" s="82"/>
      <c r="E46" s="82"/>
      <c r="F46" s="82"/>
      <c r="G46" s="82"/>
      <c r="H46" s="82"/>
      <c r="I46" s="82"/>
      <c r="J46" s="82"/>
      <c r="K46" s="82"/>
      <c r="L46" s="82"/>
      <c r="M46" s="82"/>
      <c r="N46" s="82"/>
      <c r="O46" s="83"/>
    </row>
    <row r="47" spans="2:16" ht="15.9" customHeight="1" x14ac:dyDescent="0.3">
      <c r="B47" s="81"/>
      <c r="C47" s="82"/>
      <c r="D47" s="82"/>
      <c r="E47" s="82"/>
      <c r="F47" s="82"/>
      <c r="G47" s="82"/>
      <c r="H47" s="82"/>
      <c r="I47" s="82"/>
      <c r="J47" s="82"/>
      <c r="K47" s="82"/>
      <c r="L47" s="82"/>
      <c r="M47" s="82"/>
      <c r="N47" s="82"/>
      <c r="O47" s="83"/>
    </row>
    <row r="48" spans="2:16" ht="15.9" customHeight="1" x14ac:dyDescent="0.3">
      <c r="B48" s="81"/>
      <c r="C48" s="82"/>
      <c r="D48" s="82"/>
      <c r="E48" s="82"/>
      <c r="F48" s="82"/>
      <c r="G48" s="82"/>
      <c r="H48" s="82"/>
      <c r="I48" s="82"/>
      <c r="J48" s="82"/>
      <c r="K48" s="82"/>
      <c r="L48" s="82"/>
      <c r="M48" s="82"/>
      <c r="N48" s="82"/>
      <c r="O48" s="83"/>
    </row>
    <row r="49" spans="2:15" ht="15.9" customHeight="1" x14ac:dyDescent="0.3">
      <c r="B49" s="81"/>
      <c r="C49" s="82"/>
      <c r="D49" s="82"/>
      <c r="E49" s="82"/>
      <c r="F49" s="82"/>
      <c r="G49" s="82"/>
      <c r="H49" s="82"/>
      <c r="I49" s="82"/>
      <c r="J49" s="82"/>
      <c r="K49" s="82"/>
      <c r="L49" s="82"/>
      <c r="M49" s="82"/>
      <c r="N49" s="82"/>
      <c r="O49" s="83"/>
    </row>
    <row r="50" spans="2:15" ht="15.9" customHeight="1" x14ac:dyDescent="0.3">
      <c r="B50" s="81"/>
      <c r="C50" s="82"/>
      <c r="D50" s="82"/>
      <c r="E50" s="82"/>
      <c r="F50" s="82"/>
      <c r="G50" s="82"/>
      <c r="H50" s="82"/>
      <c r="I50" s="82"/>
      <c r="J50" s="82"/>
      <c r="K50" s="82"/>
      <c r="L50" s="82"/>
      <c r="M50" s="82"/>
      <c r="N50" s="82"/>
      <c r="O50" s="83"/>
    </row>
    <row r="51" spans="2:15" ht="15.9" customHeight="1" x14ac:dyDescent="0.3">
      <c r="B51" s="81"/>
      <c r="C51" s="82"/>
      <c r="D51" s="82"/>
      <c r="E51" s="82"/>
      <c r="F51" s="82"/>
      <c r="G51" s="82"/>
      <c r="H51" s="82"/>
      <c r="I51" s="82"/>
      <c r="J51" s="82"/>
      <c r="K51" s="82"/>
      <c r="L51" s="82"/>
      <c r="M51" s="82"/>
      <c r="N51" s="82"/>
      <c r="O51" s="83"/>
    </row>
    <row r="52" spans="2:15" ht="15.9" customHeight="1" x14ac:dyDescent="0.3">
      <c r="B52" s="81"/>
      <c r="C52" s="82"/>
      <c r="D52" s="82"/>
      <c r="E52" s="82"/>
      <c r="F52" s="82"/>
      <c r="G52" s="82"/>
      <c r="H52" s="82"/>
      <c r="I52" s="82"/>
      <c r="J52" s="82"/>
      <c r="K52" s="82"/>
      <c r="L52" s="82"/>
      <c r="M52" s="82"/>
      <c r="N52" s="82"/>
      <c r="O52" s="83"/>
    </row>
    <row r="53" spans="2:15" ht="15.9" customHeight="1" x14ac:dyDescent="0.3">
      <c r="B53" s="81"/>
      <c r="C53" s="82"/>
      <c r="D53" s="82"/>
      <c r="E53" s="82"/>
      <c r="F53" s="82"/>
      <c r="G53" s="82"/>
      <c r="H53" s="82"/>
      <c r="I53" s="82"/>
      <c r="J53" s="82"/>
      <c r="K53" s="82"/>
      <c r="L53" s="82"/>
      <c r="M53" s="82"/>
      <c r="N53" s="82"/>
      <c r="O53" s="83"/>
    </row>
    <row r="54" spans="2:15" ht="15.9" customHeight="1" x14ac:dyDescent="0.3">
      <c r="B54" s="81"/>
      <c r="C54" s="82"/>
      <c r="D54" s="82"/>
      <c r="E54" s="82"/>
      <c r="F54" s="82"/>
      <c r="G54" s="82"/>
      <c r="H54" s="82"/>
      <c r="I54" s="82"/>
      <c r="J54" s="82"/>
      <c r="K54" s="82"/>
      <c r="L54" s="82"/>
      <c r="M54" s="82"/>
      <c r="N54" s="82"/>
      <c r="O54" s="83"/>
    </row>
    <row r="55" spans="2:15" ht="15.9" customHeight="1" x14ac:dyDescent="0.3">
      <c r="B55" s="81"/>
      <c r="C55" s="82"/>
      <c r="D55" s="82"/>
      <c r="E55" s="82"/>
      <c r="F55" s="82"/>
      <c r="G55" s="82"/>
      <c r="H55" s="82"/>
      <c r="I55" s="82"/>
      <c r="J55" s="82"/>
      <c r="K55" s="82"/>
      <c r="L55" s="82"/>
      <c r="M55" s="82"/>
      <c r="N55" s="82"/>
      <c r="O55" s="83"/>
    </row>
    <row r="56" spans="2:15" ht="15.9" customHeight="1" x14ac:dyDescent="0.3">
      <c r="B56" s="81"/>
      <c r="C56" s="82"/>
      <c r="D56" s="82"/>
      <c r="E56" s="82"/>
      <c r="F56" s="82"/>
      <c r="G56" s="82"/>
      <c r="H56" s="82"/>
      <c r="I56" s="82"/>
      <c r="J56" s="82"/>
      <c r="K56" s="82"/>
      <c r="L56" s="82"/>
      <c r="M56" s="82"/>
      <c r="N56" s="82"/>
      <c r="O56" s="83"/>
    </row>
    <row r="57" spans="2:15" ht="15.9" customHeight="1" x14ac:dyDescent="0.3">
      <c r="B57" s="81"/>
      <c r="C57" s="82"/>
      <c r="D57" s="82"/>
      <c r="E57" s="82"/>
      <c r="F57" s="82"/>
      <c r="G57" s="82"/>
      <c r="H57" s="82"/>
      <c r="I57" s="82"/>
      <c r="J57" s="82"/>
      <c r="K57" s="82"/>
      <c r="L57" s="82"/>
      <c r="M57" s="82"/>
      <c r="N57" s="82"/>
      <c r="O57" s="83"/>
    </row>
    <row r="58" spans="2:15" ht="15.9" customHeight="1" x14ac:dyDescent="0.3">
      <c r="B58" s="81"/>
      <c r="C58" s="82"/>
      <c r="D58" s="82"/>
      <c r="E58" s="82"/>
      <c r="F58" s="82"/>
      <c r="G58" s="82"/>
      <c r="H58" s="82"/>
      <c r="I58" s="82"/>
      <c r="J58" s="82"/>
      <c r="K58" s="82"/>
      <c r="L58" s="82"/>
      <c r="M58" s="82"/>
      <c r="N58" s="82"/>
      <c r="O58" s="83"/>
    </row>
    <row r="59" spans="2:15" ht="15.9" customHeight="1" x14ac:dyDescent="0.3">
      <c r="B59" s="81"/>
      <c r="C59" s="82"/>
      <c r="D59" s="82"/>
      <c r="E59" s="82"/>
      <c r="F59" s="82"/>
      <c r="G59" s="82"/>
      <c r="H59" s="82"/>
      <c r="I59" s="82"/>
      <c r="J59" s="82"/>
      <c r="K59" s="82"/>
      <c r="L59" s="82"/>
      <c r="M59" s="82"/>
      <c r="N59" s="82"/>
      <c r="O59" s="83"/>
    </row>
    <row r="60" spans="2:15" ht="15.9" customHeight="1" x14ac:dyDescent="0.3">
      <c r="B60" s="81"/>
      <c r="C60" s="82"/>
      <c r="D60" s="82"/>
      <c r="E60" s="82"/>
      <c r="F60" s="82"/>
      <c r="G60" s="82"/>
      <c r="H60" s="82"/>
      <c r="I60" s="82"/>
      <c r="J60" s="82"/>
      <c r="K60" s="82"/>
      <c r="L60" s="82"/>
      <c r="M60" s="82"/>
      <c r="N60" s="82"/>
      <c r="O60" s="83"/>
    </row>
    <row r="61" spans="2:15" ht="15.9" customHeight="1" x14ac:dyDescent="0.3">
      <c r="B61" s="81"/>
      <c r="C61" s="82"/>
      <c r="D61" s="82"/>
      <c r="E61" s="82"/>
      <c r="F61" s="82"/>
      <c r="G61" s="82"/>
      <c r="H61" s="82"/>
      <c r="I61" s="82"/>
      <c r="J61" s="82"/>
      <c r="K61" s="82"/>
      <c r="L61" s="82"/>
      <c r="M61" s="82"/>
      <c r="N61" s="82"/>
      <c r="O61" s="83"/>
    </row>
    <row r="62" spans="2:15" ht="15.9" customHeight="1" x14ac:dyDescent="0.3">
      <c r="B62" s="81"/>
      <c r="C62" s="82"/>
      <c r="D62" s="82"/>
      <c r="E62" s="82"/>
      <c r="F62" s="82"/>
      <c r="G62" s="82"/>
      <c r="H62" s="82"/>
      <c r="I62" s="82"/>
      <c r="J62" s="82"/>
      <c r="K62" s="82"/>
      <c r="L62" s="82"/>
      <c r="M62" s="82"/>
      <c r="N62" s="82"/>
      <c r="O62" s="83"/>
    </row>
    <row r="63" spans="2:15" ht="15.9" customHeight="1" x14ac:dyDescent="0.3">
      <c r="B63" s="81"/>
      <c r="C63" s="82"/>
      <c r="D63" s="82"/>
      <c r="E63" s="82"/>
      <c r="F63" s="82"/>
      <c r="G63" s="82"/>
      <c r="H63" s="82"/>
      <c r="I63" s="82"/>
      <c r="J63" s="82"/>
      <c r="K63" s="82"/>
      <c r="L63" s="82"/>
      <c r="M63" s="82"/>
      <c r="N63" s="82"/>
      <c r="O63" s="83"/>
    </row>
    <row r="64" spans="2:15" ht="15.9" customHeight="1" x14ac:dyDescent="0.3">
      <c r="B64" s="81"/>
      <c r="C64" s="82"/>
      <c r="D64" s="82"/>
      <c r="E64" s="82"/>
      <c r="F64" s="82"/>
      <c r="G64" s="82"/>
      <c r="H64" s="82"/>
      <c r="I64" s="82"/>
      <c r="J64" s="82"/>
      <c r="K64" s="82"/>
      <c r="L64" s="82"/>
      <c r="M64" s="82"/>
      <c r="N64" s="82"/>
      <c r="O64" s="83"/>
    </row>
    <row r="65" spans="2:15" ht="15.9" customHeight="1" x14ac:dyDescent="0.3">
      <c r="B65" s="81"/>
      <c r="C65" s="82"/>
      <c r="D65" s="82"/>
      <c r="E65" s="82"/>
      <c r="F65" s="82"/>
      <c r="G65" s="82"/>
      <c r="H65" s="82"/>
      <c r="I65" s="82"/>
      <c r="J65" s="82"/>
      <c r="K65" s="82"/>
      <c r="L65" s="82"/>
      <c r="M65" s="82"/>
      <c r="N65" s="82"/>
      <c r="O65" s="83"/>
    </row>
    <row r="66" spans="2:15" ht="15.9" customHeight="1" x14ac:dyDescent="0.3">
      <c r="B66" s="81"/>
      <c r="C66" s="82"/>
      <c r="D66" s="82"/>
      <c r="E66" s="82"/>
      <c r="F66" s="82"/>
      <c r="G66" s="82"/>
      <c r="H66" s="82"/>
      <c r="I66" s="82"/>
      <c r="J66" s="82"/>
      <c r="K66" s="82"/>
      <c r="L66" s="82"/>
      <c r="M66" s="82"/>
      <c r="N66" s="82"/>
      <c r="O66" s="83"/>
    </row>
    <row r="67" spans="2:15" ht="15.9" customHeight="1" x14ac:dyDescent="0.3">
      <c r="B67" s="84"/>
      <c r="C67" s="85"/>
      <c r="D67" s="85"/>
      <c r="E67" s="85"/>
      <c r="F67" s="85"/>
      <c r="G67" s="85"/>
      <c r="H67" s="85"/>
      <c r="I67" s="85"/>
      <c r="J67" s="85"/>
      <c r="K67" s="85"/>
      <c r="L67" s="85"/>
      <c r="M67" s="85"/>
      <c r="N67" s="85"/>
      <c r="O67" s="86"/>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tabColor rgb="FF92D050"/>
  </sheetPr>
  <dimension ref="A1:LK289"/>
  <sheetViews>
    <sheetView showGridLines="0" zoomScale="55" zoomScaleNormal="55" workbookViewId="0">
      <pane xSplit="2" ySplit="3" topLeftCell="KH245" activePane="bottomRight" state="frozen"/>
      <selection activeCell="B45" sqref="B45:O60"/>
      <selection pane="topRight" activeCell="B45" sqref="B45:O60"/>
      <selection pane="bottomLeft" activeCell="B45" sqref="B45:O60"/>
      <selection pane="bottomRight" activeCell="LF257" sqref="LF257"/>
    </sheetView>
  </sheetViews>
  <sheetFormatPr baseColWidth="10" defaultColWidth="11.44140625"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206" max="210" width="11.44140625" style="58"/>
    <col min="213" max="224" width="11.44140625" style="64"/>
    <col min="227" max="231" width="11.44140625" style="64"/>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69" max="280" width="11.44140625" style="64"/>
    <col min="283" max="294" width="11.44140625" style="76"/>
    <col min="297" max="308" width="11.44140625" style="76"/>
    <col min="316" max="322" width="11.44140625" style="76"/>
  </cols>
  <sheetData>
    <row r="1" spans="1:322"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c r="LF1" s="76" t="s">
        <v>262</v>
      </c>
    </row>
    <row r="2" spans="1:322"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c r="LF2" s="76" t="s">
        <v>0</v>
      </c>
    </row>
    <row r="3" spans="1:322"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c r="LF3" s="73" t="s">
        <v>407</v>
      </c>
    </row>
    <row r="4" spans="1:322"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row>
    <row r="5" spans="1:322"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row>
    <row r="6" spans="1:322"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row>
    <row r="7" spans="1:322"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row>
    <row r="8" spans="1:322"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row>
    <row r="9" spans="1:322"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row>
    <row r="10" spans="1:322"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c r="LF10" s="76" t="s">
        <v>12</v>
      </c>
      <c r="LG10" s="76">
        <v>0</v>
      </c>
      <c r="LH10" s="76">
        <v>0</v>
      </c>
      <c r="LI10" s="76">
        <v>0</v>
      </c>
      <c r="LJ10" s="76">
        <v>0</v>
      </c>
    </row>
    <row r="11" spans="1:322"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row>
    <row r="12" spans="1:322"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row>
    <row r="13" spans="1:322"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0.05</v>
      </c>
      <c r="LH13" s="76">
        <v>0</v>
      </c>
      <c r="LI13" s="76">
        <v>0</v>
      </c>
      <c r="LJ13" s="76">
        <v>0.34</v>
      </c>
    </row>
    <row r="14" spans="1:322"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row>
    <row r="15" spans="1:322"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row>
    <row r="16" spans="1:322"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c r="LF16" s="76" t="s">
        <v>18</v>
      </c>
      <c r="LG16" s="76">
        <v>0</v>
      </c>
      <c r="LH16" s="76">
        <v>0</v>
      </c>
      <c r="LI16" s="76">
        <v>0</v>
      </c>
      <c r="LJ16" s="76">
        <v>0</v>
      </c>
    </row>
    <row r="17" spans="1:322"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row>
    <row r="18" spans="1:322"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row>
    <row r="19" spans="1:322"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row>
    <row r="20" spans="1:322"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row>
    <row r="21" spans="1:322"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row>
    <row r="22" spans="1:322"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c r="LF22" s="76" t="s">
        <v>24</v>
      </c>
      <c r="LG22" s="76">
        <v>0</v>
      </c>
      <c r="LH22" s="76">
        <v>0</v>
      </c>
      <c r="LI22" s="76">
        <v>0</v>
      </c>
      <c r="LJ22" s="76">
        <v>0</v>
      </c>
    </row>
    <row r="23" spans="1:322"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row>
    <row r="24" spans="1:322"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row>
    <row r="25" spans="1:322"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row>
    <row r="26" spans="1:322"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row>
    <row r="27" spans="1:322"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c r="LF27" s="76" t="s">
        <v>29</v>
      </c>
      <c r="LG27" s="76">
        <v>0.08</v>
      </c>
      <c r="LH27" s="76">
        <v>0</v>
      </c>
      <c r="LI27" s="76">
        <v>0.13</v>
      </c>
      <c r="LJ27" s="76">
        <v>0</v>
      </c>
    </row>
    <row r="28" spans="1:322"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c r="LF28" s="76" t="s">
        <v>30</v>
      </c>
      <c r="LG28" s="76">
        <v>0.1</v>
      </c>
      <c r="LH28" s="76">
        <v>0</v>
      </c>
      <c r="LI28" s="76">
        <v>0</v>
      </c>
      <c r="LJ28" s="76">
        <v>0</v>
      </c>
    </row>
    <row r="29" spans="1:322"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0.08</v>
      </c>
      <c r="LH29" s="76">
        <v>0</v>
      </c>
      <c r="LI29" s="76">
        <v>0</v>
      </c>
      <c r="LJ29" s="76">
        <v>0.59</v>
      </c>
    </row>
    <row r="30" spans="1:322"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c r="LF30" s="76" t="s">
        <v>32</v>
      </c>
      <c r="LG30" s="76">
        <v>0.03</v>
      </c>
      <c r="LH30" s="76">
        <v>0.16</v>
      </c>
      <c r="LI30" s="76">
        <v>0</v>
      </c>
      <c r="LJ30" s="76">
        <v>0</v>
      </c>
    </row>
    <row r="31" spans="1:322"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c r="LF31" s="76" t="s">
        <v>33</v>
      </c>
      <c r="LG31" s="76">
        <v>0</v>
      </c>
      <c r="LH31" s="76">
        <v>0</v>
      </c>
      <c r="LI31" s="76">
        <v>0</v>
      </c>
      <c r="LJ31" s="76">
        <v>0</v>
      </c>
    </row>
    <row r="32" spans="1:322"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row>
    <row r="33" spans="1:322"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c r="LF33" s="76" t="s">
        <v>35</v>
      </c>
      <c r="LG33" s="76">
        <v>0.05</v>
      </c>
      <c r="LH33" s="76">
        <v>0</v>
      </c>
      <c r="LI33" s="76">
        <v>0</v>
      </c>
      <c r="LJ33" s="76">
        <v>0.38</v>
      </c>
    </row>
    <row r="34" spans="1:322"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c r="LF34" s="76" t="s">
        <v>36</v>
      </c>
      <c r="LG34" s="76">
        <v>0</v>
      </c>
      <c r="LH34" s="76">
        <v>0</v>
      </c>
      <c r="LI34" s="76">
        <v>0</v>
      </c>
      <c r="LJ34" s="76">
        <v>0</v>
      </c>
    </row>
    <row r="35" spans="1:322"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c r="LF35" s="76" t="s">
        <v>37</v>
      </c>
      <c r="LG35" s="76">
        <v>0</v>
      </c>
      <c r="LH35" s="76">
        <v>0</v>
      </c>
      <c r="LI35" s="76">
        <v>0</v>
      </c>
      <c r="LJ35" s="76">
        <v>0</v>
      </c>
    </row>
    <row r="36" spans="1:322"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c r="LF36" s="76" t="s">
        <v>38</v>
      </c>
      <c r="LG36" s="76">
        <v>0.03</v>
      </c>
      <c r="LH36" s="76">
        <v>0.13</v>
      </c>
      <c r="LI36" s="76">
        <v>0</v>
      </c>
      <c r="LJ36" s="76">
        <v>0</v>
      </c>
    </row>
    <row r="37" spans="1:322"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row>
    <row r="38" spans="1:322"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c r="LF38" s="76" t="s">
        <v>40</v>
      </c>
      <c r="LG38" s="76">
        <v>0</v>
      </c>
      <c r="LH38" s="76">
        <v>0</v>
      </c>
      <c r="LI38" s="76">
        <v>0</v>
      </c>
      <c r="LJ38" s="76">
        <v>0</v>
      </c>
    </row>
    <row r="39" spans="1:322"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c r="LF39" s="76" t="s">
        <v>41</v>
      </c>
      <c r="LG39" s="76">
        <v>0</v>
      </c>
      <c r="LH39" s="76">
        <v>0</v>
      </c>
      <c r="LI39" s="76">
        <v>0</v>
      </c>
      <c r="LJ39" s="76">
        <v>0</v>
      </c>
    </row>
    <row r="40" spans="1:322"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c r="LF40" s="76" t="s">
        <v>42</v>
      </c>
      <c r="LG40" s="76">
        <v>0.03</v>
      </c>
      <c r="LH40" s="76">
        <v>0.12</v>
      </c>
      <c r="LI40" s="76">
        <v>0</v>
      </c>
      <c r="LJ40" s="76">
        <v>0</v>
      </c>
    </row>
    <row r="41" spans="1:322"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c r="LF41" s="76" t="s">
        <v>43</v>
      </c>
      <c r="LG41" s="76">
        <v>0.11</v>
      </c>
      <c r="LH41" s="76">
        <v>0</v>
      </c>
      <c r="LI41" s="76">
        <v>0</v>
      </c>
      <c r="LJ41" s="76">
        <v>0</v>
      </c>
    </row>
    <row r="42" spans="1:322"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c r="LF42" s="76" t="s">
        <v>44</v>
      </c>
      <c r="LG42" s="76">
        <v>0.05</v>
      </c>
      <c r="LH42" s="76">
        <v>0.25</v>
      </c>
      <c r="LI42" s="76">
        <v>0</v>
      </c>
      <c r="LJ42" s="76">
        <v>0</v>
      </c>
    </row>
    <row r="43" spans="1:322"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c r="LF43" s="76" t="s">
        <v>45</v>
      </c>
      <c r="LG43" s="76">
        <v>0.11</v>
      </c>
      <c r="LH43" s="76">
        <v>0</v>
      </c>
      <c r="LI43" s="76">
        <v>0.2</v>
      </c>
      <c r="LJ43" s="76">
        <v>0</v>
      </c>
    </row>
    <row r="44" spans="1:322"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c r="LF44" s="76" t="s">
        <v>46</v>
      </c>
      <c r="LG44" s="76">
        <v>2.46</v>
      </c>
      <c r="LH44" s="76">
        <v>3.47</v>
      </c>
      <c r="LI44" s="76">
        <v>1.58</v>
      </c>
      <c r="LJ44" s="76">
        <v>5.83</v>
      </c>
    </row>
    <row r="45" spans="1:322"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c r="LF45" s="76" t="s">
        <v>47</v>
      </c>
      <c r="LG45" s="76">
        <v>0.3</v>
      </c>
      <c r="LH45" s="76">
        <v>0.25</v>
      </c>
      <c r="LI45" s="76">
        <v>0</v>
      </c>
      <c r="LJ45" s="76">
        <v>0.46</v>
      </c>
    </row>
    <row r="46" spans="1:322"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c r="LF46" s="76" t="s">
        <v>48</v>
      </c>
      <c r="LG46" s="76">
        <v>3.18</v>
      </c>
      <c r="LH46" s="76">
        <v>12.36</v>
      </c>
      <c r="LI46" s="76">
        <v>0.54</v>
      </c>
      <c r="LJ46" s="76">
        <v>0.49</v>
      </c>
    </row>
    <row r="47" spans="1:322"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c r="LF47" s="76" t="s">
        <v>49</v>
      </c>
      <c r="LG47" s="76">
        <v>10.67</v>
      </c>
      <c r="LH47" s="76">
        <v>1.02</v>
      </c>
      <c r="LI47" s="76">
        <v>14.18</v>
      </c>
      <c r="LJ47" s="76">
        <v>13.06</v>
      </c>
    </row>
    <row r="48" spans="1:322"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c r="LF48" s="76" t="s">
        <v>50</v>
      </c>
      <c r="LG48" s="76">
        <v>2.1800000000000002</v>
      </c>
      <c r="LH48" s="76">
        <v>6.62</v>
      </c>
      <c r="LI48" s="76">
        <v>0.71</v>
      </c>
      <c r="LJ48" s="76">
        <v>2.37</v>
      </c>
    </row>
    <row r="49" spans="1:322"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c r="LF49" s="76" t="s">
        <v>51</v>
      </c>
      <c r="LG49" s="76">
        <v>0.8</v>
      </c>
      <c r="LH49" s="76">
        <v>1.77</v>
      </c>
      <c r="LI49" s="76">
        <v>0.57999999999999996</v>
      </c>
      <c r="LJ49" s="76">
        <v>0.44</v>
      </c>
    </row>
    <row r="50" spans="1:322"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c r="LF50" s="76" t="s">
        <v>52</v>
      </c>
      <c r="LG50" s="76">
        <v>7.79</v>
      </c>
      <c r="LH50" s="76">
        <v>17.850000000000001</v>
      </c>
      <c r="LI50" s="76">
        <v>3.01</v>
      </c>
      <c r="LJ50" s="76">
        <v>13.04</v>
      </c>
    </row>
    <row r="51" spans="1:322"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c r="LF51" s="76" t="s">
        <v>53</v>
      </c>
      <c r="LG51" s="76">
        <v>22.17</v>
      </c>
      <c r="LH51" s="76">
        <v>2.59</v>
      </c>
      <c r="LI51" s="76">
        <v>36.450000000000003</v>
      </c>
      <c r="LJ51" s="76">
        <v>2.2200000000000002</v>
      </c>
    </row>
    <row r="52" spans="1:322"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c r="LF52" s="76" t="s">
        <v>54</v>
      </c>
      <c r="LG52" s="76">
        <v>2.36</v>
      </c>
      <c r="LH52" s="76">
        <v>3.44</v>
      </c>
      <c r="LI52" s="76">
        <v>1.23</v>
      </c>
      <c r="LJ52" s="76">
        <v>4.1900000000000004</v>
      </c>
    </row>
    <row r="53" spans="1:322"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c r="LF53" s="76" t="s">
        <v>55</v>
      </c>
      <c r="LG53" s="76">
        <v>6.64</v>
      </c>
      <c r="LH53" s="76">
        <v>2.36</v>
      </c>
      <c r="LI53" s="76">
        <v>3.59</v>
      </c>
      <c r="LJ53" s="76">
        <v>25.65</v>
      </c>
    </row>
    <row r="54" spans="1:322"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c r="LF54" s="76" t="s">
        <v>56</v>
      </c>
      <c r="LG54" s="76">
        <v>5.83</v>
      </c>
      <c r="LH54" s="76">
        <v>4.62</v>
      </c>
      <c r="LI54" s="76">
        <v>5.88</v>
      </c>
      <c r="LJ54" s="76">
        <v>9.86</v>
      </c>
    </row>
    <row r="55" spans="1:322"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c r="LF55" s="76" t="s">
        <v>57</v>
      </c>
      <c r="LG55" s="76">
        <v>2.29</v>
      </c>
      <c r="LH55" s="76">
        <v>2.58</v>
      </c>
      <c r="LI55" s="76">
        <v>2.69</v>
      </c>
      <c r="LJ55" s="76">
        <v>0.3</v>
      </c>
    </row>
    <row r="56" spans="1:322"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c r="LF56" s="76" t="s">
        <v>58</v>
      </c>
      <c r="LG56" s="76">
        <v>3.91</v>
      </c>
      <c r="LH56" s="76">
        <v>0.99</v>
      </c>
      <c r="LI56" s="76">
        <v>4.5</v>
      </c>
      <c r="LJ56" s="76">
        <v>6.82</v>
      </c>
    </row>
    <row r="57" spans="1:322"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c r="LF57" s="76" t="s">
        <v>59</v>
      </c>
      <c r="LG57" s="76">
        <v>0.32</v>
      </c>
      <c r="LH57" s="76">
        <v>0.75</v>
      </c>
      <c r="LI57" s="76">
        <v>0.12</v>
      </c>
      <c r="LJ57" s="76">
        <v>0</v>
      </c>
    </row>
    <row r="58" spans="1:322"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c r="LF58" s="76" t="s">
        <v>60</v>
      </c>
      <c r="LG58" s="76">
        <v>3.02</v>
      </c>
      <c r="LH58" s="76">
        <v>2.2200000000000002</v>
      </c>
      <c r="LI58" s="76">
        <v>3.51</v>
      </c>
      <c r="LJ58" s="76">
        <v>1.58</v>
      </c>
    </row>
    <row r="59" spans="1:322"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c r="LF59" s="76" t="s">
        <v>61</v>
      </c>
      <c r="LG59" s="76">
        <v>1.29</v>
      </c>
      <c r="LH59" s="76">
        <v>1.59</v>
      </c>
      <c r="LI59" s="76">
        <v>0.99</v>
      </c>
      <c r="LJ59" s="76">
        <v>0.21</v>
      </c>
    </row>
    <row r="60" spans="1:322"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c r="LF60" s="76" t="s">
        <v>62</v>
      </c>
      <c r="LG60" s="76">
        <v>0.84</v>
      </c>
      <c r="LH60" s="76">
        <v>2.5</v>
      </c>
      <c r="LI60" s="76">
        <v>0.55000000000000004</v>
      </c>
      <c r="LJ60" s="76">
        <v>0</v>
      </c>
    </row>
    <row r="61" spans="1:322"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c r="LF61" s="76" t="s">
        <v>63</v>
      </c>
      <c r="LG61" s="76">
        <v>0.53</v>
      </c>
      <c r="LH61" s="76">
        <v>2.12</v>
      </c>
      <c r="LI61" s="76">
        <v>0</v>
      </c>
      <c r="LJ61" s="76">
        <v>0.56999999999999995</v>
      </c>
    </row>
    <row r="62" spans="1:322"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c r="LF62" s="76" t="s">
        <v>64</v>
      </c>
      <c r="LG62" s="76">
        <v>2.2000000000000002</v>
      </c>
      <c r="LH62" s="76">
        <v>0.67</v>
      </c>
      <c r="LI62" s="76">
        <v>2.84</v>
      </c>
      <c r="LJ62" s="76">
        <v>2.59</v>
      </c>
    </row>
    <row r="63" spans="1:322"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c r="LF63" s="76" t="s">
        <v>65</v>
      </c>
      <c r="LG63" s="76">
        <v>0.17</v>
      </c>
      <c r="LH63" s="76">
        <v>0.15</v>
      </c>
      <c r="LI63" s="76">
        <v>0.19</v>
      </c>
      <c r="LJ63" s="76">
        <v>0</v>
      </c>
    </row>
    <row r="64" spans="1:322"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c r="LF64" s="76" t="s">
        <v>66</v>
      </c>
      <c r="LG64" s="76">
        <v>5.17</v>
      </c>
      <c r="LH64" s="76">
        <v>4.24</v>
      </c>
      <c r="LI64" s="76">
        <v>5.15</v>
      </c>
      <c r="LJ64" s="76">
        <v>5.54</v>
      </c>
    </row>
    <row r="65" spans="1:322"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c r="LF65" s="76" t="s">
        <v>67</v>
      </c>
      <c r="LG65" s="76">
        <v>0.85</v>
      </c>
      <c r="LH65" s="76">
        <v>0.12</v>
      </c>
      <c r="LI65" s="76">
        <v>0.89</v>
      </c>
      <c r="LJ65" s="76">
        <v>0.23</v>
      </c>
    </row>
    <row r="66" spans="1:322"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c r="LF66" s="76" t="s">
        <v>68</v>
      </c>
      <c r="LG66" s="76">
        <v>0.57999999999999996</v>
      </c>
      <c r="LH66" s="76">
        <v>0</v>
      </c>
      <c r="LI66" s="76">
        <v>0.97</v>
      </c>
      <c r="LJ66" s="76">
        <v>0.17</v>
      </c>
    </row>
    <row r="67" spans="1:322"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c r="LF67" s="76" t="s">
        <v>69</v>
      </c>
      <c r="LG67" s="76">
        <v>0.18</v>
      </c>
      <c r="LH67" s="76">
        <v>0.12</v>
      </c>
      <c r="LI67" s="76">
        <v>0.09</v>
      </c>
      <c r="LJ67" s="76">
        <v>0</v>
      </c>
    </row>
    <row r="68" spans="1:322"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c r="LF68" s="76" t="s">
        <v>70</v>
      </c>
      <c r="LG68" s="76">
        <v>0.22</v>
      </c>
      <c r="LH68" s="76">
        <v>0.55000000000000004</v>
      </c>
      <c r="LI68" s="76">
        <v>0.13</v>
      </c>
      <c r="LJ68" s="76">
        <v>0</v>
      </c>
    </row>
    <row r="69" spans="1:322"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c r="LF69" s="76" t="s">
        <v>71</v>
      </c>
      <c r="LG69" s="76">
        <v>0.13</v>
      </c>
      <c r="LH69" s="76">
        <v>0</v>
      </c>
      <c r="LI69" s="76">
        <v>0.23</v>
      </c>
      <c r="LJ69" s="76">
        <v>0</v>
      </c>
    </row>
    <row r="70" spans="1:322"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c r="LF70" s="76" t="s">
        <v>72</v>
      </c>
      <c r="LG70" s="76">
        <v>0.76</v>
      </c>
      <c r="LH70" s="76">
        <v>0.2</v>
      </c>
      <c r="LI70" s="76">
        <v>0.9</v>
      </c>
      <c r="LJ70" s="76">
        <v>0</v>
      </c>
    </row>
    <row r="71" spans="1:322"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c r="LF71" s="76" t="s">
        <v>73</v>
      </c>
      <c r="LG71" s="76">
        <v>0.37</v>
      </c>
      <c r="LH71" s="76">
        <v>0.46</v>
      </c>
      <c r="LI71" s="76">
        <v>0.47</v>
      </c>
      <c r="LJ71" s="76">
        <v>0</v>
      </c>
    </row>
    <row r="72" spans="1:322"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c r="LF72" s="76" t="s">
        <v>74</v>
      </c>
      <c r="LG72" s="76">
        <v>0.65</v>
      </c>
      <c r="LH72" s="76">
        <v>1.37</v>
      </c>
      <c r="LI72" s="76">
        <v>0.56000000000000005</v>
      </c>
      <c r="LJ72" s="76">
        <v>0</v>
      </c>
    </row>
    <row r="73" spans="1:322"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c r="LF73" s="76" t="s">
        <v>75</v>
      </c>
      <c r="LG73" s="76">
        <v>0.42</v>
      </c>
      <c r="LH73" s="76">
        <v>0.4</v>
      </c>
      <c r="LI73" s="76">
        <v>0.33</v>
      </c>
      <c r="LJ73" s="76">
        <v>0</v>
      </c>
    </row>
    <row r="74" spans="1:322"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c r="LF74" s="76" t="s">
        <v>76</v>
      </c>
      <c r="LG74" s="76">
        <v>0.86</v>
      </c>
      <c r="LH74" s="76">
        <v>0.64</v>
      </c>
      <c r="LI74" s="76">
        <v>1.1599999999999999</v>
      </c>
      <c r="LJ74" s="76">
        <v>0.41</v>
      </c>
    </row>
    <row r="75" spans="1:322"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c r="LF75" s="76" t="s">
        <v>77</v>
      </c>
      <c r="LG75" s="76">
        <v>0.53</v>
      </c>
      <c r="LH75" s="76">
        <v>0.75</v>
      </c>
      <c r="LI75" s="76">
        <v>0.43</v>
      </c>
      <c r="LJ75" s="76">
        <v>0</v>
      </c>
    </row>
    <row r="76" spans="1:322"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c r="LF76" s="76" t="s">
        <v>78</v>
      </c>
      <c r="LG76" s="76">
        <v>0.27</v>
      </c>
      <c r="LH76" s="76">
        <v>0</v>
      </c>
      <c r="LI76" s="76">
        <v>0.47</v>
      </c>
      <c r="LJ76" s="76">
        <v>0</v>
      </c>
    </row>
    <row r="77" spans="1:322"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c r="LF77" s="76" t="s">
        <v>79</v>
      </c>
      <c r="LG77" s="76">
        <v>0.21</v>
      </c>
      <c r="LH77" s="76">
        <v>0.47</v>
      </c>
      <c r="LI77" s="76">
        <v>0.14000000000000001</v>
      </c>
      <c r="LJ77" s="76">
        <v>0.24</v>
      </c>
    </row>
    <row r="78" spans="1:322"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c r="LF78" s="76" t="s">
        <v>80</v>
      </c>
      <c r="LG78" s="76">
        <v>0.42</v>
      </c>
      <c r="LH78" s="76">
        <v>0.56000000000000005</v>
      </c>
      <c r="LI78" s="76">
        <v>0.42</v>
      </c>
      <c r="LJ78" s="76">
        <v>0</v>
      </c>
    </row>
    <row r="79" spans="1:322"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c r="LF79" s="76" t="s">
        <v>81</v>
      </c>
      <c r="LG79" s="76">
        <v>0.24</v>
      </c>
      <c r="LH79" s="76">
        <v>0</v>
      </c>
      <c r="LI79" s="76">
        <v>0.15</v>
      </c>
      <c r="LJ79" s="76">
        <v>0</v>
      </c>
    </row>
    <row r="80" spans="1:322"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c r="LF80" s="76" t="s">
        <v>82</v>
      </c>
      <c r="LG80" s="76">
        <v>1.68</v>
      </c>
      <c r="LH80" s="76">
        <v>6.13</v>
      </c>
      <c r="LI80" s="76">
        <v>0.28000000000000003</v>
      </c>
      <c r="LJ80" s="76">
        <v>0.34</v>
      </c>
    </row>
    <row r="81" spans="1:322"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c r="LF81" s="76" t="s">
        <v>83</v>
      </c>
      <c r="LG81" s="76">
        <v>0.03</v>
      </c>
      <c r="LH81" s="76">
        <v>0</v>
      </c>
      <c r="LI81" s="76">
        <v>0.05</v>
      </c>
      <c r="LJ81" s="76">
        <v>0</v>
      </c>
    </row>
    <row r="82" spans="1:322"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c r="LF82" s="76" t="s">
        <v>84</v>
      </c>
      <c r="LG82" s="76">
        <v>0.13</v>
      </c>
      <c r="LH82" s="76">
        <v>0</v>
      </c>
      <c r="LI82" s="76">
        <v>0</v>
      </c>
      <c r="LJ82" s="76">
        <v>0</v>
      </c>
    </row>
    <row r="83" spans="1:322"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c r="LF83" s="76" t="s">
        <v>85</v>
      </c>
      <c r="LG83" s="76">
        <v>0.05</v>
      </c>
      <c r="LH83" s="76">
        <v>0.23</v>
      </c>
      <c r="LI83" s="76">
        <v>0</v>
      </c>
      <c r="LJ83" s="76">
        <v>0</v>
      </c>
    </row>
    <row r="84" spans="1:322"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c r="LF84" s="76" t="s">
        <v>86</v>
      </c>
      <c r="LG84" s="76">
        <v>3.9</v>
      </c>
      <c r="LH84" s="76">
        <v>8.5500000000000007</v>
      </c>
      <c r="LI84" s="76">
        <v>2.2400000000000002</v>
      </c>
      <c r="LJ84" s="76">
        <v>1.74</v>
      </c>
    </row>
    <row r="85" spans="1:322"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c r="LF85" s="76" t="s">
        <v>87</v>
      </c>
      <c r="LG85" s="76">
        <v>0.16</v>
      </c>
      <c r="LH85" s="76">
        <v>0</v>
      </c>
      <c r="LI85" s="76">
        <v>0.28000000000000003</v>
      </c>
      <c r="LJ85" s="76">
        <v>0</v>
      </c>
    </row>
    <row r="86" spans="1:322"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c r="LF86" s="76" t="s">
        <v>88</v>
      </c>
      <c r="LG86" s="76">
        <v>0.09</v>
      </c>
      <c r="LH86" s="76">
        <v>0</v>
      </c>
      <c r="LI86" s="76">
        <v>0.06</v>
      </c>
      <c r="LJ86" s="76">
        <v>0.37</v>
      </c>
    </row>
    <row r="87" spans="1:322"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c r="LF87" s="76" t="s">
        <v>89</v>
      </c>
      <c r="LG87" s="76">
        <v>0.15</v>
      </c>
      <c r="LH87" s="76">
        <v>0</v>
      </c>
      <c r="LI87" s="76">
        <v>0.06</v>
      </c>
      <c r="LJ87" s="76">
        <v>0</v>
      </c>
    </row>
    <row r="88" spans="1:322"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c r="LF88" s="76" t="s">
        <v>90</v>
      </c>
      <c r="LG88" s="76">
        <v>0.18</v>
      </c>
      <c r="LH88" s="76">
        <v>0.83</v>
      </c>
      <c r="LI88" s="76">
        <v>0</v>
      </c>
      <c r="LJ88" s="76">
        <v>0</v>
      </c>
    </row>
    <row r="89" spans="1:322"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c r="LF89" s="76" t="s">
        <v>91</v>
      </c>
      <c r="LG89" s="76">
        <v>0</v>
      </c>
      <c r="LH89" s="76">
        <v>0</v>
      </c>
      <c r="LI89" s="76">
        <v>0</v>
      </c>
      <c r="LJ89" s="76">
        <v>0</v>
      </c>
    </row>
    <row r="90" spans="1:322"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0.02</v>
      </c>
      <c r="LH90" s="76">
        <v>0</v>
      </c>
      <c r="LI90" s="76">
        <v>0</v>
      </c>
      <c r="LJ90" s="76">
        <v>0</v>
      </c>
    </row>
    <row r="91" spans="1:322"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row>
    <row r="92" spans="1:322"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v>
      </c>
      <c r="LH92" s="76">
        <v>0</v>
      </c>
      <c r="LI92" s="76">
        <v>0</v>
      </c>
      <c r="LJ92" s="76">
        <v>0</v>
      </c>
    </row>
    <row r="93" spans="1:322"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row>
    <row r="94" spans="1:322"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c r="LF94" s="76" t="s">
        <v>96</v>
      </c>
      <c r="LG94" s="76">
        <v>0</v>
      </c>
      <c r="LH94" s="76">
        <v>0</v>
      </c>
      <c r="LI94" s="76">
        <v>0</v>
      </c>
      <c r="LJ94" s="76">
        <v>0</v>
      </c>
    </row>
    <row r="95" spans="1:322"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c r="LF95" s="76" t="s">
        <v>97</v>
      </c>
      <c r="LG95" s="76">
        <v>0</v>
      </c>
      <c r="LH95" s="76">
        <v>0</v>
      </c>
      <c r="LI95" s="76">
        <v>0</v>
      </c>
      <c r="LJ95" s="76">
        <v>0</v>
      </c>
    </row>
    <row r="96" spans="1:322"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row>
    <row r="97" spans="1:322"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row>
    <row r="98" spans="1:322"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c r="LF98" s="76" t="s">
        <v>100</v>
      </c>
      <c r="LG98" s="76">
        <v>0.11</v>
      </c>
      <c r="LH98" s="76">
        <v>0</v>
      </c>
      <c r="LI98" s="76">
        <v>0</v>
      </c>
      <c r="LJ98" s="76">
        <v>0</v>
      </c>
    </row>
    <row r="99" spans="1:322"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c r="LF99" s="76" t="s">
        <v>101</v>
      </c>
      <c r="LG99" s="76">
        <v>0</v>
      </c>
      <c r="LH99" s="76">
        <v>0</v>
      </c>
      <c r="LI99" s="76">
        <v>0</v>
      </c>
      <c r="LJ99" s="76">
        <v>0</v>
      </c>
    </row>
    <row r="100" spans="1:322"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c r="LF100" s="76" t="s">
        <v>102</v>
      </c>
      <c r="LG100" s="76">
        <v>0.06</v>
      </c>
      <c r="LH100" s="76">
        <v>0</v>
      </c>
      <c r="LI100" s="76">
        <v>0.1</v>
      </c>
      <c r="LJ100" s="76">
        <v>0</v>
      </c>
    </row>
    <row r="101" spans="1:322"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c r="LF101" s="76" t="s">
        <v>103</v>
      </c>
      <c r="LG101" s="76">
        <v>0</v>
      </c>
      <c r="LH101" s="76">
        <v>0</v>
      </c>
      <c r="LI101" s="76">
        <v>0</v>
      </c>
      <c r="LJ101" s="76">
        <v>0</v>
      </c>
    </row>
    <row r="102" spans="1:322"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v>
      </c>
      <c r="LH102" s="76">
        <v>0</v>
      </c>
      <c r="LI102" s="76">
        <v>0</v>
      </c>
      <c r="LJ102" s="76">
        <v>0</v>
      </c>
    </row>
    <row r="103" spans="1:322"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c r="LF103" s="76" t="s">
        <v>105</v>
      </c>
      <c r="LG103" s="76">
        <v>0</v>
      </c>
      <c r="LH103" s="76">
        <v>0</v>
      </c>
      <c r="LI103" s="76">
        <v>0</v>
      </c>
      <c r="LJ103" s="76">
        <v>0</v>
      </c>
    </row>
    <row r="104" spans="1:322"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c r="LF104" s="76" t="s">
        <v>106</v>
      </c>
      <c r="LG104" s="76">
        <v>0.05</v>
      </c>
      <c r="LH104" s="76">
        <v>0</v>
      </c>
      <c r="LI104" s="76">
        <v>0</v>
      </c>
      <c r="LJ104" s="76">
        <v>0</v>
      </c>
    </row>
    <row r="105" spans="1:322"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c r="LF105" s="76" t="s">
        <v>107</v>
      </c>
      <c r="LG105" s="76">
        <v>0.03</v>
      </c>
      <c r="LH105" s="76">
        <v>0</v>
      </c>
      <c r="LI105" s="76">
        <v>0.04</v>
      </c>
      <c r="LJ105" s="76">
        <v>0</v>
      </c>
    </row>
    <row r="106" spans="1:322"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row>
    <row r="107" spans="1:322"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row>
    <row r="108" spans="1:322"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row>
    <row r="109" spans="1:322"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row>
    <row r="110" spans="1:322"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row>
    <row r="111" spans="1:322"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row>
    <row r="112" spans="1:322"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c r="LF112" s="76" t="s">
        <v>114</v>
      </c>
      <c r="LG112" s="76">
        <v>0</v>
      </c>
      <c r="LH112" s="76">
        <v>0</v>
      </c>
      <c r="LI112" s="76">
        <v>0</v>
      </c>
      <c r="LJ112" s="76">
        <v>0</v>
      </c>
    </row>
    <row r="113" spans="1:322"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v>
      </c>
      <c r="LH113" s="76">
        <v>0</v>
      </c>
      <c r="LI113" s="76">
        <v>0</v>
      </c>
      <c r="LJ113" s="76">
        <v>0</v>
      </c>
    </row>
    <row r="114" spans="1:322"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c r="LF114" s="76" t="s">
        <v>116</v>
      </c>
      <c r="LG114" s="76">
        <v>0</v>
      </c>
      <c r="LH114" s="76">
        <v>0</v>
      </c>
      <c r="LI114" s="76">
        <v>0</v>
      </c>
      <c r="LJ114" s="76">
        <v>0</v>
      </c>
    </row>
    <row r="115" spans="1:322"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c r="LF115" s="76" t="s">
        <v>117</v>
      </c>
      <c r="LG115" s="76">
        <v>0</v>
      </c>
      <c r="LH115" s="76">
        <v>0</v>
      </c>
      <c r="LI115" s="76">
        <v>0</v>
      </c>
      <c r="LJ115" s="76">
        <v>0</v>
      </c>
    </row>
    <row r="116" spans="1:322"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row>
    <row r="117" spans="1:322"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row>
    <row r="118" spans="1:322"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row>
    <row r="119" spans="1:322"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row>
    <row r="120" spans="1:322"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row>
    <row r="121" spans="1:322"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row>
    <row r="122" spans="1:322"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row>
    <row r="123" spans="1:322"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row>
    <row r="124" spans="1:322"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c r="LF124" s="76" t="s">
        <v>126</v>
      </c>
      <c r="LG124" s="76">
        <v>0</v>
      </c>
      <c r="LH124" s="76">
        <v>0</v>
      </c>
      <c r="LI124" s="76">
        <v>0</v>
      </c>
      <c r="LJ124" s="76">
        <v>0</v>
      </c>
    </row>
    <row r="125" spans="1:322"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row>
    <row r="126" spans="1:322"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c r="LF126" s="76" t="s">
        <v>128</v>
      </c>
      <c r="LG126" s="76">
        <v>0</v>
      </c>
      <c r="LH126" s="76">
        <v>0</v>
      </c>
      <c r="LI126" s="76">
        <v>0</v>
      </c>
      <c r="LJ126" s="76">
        <v>0</v>
      </c>
    </row>
    <row r="127" spans="1:322"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row>
    <row r="128" spans="1:322"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row>
    <row r="129" spans="1:322"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row>
    <row r="130" spans="1:322"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row>
    <row r="131" spans="1:322"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c r="LF131" s="76" t="s">
        <v>133</v>
      </c>
      <c r="LG131" s="76">
        <v>0</v>
      </c>
      <c r="LH131" s="76">
        <v>0</v>
      </c>
      <c r="LI131" s="76">
        <v>0</v>
      </c>
      <c r="LJ131" s="76">
        <v>0</v>
      </c>
    </row>
    <row r="132" spans="1:322"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c r="LF132" s="76" t="s">
        <v>134</v>
      </c>
      <c r="LG132" s="76">
        <v>0</v>
      </c>
      <c r="LH132" s="76">
        <v>0</v>
      </c>
      <c r="LI132" s="76">
        <v>0</v>
      </c>
      <c r="LJ132" s="76">
        <v>0</v>
      </c>
    </row>
    <row r="133" spans="1:322"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row>
    <row r="134" spans="1:322"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row>
    <row r="135" spans="1:322"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row>
    <row r="136" spans="1:322"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row>
    <row r="137" spans="1:322"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row>
    <row r="138" spans="1:322"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row>
    <row r="139" spans="1:322"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row>
    <row r="140" spans="1:322"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row>
    <row r="141" spans="1:322"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row>
    <row r="142" spans="1:322"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row>
    <row r="143" spans="1:322"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c r="LF143" s="76" t="s">
        <v>145</v>
      </c>
      <c r="LG143" s="76">
        <v>0</v>
      </c>
      <c r="LH143" s="76">
        <v>0</v>
      </c>
      <c r="LI143" s="76">
        <v>0</v>
      </c>
      <c r="LJ143" s="76">
        <v>0</v>
      </c>
    </row>
    <row r="144" spans="1:322"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row>
    <row r="145" spans="1:322"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row>
    <row r="146" spans="1:322"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row>
    <row r="147" spans="1:322"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row>
    <row r="148" spans="1:322"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row>
    <row r="149" spans="1:322"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row>
    <row r="150" spans="1:322"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row>
    <row r="151" spans="1:322"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row>
    <row r="152" spans="1:322"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row>
    <row r="153" spans="1:322"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row>
    <row r="154" spans="1:322"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row>
    <row r="155" spans="1:322"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row>
    <row r="156" spans="1:322"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row>
    <row r="157" spans="1:322"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row>
    <row r="158" spans="1:322"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row>
    <row r="159" spans="1:322"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row>
    <row r="160" spans="1:322"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row>
    <row r="161" spans="1:322"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row>
    <row r="162" spans="1:322"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row>
    <row r="163" spans="1:322"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row>
    <row r="164" spans="1:322"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row>
    <row r="165" spans="1:322"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row>
    <row r="166" spans="1:322"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row>
    <row r="167" spans="1:322"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row>
    <row r="168" spans="1:322"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row>
    <row r="169" spans="1:322"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row>
    <row r="170" spans="1:322"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row>
    <row r="171" spans="1:322"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row>
    <row r="172" spans="1:322"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row>
    <row r="173" spans="1:322"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row>
    <row r="174" spans="1:322"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row>
    <row r="175" spans="1:322"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row>
    <row r="176" spans="1:322"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row>
    <row r="177" spans="1:322"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row>
    <row r="178" spans="1:322"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row>
    <row r="179" spans="1:322"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row>
    <row r="180" spans="1:322"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row>
    <row r="181" spans="1:322"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row>
    <row r="182" spans="1:322"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row>
    <row r="183" spans="1:322"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row>
    <row r="184" spans="1:322"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c r="LF184" s="76" t="s">
        <v>186</v>
      </c>
      <c r="LG184" s="76">
        <v>0</v>
      </c>
      <c r="LH184" s="76">
        <v>0</v>
      </c>
      <c r="LI184" s="76">
        <v>0</v>
      </c>
      <c r="LJ184" s="76">
        <v>0</v>
      </c>
    </row>
    <row r="185" spans="1:322"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row>
    <row r="186" spans="1:322"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row>
    <row r="187" spans="1:322"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row>
    <row r="188" spans="1:322"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row>
    <row r="189" spans="1:322"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row>
    <row r="190" spans="1:322"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row>
    <row r="191" spans="1:322"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row>
    <row r="192" spans="1:322"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row>
    <row r="193" spans="1:322"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c r="LF193" s="76" t="s">
        <v>195</v>
      </c>
      <c r="LG193" s="76">
        <v>0</v>
      </c>
      <c r="LH193" s="76">
        <v>0</v>
      </c>
      <c r="LI193" s="76">
        <v>0</v>
      </c>
      <c r="LJ193" s="76">
        <v>0</v>
      </c>
    </row>
    <row r="194" spans="1:322"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row>
    <row r="195" spans="1:322"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row>
    <row r="196" spans="1:322"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c r="LF196" s="76" t="s">
        <v>198</v>
      </c>
      <c r="LG196" s="76">
        <v>0</v>
      </c>
      <c r="LH196" s="76">
        <v>0</v>
      </c>
      <c r="LI196" s="76">
        <v>0</v>
      </c>
      <c r="LJ196" s="76">
        <v>0</v>
      </c>
    </row>
    <row r="197" spans="1:322"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row>
    <row r="198" spans="1:322"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row>
    <row r="199" spans="1:322"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row>
    <row r="200" spans="1:322"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row>
    <row r="201" spans="1:322"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c r="LF201" s="76" t="s">
        <v>203</v>
      </c>
      <c r="LG201" s="76">
        <v>0</v>
      </c>
      <c r="LH201" s="76">
        <v>0</v>
      </c>
      <c r="LI201" s="76">
        <v>0</v>
      </c>
      <c r="LJ201" s="76">
        <v>0</v>
      </c>
    </row>
    <row r="202" spans="1:322"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row>
    <row r="203" spans="1:322"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row>
    <row r="204" spans="1:322"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c r="LF204" s="76" t="s">
        <v>206</v>
      </c>
      <c r="LG204" s="76">
        <v>0.03</v>
      </c>
      <c r="LH204" s="76">
        <v>0.16</v>
      </c>
      <c r="LI204" s="76">
        <v>0</v>
      </c>
      <c r="LJ204" s="76">
        <v>0</v>
      </c>
    </row>
    <row r="205" spans="1:322"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row>
    <row r="206" spans="1:322"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row>
    <row r="207" spans="1:322"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row>
    <row r="208" spans="1:322"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row>
    <row r="209" spans="1:322"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row>
    <row r="210" spans="1:322"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row>
    <row r="211" spans="1:322"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row>
    <row r="212" spans="1:322"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row>
    <row r="213" spans="1:322"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c r="LF213" s="76" t="s">
        <v>215</v>
      </c>
      <c r="LG213" s="76">
        <v>0</v>
      </c>
      <c r="LH213" s="76">
        <v>0</v>
      </c>
      <c r="LI213" s="76">
        <v>0</v>
      </c>
      <c r="LJ213" s="76">
        <v>0</v>
      </c>
    </row>
    <row r="214" spans="1:322"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0.23</v>
      </c>
      <c r="LH214" s="76">
        <v>0.89</v>
      </c>
      <c r="LI214" s="76">
        <v>7.0000000000000007E-2</v>
      </c>
      <c r="LJ214" s="76">
        <v>0</v>
      </c>
    </row>
    <row r="215" spans="1:322"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row>
    <row r="216" spans="1:322"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row>
    <row r="217" spans="1:322"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row>
    <row r="218" spans="1:322"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row>
    <row r="219" spans="1:322"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row>
    <row r="220" spans="1:322"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c r="LF220" s="76" t="s">
        <v>222</v>
      </c>
      <c r="LG220" s="76">
        <v>0</v>
      </c>
      <c r="LH220" s="76">
        <v>0</v>
      </c>
      <c r="LI220" s="76">
        <v>0</v>
      </c>
      <c r="LJ220" s="76">
        <v>0</v>
      </c>
    </row>
    <row r="221" spans="1:322"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row>
    <row r="222" spans="1:322"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row>
    <row r="223" spans="1:322"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row>
    <row r="224" spans="1:322"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row>
    <row r="225" spans="1:322"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c r="LF225" s="76" t="s">
        <v>227</v>
      </c>
      <c r="LG225" s="76">
        <v>0</v>
      </c>
      <c r="LH225" s="76">
        <v>0</v>
      </c>
      <c r="LI225" s="76">
        <v>0</v>
      </c>
      <c r="LJ225" s="76">
        <v>0</v>
      </c>
    </row>
    <row r="226" spans="1:322"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row>
    <row r="227" spans="1:322"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row>
    <row r="228" spans="1:322"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row>
    <row r="229" spans="1:322"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row>
    <row r="230" spans="1:322"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row>
    <row r="231" spans="1:322"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row>
    <row r="232" spans="1:322"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row>
    <row r="233" spans="1:322"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row>
    <row r="234" spans="1:322"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row>
    <row r="235" spans="1:322"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row>
    <row r="236" spans="1:322"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row>
    <row r="237" spans="1:322"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row>
    <row r="238" spans="1:322"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0.21</v>
      </c>
      <c r="LH238" s="76">
        <v>0.99</v>
      </c>
      <c r="LI238" s="76">
        <v>0</v>
      </c>
      <c r="LJ238" s="76">
        <v>0</v>
      </c>
    </row>
    <row r="239" spans="1:322"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row>
    <row r="240" spans="1:322"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row>
    <row r="241" spans="1:322"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row>
    <row r="242" spans="1:322"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0.12</v>
      </c>
      <c r="LH242" s="76">
        <v>0.57999999999999996</v>
      </c>
      <c r="LI242" s="76">
        <v>0</v>
      </c>
      <c r="LJ242" s="76">
        <v>0</v>
      </c>
    </row>
    <row r="243" spans="1:322"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row>
    <row r="244" spans="1:322"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c r="LF244" s="76" t="s">
        <v>246</v>
      </c>
      <c r="LG244" s="76">
        <v>0</v>
      </c>
      <c r="LH244" s="76">
        <v>0</v>
      </c>
      <c r="LI244" s="76">
        <v>0</v>
      </c>
      <c r="LJ244" s="76">
        <v>0</v>
      </c>
    </row>
    <row r="245" spans="1:322"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c r="LF245" s="76" t="s">
        <v>247</v>
      </c>
      <c r="LG245" s="76">
        <v>0</v>
      </c>
      <c r="LH245" s="76">
        <v>0</v>
      </c>
      <c r="LI245" s="76">
        <v>0</v>
      </c>
      <c r="LJ245" s="76">
        <v>0</v>
      </c>
    </row>
    <row r="246" spans="1:322"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row>
    <row r="247" spans="1:322"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row>
    <row r="248" spans="1:322"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row>
    <row r="249" spans="1:322"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c r="LF249" s="76" t="s">
        <v>251</v>
      </c>
      <c r="LG249" s="76">
        <v>0.1</v>
      </c>
      <c r="LH249" s="76">
        <v>0.28000000000000003</v>
      </c>
      <c r="LI249" s="76">
        <v>0</v>
      </c>
      <c r="LJ249" s="76">
        <v>0</v>
      </c>
    </row>
    <row r="250" spans="1:322"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c r="LF250" s="76" t="s">
        <v>252</v>
      </c>
      <c r="LG250" s="76">
        <v>0</v>
      </c>
      <c r="LH250" s="76">
        <v>0</v>
      </c>
      <c r="LI250" s="76">
        <v>0</v>
      </c>
      <c r="LJ250" s="76">
        <v>0</v>
      </c>
    </row>
    <row r="251" spans="1:322"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row>
    <row r="252" spans="1:322"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row>
    <row r="253" spans="1:322"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c r="LF253" s="76" t="s">
        <v>255</v>
      </c>
      <c r="LG253" s="76">
        <v>0.17</v>
      </c>
      <c r="LH253" s="76">
        <v>0.6</v>
      </c>
      <c r="LI253" s="76">
        <v>0</v>
      </c>
      <c r="LJ253" s="76">
        <v>0</v>
      </c>
    </row>
    <row r="254" spans="1:322"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c r="LF254" s="76" t="s">
        <v>256</v>
      </c>
      <c r="LG254" s="76">
        <v>0.11</v>
      </c>
      <c r="LH254" s="76">
        <v>0</v>
      </c>
      <c r="LI254" s="76">
        <v>0.2</v>
      </c>
      <c r="LJ254" s="76">
        <v>0</v>
      </c>
    </row>
    <row r="255" spans="1:322"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row>
    <row r="256" spans="1:322"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row>
    <row r="257" spans="1:323"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c r="LF257" s="76" t="s">
        <v>259</v>
      </c>
      <c r="LG257" s="76">
        <v>0.87</v>
      </c>
      <c r="LH257" s="76">
        <v>0.27</v>
      </c>
      <c r="LI257" s="76">
        <v>0.67</v>
      </c>
      <c r="LJ257" s="76">
        <v>0</v>
      </c>
    </row>
    <row r="259" spans="1:32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K259" s="76"/>
    </row>
    <row r="260" spans="1:323"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G260" s="76" t="str">
        <f>MID(LF3,6,LEN(LF3)-15)</f>
        <v xml:space="preserve"> MARZO 21</v>
      </c>
      <c r="LK260" s="76"/>
    </row>
    <row r="261" spans="1:32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K261" s="76"/>
    </row>
    <row r="262" spans="1:323" x14ac:dyDescent="0.3">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G262" s="9">
        <f>SUMIF('Aceite de Oliva'!$B6:$B257,"&lt;="&amp;$B262,'Aceite de Oliva'!LG$6:LG$257)</f>
        <v>3.1799999999999997</v>
      </c>
      <c r="LH262" s="9">
        <f>SUMIF('Aceite de Oliva'!$B6:$B257,"&lt;="&amp;$B262,'Aceite de Oliva'!LH$6:LH$257)</f>
        <v>4.13</v>
      </c>
      <c r="LI262" s="9">
        <f>SUMIF('Aceite de Oliva'!$B6:$B257,"&lt;="&amp;$B262,'Aceite de Oliva'!LI$6:LI$257)</f>
        <v>1.9100000000000001</v>
      </c>
      <c r="LJ262" s="9">
        <f>SUMIF('Aceite de Oliva'!$B6:$B257,"&lt;="&amp;$B262,'Aceite de Oliva'!LJ$6:LJ$257)</f>
        <v>7.1400000000000006</v>
      </c>
      <c r="LK262" s="76"/>
    </row>
    <row r="263" spans="1:323" x14ac:dyDescent="0.3">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G263" s="8">
        <f>SUMIFS('Aceite de Oliva'!LG$6:LG$257,'Aceite de Oliva'!$A$6:$A$257,"&gt;="&amp;$A263,'Aceite de Oliva'!$B$6:$B$257,"&lt;="&amp;$B263)</f>
        <v>3.48</v>
      </c>
      <c r="LH263" s="8">
        <f>SUMIFS('Aceite de Oliva'!LH$6:LH$257,'Aceite de Oliva'!$A$6:$A$257,"&gt;="&amp;$A263,'Aceite de Oliva'!$B$6:$B$257,"&lt;="&amp;$B263)</f>
        <v>12.61</v>
      </c>
      <c r="LI263" s="8">
        <f>SUMIFS('Aceite de Oliva'!LI$6:LI$257,'Aceite de Oliva'!$A$6:$A$257,"&gt;="&amp;$A263,'Aceite de Oliva'!$B$6:$B$257,"&lt;="&amp;$B263)</f>
        <v>0.54</v>
      </c>
      <c r="LJ263" s="8">
        <f>SUMIFS('Aceite de Oliva'!LJ$6:LJ$257,'Aceite de Oliva'!$A$6:$A$257,"&gt;="&amp;$A263,'Aceite de Oliva'!$B$6:$B$257,"&lt;="&amp;$B263)</f>
        <v>0.95</v>
      </c>
      <c r="LK263" s="76"/>
    </row>
    <row r="264" spans="1:323" x14ac:dyDescent="0.3">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G264" s="8">
        <f>SUMIFS('Aceite de Oliva'!LG$6:LG$257,'Aceite de Oliva'!$A$6:$A$257,"&gt;="&amp;$A264,'Aceite de Oliva'!$B$6:$B$257,"&lt;="&amp;$B264)</f>
        <v>12.85</v>
      </c>
      <c r="LH264" s="8">
        <f>SUMIFS('Aceite de Oliva'!LH$6:LH$257,'Aceite de Oliva'!$A$6:$A$257,"&gt;="&amp;$A264,'Aceite de Oliva'!$B$6:$B$257,"&lt;="&amp;$B264)</f>
        <v>7.6400000000000006</v>
      </c>
      <c r="LI264" s="8">
        <f>SUMIFS('Aceite de Oliva'!LI$6:LI$257,'Aceite de Oliva'!$A$6:$A$257,"&gt;="&amp;$A264,'Aceite de Oliva'!$B$6:$B$257,"&lt;="&amp;$B264)</f>
        <v>14.89</v>
      </c>
      <c r="LJ264" s="8">
        <f>SUMIFS('Aceite de Oliva'!LJ$6:LJ$257,'Aceite de Oliva'!$A$6:$A$257,"&gt;="&amp;$A264,'Aceite de Oliva'!$B$6:$B$257,"&lt;="&amp;$B264)</f>
        <v>15.43</v>
      </c>
      <c r="LK264" s="76"/>
    </row>
    <row r="265" spans="1:323" x14ac:dyDescent="0.3">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G265" s="8">
        <f>SUMIFS('Aceite de Oliva'!LG$6:LG$257,'Aceite de Oliva'!$A$6:$A$257,"&gt;="&amp;$A265,'Aceite de Oliva'!$B$6:$B$257,"&lt;="&amp;$B265)</f>
        <v>8.59</v>
      </c>
      <c r="LH265" s="8">
        <f>SUMIFS('Aceite de Oliva'!LH$6:LH$257,'Aceite de Oliva'!$A$6:$A$257,"&gt;="&amp;$A265,'Aceite de Oliva'!$B$6:$B$257,"&lt;="&amp;$B265)</f>
        <v>19.62</v>
      </c>
      <c r="LI265" s="8">
        <f>SUMIFS('Aceite de Oliva'!LI$6:LI$257,'Aceite de Oliva'!$A$6:$A$257,"&gt;="&amp;$A265,'Aceite de Oliva'!$B$6:$B$257,"&lt;="&amp;$B265)</f>
        <v>3.59</v>
      </c>
      <c r="LJ265" s="8">
        <f>SUMIFS('Aceite de Oliva'!LJ$6:LJ$257,'Aceite de Oliva'!$A$6:$A$257,"&gt;="&amp;$A265,'Aceite de Oliva'!$B$6:$B$257,"&lt;="&amp;$B265)</f>
        <v>13.479999999999999</v>
      </c>
      <c r="LK265" s="76"/>
    </row>
    <row r="266" spans="1:323" x14ac:dyDescent="0.3">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G266" s="8">
        <f>SUMIFS('Aceite de Oliva'!LG$6:LG$257,'Aceite de Oliva'!$A$6:$A$257,"&gt;="&amp;$A266,'Aceite de Oliva'!$B$6:$B$257,"&lt;="&amp;$B266)</f>
        <v>24.53</v>
      </c>
      <c r="LH266" s="8">
        <f>SUMIFS('Aceite de Oliva'!LH$6:LH$257,'Aceite de Oliva'!$A$6:$A$257,"&gt;="&amp;$A266,'Aceite de Oliva'!$B$6:$B$257,"&lt;="&amp;$B266)</f>
        <v>6.0299999999999994</v>
      </c>
      <c r="LI266" s="8">
        <f>SUMIFS('Aceite de Oliva'!LI$6:LI$257,'Aceite de Oliva'!$A$6:$A$257,"&gt;="&amp;$A266,'Aceite de Oliva'!$B$6:$B$257,"&lt;="&amp;$B266)</f>
        <v>37.68</v>
      </c>
      <c r="LJ266" s="8">
        <f>SUMIFS('Aceite de Oliva'!LJ$6:LJ$257,'Aceite de Oliva'!$A$6:$A$257,"&gt;="&amp;$A266,'Aceite de Oliva'!$B$6:$B$257,"&lt;="&amp;$B266)</f>
        <v>6.41</v>
      </c>
      <c r="LK266" s="76"/>
    </row>
    <row r="267" spans="1:323" x14ac:dyDescent="0.3">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G267" s="8">
        <f>SUMIFS('Aceite de Oliva'!LG$6:LG$257,'Aceite de Oliva'!$A$6:$A$257,"&gt;="&amp;$A267,'Aceite de Oliva'!$B$6:$B$257,"&lt;="&amp;$B267)</f>
        <v>12.469999999999999</v>
      </c>
      <c r="LH267" s="8">
        <f>SUMIFS('Aceite de Oliva'!LH$6:LH$257,'Aceite de Oliva'!$A$6:$A$257,"&gt;="&amp;$A267,'Aceite de Oliva'!$B$6:$B$257,"&lt;="&amp;$B267)</f>
        <v>6.98</v>
      </c>
      <c r="LI267" s="8">
        <f>SUMIFS('Aceite de Oliva'!LI$6:LI$257,'Aceite de Oliva'!$A$6:$A$257,"&gt;="&amp;$A267,'Aceite de Oliva'!$B$6:$B$257,"&lt;="&amp;$B267)</f>
        <v>9.4699999999999989</v>
      </c>
      <c r="LJ267" s="8">
        <f>SUMIFS('Aceite de Oliva'!LJ$6:LJ$257,'Aceite de Oliva'!$A$6:$A$257,"&gt;="&amp;$A267,'Aceite de Oliva'!$B$6:$B$257,"&lt;="&amp;$B267)</f>
        <v>35.51</v>
      </c>
      <c r="LK267" s="76"/>
    </row>
    <row r="268" spans="1:323" x14ac:dyDescent="0.3">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G268" s="8">
        <f>SUMIFS('Aceite de Oliva'!LG$6:LG$257,'Aceite de Oliva'!$A$6:$A$257,"&gt;="&amp;$A268,'Aceite de Oliva'!$B$6:$B$257,"&lt;="&amp;$B268)</f>
        <v>6.2</v>
      </c>
      <c r="LH268" s="8">
        <f>SUMIFS('Aceite de Oliva'!LH$6:LH$257,'Aceite de Oliva'!$A$6:$A$257,"&gt;="&amp;$A268,'Aceite de Oliva'!$B$6:$B$257,"&lt;="&amp;$B268)</f>
        <v>3.5700000000000003</v>
      </c>
      <c r="LI268" s="8">
        <f>SUMIFS('Aceite de Oliva'!LI$6:LI$257,'Aceite de Oliva'!$A$6:$A$257,"&gt;="&amp;$A268,'Aceite de Oliva'!$B$6:$B$257,"&lt;="&amp;$B268)</f>
        <v>7.1899999999999995</v>
      </c>
      <c r="LJ268" s="8">
        <f>SUMIFS('Aceite de Oliva'!LJ$6:LJ$257,'Aceite de Oliva'!$A$6:$A$257,"&gt;="&amp;$A268,'Aceite de Oliva'!$B$6:$B$257,"&lt;="&amp;$B268)</f>
        <v>7.12</v>
      </c>
      <c r="LK268" s="76"/>
    </row>
    <row r="269" spans="1:323" x14ac:dyDescent="0.3">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G269" s="8">
        <f>SUMIFS('Aceite de Oliva'!LG$6:LG$257,'Aceite de Oliva'!$A$6:$A$257,"&gt;="&amp;$A269,'Aceite de Oliva'!$B$6:$B$257,"&lt;="&amp;$B269)</f>
        <v>3.34</v>
      </c>
      <c r="LH269" s="8">
        <f>SUMIFS('Aceite de Oliva'!LH$6:LH$257,'Aceite de Oliva'!$A$6:$A$257,"&gt;="&amp;$A269,'Aceite de Oliva'!$B$6:$B$257,"&lt;="&amp;$B269)</f>
        <v>2.97</v>
      </c>
      <c r="LI269" s="8">
        <f>SUMIFS('Aceite de Oliva'!LI$6:LI$257,'Aceite de Oliva'!$A$6:$A$257,"&gt;="&amp;$A269,'Aceite de Oliva'!$B$6:$B$257,"&lt;="&amp;$B269)</f>
        <v>3.63</v>
      </c>
      <c r="LJ269" s="8">
        <f>SUMIFS('Aceite de Oliva'!LJ$6:LJ$257,'Aceite de Oliva'!$A$6:$A$257,"&gt;="&amp;$A269,'Aceite de Oliva'!$B$6:$B$257,"&lt;="&amp;$B269)</f>
        <v>1.58</v>
      </c>
      <c r="LK269" s="76"/>
    </row>
    <row r="270" spans="1:323" x14ac:dyDescent="0.3">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G270" s="8">
        <f>SUMIFS('Aceite de Oliva'!LG$6:LG$257,'Aceite de Oliva'!$A$6:$A$257,"&gt;="&amp;$A270,'Aceite de Oliva'!$B$6:$B$257,"&lt;="&amp;$B270)</f>
        <v>2.13</v>
      </c>
      <c r="LH270" s="8">
        <f>SUMIFS('Aceite de Oliva'!LH$6:LH$257,'Aceite de Oliva'!$A$6:$A$257,"&gt;="&amp;$A270,'Aceite de Oliva'!$B$6:$B$257,"&lt;="&amp;$B270)</f>
        <v>4.09</v>
      </c>
      <c r="LI270" s="8">
        <f>SUMIFS('Aceite de Oliva'!LI$6:LI$257,'Aceite de Oliva'!$A$6:$A$257,"&gt;="&amp;$A270,'Aceite de Oliva'!$B$6:$B$257,"&lt;="&amp;$B270)</f>
        <v>1.54</v>
      </c>
      <c r="LJ270" s="8">
        <f>SUMIFS('Aceite de Oliva'!LJ$6:LJ$257,'Aceite de Oliva'!$A$6:$A$257,"&gt;="&amp;$A270,'Aceite de Oliva'!$B$6:$B$257,"&lt;="&amp;$B270)</f>
        <v>0.21</v>
      </c>
      <c r="LK270" s="76"/>
    </row>
    <row r="271" spans="1:323" x14ac:dyDescent="0.3">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G271" s="8">
        <f>SUMIFS('Aceite de Oliva'!LG$6:LG$257,'Aceite de Oliva'!$A$6:$A$257,"&gt;="&amp;$A271,'Aceite de Oliva'!$B$6:$B$257,"&lt;="&amp;$B271)</f>
        <v>2.7300000000000004</v>
      </c>
      <c r="LH271" s="8">
        <f>SUMIFS('Aceite de Oliva'!LH$6:LH$257,'Aceite de Oliva'!$A$6:$A$257,"&gt;="&amp;$A271,'Aceite de Oliva'!$B$6:$B$257,"&lt;="&amp;$B271)</f>
        <v>2.79</v>
      </c>
      <c r="LI271" s="8">
        <f>SUMIFS('Aceite de Oliva'!LI$6:LI$257,'Aceite de Oliva'!$A$6:$A$257,"&gt;="&amp;$A271,'Aceite de Oliva'!$B$6:$B$257,"&lt;="&amp;$B271)</f>
        <v>2.84</v>
      </c>
      <c r="LJ271" s="8">
        <f>SUMIFS('Aceite de Oliva'!LJ$6:LJ$257,'Aceite de Oliva'!$A$6:$A$257,"&gt;="&amp;$A271,'Aceite de Oliva'!$B$6:$B$257,"&lt;="&amp;$B271)</f>
        <v>3.1599999999999997</v>
      </c>
      <c r="LK271" s="76"/>
    </row>
    <row r="272" spans="1:323" x14ac:dyDescent="0.3">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G272" s="8">
        <f>SUMIFS('Aceite de Oliva'!LG$6:LG$257,'Aceite de Oliva'!$A$6:$A$257,"&gt;="&amp;$A272,'Aceite de Oliva'!$B$6:$B$257,"&lt;="&amp;$B272)</f>
        <v>5.34</v>
      </c>
      <c r="LH272" s="8">
        <f>SUMIFS('Aceite de Oliva'!LH$6:LH$257,'Aceite de Oliva'!$A$6:$A$257,"&gt;="&amp;$A272,'Aceite de Oliva'!$B$6:$B$257,"&lt;="&amp;$B272)</f>
        <v>4.3900000000000006</v>
      </c>
      <c r="LI272" s="8">
        <f>SUMIFS('Aceite de Oliva'!LI$6:LI$257,'Aceite de Oliva'!$A$6:$A$257,"&gt;="&amp;$A272,'Aceite de Oliva'!$B$6:$B$257,"&lt;="&amp;$B272)</f>
        <v>5.3400000000000007</v>
      </c>
      <c r="LJ272" s="8">
        <f>SUMIFS('Aceite de Oliva'!LJ$6:LJ$257,'Aceite de Oliva'!$A$6:$A$257,"&gt;="&amp;$A272,'Aceite de Oliva'!$B$6:$B$257,"&lt;="&amp;$B272)</f>
        <v>5.54</v>
      </c>
      <c r="LK272" s="76"/>
    </row>
    <row r="273" spans="1:323" x14ac:dyDescent="0.3">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G273" s="8">
        <f>SUMIFS('Aceite de Oliva'!LG$6:LG$257,'Aceite de Oliva'!$A$6:$A$257,"&gt;="&amp;$A273,'Aceite de Oliva'!$B$6:$B$257,"&lt;="&amp;$B273)</f>
        <v>1.43</v>
      </c>
      <c r="LH273" s="8">
        <f>SUMIFS('Aceite de Oliva'!LH$6:LH$257,'Aceite de Oliva'!$A$6:$A$257,"&gt;="&amp;$A273,'Aceite de Oliva'!$B$6:$B$257,"&lt;="&amp;$B273)</f>
        <v>0.12</v>
      </c>
      <c r="LI273" s="8">
        <f>SUMIFS('Aceite de Oliva'!LI$6:LI$257,'Aceite de Oliva'!$A$6:$A$257,"&gt;="&amp;$A273,'Aceite de Oliva'!$B$6:$B$257,"&lt;="&amp;$B273)</f>
        <v>1.8599999999999999</v>
      </c>
      <c r="LJ273" s="8">
        <f>SUMIFS('Aceite de Oliva'!LJ$6:LJ$257,'Aceite de Oliva'!$A$6:$A$257,"&gt;="&amp;$A273,'Aceite de Oliva'!$B$6:$B$257,"&lt;="&amp;$B273)</f>
        <v>0.4</v>
      </c>
      <c r="LK273" s="76"/>
    </row>
    <row r="274" spans="1:323" x14ac:dyDescent="0.3">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G274" s="8">
        <f>SUMIFS('Aceite de Oliva'!LG$6:LG$257,'Aceite de Oliva'!$A$6:$A$257,"&gt;="&amp;$A274,'Aceite de Oliva'!$B$6:$B$257,"&lt;="&amp;$B274)</f>
        <v>0.4</v>
      </c>
      <c r="LH274" s="8">
        <f>SUMIFS('Aceite de Oliva'!LH$6:LH$257,'Aceite de Oliva'!$A$6:$A$257,"&gt;="&amp;$A274,'Aceite de Oliva'!$B$6:$B$257,"&lt;="&amp;$B274)</f>
        <v>0.67</v>
      </c>
      <c r="LI274" s="8">
        <f>SUMIFS('Aceite de Oliva'!LI$6:LI$257,'Aceite de Oliva'!$A$6:$A$257,"&gt;="&amp;$A274,'Aceite de Oliva'!$B$6:$B$257,"&lt;="&amp;$B274)</f>
        <v>0.22</v>
      </c>
      <c r="LJ274" s="8">
        <f>SUMIFS('Aceite de Oliva'!LJ$6:LJ$257,'Aceite de Oliva'!$A$6:$A$257,"&gt;="&amp;$A274,'Aceite de Oliva'!$B$6:$B$257,"&lt;="&amp;$B274)</f>
        <v>0</v>
      </c>
      <c r="LK274" s="76"/>
    </row>
    <row r="275" spans="1:323" x14ac:dyDescent="0.3">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G275" s="8">
        <f>SUMIFS('Aceite de Oliva'!LG$6:LG$257,'Aceite de Oliva'!$A$6:$A$257,"&gt;="&amp;$A275,'Aceite de Oliva'!$B$6:$B$257,"&lt;="&amp;$B275)</f>
        <v>0.89</v>
      </c>
      <c r="LH275" s="8">
        <f>SUMIFS('Aceite de Oliva'!LH$6:LH$257,'Aceite de Oliva'!$A$6:$A$257,"&gt;="&amp;$A275,'Aceite de Oliva'!$B$6:$B$257,"&lt;="&amp;$B275)</f>
        <v>0.2</v>
      </c>
      <c r="LI275" s="8">
        <f>SUMIFS('Aceite de Oliva'!LI$6:LI$257,'Aceite de Oliva'!$A$6:$A$257,"&gt;="&amp;$A275,'Aceite de Oliva'!$B$6:$B$257,"&lt;="&amp;$B275)</f>
        <v>1.1300000000000001</v>
      </c>
      <c r="LJ275" s="8">
        <f>SUMIFS('Aceite de Oliva'!LJ$6:LJ$257,'Aceite de Oliva'!$A$6:$A$257,"&gt;="&amp;$A275,'Aceite de Oliva'!$B$6:$B$257,"&lt;="&amp;$B275)</f>
        <v>0</v>
      </c>
      <c r="LK275" s="76"/>
    </row>
    <row r="276" spans="1:323" x14ac:dyDescent="0.3">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G276" s="8">
        <f>SUMIFS('Aceite de Oliva'!LG$6:LG$257,'Aceite de Oliva'!$A$6:$A$257,"&gt;="&amp;$A276,'Aceite de Oliva'!$B$6:$B$257,"&lt;="&amp;$B276)</f>
        <v>1.02</v>
      </c>
      <c r="LH276" s="8">
        <f>SUMIFS('Aceite de Oliva'!LH$6:LH$257,'Aceite de Oliva'!$A$6:$A$257,"&gt;="&amp;$A276,'Aceite de Oliva'!$B$6:$B$257,"&lt;="&amp;$B276)</f>
        <v>1.83</v>
      </c>
      <c r="LI276" s="8">
        <f>SUMIFS('Aceite de Oliva'!LI$6:LI$257,'Aceite de Oliva'!$A$6:$A$257,"&gt;="&amp;$A276,'Aceite de Oliva'!$B$6:$B$257,"&lt;="&amp;$B276)</f>
        <v>1.03</v>
      </c>
      <c r="LJ276" s="8">
        <f>SUMIFS('Aceite de Oliva'!LJ$6:LJ$257,'Aceite de Oliva'!$A$6:$A$257,"&gt;="&amp;$A276,'Aceite de Oliva'!$B$6:$B$257,"&lt;="&amp;$B276)</f>
        <v>0</v>
      </c>
      <c r="LK276" s="76"/>
    </row>
    <row r="277" spans="1:323" x14ac:dyDescent="0.3">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G277" s="8">
        <f>SUMIFS('Aceite de Oliva'!LG$6:LG$257,'Aceite de Oliva'!$A$6:$A$257,"&gt;="&amp;$A277,'Aceite de Oliva'!$B$6:$B$257,"&lt;="&amp;$B277)</f>
        <v>1.28</v>
      </c>
      <c r="LH277" s="8">
        <f>SUMIFS('Aceite de Oliva'!LH$6:LH$257,'Aceite de Oliva'!$A$6:$A$257,"&gt;="&amp;$A277,'Aceite de Oliva'!$B$6:$B$257,"&lt;="&amp;$B277)</f>
        <v>1.04</v>
      </c>
      <c r="LI277" s="8">
        <f>SUMIFS('Aceite de Oliva'!LI$6:LI$257,'Aceite de Oliva'!$A$6:$A$257,"&gt;="&amp;$A277,'Aceite de Oliva'!$B$6:$B$257,"&lt;="&amp;$B277)</f>
        <v>1.49</v>
      </c>
      <c r="LJ277" s="8">
        <f>SUMIFS('Aceite de Oliva'!LJ$6:LJ$257,'Aceite de Oliva'!$A$6:$A$257,"&gt;="&amp;$A277,'Aceite de Oliva'!$B$6:$B$257,"&lt;="&amp;$B277)</f>
        <v>0.41</v>
      </c>
      <c r="LK277" s="76"/>
    </row>
    <row r="278" spans="1:323" x14ac:dyDescent="0.3">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G278" s="8">
        <f>SUMIFS('Aceite de Oliva'!LG$6:LG$257,'Aceite de Oliva'!$A$6:$A$257,"&gt;="&amp;$A278,'Aceite de Oliva'!$B$6:$B$257,"&lt;="&amp;$B278)</f>
        <v>0.8</v>
      </c>
      <c r="LH278" s="8">
        <f>SUMIFS('Aceite de Oliva'!LH$6:LH$257,'Aceite de Oliva'!$A$6:$A$257,"&gt;="&amp;$A278,'Aceite de Oliva'!$B$6:$B$257,"&lt;="&amp;$B278)</f>
        <v>0.75</v>
      </c>
      <c r="LI278" s="8">
        <f>SUMIFS('Aceite de Oliva'!LI$6:LI$257,'Aceite de Oliva'!$A$6:$A$257,"&gt;="&amp;$A278,'Aceite de Oliva'!$B$6:$B$257,"&lt;="&amp;$B278)</f>
        <v>0.89999999999999991</v>
      </c>
      <c r="LJ278" s="8">
        <f>SUMIFS('Aceite de Oliva'!LJ$6:LJ$257,'Aceite de Oliva'!$A$6:$A$257,"&gt;="&amp;$A278,'Aceite de Oliva'!$B$6:$B$257,"&lt;="&amp;$B278)</f>
        <v>0</v>
      </c>
      <c r="LK278" s="76"/>
    </row>
    <row r="279" spans="1:323" x14ac:dyDescent="0.3">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G279" s="8">
        <f>SUMIFS('Aceite de Oliva'!LG$6:LG$257,'Aceite de Oliva'!$A$6:$A$257,"&gt;="&amp;$A279,'Aceite de Oliva'!$B$6:$B$257,"&lt;="&amp;$B279)</f>
        <v>0.63</v>
      </c>
      <c r="LH279" s="8">
        <f>SUMIFS('Aceite de Oliva'!LH$6:LH$257,'Aceite de Oliva'!$A$6:$A$257,"&gt;="&amp;$A279,'Aceite de Oliva'!$B$6:$B$257,"&lt;="&amp;$B279)</f>
        <v>1.03</v>
      </c>
      <c r="LI279" s="8">
        <f>SUMIFS('Aceite de Oliva'!LI$6:LI$257,'Aceite de Oliva'!$A$6:$A$257,"&gt;="&amp;$A279,'Aceite de Oliva'!$B$6:$B$257,"&lt;="&amp;$B279)</f>
        <v>0.56000000000000005</v>
      </c>
      <c r="LJ279" s="8">
        <f>SUMIFS('Aceite de Oliva'!LJ$6:LJ$257,'Aceite de Oliva'!$A$6:$A$257,"&gt;="&amp;$A279,'Aceite de Oliva'!$B$6:$B$257,"&lt;="&amp;$B279)</f>
        <v>0.24</v>
      </c>
      <c r="LK279" s="76"/>
    </row>
    <row r="280" spans="1:323" x14ac:dyDescent="0.3">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G280" s="8">
        <f>SUMIFS('Aceite de Oliva'!LG$6:LG$257,'Aceite de Oliva'!$A$6:$A$257,"&gt;="&amp;$A280,'Aceite de Oliva'!$B$6:$B$257,"&lt;="&amp;$B280)</f>
        <v>1.92</v>
      </c>
      <c r="LH280" s="8">
        <f>SUMIFS('Aceite de Oliva'!LH$6:LH$257,'Aceite de Oliva'!$A$6:$A$257,"&gt;="&amp;$A280,'Aceite de Oliva'!$B$6:$B$257,"&lt;="&amp;$B280)</f>
        <v>6.13</v>
      </c>
      <c r="LI280" s="8">
        <f>SUMIFS('Aceite de Oliva'!LI$6:LI$257,'Aceite de Oliva'!$A$6:$A$257,"&gt;="&amp;$A280,'Aceite de Oliva'!$B$6:$B$257,"&lt;="&amp;$B280)</f>
        <v>0.43000000000000005</v>
      </c>
      <c r="LJ280" s="8">
        <f>SUMIFS('Aceite de Oliva'!LJ$6:LJ$257,'Aceite de Oliva'!$A$6:$A$257,"&gt;="&amp;$A280,'Aceite de Oliva'!$B$6:$B$257,"&lt;="&amp;$B280)</f>
        <v>0.34</v>
      </c>
      <c r="LK280" s="76"/>
    </row>
    <row r="281" spans="1:323" x14ac:dyDescent="0.3">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G281" s="8">
        <f>SUMIFS('Aceite de Oliva'!LG$6:LG$257,'Aceite de Oliva'!$A$6:$A$257,"&gt;="&amp;$A281,'Aceite de Oliva'!$B$6:$B$257,"&lt;="&amp;$B281)</f>
        <v>0.16</v>
      </c>
      <c r="LH281" s="8">
        <f>SUMIFS('Aceite de Oliva'!LH$6:LH$257,'Aceite de Oliva'!$A$6:$A$257,"&gt;="&amp;$A281,'Aceite de Oliva'!$B$6:$B$257,"&lt;="&amp;$B281)</f>
        <v>0</v>
      </c>
      <c r="LI281" s="8">
        <f>SUMIFS('Aceite de Oliva'!LI$6:LI$257,'Aceite de Oliva'!$A$6:$A$257,"&gt;="&amp;$A281,'Aceite de Oliva'!$B$6:$B$257,"&lt;="&amp;$B281)</f>
        <v>0.05</v>
      </c>
      <c r="LJ281" s="8">
        <f>SUMIFS('Aceite de Oliva'!LJ$6:LJ$257,'Aceite de Oliva'!$A$6:$A$257,"&gt;="&amp;$A281,'Aceite de Oliva'!$B$6:$B$257,"&lt;="&amp;$B281)</f>
        <v>0</v>
      </c>
      <c r="LK281" s="76"/>
    </row>
    <row r="282" spans="1:323" x14ac:dyDescent="0.3">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G282" s="8">
        <f>SUMIFS('Aceite de Oliva'!LG$6:LG$257,'Aceite de Oliva'!$A$6:$A$257,"&gt;="&amp;$A282,'Aceite de Oliva'!$B$6:$B$257,"&lt;="&amp;$B282)</f>
        <v>3.9499999999999997</v>
      </c>
      <c r="LH282" s="8">
        <f>SUMIFS('Aceite de Oliva'!LH$6:LH$257,'Aceite de Oliva'!$A$6:$A$257,"&gt;="&amp;$A282,'Aceite de Oliva'!$B$6:$B$257,"&lt;="&amp;$B282)</f>
        <v>8.7800000000000011</v>
      </c>
      <c r="LI282" s="8">
        <f>SUMIFS('Aceite de Oliva'!LI$6:LI$257,'Aceite de Oliva'!$A$6:$A$257,"&gt;="&amp;$A282,'Aceite de Oliva'!$B$6:$B$257,"&lt;="&amp;$B282)</f>
        <v>2.2400000000000002</v>
      </c>
      <c r="LJ282" s="8">
        <f>SUMIFS('Aceite de Oliva'!LJ$6:LJ$257,'Aceite de Oliva'!$A$6:$A$257,"&gt;="&amp;$A282,'Aceite de Oliva'!$B$6:$B$257,"&lt;="&amp;$B282)</f>
        <v>1.74</v>
      </c>
      <c r="LK282" s="76"/>
    </row>
    <row r="283" spans="1:323" x14ac:dyDescent="0.3">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G283" s="8">
        <f>SUMIFS('Aceite de Oliva'!LG$6:LG$257,'Aceite de Oliva'!$A$6:$A$257,"&gt;="&amp;$A283,'Aceite de Oliva'!$B$6:$B$257,"&lt;="&amp;$B283)</f>
        <v>0.25</v>
      </c>
      <c r="LH283" s="8">
        <f>SUMIFS('Aceite de Oliva'!LH$6:LH$257,'Aceite de Oliva'!$A$6:$A$257,"&gt;="&amp;$A283,'Aceite de Oliva'!$B$6:$B$257,"&lt;="&amp;$B283)</f>
        <v>0</v>
      </c>
      <c r="LI283" s="8">
        <f>SUMIFS('Aceite de Oliva'!LI$6:LI$257,'Aceite de Oliva'!$A$6:$A$257,"&gt;="&amp;$A283,'Aceite de Oliva'!$B$6:$B$257,"&lt;="&amp;$B283)</f>
        <v>0.34</v>
      </c>
      <c r="LJ283" s="8">
        <f>SUMIFS('Aceite de Oliva'!LJ$6:LJ$257,'Aceite de Oliva'!$A$6:$A$257,"&gt;="&amp;$A283,'Aceite de Oliva'!$B$6:$B$257,"&lt;="&amp;$B283)</f>
        <v>0.37</v>
      </c>
      <c r="LK283" s="76"/>
    </row>
    <row r="284" spans="1:323" x14ac:dyDescent="0.3">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G284" s="8">
        <f>SUMIFS('Aceite de Oliva'!LG$6:LG$257,'Aceite de Oliva'!$A$6:$A$257,"&gt;="&amp;$A284,'Aceite de Oliva'!$B$6:$B$257,"&lt;="&amp;$B284)</f>
        <v>0.32999999999999996</v>
      </c>
      <c r="LH284" s="8">
        <f>SUMIFS('Aceite de Oliva'!LH$6:LH$257,'Aceite de Oliva'!$A$6:$A$257,"&gt;="&amp;$A284,'Aceite de Oliva'!$B$6:$B$257,"&lt;="&amp;$B284)</f>
        <v>0.83</v>
      </c>
      <c r="LI284" s="8">
        <f>SUMIFS('Aceite de Oliva'!LI$6:LI$257,'Aceite de Oliva'!$A$6:$A$257,"&gt;="&amp;$A284,'Aceite de Oliva'!$B$6:$B$257,"&lt;="&amp;$B284)</f>
        <v>0.06</v>
      </c>
      <c r="LJ284" s="8">
        <f>SUMIFS('Aceite de Oliva'!LJ$6:LJ$257,'Aceite de Oliva'!$A$6:$A$257,"&gt;="&amp;$A284,'Aceite de Oliva'!$B$6:$B$257,"&lt;="&amp;$B284)</f>
        <v>0</v>
      </c>
      <c r="LK284" s="76"/>
    </row>
    <row r="285" spans="1:323" x14ac:dyDescent="0.3">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G285" s="8">
        <f>SUMIF('Aceite de Oliva'!$A$6:$A$257,"&gt;="&amp;$A285,'Aceite de Oliva'!LG$6:LG$257)</f>
        <v>2.11</v>
      </c>
      <c r="LH285" s="8">
        <f>SUMIF('Aceite de Oliva'!$A$6:$A$257,"&gt;="&amp;$A285,'Aceite de Oliva'!LH$6:LH$257)</f>
        <v>3.7700000000000005</v>
      </c>
      <c r="LI285" s="8">
        <f>SUMIF('Aceite de Oliva'!$A$6:$A$257,"&gt;="&amp;$A285,'Aceite de Oliva'!LI$6:LI$257)</f>
        <v>1.08</v>
      </c>
      <c r="LJ285" s="8">
        <f>SUMIF('Aceite de Oliva'!$A$6:$A$257,"&gt;="&amp;$A285,'Aceite de Oliva'!LJ$6:LJ$257)</f>
        <v>0</v>
      </c>
      <c r="LK285" s="76"/>
    </row>
    <row r="286" spans="1:323"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c r="LK286" s="76"/>
    </row>
    <row r="287" spans="1:323" x14ac:dyDescent="0.3">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G287" s="77">
        <f>SUM(LG262:LG285)</f>
        <v>100.01</v>
      </c>
      <c r="LH287" s="77">
        <f>SUM(LH262:LH285)</f>
        <v>99.970000000000013</v>
      </c>
      <c r="LI287" s="77">
        <f>SUM(LI262:LI285)</f>
        <v>100.01</v>
      </c>
      <c r="LJ287" s="77">
        <f>SUM(LJ262:LJ285)</f>
        <v>100.02999999999999</v>
      </c>
      <c r="LK287" s="76"/>
    </row>
    <row r="288" spans="1:323" x14ac:dyDescent="0.3">
      <c r="AZ288" s="6"/>
      <c r="BA288" s="6"/>
      <c r="BB288" s="6"/>
      <c r="BC288" s="6"/>
      <c r="BD288" s="6"/>
      <c r="CC288" s="6"/>
      <c r="CD288" s="6"/>
      <c r="CE288" s="6"/>
      <c r="CF288" s="6"/>
      <c r="IV288" s="64"/>
      <c r="IW288" s="64"/>
      <c r="IX288" s="64"/>
      <c r="IY288" s="64"/>
    </row>
    <row r="289" spans="52:56" x14ac:dyDescent="0.3">
      <c r="AZ289" s="6"/>
      <c r="BA289" s="6"/>
      <c r="BB289" s="6"/>
      <c r="BC289" s="6"/>
      <c r="BD289" s="6"/>
    </row>
  </sheetData>
  <mergeCells count="1">
    <mergeCell ref="A260:B260"/>
  </mergeCells>
  <conditionalFormatting sqref="BA287:BD287">
    <cfRule type="cellIs" dxfId="411" priority="148" operator="greaterThan">
      <formula>100.1</formula>
    </cfRule>
    <cfRule type="cellIs" dxfId="410" priority="149" operator="greaterThan">
      <formula>99.8</formula>
    </cfRule>
    <cfRule type="cellIs" dxfId="409" priority="150" operator="lessThan">
      <formula>99.8</formula>
    </cfRule>
  </conditionalFormatting>
  <conditionalFormatting sqref="BH287:BK287">
    <cfRule type="cellIs" dxfId="408" priority="145" operator="greaterThan">
      <formula>100.1</formula>
    </cfRule>
    <cfRule type="cellIs" dxfId="407" priority="146" operator="greaterThan">
      <formula>99.8</formula>
    </cfRule>
    <cfRule type="cellIs" dxfId="406" priority="147" operator="lessThan">
      <formula>99.8</formula>
    </cfRule>
  </conditionalFormatting>
  <conditionalFormatting sqref="BO287:BR287">
    <cfRule type="cellIs" dxfId="405" priority="142" operator="greaterThan">
      <formula>100.1</formula>
    </cfRule>
    <cfRule type="cellIs" dxfId="404" priority="143" operator="greaterThan">
      <formula>99.8</formula>
    </cfRule>
    <cfRule type="cellIs" dxfId="403" priority="144" operator="lessThan">
      <formula>99.8</formula>
    </cfRule>
  </conditionalFormatting>
  <conditionalFormatting sqref="BV287:BY287">
    <cfRule type="cellIs" dxfId="402" priority="139" operator="greaterThan">
      <formula>100.1</formula>
    </cfRule>
    <cfRule type="cellIs" dxfId="401" priority="140" operator="greaterThan">
      <formula>99.8</formula>
    </cfRule>
    <cfRule type="cellIs" dxfId="400" priority="141" operator="lessThan">
      <formula>99.8</formula>
    </cfRule>
  </conditionalFormatting>
  <conditionalFormatting sqref="AT287:AW287">
    <cfRule type="cellIs" dxfId="399" priority="136" operator="greaterThan">
      <formula>100.1</formula>
    </cfRule>
    <cfRule type="cellIs" dxfId="398" priority="137" operator="greaterThan">
      <formula>99.8</formula>
    </cfRule>
    <cfRule type="cellIs" dxfId="397" priority="138" operator="lessThan">
      <formula>99.8</formula>
    </cfRule>
  </conditionalFormatting>
  <conditionalFormatting sqref="AM287:AP287">
    <cfRule type="cellIs" dxfId="396" priority="133" operator="greaterThan">
      <formula>100.1</formula>
    </cfRule>
    <cfRule type="cellIs" dxfId="395" priority="134" operator="greaterThan">
      <formula>99.8</formula>
    </cfRule>
    <cfRule type="cellIs" dxfId="394" priority="135" operator="lessThan">
      <formula>99.8</formula>
    </cfRule>
  </conditionalFormatting>
  <conditionalFormatting sqref="AF287:AI287">
    <cfRule type="cellIs" dxfId="393" priority="130" operator="greaterThan">
      <formula>100.1</formula>
    </cfRule>
    <cfRule type="cellIs" dxfId="392" priority="131" operator="greaterThan">
      <formula>99.8</formula>
    </cfRule>
    <cfRule type="cellIs" dxfId="391" priority="132" operator="lessThan">
      <formula>99.8</formula>
    </cfRule>
  </conditionalFormatting>
  <conditionalFormatting sqref="Y287:AB287">
    <cfRule type="cellIs" dxfId="390" priority="127" operator="greaterThan">
      <formula>100.1</formula>
    </cfRule>
    <cfRule type="cellIs" dxfId="389" priority="128" operator="greaterThan">
      <formula>99.8</formula>
    </cfRule>
    <cfRule type="cellIs" dxfId="388" priority="129" operator="lessThan">
      <formula>99.8</formula>
    </cfRule>
  </conditionalFormatting>
  <conditionalFormatting sqref="R287:U287">
    <cfRule type="cellIs" dxfId="387" priority="124" operator="greaterThan">
      <formula>100.1</formula>
    </cfRule>
    <cfRule type="cellIs" dxfId="386" priority="125" operator="greaterThan">
      <formula>99.8</formula>
    </cfRule>
    <cfRule type="cellIs" dxfId="385" priority="126" operator="lessThan">
      <formula>99.8</formula>
    </cfRule>
  </conditionalFormatting>
  <conditionalFormatting sqref="K287:N287">
    <cfRule type="cellIs" dxfId="384" priority="121" operator="greaterThan">
      <formula>100.1</formula>
    </cfRule>
    <cfRule type="cellIs" dxfId="383" priority="122" operator="greaterThan">
      <formula>99.8</formula>
    </cfRule>
    <cfRule type="cellIs" dxfId="382" priority="123" operator="lessThan">
      <formula>99.8</formula>
    </cfRule>
  </conditionalFormatting>
  <conditionalFormatting sqref="D287:G287">
    <cfRule type="cellIs" dxfId="381" priority="118" operator="greaterThan">
      <formula>100.1</formula>
    </cfRule>
    <cfRule type="cellIs" dxfId="380" priority="119" operator="greaterThan">
      <formula>99.8</formula>
    </cfRule>
    <cfRule type="cellIs" dxfId="379" priority="120" operator="lessThan">
      <formula>99.8</formula>
    </cfRule>
  </conditionalFormatting>
  <conditionalFormatting sqref="CC287:CF287">
    <cfRule type="cellIs" dxfId="378" priority="115" operator="greaterThan">
      <formula>100.1</formula>
    </cfRule>
    <cfRule type="cellIs" dxfId="377" priority="116" operator="greaterThan">
      <formula>99.8</formula>
    </cfRule>
    <cfRule type="cellIs" dxfId="376" priority="117" operator="lessThan">
      <formula>99.8</formula>
    </cfRule>
  </conditionalFormatting>
  <conditionalFormatting sqref="CJ287:CM287">
    <cfRule type="cellIs" dxfId="375" priority="112" operator="greaterThan">
      <formula>100.1</formula>
    </cfRule>
    <cfRule type="cellIs" dxfId="374" priority="113" operator="greaterThan">
      <formula>99.8</formula>
    </cfRule>
    <cfRule type="cellIs" dxfId="373" priority="114" operator="lessThan">
      <formula>99.8</formula>
    </cfRule>
  </conditionalFormatting>
  <conditionalFormatting sqref="CQ287:CT287">
    <cfRule type="cellIs" dxfId="372" priority="109" operator="greaterThan">
      <formula>100.1</formula>
    </cfRule>
    <cfRule type="cellIs" dxfId="371" priority="110" operator="greaterThan">
      <formula>99.8</formula>
    </cfRule>
    <cfRule type="cellIs" dxfId="370" priority="111" operator="lessThan">
      <formula>99.8</formula>
    </cfRule>
  </conditionalFormatting>
  <conditionalFormatting sqref="CX287:DA287">
    <cfRule type="cellIs" dxfId="369" priority="106" operator="greaterThan">
      <formula>100.1</formula>
    </cfRule>
    <cfRule type="cellIs" dxfId="368" priority="107" operator="greaterThan">
      <formula>99.8</formula>
    </cfRule>
    <cfRule type="cellIs" dxfId="367" priority="108" operator="lessThan">
      <formula>99.8</formula>
    </cfRule>
  </conditionalFormatting>
  <conditionalFormatting sqref="DE287:DH287">
    <cfRule type="cellIs" dxfId="366" priority="103" operator="greaterThan">
      <formula>100.1</formula>
    </cfRule>
    <cfRule type="cellIs" dxfId="365" priority="104" operator="greaterThan">
      <formula>99.8</formula>
    </cfRule>
    <cfRule type="cellIs" dxfId="364" priority="105" operator="lessThan">
      <formula>99.8</formula>
    </cfRule>
  </conditionalFormatting>
  <conditionalFormatting sqref="DL287:DO287">
    <cfRule type="cellIs" dxfId="363" priority="100" operator="greaterThan">
      <formula>100.1</formula>
    </cfRule>
    <cfRule type="cellIs" dxfId="362" priority="101" operator="greaterThan">
      <formula>99.8</formula>
    </cfRule>
    <cfRule type="cellIs" dxfId="361" priority="102" operator="lessThan">
      <formula>99.8</formula>
    </cfRule>
  </conditionalFormatting>
  <conditionalFormatting sqref="DS287:DV287">
    <cfRule type="cellIs" dxfId="360" priority="97" operator="greaterThan">
      <formula>100.1</formula>
    </cfRule>
    <cfRule type="cellIs" dxfId="359" priority="98" operator="greaterThan">
      <formula>99.8</formula>
    </cfRule>
    <cfRule type="cellIs" dxfId="358" priority="99" operator="lessThan">
      <formula>99.8</formula>
    </cfRule>
  </conditionalFormatting>
  <conditionalFormatting sqref="DZ287:EC287">
    <cfRule type="cellIs" dxfId="357" priority="94" operator="greaterThan">
      <formula>100.1</formula>
    </cfRule>
    <cfRule type="cellIs" dxfId="356" priority="95" operator="greaterThan">
      <formula>99.8</formula>
    </cfRule>
    <cfRule type="cellIs" dxfId="355" priority="96" operator="lessThan">
      <formula>99.8</formula>
    </cfRule>
  </conditionalFormatting>
  <conditionalFormatting sqref="EG287:EJ287">
    <cfRule type="cellIs" dxfId="354" priority="91" operator="greaterThan">
      <formula>100.1</formula>
    </cfRule>
    <cfRule type="cellIs" dxfId="353" priority="92" operator="greaterThan">
      <formula>99.8</formula>
    </cfRule>
    <cfRule type="cellIs" dxfId="352" priority="93" operator="lessThan">
      <formula>99.8</formula>
    </cfRule>
  </conditionalFormatting>
  <conditionalFormatting sqref="EN287:EQ287">
    <cfRule type="cellIs" dxfId="351" priority="88" operator="greaterThan">
      <formula>100.1</formula>
    </cfRule>
    <cfRule type="cellIs" dxfId="350" priority="89" operator="greaterThan">
      <formula>99.8</formula>
    </cfRule>
    <cfRule type="cellIs" dxfId="349" priority="90" operator="lessThan">
      <formula>99.8</formula>
    </cfRule>
  </conditionalFormatting>
  <conditionalFormatting sqref="EU287:EX287">
    <cfRule type="cellIs" dxfId="348" priority="85" operator="greaterThan">
      <formula>100.1</formula>
    </cfRule>
    <cfRule type="cellIs" dxfId="347" priority="86" operator="greaterThan">
      <formula>99.8</formula>
    </cfRule>
    <cfRule type="cellIs" dxfId="346" priority="87" operator="lessThan">
      <formula>99.8</formula>
    </cfRule>
  </conditionalFormatting>
  <conditionalFormatting sqref="FB287:FE287">
    <cfRule type="cellIs" dxfId="345" priority="79" operator="greaterThan">
      <formula>100.1</formula>
    </cfRule>
    <cfRule type="cellIs" dxfId="344" priority="80" operator="greaterThan">
      <formula>99.8</formula>
    </cfRule>
    <cfRule type="cellIs" dxfId="343" priority="81" operator="lessThan">
      <formula>99.8</formula>
    </cfRule>
  </conditionalFormatting>
  <conditionalFormatting sqref="FI287:FL287">
    <cfRule type="cellIs" dxfId="342" priority="76" operator="greaterThan">
      <formula>100.1</formula>
    </cfRule>
    <cfRule type="cellIs" dxfId="341" priority="77" operator="greaterThan">
      <formula>99.8</formula>
    </cfRule>
    <cfRule type="cellIs" dxfId="340" priority="78" operator="lessThan">
      <formula>99.8</formula>
    </cfRule>
  </conditionalFormatting>
  <conditionalFormatting sqref="FP287:FS287">
    <cfRule type="cellIs" dxfId="339" priority="73" operator="greaterThan">
      <formula>100.1</formula>
    </cfRule>
    <cfRule type="cellIs" dxfId="338" priority="74" operator="greaterThan">
      <formula>99.8</formula>
    </cfRule>
    <cfRule type="cellIs" dxfId="337" priority="75" operator="lessThan">
      <formula>99.8</formula>
    </cfRule>
  </conditionalFormatting>
  <conditionalFormatting sqref="FW287:FZ287">
    <cfRule type="cellIs" dxfId="336" priority="70" operator="greaterThan">
      <formula>100.1</formula>
    </cfRule>
    <cfRule type="cellIs" dxfId="335" priority="71" operator="greaterThan">
      <formula>99.8</formula>
    </cfRule>
    <cfRule type="cellIs" dxfId="334" priority="72" operator="lessThan">
      <formula>99.8</formula>
    </cfRule>
  </conditionalFormatting>
  <conditionalFormatting sqref="GD287:GG287">
    <cfRule type="cellIs" dxfId="333" priority="67" operator="greaterThan">
      <formula>100.1</formula>
    </cfRule>
    <cfRule type="cellIs" dxfId="332" priority="68" operator="greaterThan">
      <formula>99.8</formula>
    </cfRule>
    <cfRule type="cellIs" dxfId="331" priority="69" operator="lessThan">
      <formula>99.8</formula>
    </cfRule>
  </conditionalFormatting>
  <conditionalFormatting sqref="GK287:GN287">
    <cfRule type="cellIs" dxfId="330" priority="58" operator="greaterThan">
      <formula>100.1</formula>
    </cfRule>
    <cfRule type="cellIs" dxfId="329" priority="59" operator="greaterThan">
      <formula>99.8</formula>
    </cfRule>
    <cfRule type="cellIs" dxfId="328" priority="60" operator="lessThan">
      <formula>99.8</formula>
    </cfRule>
  </conditionalFormatting>
  <conditionalFormatting sqref="GR287:GU287">
    <cfRule type="cellIs" dxfId="327" priority="55" operator="greaterThan">
      <formula>100.1</formula>
    </cfRule>
    <cfRule type="cellIs" dxfId="326" priority="56" operator="greaterThan">
      <formula>99.8</formula>
    </cfRule>
    <cfRule type="cellIs" dxfId="325" priority="57" operator="lessThan">
      <formula>99.8</formula>
    </cfRule>
  </conditionalFormatting>
  <conditionalFormatting sqref="GY287:HB287">
    <cfRule type="cellIs" dxfId="324" priority="52" operator="greaterThan">
      <formula>100.1</formula>
    </cfRule>
    <cfRule type="cellIs" dxfId="323" priority="53" operator="greaterThan">
      <formula>99.8</formula>
    </cfRule>
    <cfRule type="cellIs" dxfId="322" priority="54" operator="lessThan">
      <formula>99.8</formula>
    </cfRule>
  </conditionalFormatting>
  <conditionalFormatting sqref="HF287:HI287">
    <cfRule type="cellIs" dxfId="321" priority="49" operator="greaterThan">
      <formula>100.1</formula>
    </cfRule>
    <cfRule type="cellIs" dxfId="320" priority="50" operator="greaterThan">
      <formula>99.8</formula>
    </cfRule>
    <cfRule type="cellIs" dxfId="319" priority="51" operator="lessThan">
      <formula>99.8</formula>
    </cfRule>
  </conditionalFormatting>
  <conditionalFormatting sqref="HM287:HP287">
    <cfRule type="cellIs" dxfId="318" priority="46" operator="greaterThan">
      <formula>100.1</formula>
    </cfRule>
    <cfRule type="cellIs" dxfId="317" priority="47" operator="greaterThan">
      <formula>99.8</formula>
    </cfRule>
    <cfRule type="cellIs" dxfId="316" priority="48" operator="lessThan">
      <formula>99.8</formula>
    </cfRule>
  </conditionalFormatting>
  <conditionalFormatting sqref="HT287:HW287">
    <cfRule type="cellIs" dxfId="315" priority="43" operator="greaterThan">
      <formula>100.1</formula>
    </cfRule>
    <cfRule type="cellIs" dxfId="314" priority="44" operator="greaterThan">
      <formula>99.8</formula>
    </cfRule>
    <cfRule type="cellIs" dxfId="313" priority="45" operator="lessThan">
      <formula>99.8</formula>
    </cfRule>
  </conditionalFormatting>
  <conditionalFormatting sqref="IA287:ID287">
    <cfRule type="cellIs" dxfId="312" priority="40" operator="greaterThan">
      <formula>100.1</formula>
    </cfRule>
    <cfRule type="cellIs" dxfId="311" priority="41" operator="greaterThan">
      <formula>99.8</formula>
    </cfRule>
    <cfRule type="cellIs" dxfId="310" priority="42" operator="lessThan">
      <formula>99.8</formula>
    </cfRule>
  </conditionalFormatting>
  <conditionalFormatting sqref="IH287:IK287">
    <cfRule type="cellIs" dxfId="309" priority="37" operator="greaterThan">
      <formula>100.1</formula>
    </cfRule>
    <cfRule type="cellIs" dxfId="308" priority="38" operator="greaterThan">
      <formula>99.8</formula>
    </cfRule>
    <cfRule type="cellIs" dxfId="307" priority="39" operator="lessThan">
      <formula>99.8</formula>
    </cfRule>
  </conditionalFormatting>
  <conditionalFormatting sqref="IO287:IR287">
    <cfRule type="cellIs" dxfId="306" priority="34" operator="greaterThan">
      <formula>100.1</formula>
    </cfRule>
    <cfRule type="cellIs" dxfId="305" priority="35" operator="greaterThan">
      <formula>99.8</formula>
    </cfRule>
    <cfRule type="cellIs" dxfId="304" priority="36" operator="lessThan">
      <formula>99.8</formula>
    </cfRule>
  </conditionalFormatting>
  <conditionalFormatting sqref="IV287:IY287">
    <cfRule type="cellIs" dxfId="303" priority="28" operator="greaterThan">
      <formula>100.1</formula>
    </cfRule>
    <cfRule type="cellIs" dxfId="302" priority="29" operator="greaterThan">
      <formula>99.8</formula>
    </cfRule>
    <cfRule type="cellIs" dxfId="301" priority="30" operator="lessThan">
      <formula>99.8</formula>
    </cfRule>
  </conditionalFormatting>
  <conditionalFormatting sqref="JC287:JF287">
    <cfRule type="cellIs" dxfId="300" priority="25" operator="greaterThan">
      <formula>100.1</formula>
    </cfRule>
    <cfRule type="cellIs" dxfId="299" priority="26" operator="greaterThan">
      <formula>99.8</formula>
    </cfRule>
    <cfRule type="cellIs" dxfId="298" priority="27" operator="lessThan">
      <formula>99.8</formula>
    </cfRule>
  </conditionalFormatting>
  <conditionalFormatting sqref="JJ287:JM287">
    <cfRule type="cellIs" dxfId="297" priority="22" operator="greaterThan">
      <formula>100.1</formula>
    </cfRule>
    <cfRule type="cellIs" dxfId="296" priority="23" operator="greaterThan">
      <formula>99.8</formula>
    </cfRule>
    <cfRule type="cellIs" dxfId="295" priority="24" operator="lessThan">
      <formula>99.8</formula>
    </cfRule>
  </conditionalFormatting>
  <conditionalFormatting sqref="JQ287:JT287">
    <cfRule type="cellIs" dxfId="294" priority="19" operator="greaterThan">
      <formula>100.1</formula>
    </cfRule>
    <cfRule type="cellIs" dxfId="293" priority="20" operator="greaterThan">
      <formula>99.8</formula>
    </cfRule>
    <cfRule type="cellIs" dxfId="292" priority="21" operator="lessThan">
      <formula>99.8</formula>
    </cfRule>
  </conditionalFormatting>
  <conditionalFormatting sqref="JX287:KA287">
    <cfRule type="cellIs" dxfId="291" priority="16" operator="greaterThan">
      <formula>100.1</formula>
    </cfRule>
    <cfRule type="cellIs" dxfId="290" priority="17" operator="greaterThan">
      <formula>99.8</formula>
    </cfRule>
    <cfRule type="cellIs" dxfId="289" priority="18" operator="lessThan">
      <formula>99.8</formula>
    </cfRule>
  </conditionalFormatting>
  <conditionalFormatting sqref="KE287:KH287">
    <cfRule type="cellIs" dxfId="288" priority="13" operator="greaterThan">
      <formula>100.1</formula>
    </cfRule>
    <cfRule type="cellIs" dxfId="287" priority="14" operator="greaterThan">
      <formula>99.8</formula>
    </cfRule>
    <cfRule type="cellIs" dxfId="286" priority="15" operator="lessThan">
      <formula>99.8</formula>
    </cfRule>
  </conditionalFormatting>
  <conditionalFormatting sqref="KL287:KO287">
    <cfRule type="cellIs" dxfId="285" priority="10" operator="greaterThan">
      <formula>100.1</formula>
    </cfRule>
    <cfRule type="cellIs" dxfId="284" priority="11" operator="greaterThan">
      <formula>99.8</formula>
    </cfRule>
    <cfRule type="cellIs" dxfId="283" priority="12" operator="lessThan">
      <formula>99.8</formula>
    </cfRule>
  </conditionalFormatting>
  <conditionalFormatting sqref="KS287:KV287">
    <cfRule type="cellIs" dxfId="282" priority="7" operator="greaterThan">
      <formula>100.1</formula>
    </cfRule>
    <cfRule type="cellIs" dxfId="281" priority="8" operator="greaterThan">
      <formula>99.8</formula>
    </cfRule>
    <cfRule type="cellIs" dxfId="280" priority="9" operator="lessThan">
      <formula>99.8</formula>
    </cfRule>
  </conditionalFormatting>
  <conditionalFormatting sqref="KZ287:LC287">
    <cfRule type="cellIs" dxfId="279" priority="4" operator="greaterThan">
      <formula>100.1</formula>
    </cfRule>
    <cfRule type="cellIs" dxfId="278" priority="5" operator="greaterThan">
      <formula>99.8</formula>
    </cfRule>
    <cfRule type="cellIs" dxfId="277" priority="6" operator="lessThan">
      <formula>99.8</formula>
    </cfRule>
  </conditionalFormatting>
  <conditionalFormatting sqref="LG287:LJ287">
    <cfRule type="cellIs" dxfId="276" priority="1" operator="greaterThan">
      <formula>100.1</formula>
    </cfRule>
    <cfRule type="cellIs" dxfId="275" priority="2" operator="greaterThan">
      <formula>99.8</formula>
    </cfRule>
    <cfRule type="cellIs" dxfId="27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rgb="FF92D050"/>
  </sheetPr>
  <dimension ref="A1:LK289"/>
  <sheetViews>
    <sheetView showGridLines="0" zoomScale="60" zoomScaleNormal="60" workbookViewId="0">
      <pane xSplit="2" ySplit="3" topLeftCell="KJ256" activePane="bottomRight" state="frozen"/>
      <selection activeCell="B45" sqref="B45:O60"/>
      <selection pane="topRight" activeCell="B45" sqref="B45:O60"/>
      <selection pane="bottomLeft" activeCell="B45" sqref="B45:O60"/>
      <selection pane="bottomRight" activeCell="LG290" sqref="LG29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0"/>
    <col min="211" max="212" width="11.44140625" style="6"/>
    <col min="213" max="224" width="11.44140625" style="64"/>
    <col min="225" max="226" width="11.44140625" style="6"/>
    <col min="227" max="231" width="11.44140625" style="64"/>
    <col min="232" max="233" width="11.44140625" style="6"/>
    <col min="234" max="234" width="35.33203125" style="66"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1" width="11.44140625" style="6"/>
    <col min="262" max="262" width="11.44140625" style="66"/>
    <col min="263" max="268" width="11.44140625" style="6"/>
    <col min="269" max="273" width="11.44140625" style="64"/>
    <col min="274" max="280" width="11.44140625" style="67"/>
    <col min="281" max="282" width="11.44140625" style="6"/>
    <col min="283" max="294" width="11.44140625" style="76"/>
    <col min="295" max="301" width="11.44140625" style="6"/>
    <col min="302" max="308" width="11.44140625" style="76"/>
    <col min="309" max="315" width="11.44140625" style="6"/>
    <col min="316" max="322" width="11.44140625" style="76"/>
    <col min="323" max="16384" width="11.44140625" style="6"/>
  </cols>
  <sheetData>
    <row r="1" spans="1:323"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F1" s="76" t="s">
        <v>301</v>
      </c>
      <c r="LK1" s="76"/>
    </row>
    <row r="2" spans="1:32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F2" s="76" t="s">
        <v>0</v>
      </c>
      <c r="LK2" s="76"/>
    </row>
    <row r="3" spans="1:32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F3" s="73" t="s">
        <v>407</v>
      </c>
      <c r="LK3" s="76"/>
    </row>
    <row r="4" spans="1:32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K4" s="76"/>
    </row>
    <row r="5" spans="1:32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K5" s="76"/>
    </row>
    <row r="6" spans="1:323"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F6" s="76" t="s">
        <v>8</v>
      </c>
      <c r="LG6" s="76">
        <v>0</v>
      </c>
      <c r="LH6" s="76">
        <v>0</v>
      </c>
      <c r="LI6" s="76">
        <v>0</v>
      </c>
      <c r="LJ6" s="76">
        <v>0</v>
      </c>
      <c r="LK6" s="76"/>
    </row>
    <row r="7" spans="1:32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F7" s="76" t="s">
        <v>9</v>
      </c>
      <c r="LG7" s="76">
        <v>0</v>
      </c>
      <c r="LH7" s="76">
        <v>0</v>
      </c>
      <c r="LI7" s="76">
        <v>0</v>
      </c>
      <c r="LJ7" s="76">
        <v>0</v>
      </c>
      <c r="LK7" s="76"/>
    </row>
    <row r="8" spans="1:32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F8" s="76" t="s">
        <v>10</v>
      </c>
      <c r="LG8" s="76">
        <v>0</v>
      </c>
      <c r="LH8" s="76">
        <v>0</v>
      </c>
      <c r="LI8" s="76">
        <v>0</v>
      </c>
      <c r="LJ8" s="76">
        <v>0</v>
      </c>
      <c r="LK8" s="76"/>
    </row>
    <row r="9" spans="1:32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F9" s="76" t="s">
        <v>11</v>
      </c>
      <c r="LG9" s="76">
        <v>0</v>
      </c>
      <c r="LH9" s="76">
        <v>0</v>
      </c>
      <c r="LI9" s="76">
        <v>0</v>
      </c>
      <c r="LJ9" s="76">
        <v>0</v>
      </c>
      <c r="LK9" s="76"/>
    </row>
    <row r="10" spans="1:32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K10" s="76"/>
    </row>
    <row r="11" spans="1:32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K11" s="76"/>
    </row>
    <row r="12" spans="1:32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K12" s="76"/>
    </row>
    <row r="13" spans="1:32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K13" s="76"/>
    </row>
    <row r="14" spans="1:32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K14" s="76"/>
    </row>
    <row r="15" spans="1:32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K15" s="76"/>
    </row>
    <row r="16" spans="1:32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K16" s="76"/>
    </row>
    <row r="17" spans="1:32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K17" s="76"/>
    </row>
    <row r="18" spans="1:32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K18" s="76"/>
    </row>
    <row r="19" spans="1:32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K19" s="76"/>
    </row>
    <row r="20" spans="1:32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K20" s="76"/>
    </row>
    <row r="21" spans="1:32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K21" s="76"/>
    </row>
    <row r="22" spans="1:32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K22" s="76"/>
    </row>
    <row r="23" spans="1:32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K23" s="76"/>
    </row>
    <row r="24" spans="1:323"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K24" s="76"/>
    </row>
    <row r="25" spans="1:323"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K25" s="76"/>
    </row>
    <row r="26" spans="1:32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K26" s="76"/>
    </row>
    <row r="27" spans="1:32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K27" s="76"/>
    </row>
    <row r="28" spans="1:32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F28" s="76" t="s">
        <v>30</v>
      </c>
      <c r="LG28" s="76">
        <v>0</v>
      </c>
      <c r="LH28" s="76">
        <v>0</v>
      </c>
      <c r="LI28" s="76">
        <v>0</v>
      </c>
      <c r="LJ28" s="76">
        <v>0</v>
      </c>
      <c r="LK28" s="76"/>
    </row>
    <row r="29" spans="1:32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K29" s="76"/>
    </row>
    <row r="30" spans="1:32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K30" s="76"/>
    </row>
    <row r="31" spans="1:32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K31" s="76"/>
    </row>
    <row r="32" spans="1:32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K32" s="76"/>
    </row>
    <row r="33" spans="1:32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K33" s="76"/>
    </row>
    <row r="34" spans="1:32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F34" s="76" t="s">
        <v>36</v>
      </c>
      <c r="LG34" s="76">
        <v>0.04</v>
      </c>
      <c r="LH34" s="76">
        <v>0</v>
      </c>
      <c r="LI34" s="76">
        <v>7.0000000000000007E-2</v>
      </c>
      <c r="LJ34" s="76">
        <v>0</v>
      </c>
      <c r="LK34" s="76"/>
    </row>
    <row r="35" spans="1:32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K35" s="76"/>
    </row>
    <row r="36" spans="1:32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K36" s="76"/>
    </row>
    <row r="37" spans="1:323"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K37" s="76"/>
    </row>
    <row r="38" spans="1:323"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K38" s="76"/>
    </row>
    <row r="39" spans="1:32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K39" s="76"/>
    </row>
    <row r="40" spans="1:32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F40" s="76" t="s">
        <v>42</v>
      </c>
      <c r="LG40" s="76">
        <v>0.04</v>
      </c>
      <c r="LH40" s="76">
        <v>0</v>
      </c>
      <c r="LI40" s="76">
        <v>0</v>
      </c>
      <c r="LJ40" s="76">
        <v>0</v>
      </c>
      <c r="LK40" s="76"/>
    </row>
    <row r="41" spans="1:323"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F41" s="76" t="s">
        <v>43</v>
      </c>
      <c r="LG41" s="76">
        <v>0</v>
      </c>
      <c r="LH41" s="76">
        <v>0</v>
      </c>
      <c r="LI41" s="76">
        <v>0</v>
      </c>
      <c r="LJ41" s="76">
        <v>0</v>
      </c>
      <c r="LK41" s="76"/>
    </row>
    <row r="42" spans="1:32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K42" s="76"/>
    </row>
    <row r="43" spans="1:32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K43" s="76"/>
    </row>
    <row r="44" spans="1:323"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F44" s="76" t="s">
        <v>46</v>
      </c>
      <c r="LG44" s="76">
        <v>0</v>
      </c>
      <c r="LH44" s="76">
        <v>0</v>
      </c>
      <c r="LI44" s="76">
        <v>0</v>
      </c>
      <c r="LJ44" s="76">
        <v>0</v>
      </c>
      <c r="LK44" s="76"/>
    </row>
    <row r="45" spans="1:323"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F45" s="76" t="s">
        <v>47</v>
      </c>
      <c r="LG45" s="76">
        <v>0.05</v>
      </c>
      <c r="LH45" s="76">
        <v>0</v>
      </c>
      <c r="LI45" s="76">
        <v>0.1</v>
      </c>
      <c r="LJ45" s="76">
        <v>0</v>
      </c>
      <c r="LK45" s="76"/>
    </row>
    <row r="46" spans="1:323"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F46" s="76" t="s">
        <v>48</v>
      </c>
      <c r="LG46" s="76">
        <v>0</v>
      </c>
      <c r="LH46" s="76">
        <v>0</v>
      </c>
      <c r="LI46" s="76">
        <v>0</v>
      </c>
      <c r="LJ46" s="76">
        <v>0</v>
      </c>
      <c r="LK46" s="76"/>
    </row>
    <row r="47" spans="1:323"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F47" s="76" t="s">
        <v>49</v>
      </c>
      <c r="LG47" s="76">
        <v>0</v>
      </c>
      <c r="LH47" s="76">
        <v>0</v>
      </c>
      <c r="LI47" s="76">
        <v>0</v>
      </c>
      <c r="LJ47" s="76">
        <v>0</v>
      </c>
      <c r="LK47" s="76"/>
    </row>
    <row r="48" spans="1:323"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F48" s="76" t="s">
        <v>50</v>
      </c>
      <c r="LG48" s="76">
        <v>0</v>
      </c>
      <c r="LH48" s="76">
        <v>0</v>
      </c>
      <c r="LI48" s="76">
        <v>0</v>
      </c>
      <c r="LJ48" s="76">
        <v>0</v>
      </c>
      <c r="LK48" s="76"/>
    </row>
    <row r="49" spans="1:323"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F49" s="76" t="s">
        <v>51</v>
      </c>
      <c r="LG49" s="76">
        <v>0.16</v>
      </c>
      <c r="LH49" s="76">
        <v>0.42</v>
      </c>
      <c r="LI49" s="76">
        <v>0.09</v>
      </c>
      <c r="LJ49" s="76">
        <v>0</v>
      </c>
      <c r="LK49" s="76"/>
    </row>
    <row r="50" spans="1:323"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F50" s="76" t="s">
        <v>52</v>
      </c>
      <c r="LG50" s="76">
        <v>0</v>
      </c>
      <c r="LH50" s="76">
        <v>0</v>
      </c>
      <c r="LI50" s="76">
        <v>0</v>
      </c>
      <c r="LJ50" s="76">
        <v>0</v>
      </c>
      <c r="LK50" s="76"/>
    </row>
    <row r="51" spans="1:323"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F51" s="76" t="s">
        <v>53</v>
      </c>
      <c r="LG51" s="76">
        <v>0.09</v>
      </c>
      <c r="LH51" s="76">
        <v>0</v>
      </c>
      <c r="LI51" s="76">
        <v>0</v>
      </c>
      <c r="LJ51" s="76">
        <v>0</v>
      </c>
      <c r="LK51" s="76"/>
    </row>
    <row r="52" spans="1:323"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F52" s="76" t="s">
        <v>54</v>
      </c>
      <c r="LG52" s="76">
        <v>0.09</v>
      </c>
      <c r="LH52" s="76">
        <v>0.17</v>
      </c>
      <c r="LI52" s="76">
        <v>0.1</v>
      </c>
      <c r="LJ52" s="76">
        <v>0</v>
      </c>
      <c r="LK52" s="76"/>
    </row>
    <row r="53" spans="1:323"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F53" s="76" t="s">
        <v>55</v>
      </c>
      <c r="LG53" s="76">
        <v>0.33</v>
      </c>
      <c r="LH53" s="76">
        <v>0.51</v>
      </c>
      <c r="LI53" s="76">
        <v>0.33</v>
      </c>
      <c r="LJ53" s="76">
        <v>0</v>
      </c>
      <c r="LK53" s="76"/>
    </row>
    <row r="54" spans="1:323"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F54" s="76" t="s">
        <v>56</v>
      </c>
      <c r="LG54" s="76">
        <v>7.0000000000000007E-2</v>
      </c>
      <c r="LH54" s="76">
        <v>0</v>
      </c>
      <c r="LI54" s="76">
        <v>0</v>
      </c>
      <c r="LJ54" s="76">
        <v>0.52</v>
      </c>
      <c r="LK54" s="76"/>
    </row>
    <row r="55" spans="1:323"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F55" s="76" t="s">
        <v>57</v>
      </c>
      <c r="LG55" s="76">
        <v>0.2</v>
      </c>
      <c r="LH55" s="76">
        <v>0.28000000000000003</v>
      </c>
      <c r="LI55" s="76">
        <v>0</v>
      </c>
      <c r="LJ55" s="76">
        <v>0</v>
      </c>
      <c r="LK55" s="76"/>
    </row>
    <row r="56" spans="1:323"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F56" s="76" t="s">
        <v>58</v>
      </c>
      <c r="LG56" s="76">
        <v>2.98</v>
      </c>
      <c r="LH56" s="76">
        <v>7.56</v>
      </c>
      <c r="LI56" s="76">
        <v>0.63</v>
      </c>
      <c r="LJ56" s="76">
        <v>3.55</v>
      </c>
      <c r="LK56" s="76"/>
    </row>
    <row r="57" spans="1:323"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F57" s="76" t="s">
        <v>59</v>
      </c>
      <c r="LG57" s="76">
        <v>5.03</v>
      </c>
      <c r="LH57" s="76">
        <v>0</v>
      </c>
      <c r="LI57" s="76">
        <v>9.4</v>
      </c>
      <c r="LJ57" s="76">
        <v>0.6</v>
      </c>
      <c r="LK57" s="76"/>
    </row>
    <row r="58" spans="1:323"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F58" s="76" t="s">
        <v>60</v>
      </c>
      <c r="LG58" s="76">
        <v>0.05</v>
      </c>
      <c r="LH58" s="76">
        <v>0</v>
      </c>
      <c r="LI58" s="76">
        <v>0</v>
      </c>
      <c r="LJ58" s="76">
        <v>0.32</v>
      </c>
      <c r="LK58" s="76"/>
    </row>
    <row r="59" spans="1:323"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F59" s="76" t="s">
        <v>61</v>
      </c>
      <c r="LG59" s="76">
        <v>2.69</v>
      </c>
      <c r="LH59" s="76">
        <v>0</v>
      </c>
      <c r="LI59" s="76">
        <v>0.56000000000000005</v>
      </c>
      <c r="LJ59" s="76">
        <v>16.16</v>
      </c>
      <c r="LK59" s="76"/>
    </row>
    <row r="60" spans="1:323"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F60" s="76" t="s">
        <v>62</v>
      </c>
      <c r="LG60" s="76">
        <v>2</v>
      </c>
      <c r="LH60" s="76">
        <v>0.87</v>
      </c>
      <c r="LI60" s="76">
        <v>2.5</v>
      </c>
      <c r="LJ60" s="76">
        <v>0</v>
      </c>
      <c r="LK60" s="76"/>
    </row>
    <row r="61" spans="1:323"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F61" s="76" t="s">
        <v>63</v>
      </c>
      <c r="LG61" s="76">
        <v>0.23</v>
      </c>
      <c r="LH61" s="76">
        <v>0.19</v>
      </c>
      <c r="LI61" s="76">
        <v>0.25</v>
      </c>
      <c r="LJ61" s="76">
        <v>0</v>
      </c>
      <c r="LK61" s="76"/>
    </row>
    <row r="62" spans="1:323"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F62" s="76" t="s">
        <v>64</v>
      </c>
      <c r="LG62" s="76">
        <v>1.78</v>
      </c>
      <c r="LH62" s="76">
        <v>1.62</v>
      </c>
      <c r="LI62" s="76">
        <v>1.0900000000000001</v>
      </c>
      <c r="LJ62" s="76">
        <v>5</v>
      </c>
      <c r="LK62" s="76"/>
    </row>
    <row r="63" spans="1:323"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F63" s="76" t="s">
        <v>65</v>
      </c>
      <c r="LG63" s="76">
        <v>0.3</v>
      </c>
      <c r="LH63" s="76">
        <v>0.71</v>
      </c>
      <c r="LI63" s="76">
        <v>0.13</v>
      </c>
      <c r="LJ63" s="76">
        <v>0</v>
      </c>
      <c r="LK63" s="76"/>
    </row>
    <row r="64" spans="1:323"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F64" s="76" t="s">
        <v>66</v>
      </c>
      <c r="LG64" s="76">
        <v>5.21</v>
      </c>
      <c r="LH64" s="76">
        <v>9.18</v>
      </c>
      <c r="LI64" s="76">
        <v>3.36</v>
      </c>
      <c r="LJ64" s="76">
        <v>4.72</v>
      </c>
      <c r="LK64" s="76"/>
    </row>
    <row r="65" spans="1:323"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F65" s="76" t="s">
        <v>67</v>
      </c>
      <c r="LG65" s="76">
        <v>0.73</v>
      </c>
      <c r="LH65" s="76">
        <v>0.63</v>
      </c>
      <c r="LI65" s="76">
        <v>0.33</v>
      </c>
      <c r="LJ65" s="76">
        <v>0</v>
      </c>
      <c r="LK65" s="76"/>
    </row>
    <row r="66" spans="1:323"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F66" s="76" t="s">
        <v>68</v>
      </c>
      <c r="LG66" s="76">
        <v>0.47</v>
      </c>
      <c r="LH66" s="76">
        <v>0.87</v>
      </c>
      <c r="LI66" s="76">
        <v>0.25</v>
      </c>
      <c r="LJ66" s="76">
        <v>0</v>
      </c>
      <c r="LK66" s="76"/>
    </row>
    <row r="67" spans="1:323"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F67" s="76" t="s">
        <v>69</v>
      </c>
      <c r="LG67" s="76">
        <v>0.22</v>
      </c>
      <c r="LH67" s="76">
        <v>0.47</v>
      </c>
      <c r="LI67" s="76">
        <v>0</v>
      </c>
      <c r="LJ67" s="76">
        <v>0</v>
      </c>
      <c r="LK67" s="76"/>
    </row>
    <row r="68" spans="1:323"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F68" s="76" t="s">
        <v>70</v>
      </c>
      <c r="LG68" s="76">
        <v>10.71</v>
      </c>
      <c r="LH68" s="76">
        <v>7.41</v>
      </c>
      <c r="LI68" s="76">
        <v>14.13</v>
      </c>
      <c r="LJ68" s="76">
        <v>8.67</v>
      </c>
      <c r="LK68" s="76"/>
    </row>
    <row r="69" spans="1:323"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F69" s="76" t="s">
        <v>71</v>
      </c>
      <c r="LG69" s="76">
        <v>0.5</v>
      </c>
      <c r="LH69" s="76">
        <v>0.34</v>
      </c>
      <c r="LI69" s="76">
        <v>0.13</v>
      </c>
      <c r="LJ69" s="76">
        <v>2.02</v>
      </c>
      <c r="LK69" s="76"/>
    </row>
    <row r="70" spans="1:323"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F70" s="76" t="s">
        <v>72</v>
      </c>
      <c r="LG70" s="76">
        <v>2.25</v>
      </c>
      <c r="LH70" s="76">
        <v>1.81</v>
      </c>
      <c r="LI70" s="76">
        <v>3.05</v>
      </c>
      <c r="LJ70" s="76">
        <v>0.96</v>
      </c>
      <c r="LK70" s="76"/>
    </row>
    <row r="71" spans="1:323"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F71" s="76" t="s">
        <v>73</v>
      </c>
      <c r="LG71" s="76">
        <v>0.15</v>
      </c>
      <c r="LH71" s="76">
        <v>0.23</v>
      </c>
      <c r="LI71" s="76">
        <v>0.08</v>
      </c>
      <c r="LJ71" s="76">
        <v>0</v>
      </c>
      <c r="LK71" s="76"/>
    </row>
    <row r="72" spans="1:323"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F72" s="76" t="s">
        <v>74</v>
      </c>
      <c r="LG72" s="76">
        <v>1.56</v>
      </c>
      <c r="LH72" s="76">
        <v>1.59</v>
      </c>
      <c r="LI72" s="76">
        <v>1.58</v>
      </c>
      <c r="LJ72" s="76">
        <v>1.1599999999999999</v>
      </c>
      <c r="LK72" s="76"/>
    </row>
    <row r="73" spans="1:323"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F73" s="76" t="s">
        <v>75</v>
      </c>
      <c r="LG73" s="76">
        <v>0.31</v>
      </c>
      <c r="LH73" s="76">
        <v>0.62</v>
      </c>
      <c r="LI73" s="76">
        <v>0</v>
      </c>
      <c r="LJ73" s="76">
        <v>0.24</v>
      </c>
      <c r="LK73" s="76"/>
    </row>
    <row r="74" spans="1:323"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F74" s="76" t="s">
        <v>76</v>
      </c>
      <c r="LG74" s="76">
        <v>4.3600000000000003</v>
      </c>
      <c r="LH74" s="76">
        <v>2.89</v>
      </c>
      <c r="LI74" s="76">
        <v>0.81</v>
      </c>
      <c r="LJ74" s="76">
        <v>18.63</v>
      </c>
      <c r="LK74" s="76"/>
    </row>
    <row r="75" spans="1:323"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F75" s="76" t="s">
        <v>77</v>
      </c>
      <c r="LG75" s="76">
        <v>10.199999999999999</v>
      </c>
      <c r="LH75" s="76">
        <v>0.24</v>
      </c>
      <c r="LI75" s="76">
        <v>19</v>
      </c>
      <c r="LJ75" s="76">
        <v>1.61</v>
      </c>
      <c r="LK75" s="76"/>
    </row>
    <row r="76" spans="1:323"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F76" s="76" t="s">
        <v>78</v>
      </c>
      <c r="LG76" s="76">
        <v>0.93</v>
      </c>
      <c r="LH76" s="76">
        <v>0.21</v>
      </c>
      <c r="LI76" s="76">
        <v>0.7</v>
      </c>
      <c r="LJ76" s="76">
        <v>2.63</v>
      </c>
      <c r="LK76" s="76"/>
    </row>
    <row r="77" spans="1:323"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F77" s="76" t="s">
        <v>79</v>
      </c>
      <c r="LG77" s="76">
        <v>0.42</v>
      </c>
      <c r="LH77" s="76">
        <v>0.28999999999999998</v>
      </c>
      <c r="LI77" s="76">
        <v>0.68</v>
      </c>
      <c r="LJ77" s="76">
        <v>0</v>
      </c>
      <c r="LK77" s="76"/>
    </row>
    <row r="78" spans="1:323"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F78" s="76" t="s">
        <v>80</v>
      </c>
      <c r="LG78" s="76">
        <v>1.8</v>
      </c>
      <c r="LH78" s="76">
        <v>0.91</v>
      </c>
      <c r="LI78" s="76">
        <v>2.66</v>
      </c>
      <c r="LJ78" s="76">
        <v>1.27</v>
      </c>
      <c r="LK78" s="76"/>
    </row>
    <row r="79" spans="1:32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F79" s="76" t="s">
        <v>81</v>
      </c>
      <c r="LG79" s="76">
        <v>0.7</v>
      </c>
      <c r="LH79" s="76">
        <v>1.96</v>
      </c>
      <c r="LI79" s="76">
        <v>0</v>
      </c>
      <c r="LJ79" s="76">
        <v>0.98</v>
      </c>
      <c r="LK79" s="76"/>
    </row>
    <row r="80" spans="1:323"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F80" s="76" t="s">
        <v>82</v>
      </c>
      <c r="LG80" s="76">
        <v>1.05</v>
      </c>
      <c r="LH80" s="76">
        <v>2.04</v>
      </c>
      <c r="LI80" s="76">
        <v>0.87</v>
      </c>
      <c r="LJ80" s="76">
        <v>0</v>
      </c>
      <c r="LK80" s="76"/>
    </row>
    <row r="81" spans="1:323"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F81" s="76" t="s">
        <v>83</v>
      </c>
      <c r="LG81" s="76">
        <v>0.63</v>
      </c>
      <c r="LH81" s="76">
        <v>0</v>
      </c>
      <c r="LI81" s="76">
        <v>0.73</v>
      </c>
      <c r="LJ81" s="76">
        <v>0</v>
      </c>
      <c r="LK81" s="76"/>
    </row>
    <row r="82" spans="1:323"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F82" s="76" t="s">
        <v>84</v>
      </c>
      <c r="LG82" s="76">
        <v>0.81</v>
      </c>
      <c r="LH82" s="76">
        <v>2.2799999999999998</v>
      </c>
      <c r="LI82" s="76">
        <v>0.37</v>
      </c>
      <c r="LJ82" s="76">
        <v>0</v>
      </c>
      <c r="LK82" s="76"/>
    </row>
    <row r="83" spans="1:323"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F83" s="76" t="s">
        <v>85</v>
      </c>
      <c r="LG83" s="76">
        <v>0.12</v>
      </c>
      <c r="LH83" s="76">
        <v>0.46</v>
      </c>
      <c r="LI83" s="76">
        <v>0</v>
      </c>
      <c r="LJ83" s="76">
        <v>0</v>
      </c>
      <c r="LK83" s="76"/>
    </row>
    <row r="84" spans="1:323"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F84" s="76" t="s">
        <v>86</v>
      </c>
      <c r="LG84" s="76">
        <v>6.59</v>
      </c>
      <c r="LH84" s="76">
        <v>7.78</v>
      </c>
      <c r="LI84" s="76">
        <v>6.84</v>
      </c>
      <c r="LJ84" s="76">
        <v>6.64</v>
      </c>
      <c r="LK84" s="76"/>
    </row>
    <row r="85" spans="1:323"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F85" s="76" t="s">
        <v>87</v>
      </c>
      <c r="LG85" s="76">
        <v>1.42</v>
      </c>
      <c r="LH85" s="76">
        <v>0.83</v>
      </c>
      <c r="LI85" s="76">
        <v>0.82</v>
      </c>
      <c r="LJ85" s="76">
        <v>1</v>
      </c>
      <c r="LK85" s="76"/>
    </row>
    <row r="86" spans="1:323"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F86" s="76" t="s">
        <v>88</v>
      </c>
      <c r="LG86" s="76">
        <v>0.59</v>
      </c>
      <c r="LH86" s="76">
        <v>1.33</v>
      </c>
      <c r="LI86" s="76">
        <v>0.47</v>
      </c>
      <c r="LJ86" s="76">
        <v>0</v>
      </c>
      <c r="LK86" s="76"/>
    </row>
    <row r="87" spans="1:323"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F87" s="76" t="s">
        <v>89</v>
      </c>
      <c r="LG87" s="76">
        <v>0.43</v>
      </c>
      <c r="LH87" s="76">
        <v>1.17</v>
      </c>
      <c r="LI87" s="76">
        <v>0</v>
      </c>
      <c r="LJ87" s="76">
        <v>0</v>
      </c>
      <c r="LK87" s="76"/>
    </row>
    <row r="88" spans="1:323"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F88" s="76" t="s">
        <v>90</v>
      </c>
      <c r="LG88" s="76">
        <v>0.17</v>
      </c>
      <c r="LH88" s="76">
        <v>0.1</v>
      </c>
      <c r="LI88" s="76">
        <v>0.28000000000000003</v>
      </c>
      <c r="LJ88" s="76">
        <v>0</v>
      </c>
      <c r="LK88" s="76"/>
    </row>
    <row r="89" spans="1:323"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F89" s="76" t="s">
        <v>91</v>
      </c>
      <c r="LG89" s="76">
        <v>0.28999999999999998</v>
      </c>
      <c r="LH89" s="76">
        <v>0</v>
      </c>
      <c r="LI89" s="76">
        <v>0.57999999999999996</v>
      </c>
      <c r="LJ89" s="76">
        <v>0</v>
      </c>
      <c r="LK89" s="76"/>
    </row>
    <row r="90" spans="1:323"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F90" s="76" t="s">
        <v>92</v>
      </c>
      <c r="LG90" s="76">
        <v>1.08</v>
      </c>
      <c r="LH90" s="76">
        <v>2.63</v>
      </c>
      <c r="LI90" s="76">
        <v>0.5</v>
      </c>
      <c r="LJ90" s="76">
        <v>0.95</v>
      </c>
      <c r="LK90" s="76"/>
    </row>
    <row r="91" spans="1:323"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F91" s="76" t="s">
        <v>93</v>
      </c>
      <c r="LG91" s="76">
        <v>0.11</v>
      </c>
      <c r="LH91" s="76">
        <v>0</v>
      </c>
      <c r="LI91" s="76">
        <v>7.0000000000000007E-2</v>
      </c>
      <c r="LJ91" s="76">
        <v>0</v>
      </c>
      <c r="LK91" s="76"/>
    </row>
    <row r="92" spans="1:323"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F92" s="76" t="s">
        <v>94</v>
      </c>
      <c r="LG92" s="76">
        <v>0.41</v>
      </c>
      <c r="LH92" s="76">
        <v>0.63</v>
      </c>
      <c r="LI92" s="76">
        <v>0.26</v>
      </c>
      <c r="LJ92" s="76">
        <v>0</v>
      </c>
      <c r="LK92" s="76"/>
    </row>
    <row r="93" spans="1:323"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F93" s="76" t="s">
        <v>95</v>
      </c>
      <c r="LG93" s="76">
        <v>0.38</v>
      </c>
      <c r="LH93" s="76">
        <v>0.17</v>
      </c>
      <c r="LI93" s="76">
        <v>0.66</v>
      </c>
      <c r="LJ93" s="76">
        <v>0</v>
      </c>
      <c r="LK93" s="76"/>
    </row>
    <row r="94" spans="1:323"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F94" s="76" t="s">
        <v>96</v>
      </c>
      <c r="LG94" s="76">
        <v>2</v>
      </c>
      <c r="LH94" s="76">
        <v>5.27</v>
      </c>
      <c r="LI94" s="76">
        <v>0.49</v>
      </c>
      <c r="LJ94" s="76">
        <v>1.44</v>
      </c>
      <c r="LK94" s="76"/>
    </row>
    <row r="95" spans="1:323"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F95" s="76" t="s">
        <v>97</v>
      </c>
      <c r="LG95" s="76">
        <v>0.28000000000000003</v>
      </c>
      <c r="LH95" s="76">
        <v>0.18</v>
      </c>
      <c r="LI95" s="76">
        <v>0.45</v>
      </c>
      <c r="LJ95" s="76">
        <v>0</v>
      </c>
      <c r="LK95" s="76"/>
    </row>
    <row r="96" spans="1:323"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F96" s="76" t="s">
        <v>98</v>
      </c>
      <c r="LG96" s="76">
        <v>0.32</v>
      </c>
      <c r="LH96" s="76">
        <v>0</v>
      </c>
      <c r="LI96" s="76">
        <v>0.35</v>
      </c>
      <c r="LJ96" s="76">
        <v>0.75</v>
      </c>
      <c r="LK96" s="76"/>
    </row>
    <row r="97" spans="1:323"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F97" s="76" t="s">
        <v>99</v>
      </c>
      <c r="LG97" s="76">
        <v>0.14000000000000001</v>
      </c>
      <c r="LH97" s="76">
        <v>0.39</v>
      </c>
      <c r="LI97" s="76">
        <v>0</v>
      </c>
      <c r="LJ97" s="76">
        <v>0</v>
      </c>
      <c r="LK97" s="76"/>
    </row>
    <row r="98" spans="1:323"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F98" s="76" t="s">
        <v>100</v>
      </c>
      <c r="LG98" s="76">
        <v>0.14000000000000001</v>
      </c>
      <c r="LH98" s="76">
        <v>0.16</v>
      </c>
      <c r="LI98" s="76">
        <v>0.18</v>
      </c>
      <c r="LJ98" s="76">
        <v>0</v>
      </c>
      <c r="LK98" s="76"/>
    </row>
    <row r="99" spans="1:323"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F99" s="76" t="s">
        <v>101</v>
      </c>
      <c r="LG99" s="76">
        <v>0.77</v>
      </c>
      <c r="LH99" s="76">
        <v>0.25</v>
      </c>
      <c r="LI99" s="76">
        <v>1.39</v>
      </c>
      <c r="LJ99" s="76">
        <v>0</v>
      </c>
      <c r="LK99" s="76"/>
    </row>
    <row r="100" spans="1:323"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F100" s="76" t="s">
        <v>102</v>
      </c>
      <c r="LG100" s="76">
        <v>2.1</v>
      </c>
      <c r="LH100" s="76">
        <v>4.1900000000000004</v>
      </c>
      <c r="LI100" s="76">
        <v>1.3</v>
      </c>
      <c r="LJ100" s="76">
        <v>1.05</v>
      </c>
      <c r="LK100" s="76"/>
    </row>
    <row r="101" spans="1:323"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F101" s="76" t="s">
        <v>103</v>
      </c>
      <c r="LG101" s="76">
        <v>0.13</v>
      </c>
      <c r="LH101" s="76">
        <v>0.28999999999999998</v>
      </c>
      <c r="LI101" s="76">
        <v>0</v>
      </c>
      <c r="LJ101" s="76">
        <v>0</v>
      </c>
      <c r="LK101" s="76"/>
    </row>
    <row r="102" spans="1:323"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F102" s="76" t="s">
        <v>104</v>
      </c>
      <c r="LG102" s="76">
        <v>0.65</v>
      </c>
      <c r="LH102" s="76">
        <v>1.6</v>
      </c>
      <c r="LI102" s="76">
        <v>0.23</v>
      </c>
      <c r="LJ102" s="76">
        <v>0.25</v>
      </c>
      <c r="LK102" s="76"/>
    </row>
    <row r="103" spans="1:323"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F103" s="76" t="s">
        <v>105</v>
      </c>
      <c r="LG103" s="76">
        <v>2.75</v>
      </c>
      <c r="LH103" s="76">
        <v>0.18</v>
      </c>
      <c r="LI103" s="76">
        <v>3.9</v>
      </c>
      <c r="LJ103" s="76">
        <v>4.2</v>
      </c>
      <c r="LK103" s="76"/>
    </row>
    <row r="104" spans="1:323"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F104" s="76" t="s">
        <v>106</v>
      </c>
      <c r="LG104" s="76">
        <v>3.44</v>
      </c>
      <c r="LH104" s="76">
        <v>10.220000000000001</v>
      </c>
      <c r="LI104" s="76">
        <v>0.09</v>
      </c>
      <c r="LJ104" s="76">
        <v>2.77</v>
      </c>
      <c r="LK104" s="76"/>
    </row>
    <row r="105" spans="1:323"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F105" s="76" t="s">
        <v>107</v>
      </c>
      <c r="LG105" s="76">
        <v>0.55000000000000004</v>
      </c>
      <c r="LH105" s="76">
        <v>0.44</v>
      </c>
      <c r="LI105" s="76">
        <v>0.7</v>
      </c>
      <c r="LJ105" s="76">
        <v>0</v>
      </c>
      <c r="LK105" s="76"/>
    </row>
    <row r="106" spans="1:323"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F106" s="76" t="s">
        <v>108</v>
      </c>
      <c r="LG106" s="76">
        <v>0</v>
      </c>
      <c r="LH106" s="76">
        <v>0</v>
      </c>
      <c r="LI106" s="76">
        <v>0</v>
      </c>
      <c r="LJ106" s="76">
        <v>0</v>
      </c>
      <c r="LK106" s="76"/>
    </row>
    <row r="107" spans="1:323"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F107" s="76" t="s">
        <v>109</v>
      </c>
      <c r="LG107" s="76">
        <v>0</v>
      </c>
      <c r="LH107" s="76">
        <v>0</v>
      </c>
      <c r="LI107" s="76">
        <v>0</v>
      </c>
      <c r="LJ107" s="76">
        <v>0</v>
      </c>
      <c r="LK107" s="76"/>
    </row>
    <row r="108" spans="1:323"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F108" s="76" t="s">
        <v>110</v>
      </c>
      <c r="LG108" s="76">
        <v>0.09</v>
      </c>
      <c r="LH108" s="76">
        <v>0</v>
      </c>
      <c r="LI108" s="76">
        <v>0.19</v>
      </c>
      <c r="LJ108" s="76">
        <v>0</v>
      </c>
      <c r="LK108" s="76"/>
    </row>
    <row r="109" spans="1:323"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F109" s="76" t="s">
        <v>111</v>
      </c>
      <c r="LG109" s="76">
        <v>0.35</v>
      </c>
      <c r="LH109" s="76">
        <v>0.18</v>
      </c>
      <c r="LI109" s="76">
        <v>0.26</v>
      </c>
      <c r="LJ109" s="76">
        <v>0</v>
      </c>
      <c r="LK109" s="76"/>
    </row>
    <row r="110" spans="1:323"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F110" s="76" t="s">
        <v>112</v>
      </c>
      <c r="LG110" s="76">
        <v>0.47</v>
      </c>
      <c r="LH110" s="76">
        <v>1.6</v>
      </c>
      <c r="LI110" s="76">
        <v>0.1</v>
      </c>
      <c r="LJ110" s="76">
        <v>0</v>
      </c>
      <c r="LK110" s="76"/>
    </row>
    <row r="111" spans="1:323"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F111" s="76" t="s">
        <v>113</v>
      </c>
      <c r="LG111" s="76">
        <v>1.1399999999999999</v>
      </c>
      <c r="LH111" s="76">
        <v>0.6</v>
      </c>
      <c r="LI111" s="76">
        <v>1.41</v>
      </c>
      <c r="LJ111" s="76">
        <v>0</v>
      </c>
      <c r="LK111" s="76"/>
    </row>
    <row r="112" spans="1:323"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F112" s="76" t="s">
        <v>114</v>
      </c>
      <c r="LG112" s="76">
        <v>0.18</v>
      </c>
      <c r="LH112" s="76">
        <v>0.25</v>
      </c>
      <c r="LI112" s="76">
        <v>0</v>
      </c>
      <c r="LJ112" s="76">
        <v>0</v>
      </c>
      <c r="LK112" s="76"/>
    </row>
    <row r="113" spans="1:323"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F113" s="76" t="s">
        <v>115</v>
      </c>
      <c r="LG113" s="76">
        <v>0</v>
      </c>
      <c r="LH113" s="76">
        <v>0</v>
      </c>
      <c r="LI113" s="76">
        <v>0</v>
      </c>
      <c r="LJ113" s="76">
        <v>0</v>
      </c>
      <c r="LK113" s="76"/>
    </row>
    <row r="114" spans="1:323"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F114" s="76" t="s">
        <v>116</v>
      </c>
      <c r="LG114" s="76">
        <v>0.04</v>
      </c>
      <c r="LH114" s="76">
        <v>0.14000000000000001</v>
      </c>
      <c r="LI114" s="76">
        <v>0</v>
      </c>
      <c r="LJ114" s="76">
        <v>0</v>
      </c>
      <c r="LK114" s="76"/>
    </row>
    <row r="115" spans="1:323"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F115" s="76" t="s">
        <v>117</v>
      </c>
      <c r="LG115" s="76">
        <v>0.52</v>
      </c>
      <c r="LH115" s="76">
        <v>0</v>
      </c>
      <c r="LI115" s="76">
        <v>0.88</v>
      </c>
      <c r="LJ115" s="76">
        <v>0</v>
      </c>
      <c r="LK115" s="76"/>
    </row>
    <row r="116" spans="1:323"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F116" s="76" t="s">
        <v>118</v>
      </c>
      <c r="LG116" s="76">
        <v>0.03</v>
      </c>
      <c r="LH116" s="76">
        <v>0</v>
      </c>
      <c r="LI116" s="76">
        <v>0.06</v>
      </c>
      <c r="LJ116" s="76">
        <v>0</v>
      </c>
      <c r="LK116" s="76"/>
    </row>
    <row r="117" spans="1:323"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F117" s="76" t="s">
        <v>119</v>
      </c>
      <c r="LG117" s="76">
        <v>0</v>
      </c>
      <c r="LH117" s="76">
        <v>0</v>
      </c>
      <c r="LI117" s="76">
        <v>0</v>
      </c>
      <c r="LJ117" s="76">
        <v>0</v>
      </c>
      <c r="LK117" s="76"/>
    </row>
    <row r="118" spans="1:323"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F118" s="76" t="s">
        <v>120</v>
      </c>
      <c r="LG118" s="76">
        <v>0.05</v>
      </c>
      <c r="LH118" s="76">
        <v>0.18</v>
      </c>
      <c r="LI118" s="76">
        <v>0</v>
      </c>
      <c r="LJ118" s="76">
        <v>0</v>
      </c>
      <c r="LK118" s="76"/>
    </row>
    <row r="119" spans="1:323"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F119" s="76" t="s">
        <v>121</v>
      </c>
      <c r="LG119" s="76">
        <v>0.35</v>
      </c>
      <c r="LH119" s="76">
        <v>0</v>
      </c>
      <c r="LI119" s="76">
        <v>0.7</v>
      </c>
      <c r="LJ119" s="76">
        <v>0</v>
      </c>
      <c r="LK119" s="76"/>
    </row>
    <row r="120" spans="1:323"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K120" s="76"/>
    </row>
    <row r="121" spans="1:323"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K121" s="76"/>
    </row>
    <row r="122" spans="1:323"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K122" s="76"/>
    </row>
    <row r="123" spans="1:323"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F123" s="76" t="s">
        <v>125</v>
      </c>
      <c r="LG123" s="76">
        <v>0</v>
      </c>
      <c r="LH123" s="76">
        <v>0</v>
      </c>
      <c r="LI123" s="76">
        <v>0</v>
      </c>
      <c r="LJ123" s="76">
        <v>0</v>
      </c>
      <c r="LK123" s="76"/>
    </row>
    <row r="124" spans="1:323"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F124" s="76" t="s">
        <v>126</v>
      </c>
      <c r="LG124" s="76">
        <v>1.76</v>
      </c>
      <c r="LH124" s="76">
        <v>1.49</v>
      </c>
      <c r="LI124" s="76">
        <v>0.17</v>
      </c>
      <c r="LJ124" s="76">
        <v>8.4499999999999993</v>
      </c>
      <c r="LK124" s="76"/>
    </row>
    <row r="125" spans="1:323"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F125" s="76" t="s">
        <v>127</v>
      </c>
      <c r="LG125" s="76">
        <v>0.39</v>
      </c>
      <c r="LH125" s="76">
        <v>0.3</v>
      </c>
      <c r="LI125" s="76">
        <v>0.42</v>
      </c>
      <c r="LJ125" s="76">
        <v>0</v>
      </c>
      <c r="LK125" s="76"/>
    </row>
    <row r="126" spans="1:323"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F126" s="76" t="s">
        <v>128</v>
      </c>
      <c r="LG126" s="76">
        <v>0</v>
      </c>
      <c r="LH126" s="76">
        <v>0</v>
      </c>
      <c r="LI126" s="76">
        <v>0</v>
      </c>
      <c r="LJ126" s="76">
        <v>0</v>
      </c>
      <c r="LK126" s="76"/>
    </row>
    <row r="127" spans="1:323"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K127" s="76"/>
    </row>
    <row r="128" spans="1:323"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K128" s="76"/>
    </row>
    <row r="129" spans="1:323"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F129" s="76" t="s">
        <v>131</v>
      </c>
      <c r="LG129" s="76">
        <v>0</v>
      </c>
      <c r="LH129" s="76">
        <v>0</v>
      </c>
      <c r="LI129" s="76">
        <v>0</v>
      </c>
      <c r="LJ129" s="76">
        <v>0</v>
      </c>
      <c r="LK129" s="76"/>
    </row>
    <row r="130" spans="1:323"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F130" s="76" t="s">
        <v>132</v>
      </c>
      <c r="LG130" s="76">
        <v>0.05</v>
      </c>
      <c r="LH130" s="76">
        <v>0.2</v>
      </c>
      <c r="LI130" s="76">
        <v>0</v>
      </c>
      <c r="LJ130" s="76">
        <v>0</v>
      </c>
      <c r="LK130" s="76"/>
    </row>
    <row r="131" spans="1:323"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F131" s="76" t="s">
        <v>133</v>
      </c>
      <c r="LG131" s="76">
        <v>0.12</v>
      </c>
      <c r="LH131" s="76">
        <v>0.19</v>
      </c>
      <c r="LI131" s="76">
        <v>0</v>
      </c>
      <c r="LJ131" s="76">
        <v>0</v>
      </c>
      <c r="LK131" s="76"/>
    </row>
    <row r="132" spans="1:323"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F132" s="76" t="s">
        <v>134</v>
      </c>
      <c r="LG132" s="76">
        <v>0.08</v>
      </c>
      <c r="LH132" s="76">
        <v>0</v>
      </c>
      <c r="LI132" s="76">
        <v>0.16</v>
      </c>
      <c r="LJ132" s="76">
        <v>0</v>
      </c>
      <c r="LK132" s="76"/>
    </row>
    <row r="133" spans="1:323"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F133" s="76" t="s">
        <v>135</v>
      </c>
      <c r="LG133" s="76">
        <v>0.26</v>
      </c>
      <c r="LH133" s="76">
        <v>0.28000000000000003</v>
      </c>
      <c r="LI133" s="76">
        <v>0.28999999999999998</v>
      </c>
      <c r="LJ133" s="76">
        <v>0</v>
      </c>
      <c r="LK133" s="76"/>
    </row>
    <row r="134" spans="1:323"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F134" s="76" t="s">
        <v>136</v>
      </c>
      <c r="LG134" s="76">
        <v>0.2</v>
      </c>
      <c r="LH134" s="76">
        <v>0</v>
      </c>
      <c r="LI134" s="76">
        <v>0</v>
      </c>
      <c r="LJ134" s="76">
        <v>0</v>
      </c>
      <c r="LK134" s="76"/>
    </row>
    <row r="135" spans="1:323"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F135" s="76" t="s">
        <v>137</v>
      </c>
      <c r="LG135" s="76">
        <v>0.09</v>
      </c>
      <c r="LH135" s="76">
        <v>0</v>
      </c>
      <c r="LI135" s="76">
        <v>0.18</v>
      </c>
      <c r="LJ135" s="76">
        <v>0</v>
      </c>
      <c r="LK135" s="76"/>
    </row>
    <row r="136" spans="1:323"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F136" s="76" t="s">
        <v>138</v>
      </c>
      <c r="LG136" s="76">
        <v>0</v>
      </c>
      <c r="LH136" s="76">
        <v>0</v>
      </c>
      <c r="LI136" s="76">
        <v>0</v>
      </c>
      <c r="LJ136" s="76">
        <v>0</v>
      </c>
      <c r="LK136" s="76"/>
    </row>
    <row r="137" spans="1:323"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F137" s="76" t="s">
        <v>139</v>
      </c>
      <c r="LG137" s="76">
        <v>0.19</v>
      </c>
      <c r="LH137" s="76">
        <v>0</v>
      </c>
      <c r="LI137" s="76">
        <v>0.16</v>
      </c>
      <c r="LJ137" s="76">
        <v>0.76</v>
      </c>
      <c r="LK137" s="76"/>
    </row>
    <row r="138" spans="1:323"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F138" s="76" t="s">
        <v>140</v>
      </c>
      <c r="LG138" s="76">
        <v>0.45</v>
      </c>
      <c r="LH138" s="76">
        <v>0.39</v>
      </c>
      <c r="LI138" s="76">
        <v>0.45</v>
      </c>
      <c r="LJ138" s="76">
        <v>0.87</v>
      </c>
      <c r="LK138" s="76"/>
    </row>
    <row r="139" spans="1:323"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F139" s="76" t="s">
        <v>141</v>
      </c>
      <c r="LG139" s="76">
        <v>0</v>
      </c>
      <c r="LH139" s="76">
        <v>0</v>
      </c>
      <c r="LI139" s="76">
        <v>0</v>
      </c>
      <c r="LJ139" s="76">
        <v>0</v>
      </c>
      <c r="LK139" s="76"/>
    </row>
    <row r="140" spans="1:323"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F140" s="76" t="s">
        <v>142</v>
      </c>
      <c r="LG140" s="76">
        <v>0</v>
      </c>
      <c r="LH140" s="76">
        <v>0</v>
      </c>
      <c r="LI140" s="76">
        <v>0</v>
      </c>
      <c r="LJ140" s="76">
        <v>0</v>
      </c>
      <c r="LK140" s="76"/>
    </row>
    <row r="141" spans="1:323"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F141" s="76" t="s">
        <v>143</v>
      </c>
      <c r="LG141" s="76">
        <v>0</v>
      </c>
      <c r="LH141" s="76">
        <v>0</v>
      </c>
      <c r="LI141" s="76">
        <v>0</v>
      </c>
      <c r="LJ141" s="76">
        <v>0</v>
      </c>
      <c r="LK141" s="76"/>
    </row>
    <row r="142" spans="1:323"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F142" s="76" t="s">
        <v>144</v>
      </c>
      <c r="LG142" s="76">
        <v>0</v>
      </c>
      <c r="LH142" s="76">
        <v>0</v>
      </c>
      <c r="LI142" s="76">
        <v>0</v>
      </c>
      <c r="LJ142" s="76">
        <v>0</v>
      </c>
      <c r="LK142" s="76"/>
    </row>
    <row r="143" spans="1:323"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F143" s="76" t="s">
        <v>145</v>
      </c>
      <c r="LG143" s="76">
        <v>0.05</v>
      </c>
      <c r="LH143" s="76">
        <v>0.21</v>
      </c>
      <c r="LI143" s="76">
        <v>0</v>
      </c>
      <c r="LJ143" s="76">
        <v>0</v>
      </c>
      <c r="LK143" s="76"/>
    </row>
    <row r="144" spans="1:323"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F144" s="76" t="s">
        <v>146</v>
      </c>
      <c r="LG144" s="76">
        <v>0.14000000000000001</v>
      </c>
      <c r="LH144" s="76">
        <v>0</v>
      </c>
      <c r="LI144" s="76">
        <v>0</v>
      </c>
      <c r="LJ144" s="76">
        <v>0.99</v>
      </c>
      <c r="LK144" s="76"/>
    </row>
    <row r="145" spans="1:323"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F145" s="76" t="s">
        <v>147</v>
      </c>
      <c r="LG145" s="76">
        <v>0.08</v>
      </c>
      <c r="LH145" s="76">
        <v>0</v>
      </c>
      <c r="LI145" s="76">
        <v>0.16</v>
      </c>
      <c r="LJ145" s="76">
        <v>0</v>
      </c>
      <c r="LK145" s="76"/>
    </row>
    <row r="146" spans="1:323"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F146" s="76" t="s">
        <v>148</v>
      </c>
      <c r="LG146" s="76">
        <v>0.21</v>
      </c>
      <c r="LH146" s="76">
        <v>0.8</v>
      </c>
      <c r="LI146" s="76">
        <v>0</v>
      </c>
      <c r="LJ146" s="76">
        <v>0</v>
      </c>
      <c r="LK146" s="76"/>
    </row>
    <row r="147" spans="1:323"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F147" s="76" t="s">
        <v>149</v>
      </c>
      <c r="LG147" s="76">
        <v>0</v>
      </c>
      <c r="LH147" s="76">
        <v>0</v>
      </c>
      <c r="LI147" s="76">
        <v>0</v>
      </c>
      <c r="LJ147" s="76">
        <v>0</v>
      </c>
      <c r="LK147" s="76"/>
    </row>
    <row r="148" spans="1:323"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K148" s="76"/>
    </row>
    <row r="149" spans="1:323"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F149" s="76" t="s">
        <v>151</v>
      </c>
      <c r="LG149" s="76">
        <v>0.05</v>
      </c>
      <c r="LH149" s="76">
        <v>0.2</v>
      </c>
      <c r="LI149" s="76">
        <v>0</v>
      </c>
      <c r="LJ149" s="76">
        <v>0</v>
      </c>
      <c r="LK149" s="76"/>
    </row>
    <row r="150" spans="1:323"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K150" s="76"/>
    </row>
    <row r="151" spans="1:323"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F151" s="76" t="s">
        <v>153</v>
      </c>
      <c r="LG151" s="76">
        <v>0</v>
      </c>
      <c r="LH151" s="76">
        <v>0</v>
      </c>
      <c r="LI151" s="76">
        <v>0</v>
      </c>
      <c r="LJ151" s="76">
        <v>0</v>
      </c>
      <c r="LK151" s="76"/>
    </row>
    <row r="152" spans="1:323"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K152" s="76"/>
    </row>
    <row r="153" spans="1:323"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K153" s="76"/>
    </row>
    <row r="154" spans="1:323"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F154" s="76" t="s">
        <v>156</v>
      </c>
      <c r="LG154" s="76">
        <v>0</v>
      </c>
      <c r="LH154" s="76">
        <v>0</v>
      </c>
      <c r="LI154" s="76">
        <v>0</v>
      </c>
      <c r="LJ154" s="76">
        <v>0</v>
      </c>
      <c r="LK154" s="76"/>
    </row>
    <row r="155" spans="1:323"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F155" s="76" t="s">
        <v>157</v>
      </c>
      <c r="LG155" s="76">
        <v>0.16</v>
      </c>
      <c r="LH155" s="76">
        <v>0</v>
      </c>
      <c r="LI155" s="76">
        <v>0.31</v>
      </c>
      <c r="LJ155" s="76">
        <v>0</v>
      </c>
      <c r="LK155" s="76"/>
    </row>
    <row r="156" spans="1:323"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F156" s="76" t="s">
        <v>158</v>
      </c>
      <c r="LG156" s="76">
        <v>7.0000000000000007E-2</v>
      </c>
      <c r="LH156" s="76">
        <v>0</v>
      </c>
      <c r="LI156" s="76">
        <v>0.06</v>
      </c>
      <c r="LJ156" s="76">
        <v>0.3</v>
      </c>
      <c r="LK156" s="76"/>
    </row>
    <row r="157" spans="1:323"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K157" s="76"/>
    </row>
    <row r="158" spans="1:323"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K158" s="76"/>
    </row>
    <row r="159" spans="1:323"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K159" s="76"/>
    </row>
    <row r="160" spans="1:323"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K160" s="76"/>
    </row>
    <row r="161" spans="1:323"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F161" s="76" t="s">
        <v>163</v>
      </c>
      <c r="LG161" s="76">
        <v>0.24</v>
      </c>
      <c r="LH161" s="76">
        <v>0.53</v>
      </c>
      <c r="LI161" s="76">
        <v>0.19</v>
      </c>
      <c r="LJ161" s="76">
        <v>0</v>
      </c>
      <c r="LK161" s="76"/>
    </row>
    <row r="162" spans="1:323"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F162" s="76" t="s">
        <v>164</v>
      </c>
      <c r="LG162" s="76">
        <v>0.11</v>
      </c>
      <c r="LH162" s="76">
        <v>0</v>
      </c>
      <c r="LI162" s="76">
        <v>0.21</v>
      </c>
      <c r="LJ162" s="76">
        <v>0</v>
      </c>
      <c r="LK162" s="76"/>
    </row>
    <row r="163" spans="1:323"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F163" s="76" t="s">
        <v>165</v>
      </c>
      <c r="LG163" s="76">
        <v>1.29</v>
      </c>
      <c r="LH163" s="76">
        <v>1.22</v>
      </c>
      <c r="LI163" s="76">
        <v>1.91</v>
      </c>
      <c r="LJ163" s="76">
        <v>0</v>
      </c>
      <c r="LK163" s="76"/>
    </row>
    <row r="164" spans="1:323"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F164" s="76" t="s">
        <v>166</v>
      </c>
      <c r="LG164" s="76">
        <v>0.41</v>
      </c>
      <c r="LH164" s="76">
        <v>0</v>
      </c>
      <c r="LI164" s="76">
        <v>0.73</v>
      </c>
      <c r="LJ164" s="76">
        <v>0.28000000000000003</v>
      </c>
      <c r="LK164" s="76"/>
    </row>
    <row r="165" spans="1:323"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F165" s="76" t="s">
        <v>167</v>
      </c>
      <c r="LG165" s="76">
        <v>0.05</v>
      </c>
      <c r="LH165" s="76">
        <v>0</v>
      </c>
      <c r="LI165" s="76">
        <v>0.09</v>
      </c>
      <c r="LJ165" s="76">
        <v>0</v>
      </c>
      <c r="LK165" s="76"/>
    </row>
    <row r="166" spans="1:323"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K166" s="76"/>
    </row>
    <row r="167" spans="1:323"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K167" s="76"/>
    </row>
    <row r="168" spans="1:323"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F168" s="76" t="s">
        <v>170</v>
      </c>
      <c r="LG168" s="76">
        <v>0.05</v>
      </c>
      <c r="LH168" s="76">
        <v>0.19</v>
      </c>
      <c r="LI168" s="76">
        <v>0</v>
      </c>
      <c r="LJ168" s="76">
        <v>0</v>
      </c>
      <c r="LK168" s="76"/>
    </row>
    <row r="169" spans="1:323"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K169" s="76"/>
    </row>
    <row r="170" spans="1:323"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K170" s="76"/>
    </row>
    <row r="171" spans="1:323"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F171" s="76" t="s">
        <v>173</v>
      </c>
      <c r="LG171" s="76">
        <v>0.2</v>
      </c>
      <c r="LH171" s="76">
        <v>0</v>
      </c>
      <c r="LI171" s="76">
        <v>0</v>
      </c>
      <c r="LJ171" s="76">
        <v>0</v>
      </c>
      <c r="LK171" s="76"/>
    </row>
    <row r="172" spans="1:323"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F172" s="76" t="s">
        <v>174</v>
      </c>
      <c r="LG172" s="76">
        <v>7.0000000000000007E-2</v>
      </c>
      <c r="LH172" s="76">
        <v>0</v>
      </c>
      <c r="LI172" s="76">
        <v>0.14000000000000001</v>
      </c>
      <c r="LJ172" s="76">
        <v>0</v>
      </c>
      <c r="LK172" s="76"/>
    </row>
    <row r="173" spans="1:323"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K173" s="76"/>
    </row>
    <row r="174" spans="1:323"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K174" s="76"/>
    </row>
    <row r="175" spans="1:323"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K175" s="76"/>
    </row>
    <row r="176" spans="1:323"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K176" s="76"/>
    </row>
    <row r="177" spans="1:323"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K177" s="76"/>
    </row>
    <row r="178" spans="1:323"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K178" s="76"/>
    </row>
    <row r="179" spans="1:323"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K179" s="76"/>
    </row>
    <row r="180" spans="1:323"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F180" s="76" t="s">
        <v>182</v>
      </c>
      <c r="LG180" s="76">
        <v>0.06</v>
      </c>
      <c r="LH180" s="76">
        <v>0.24</v>
      </c>
      <c r="LI180" s="76">
        <v>0</v>
      </c>
      <c r="LJ180" s="76">
        <v>0</v>
      </c>
      <c r="LK180" s="76"/>
    </row>
    <row r="181" spans="1:32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F181" s="76" t="s">
        <v>183</v>
      </c>
      <c r="LG181" s="76">
        <v>0.1</v>
      </c>
      <c r="LH181" s="76">
        <v>0.19</v>
      </c>
      <c r="LI181" s="76">
        <v>0.1</v>
      </c>
      <c r="LJ181" s="76">
        <v>0</v>
      </c>
      <c r="LK181" s="76"/>
    </row>
    <row r="182" spans="1:32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F182" s="76" t="s">
        <v>184</v>
      </c>
      <c r="LG182" s="76">
        <v>0.05</v>
      </c>
      <c r="LH182" s="76">
        <v>0</v>
      </c>
      <c r="LI182" s="76">
        <v>0.09</v>
      </c>
      <c r="LJ182" s="76">
        <v>0</v>
      </c>
      <c r="LK182" s="76"/>
    </row>
    <row r="183" spans="1:32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K183" s="76"/>
    </row>
    <row r="184" spans="1:32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K184" s="76"/>
    </row>
    <row r="185" spans="1:32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F185" s="76" t="s">
        <v>187</v>
      </c>
      <c r="LG185" s="76">
        <v>0.15</v>
      </c>
      <c r="LH185" s="76">
        <v>0</v>
      </c>
      <c r="LI185" s="76">
        <v>0</v>
      </c>
      <c r="LJ185" s="76">
        <v>0</v>
      </c>
      <c r="LK185" s="76"/>
    </row>
    <row r="186" spans="1:32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F186" s="76" t="s">
        <v>188</v>
      </c>
      <c r="LG186" s="76">
        <v>0</v>
      </c>
      <c r="LH186" s="76">
        <v>0</v>
      </c>
      <c r="LI186" s="76">
        <v>0</v>
      </c>
      <c r="LJ186" s="76">
        <v>0</v>
      </c>
      <c r="LK186" s="76"/>
    </row>
    <row r="187" spans="1:32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K187" s="76"/>
    </row>
    <row r="188" spans="1:323"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K188" s="76"/>
    </row>
    <row r="189" spans="1:323"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K189" s="76"/>
    </row>
    <row r="190" spans="1:32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K190" s="76"/>
    </row>
    <row r="191" spans="1:32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F191" s="76" t="s">
        <v>193</v>
      </c>
      <c r="LG191" s="76">
        <v>0.16</v>
      </c>
      <c r="LH191" s="76">
        <v>0</v>
      </c>
      <c r="LI191" s="76">
        <v>0.32</v>
      </c>
      <c r="LJ191" s="76">
        <v>0</v>
      </c>
      <c r="LK191" s="76"/>
    </row>
    <row r="192" spans="1:32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K192" s="76"/>
    </row>
    <row r="193" spans="1:323"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K193" s="76"/>
    </row>
    <row r="194" spans="1:323"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F194" s="76" t="s">
        <v>196</v>
      </c>
      <c r="LG194" s="76">
        <v>0.19</v>
      </c>
      <c r="LH194" s="76">
        <v>0</v>
      </c>
      <c r="LI194" s="76">
        <v>0.31</v>
      </c>
      <c r="LJ194" s="76">
        <v>0.25</v>
      </c>
      <c r="LK194" s="76"/>
    </row>
    <row r="195" spans="1:323"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F195" s="76" t="s">
        <v>197</v>
      </c>
      <c r="LG195" s="76">
        <v>0.12</v>
      </c>
      <c r="LH195" s="76">
        <v>0.47</v>
      </c>
      <c r="LI195" s="76">
        <v>0</v>
      </c>
      <c r="LJ195" s="76">
        <v>0</v>
      </c>
      <c r="LK195" s="76"/>
    </row>
    <row r="196" spans="1:323"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K196" s="76"/>
    </row>
    <row r="197" spans="1:323"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K197" s="76"/>
    </row>
    <row r="198" spans="1:323"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F198" s="76" t="s">
        <v>200</v>
      </c>
      <c r="LG198" s="76">
        <v>0</v>
      </c>
      <c r="LH198" s="76">
        <v>0</v>
      </c>
      <c r="LI198" s="76">
        <v>0</v>
      </c>
      <c r="LJ198" s="76">
        <v>0</v>
      </c>
      <c r="LK198" s="76"/>
    </row>
    <row r="199" spans="1:323"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F199" s="76" t="s">
        <v>201</v>
      </c>
      <c r="LG199" s="76">
        <v>0</v>
      </c>
      <c r="LH199" s="76">
        <v>0</v>
      </c>
      <c r="LI199" s="76">
        <v>0</v>
      </c>
      <c r="LJ199" s="76">
        <v>0</v>
      </c>
      <c r="LK199" s="76"/>
    </row>
    <row r="200" spans="1:323"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F200" s="76" t="s">
        <v>202</v>
      </c>
      <c r="LG200" s="76">
        <v>0.11</v>
      </c>
      <c r="LH200" s="76">
        <v>0.41</v>
      </c>
      <c r="LI200" s="76">
        <v>0</v>
      </c>
      <c r="LJ200" s="76">
        <v>0</v>
      </c>
      <c r="LK200" s="76"/>
    </row>
    <row r="201" spans="1:323"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F201" s="76" t="s">
        <v>203</v>
      </c>
      <c r="LG201" s="76">
        <v>0</v>
      </c>
      <c r="LH201" s="76">
        <v>0</v>
      </c>
      <c r="LI201" s="76">
        <v>0</v>
      </c>
      <c r="LJ201" s="76">
        <v>0</v>
      </c>
      <c r="LK201" s="76"/>
    </row>
    <row r="202" spans="1:323"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F202" s="76" t="s">
        <v>204</v>
      </c>
      <c r="LG202" s="76">
        <v>0</v>
      </c>
      <c r="LH202" s="76">
        <v>0</v>
      </c>
      <c r="LI202" s="76">
        <v>0</v>
      </c>
      <c r="LJ202" s="76">
        <v>0</v>
      </c>
      <c r="LK202" s="76"/>
    </row>
    <row r="203" spans="1:323"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K203" s="76"/>
    </row>
    <row r="204" spans="1:323"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F204" s="76" t="s">
        <v>206</v>
      </c>
      <c r="LG204" s="76">
        <v>0</v>
      </c>
      <c r="LH204" s="76">
        <v>0</v>
      </c>
      <c r="LI204" s="76">
        <v>0</v>
      </c>
      <c r="LJ204" s="76">
        <v>0</v>
      </c>
      <c r="LK204" s="76"/>
    </row>
    <row r="205" spans="1:323"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F205" s="76" t="s">
        <v>207</v>
      </c>
      <c r="LG205" s="76">
        <v>0</v>
      </c>
      <c r="LH205" s="76">
        <v>0</v>
      </c>
      <c r="LI205" s="76">
        <v>0</v>
      </c>
      <c r="LJ205" s="76">
        <v>0</v>
      </c>
      <c r="LK205" s="76"/>
    </row>
    <row r="206" spans="1:32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K206" s="76"/>
    </row>
    <row r="207" spans="1:323"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F207" s="76" t="s">
        <v>209</v>
      </c>
      <c r="LG207" s="76">
        <v>0.04</v>
      </c>
      <c r="LH207" s="76">
        <v>0</v>
      </c>
      <c r="LI207" s="76">
        <v>0</v>
      </c>
      <c r="LJ207" s="76">
        <v>0</v>
      </c>
      <c r="LK207" s="76"/>
    </row>
    <row r="208" spans="1:32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K208" s="76"/>
    </row>
    <row r="209" spans="1:32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K209" s="76"/>
    </row>
    <row r="210" spans="1:323"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K210" s="76"/>
    </row>
    <row r="211" spans="1:32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F211" s="76" t="s">
        <v>213</v>
      </c>
      <c r="LG211" s="76">
        <v>0.03</v>
      </c>
      <c r="LH211" s="76">
        <v>0.13</v>
      </c>
      <c r="LI211" s="76">
        <v>0</v>
      </c>
      <c r="LJ211" s="76">
        <v>0</v>
      </c>
      <c r="LK211" s="76"/>
    </row>
    <row r="212" spans="1:32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F212" s="76" t="s">
        <v>214</v>
      </c>
      <c r="LG212" s="76">
        <v>0.12</v>
      </c>
      <c r="LH212" s="76">
        <v>0.18</v>
      </c>
      <c r="LI212" s="76">
        <v>0</v>
      </c>
      <c r="LJ212" s="76">
        <v>0</v>
      </c>
      <c r="LK212" s="76"/>
    </row>
    <row r="213" spans="1:323"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K213" s="76"/>
    </row>
    <row r="214" spans="1:323"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F214" s="76" t="s">
        <v>216</v>
      </c>
      <c r="LG214" s="76">
        <v>0</v>
      </c>
      <c r="LH214" s="76">
        <v>0</v>
      </c>
      <c r="LI214" s="76">
        <v>0</v>
      </c>
      <c r="LJ214" s="76">
        <v>0</v>
      </c>
      <c r="LK214" s="76"/>
    </row>
    <row r="215" spans="1:323"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F215" s="76" t="s">
        <v>217</v>
      </c>
      <c r="LG215" s="76">
        <v>0</v>
      </c>
      <c r="LH215" s="76">
        <v>0</v>
      </c>
      <c r="LI215" s="76">
        <v>0</v>
      </c>
      <c r="LJ215" s="76">
        <v>0</v>
      </c>
      <c r="LK215" s="76"/>
    </row>
    <row r="216" spans="1:323"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K216" s="76"/>
    </row>
    <row r="217" spans="1:323"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F217" s="76" t="s">
        <v>219</v>
      </c>
      <c r="LG217" s="76">
        <v>0</v>
      </c>
      <c r="LH217" s="76">
        <v>0</v>
      </c>
      <c r="LI217" s="76">
        <v>0</v>
      </c>
      <c r="LJ217" s="76">
        <v>0</v>
      </c>
      <c r="LK217" s="76"/>
    </row>
    <row r="218" spans="1:32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K218" s="76"/>
    </row>
    <row r="219" spans="1:32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K219" s="76"/>
    </row>
    <row r="220" spans="1:323"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F220" s="76" t="s">
        <v>222</v>
      </c>
      <c r="LG220" s="76">
        <v>2.76</v>
      </c>
      <c r="LH220" s="76">
        <v>1.93</v>
      </c>
      <c r="LI220" s="76">
        <v>4.32</v>
      </c>
      <c r="LJ220" s="76">
        <v>0</v>
      </c>
      <c r="LK220" s="76"/>
    </row>
    <row r="221" spans="1:32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F221" s="76" t="s">
        <v>223</v>
      </c>
      <c r="LG221" s="76">
        <v>0.05</v>
      </c>
      <c r="LH221" s="76">
        <v>0.18</v>
      </c>
      <c r="LI221" s="76">
        <v>0</v>
      </c>
      <c r="LJ221" s="76">
        <v>0</v>
      </c>
      <c r="LK221" s="76"/>
    </row>
    <row r="222" spans="1:32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K222" s="76"/>
    </row>
    <row r="223" spans="1:32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K223" s="76"/>
    </row>
    <row r="224" spans="1:323"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K224" s="76"/>
    </row>
    <row r="225" spans="1:32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F225" s="76" t="s">
        <v>227</v>
      </c>
      <c r="LG225" s="76">
        <v>0</v>
      </c>
      <c r="LH225" s="76">
        <v>0</v>
      </c>
      <c r="LI225" s="76">
        <v>0</v>
      </c>
      <c r="LJ225" s="76">
        <v>0</v>
      </c>
      <c r="LK225" s="76"/>
    </row>
    <row r="226" spans="1:32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K226" s="76"/>
    </row>
    <row r="227" spans="1:32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F227" s="76" t="s">
        <v>229</v>
      </c>
      <c r="LG227" s="76">
        <v>0.11</v>
      </c>
      <c r="LH227" s="76">
        <v>0.41</v>
      </c>
      <c r="LI227" s="76">
        <v>0</v>
      </c>
      <c r="LJ227" s="76">
        <v>0</v>
      </c>
      <c r="LK227" s="76"/>
    </row>
    <row r="228" spans="1:32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K228" s="76"/>
    </row>
    <row r="229" spans="1:32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K229" s="76"/>
    </row>
    <row r="230" spans="1:323"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F230" s="76" t="s">
        <v>232</v>
      </c>
      <c r="LG230" s="76">
        <v>0.22</v>
      </c>
      <c r="LH230" s="76">
        <v>0.66</v>
      </c>
      <c r="LI230" s="76">
        <v>0.09</v>
      </c>
      <c r="LJ230" s="76">
        <v>0</v>
      </c>
      <c r="LK230" s="76"/>
    </row>
    <row r="231" spans="1:323"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K231" s="76"/>
    </row>
    <row r="232" spans="1:32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K232" s="76"/>
    </row>
    <row r="233" spans="1:323"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K233" s="76"/>
    </row>
    <row r="234" spans="1:323"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F234" s="76" t="s">
        <v>236</v>
      </c>
      <c r="LG234" s="76">
        <v>0</v>
      </c>
      <c r="LH234" s="76">
        <v>0</v>
      </c>
      <c r="LI234" s="76">
        <v>0</v>
      </c>
      <c r="LJ234" s="76">
        <v>0</v>
      </c>
      <c r="LK234" s="76"/>
    </row>
    <row r="235" spans="1:323"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F235" s="76" t="s">
        <v>237</v>
      </c>
      <c r="LG235" s="76">
        <v>0.16</v>
      </c>
      <c r="LH235" s="76">
        <v>0.2</v>
      </c>
      <c r="LI235" s="76">
        <v>0.22</v>
      </c>
      <c r="LJ235" s="76">
        <v>0</v>
      </c>
      <c r="LK235" s="76"/>
    </row>
    <row r="236" spans="1:32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K236" s="76"/>
    </row>
    <row r="237" spans="1:32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F237" s="76" t="s">
        <v>239</v>
      </c>
      <c r="LG237" s="76">
        <v>0.05</v>
      </c>
      <c r="LH237" s="76">
        <v>0.19</v>
      </c>
      <c r="LI237" s="76">
        <v>0</v>
      </c>
      <c r="LJ237" s="76">
        <v>0</v>
      </c>
      <c r="LK237" s="76"/>
    </row>
    <row r="238" spans="1:32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K238" s="76"/>
    </row>
    <row r="239" spans="1:323"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K239" s="76"/>
    </row>
    <row r="240" spans="1:32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K240" s="76"/>
    </row>
    <row r="241" spans="1:32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K241" s="76"/>
    </row>
    <row r="242" spans="1:32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K242" s="76"/>
    </row>
    <row r="243" spans="1:323"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F243" s="76" t="s">
        <v>245</v>
      </c>
      <c r="LG243" s="76">
        <v>0.05</v>
      </c>
      <c r="LH243" s="76">
        <v>0</v>
      </c>
      <c r="LI243" s="76">
        <v>0.09</v>
      </c>
      <c r="LJ243" s="76">
        <v>0</v>
      </c>
      <c r="LK243" s="76"/>
    </row>
    <row r="244" spans="1:323"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F244" s="76" t="s">
        <v>246</v>
      </c>
      <c r="LG244" s="76">
        <v>0.06</v>
      </c>
      <c r="LH244" s="76">
        <v>0.1</v>
      </c>
      <c r="LI244" s="76">
        <v>0.06</v>
      </c>
      <c r="LJ244" s="76">
        <v>0</v>
      </c>
      <c r="LK244" s="76"/>
    </row>
    <row r="245" spans="1:323"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F245" s="76" t="s">
        <v>247</v>
      </c>
      <c r="LG245" s="76">
        <v>0</v>
      </c>
      <c r="LH245" s="76">
        <v>0</v>
      </c>
      <c r="LI245" s="76">
        <v>0</v>
      </c>
      <c r="LJ245" s="76">
        <v>0</v>
      </c>
      <c r="LK245" s="76"/>
    </row>
    <row r="246" spans="1:32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K246" s="76"/>
    </row>
    <row r="247" spans="1:323"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K247" s="76"/>
    </row>
    <row r="248" spans="1:32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K248" s="76"/>
    </row>
    <row r="249" spans="1:32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K249" s="76"/>
    </row>
    <row r="250" spans="1:32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F250" s="76" t="s">
        <v>252</v>
      </c>
      <c r="LG250" s="76">
        <v>0</v>
      </c>
      <c r="LH250" s="76">
        <v>0</v>
      </c>
      <c r="LI250" s="76">
        <v>0</v>
      </c>
      <c r="LJ250" s="76">
        <v>0</v>
      </c>
      <c r="LK250" s="76"/>
    </row>
    <row r="251" spans="1:32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K251" s="76"/>
    </row>
    <row r="252" spans="1:32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K252" s="76"/>
    </row>
    <row r="253" spans="1:32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K253" s="76"/>
    </row>
    <row r="254" spans="1:323"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K254" s="76"/>
    </row>
    <row r="255" spans="1:323"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K255" s="76"/>
    </row>
    <row r="256" spans="1:323"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K256" s="76"/>
    </row>
    <row r="257" spans="1:323"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F257" s="76" t="s">
        <v>259</v>
      </c>
      <c r="LG257" s="76">
        <v>1.47</v>
      </c>
      <c r="LH257" s="76">
        <v>1.18</v>
      </c>
      <c r="LI257" s="76">
        <v>1.66</v>
      </c>
      <c r="LJ257" s="76">
        <v>0</v>
      </c>
      <c r="LK257" s="76"/>
    </row>
    <row r="259" spans="1:32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K259" s="76"/>
    </row>
    <row r="260" spans="1:323"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K260" s="76"/>
    </row>
    <row r="261" spans="1:32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K261" s="76"/>
    </row>
    <row r="262" spans="1:323"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G262" s="9">
        <f>SUMIF('Aceite Virgen Extra'!$B6:$B257,"&lt;="&amp;$B262,'Aceite Virgen Extra'!LG$6:LG$257)</f>
        <v>0.87000000000000011</v>
      </c>
      <c r="LH262" s="9">
        <f>SUMIF('Aceite Virgen Extra'!$B6:$B257,"&lt;="&amp;$B262,'Aceite Virgen Extra'!LH$6:LH$257)</f>
        <v>1.1000000000000001</v>
      </c>
      <c r="LI262" s="9">
        <f>SUMIF('Aceite Virgen Extra'!$B6:$B257,"&lt;="&amp;$B262,'Aceite Virgen Extra'!LI$6:LI$257)</f>
        <v>0.69</v>
      </c>
      <c r="LJ262" s="9">
        <f>SUMIF('Aceite Virgen Extra'!$B6:$B257,"&lt;="&amp;$B262,'Aceite Virgen Extra'!LJ$6:LJ$257)</f>
        <v>0.52</v>
      </c>
      <c r="LK262" s="76"/>
    </row>
    <row r="263" spans="1:323"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G263" s="8">
        <f>SUMIFS('Aceite Virgen Extra'!LG$6:LG$257,'Aceite Virgen Extra'!$A$6:$A$257,"&gt;="&amp;$A263,'Aceite Virgen Extra'!$B$6:$B$257,"&lt;="&amp;$B263)</f>
        <v>8.2600000000000016</v>
      </c>
      <c r="LH263" s="8">
        <f>SUMIFS('Aceite Virgen Extra'!LH$6:LH$257,'Aceite Virgen Extra'!$A$6:$A$257,"&gt;="&amp;$A263,'Aceite Virgen Extra'!$B$6:$B$257,"&lt;="&amp;$B263)</f>
        <v>7.84</v>
      </c>
      <c r="LI263" s="8">
        <f>SUMIFS('Aceite Virgen Extra'!LI$6:LI$257,'Aceite Virgen Extra'!$A$6:$A$257,"&gt;="&amp;$A263,'Aceite Virgen Extra'!$B$6:$B$257,"&lt;="&amp;$B263)</f>
        <v>10.030000000000001</v>
      </c>
      <c r="LJ263" s="8">
        <f>SUMIFS('Aceite Virgen Extra'!LJ$6:LJ$257,'Aceite Virgen Extra'!$A$6:$A$257,"&gt;="&amp;$A263,'Aceite Virgen Extra'!$B$6:$B$257,"&lt;="&amp;$B263)</f>
        <v>4.47</v>
      </c>
      <c r="LK263" s="76"/>
    </row>
    <row r="264" spans="1:323"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G264" s="8">
        <f>SUMIFS('Aceite Virgen Extra'!LG$6:LG$257,'Aceite Virgen Extra'!$A$6:$A$257,"&gt;="&amp;$A264,'Aceite Virgen Extra'!$B$6:$B$257,"&lt;="&amp;$B264)</f>
        <v>6.7</v>
      </c>
      <c r="LH264" s="8">
        <f>SUMIFS('Aceite Virgen Extra'!LH$6:LH$257,'Aceite Virgen Extra'!$A$6:$A$257,"&gt;="&amp;$A264,'Aceite Virgen Extra'!$B$6:$B$257,"&lt;="&amp;$B264)</f>
        <v>2.68</v>
      </c>
      <c r="LI264" s="8">
        <f>SUMIFS('Aceite Virgen Extra'!LI$6:LI$257,'Aceite Virgen Extra'!$A$6:$A$257,"&gt;="&amp;$A264,'Aceite Virgen Extra'!$B$6:$B$257,"&lt;="&amp;$B264)</f>
        <v>4.4000000000000004</v>
      </c>
      <c r="LJ264" s="8">
        <f>SUMIFS('Aceite Virgen Extra'!LJ$6:LJ$257,'Aceite Virgen Extra'!$A$6:$A$257,"&gt;="&amp;$A264,'Aceite Virgen Extra'!$B$6:$B$257,"&lt;="&amp;$B264)</f>
        <v>21.16</v>
      </c>
      <c r="LK264" s="76"/>
    </row>
    <row r="265" spans="1:323"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G265" s="8">
        <f>SUMIFS('Aceite Virgen Extra'!LG$6:LG$257,'Aceite Virgen Extra'!$A$6:$A$257,"&gt;="&amp;$A265,'Aceite Virgen Extra'!$B$6:$B$257,"&lt;="&amp;$B265)</f>
        <v>6.71</v>
      </c>
      <c r="LH265" s="8">
        <f>SUMIFS('Aceite Virgen Extra'!LH$6:LH$257,'Aceite Virgen Extra'!$A$6:$A$257,"&gt;="&amp;$A265,'Aceite Virgen Extra'!$B$6:$B$257,"&lt;="&amp;$B265)</f>
        <v>11.39</v>
      </c>
      <c r="LI265" s="8">
        <f>SUMIFS('Aceite Virgen Extra'!LI$6:LI$257,'Aceite Virgen Extra'!$A$6:$A$257,"&gt;="&amp;$A265,'Aceite Virgen Extra'!$B$6:$B$257,"&lt;="&amp;$B265)</f>
        <v>4.07</v>
      </c>
      <c r="LJ265" s="8">
        <f>SUMIFS('Aceite Virgen Extra'!LJ$6:LJ$257,'Aceite Virgen Extra'!$A$6:$A$257,"&gt;="&amp;$A265,'Aceite Virgen Extra'!$B$6:$B$257,"&lt;="&amp;$B265)</f>
        <v>4.72</v>
      </c>
      <c r="LK265" s="76"/>
    </row>
    <row r="266" spans="1:323"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G266" s="8">
        <f>SUMIFS('Aceite Virgen Extra'!LG$6:LG$257,'Aceite Virgen Extra'!$A$6:$A$257,"&gt;="&amp;$A266,'Aceite Virgen Extra'!$B$6:$B$257,"&lt;="&amp;$B266)</f>
        <v>13.680000000000001</v>
      </c>
      <c r="LH266" s="8">
        <f>SUMIFS('Aceite Virgen Extra'!LH$6:LH$257,'Aceite Virgen Extra'!$A$6:$A$257,"&gt;="&amp;$A266,'Aceite Virgen Extra'!$B$6:$B$257,"&lt;="&amp;$B266)</f>
        <v>10.030000000000001</v>
      </c>
      <c r="LI266" s="8">
        <f>SUMIFS('Aceite Virgen Extra'!LI$6:LI$257,'Aceite Virgen Extra'!$A$6:$A$257,"&gt;="&amp;$A266,'Aceite Virgen Extra'!$B$6:$B$257,"&lt;="&amp;$B266)</f>
        <v>17.310000000000002</v>
      </c>
      <c r="LJ266" s="8">
        <f>SUMIFS('Aceite Virgen Extra'!LJ$6:LJ$257,'Aceite Virgen Extra'!$A$6:$A$257,"&gt;="&amp;$A266,'Aceite Virgen Extra'!$B$6:$B$257,"&lt;="&amp;$B266)</f>
        <v>11.649999999999999</v>
      </c>
      <c r="LK266" s="76"/>
    </row>
    <row r="267" spans="1:323"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G267" s="8">
        <f>SUMIFS('Aceite Virgen Extra'!LG$6:LG$257,'Aceite Virgen Extra'!$A$6:$A$257,"&gt;="&amp;$A267,'Aceite Virgen Extra'!$B$6:$B$257,"&lt;="&amp;$B267)</f>
        <v>6.3800000000000008</v>
      </c>
      <c r="LH267" s="8">
        <f>SUMIFS('Aceite Virgen Extra'!LH$6:LH$257,'Aceite Virgen Extra'!$A$6:$A$257,"&gt;="&amp;$A267,'Aceite Virgen Extra'!$B$6:$B$257,"&lt;="&amp;$B267)</f>
        <v>5.33</v>
      </c>
      <c r="LI267" s="8">
        <f>SUMIFS('Aceite Virgen Extra'!LI$6:LI$257,'Aceite Virgen Extra'!$A$6:$A$257,"&gt;="&amp;$A267,'Aceite Virgen Extra'!$B$6:$B$257,"&lt;="&amp;$B267)</f>
        <v>2.4700000000000002</v>
      </c>
      <c r="LJ267" s="8">
        <f>SUMIFS('Aceite Virgen Extra'!LJ$6:LJ$257,'Aceite Virgen Extra'!$A$6:$A$257,"&gt;="&amp;$A267,'Aceite Virgen Extra'!$B$6:$B$257,"&lt;="&amp;$B267)</f>
        <v>20.029999999999998</v>
      </c>
      <c r="LK267" s="76"/>
    </row>
    <row r="268" spans="1:323"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G268" s="8">
        <f>SUMIFS('Aceite Virgen Extra'!LG$6:LG$257,'Aceite Virgen Extra'!$A$6:$A$257,"&gt;="&amp;$A268,'Aceite Virgen Extra'!$B$6:$B$257,"&lt;="&amp;$B268)</f>
        <v>13.35</v>
      </c>
      <c r="LH268" s="8">
        <f>SUMIFS('Aceite Virgen Extra'!LH$6:LH$257,'Aceite Virgen Extra'!$A$6:$A$257,"&gt;="&amp;$A268,'Aceite Virgen Extra'!$B$6:$B$257,"&lt;="&amp;$B268)</f>
        <v>1.65</v>
      </c>
      <c r="LI268" s="8">
        <f>SUMIFS('Aceite Virgen Extra'!LI$6:LI$257,'Aceite Virgen Extra'!$A$6:$A$257,"&gt;="&amp;$A268,'Aceite Virgen Extra'!$B$6:$B$257,"&lt;="&amp;$B268)</f>
        <v>23.04</v>
      </c>
      <c r="LJ268" s="8">
        <f>SUMIFS('Aceite Virgen Extra'!LJ$6:LJ$257,'Aceite Virgen Extra'!$A$6:$A$257,"&gt;="&amp;$A268,'Aceite Virgen Extra'!$B$6:$B$257,"&lt;="&amp;$B268)</f>
        <v>5.51</v>
      </c>
      <c r="LK268" s="76"/>
    </row>
    <row r="269" spans="1:323"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G269" s="8">
        <f>SUMIFS('Aceite Virgen Extra'!LG$6:LG$257,'Aceite Virgen Extra'!$A$6:$A$257,"&gt;="&amp;$A269,'Aceite Virgen Extra'!$B$6:$B$257,"&lt;="&amp;$B269)</f>
        <v>3.19</v>
      </c>
      <c r="LH269" s="8">
        <f>SUMIFS('Aceite Virgen Extra'!LH$6:LH$257,'Aceite Virgen Extra'!$A$6:$A$257,"&gt;="&amp;$A269,'Aceite Virgen Extra'!$B$6:$B$257,"&lt;="&amp;$B269)</f>
        <v>6.2799999999999994</v>
      </c>
      <c r="LI269" s="8">
        <f>SUMIFS('Aceite Virgen Extra'!LI$6:LI$257,'Aceite Virgen Extra'!$A$6:$A$257,"&gt;="&amp;$A269,'Aceite Virgen Extra'!$B$6:$B$257,"&lt;="&amp;$B269)</f>
        <v>1.9700000000000002</v>
      </c>
      <c r="LJ269" s="8">
        <f>SUMIFS('Aceite Virgen Extra'!LJ$6:LJ$257,'Aceite Virgen Extra'!$A$6:$A$257,"&gt;="&amp;$A269,'Aceite Virgen Extra'!$B$6:$B$257,"&lt;="&amp;$B269)</f>
        <v>0.98</v>
      </c>
      <c r="LK269" s="76"/>
    </row>
    <row r="270" spans="1:323"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G270" s="8">
        <f>SUMIFS('Aceite Virgen Extra'!LG$6:LG$257,'Aceite Virgen Extra'!$A$6:$A$257,"&gt;="&amp;$A270,'Aceite Virgen Extra'!$B$6:$B$257,"&lt;="&amp;$B270)</f>
        <v>8.7199999999999989</v>
      </c>
      <c r="LH270" s="8">
        <f>SUMIFS('Aceite Virgen Extra'!LH$6:LH$257,'Aceite Virgen Extra'!$A$6:$A$257,"&gt;="&amp;$A270,'Aceite Virgen Extra'!$B$6:$B$257,"&lt;="&amp;$B270)</f>
        <v>10.4</v>
      </c>
      <c r="LI270" s="8">
        <f>SUMIFS('Aceite Virgen Extra'!LI$6:LI$257,'Aceite Virgen Extra'!$A$6:$A$257,"&gt;="&amp;$A270,'Aceite Virgen Extra'!$B$6:$B$257,"&lt;="&amp;$B270)</f>
        <v>8.1300000000000008</v>
      </c>
      <c r="LJ270" s="8">
        <f>SUMIFS('Aceite Virgen Extra'!LJ$6:LJ$257,'Aceite Virgen Extra'!$A$6:$A$257,"&gt;="&amp;$A270,'Aceite Virgen Extra'!$B$6:$B$257,"&lt;="&amp;$B270)</f>
        <v>7.64</v>
      </c>
      <c r="LK270" s="76"/>
    </row>
    <row r="271" spans="1:323"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G271" s="8">
        <f>SUMIFS('Aceite Virgen Extra'!LG$6:LG$257,'Aceite Virgen Extra'!$A$6:$A$257,"&gt;="&amp;$A271,'Aceite Virgen Extra'!$B$6:$B$257,"&lt;="&amp;$B271)</f>
        <v>1.97</v>
      </c>
      <c r="LH271" s="8">
        <f>SUMIFS('Aceite Virgen Extra'!LH$6:LH$257,'Aceite Virgen Extra'!$A$6:$A$257,"&gt;="&amp;$A271,'Aceite Virgen Extra'!$B$6:$B$257,"&lt;="&amp;$B271)</f>
        <v>3.9</v>
      </c>
      <c r="LI271" s="8">
        <f>SUMIFS('Aceite Virgen Extra'!LI$6:LI$257,'Aceite Virgen Extra'!$A$6:$A$257,"&gt;="&amp;$A271,'Aceite Virgen Extra'!$B$6:$B$257,"&lt;="&amp;$B271)</f>
        <v>1.3599999999999999</v>
      </c>
      <c r="LJ271" s="8">
        <f>SUMIFS('Aceite Virgen Extra'!LJ$6:LJ$257,'Aceite Virgen Extra'!$A$6:$A$257,"&gt;="&amp;$A271,'Aceite Virgen Extra'!$B$6:$B$257,"&lt;="&amp;$B271)</f>
        <v>0.95</v>
      </c>
      <c r="LK271" s="76"/>
    </row>
    <row r="272" spans="1:323"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G272" s="8">
        <f>SUMIFS('Aceite Virgen Extra'!LG$6:LG$257,'Aceite Virgen Extra'!$A$6:$A$257,"&gt;="&amp;$A272,'Aceite Virgen Extra'!$B$6:$B$257,"&lt;="&amp;$B272)</f>
        <v>2.9</v>
      </c>
      <c r="LH272" s="8">
        <f>SUMIFS('Aceite Virgen Extra'!LH$6:LH$257,'Aceite Virgen Extra'!$A$6:$A$257,"&gt;="&amp;$A272,'Aceite Virgen Extra'!$B$6:$B$257,"&lt;="&amp;$B272)</f>
        <v>6.0699999999999994</v>
      </c>
      <c r="LI272" s="8">
        <f>SUMIFS('Aceite Virgen Extra'!LI$6:LI$257,'Aceite Virgen Extra'!$A$6:$A$257,"&gt;="&amp;$A272,'Aceite Virgen Extra'!$B$6:$B$257,"&lt;="&amp;$B272)</f>
        <v>1.48</v>
      </c>
      <c r="LJ272" s="8">
        <f>SUMIFS('Aceite Virgen Extra'!LJ$6:LJ$257,'Aceite Virgen Extra'!$A$6:$A$257,"&gt;="&amp;$A272,'Aceite Virgen Extra'!$B$6:$B$257,"&lt;="&amp;$B272)</f>
        <v>1.44</v>
      </c>
      <c r="LK272" s="76"/>
    </row>
    <row r="273" spans="1:323"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G273" s="8">
        <f>SUMIFS('Aceite Virgen Extra'!LG$6:LG$257,'Aceite Virgen Extra'!$A$6:$A$257,"&gt;="&amp;$A273,'Aceite Virgen Extra'!$B$6:$B$257,"&lt;="&amp;$B273)</f>
        <v>0.88000000000000012</v>
      </c>
      <c r="LH273" s="8">
        <f>SUMIFS('Aceite Virgen Extra'!LH$6:LH$257,'Aceite Virgen Extra'!$A$6:$A$257,"&gt;="&amp;$A273,'Aceite Virgen Extra'!$B$6:$B$257,"&lt;="&amp;$B273)</f>
        <v>0.73000000000000009</v>
      </c>
      <c r="LI273" s="8">
        <f>SUMIFS('Aceite Virgen Extra'!LI$6:LI$257,'Aceite Virgen Extra'!$A$6:$A$257,"&gt;="&amp;$A273,'Aceite Virgen Extra'!$B$6:$B$257,"&lt;="&amp;$B273)</f>
        <v>0.98</v>
      </c>
      <c r="LJ273" s="8">
        <f>SUMIFS('Aceite Virgen Extra'!LJ$6:LJ$257,'Aceite Virgen Extra'!$A$6:$A$257,"&gt;="&amp;$A273,'Aceite Virgen Extra'!$B$6:$B$257,"&lt;="&amp;$B273)</f>
        <v>0.75</v>
      </c>
      <c r="LK273" s="76"/>
    </row>
    <row r="274" spans="1:323"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G274" s="8">
        <f>SUMIFS('Aceite Virgen Extra'!LG$6:LG$257,'Aceite Virgen Extra'!$A$6:$A$257,"&gt;="&amp;$A274,'Aceite Virgen Extra'!$B$6:$B$257,"&lt;="&amp;$B274)</f>
        <v>3.65</v>
      </c>
      <c r="LH274" s="8">
        <f>SUMIFS('Aceite Virgen Extra'!LH$6:LH$257,'Aceite Virgen Extra'!$A$6:$A$257,"&gt;="&amp;$A274,'Aceite Virgen Extra'!$B$6:$B$257,"&lt;="&amp;$B274)</f>
        <v>6.33</v>
      </c>
      <c r="LI274" s="8">
        <f>SUMIFS('Aceite Virgen Extra'!LI$6:LI$257,'Aceite Virgen Extra'!$A$6:$A$257,"&gt;="&amp;$A274,'Aceite Virgen Extra'!$B$6:$B$257,"&lt;="&amp;$B274)</f>
        <v>2.92</v>
      </c>
      <c r="LJ274" s="8">
        <f>SUMIFS('Aceite Virgen Extra'!LJ$6:LJ$257,'Aceite Virgen Extra'!$A$6:$A$257,"&gt;="&amp;$A274,'Aceite Virgen Extra'!$B$6:$B$257,"&lt;="&amp;$B274)</f>
        <v>1.3</v>
      </c>
      <c r="LK274" s="76"/>
    </row>
    <row r="275" spans="1:323"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G275" s="8">
        <f>SUMIFS('Aceite Virgen Extra'!LG$6:LG$257,'Aceite Virgen Extra'!$A$6:$A$257,"&gt;="&amp;$A275,'Aceite Virgen Extra'!$B$6:$B$257,"&lt;="&amp;$B275)</f>
        <v>6.7399999999999993</v>
      </c>
      <c r="LH275" s="8">
        <f>SUMIFS('Aceite Virgen Extra'!LH$6:LH$257,'Aceite Virgen Extra'!$A$6:$A$257,"&gt;="&amp;$A275,'Aceite Virgen Extra'!$B$6:$B$257,"&lt;="&amp;$B275)</f>
        <v>10.84</v>
      </c>
      <c r="LI275" s="8">
        <f>SUMIFS('Aceite Virgen Extra'!LI$6:LI$257,'Aceite Virgen Extra'!$A$6:$A$257,"&gt;="&amp;$A275,'Aceite Virgen Extra'!$B$6:$B$257,"&lt;="&amp;$B275)</f>
        <v>4.6899999999999995</v>
      </c>
      <c r="LJ275" s="8">
        <f>SUMIFS('Aceite Virgen Extra'!LJ$6:LJ$257,'Aceite Virgen Extra'!$A$6:$A$257,"&gt;="&amp;$A275,'Aceite Virgen Extra'!$B$6:$B$257,"&lt;="&amp;$B275)</f>
        <v>6.9700000000000006</v>
      </c>
      <c r="LK275" s="76"/>
    </row>
    <row r="276" spans="1:323"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G276" s="8">
        <f>SUMIFS('Aceite Virgen Extra'!LG$6:LG$257,'Aceite Virgen Extra'!$A$6:$A$257,"&gt;="&amp;$A276,'Aceite Virgen Extra'!$B$6:$B$257,"&lt;="&amp;$B276)</f>
        <v>0.90999999999999992</v>
      </c>
      <c r="LH276" s="8">
        <f>SUMIFS('Aceite Virgen Extra'!LH$6:LH$257,'Aceite Virgen Extra'!$A$6:$A$257,"&gt;="&amp;$A276,'Aceite Virgen Extra'!$B$6:$B$257,"&lt;="&amp;$B276)</f>
        <v>1.78</v>
      </c>
      <c r="LI276" s="8">
        <f>SUMIFS('Aceite Virgen Extra'!LI$6:LI$257,'Aceite Virgen Extra'!$A$6:$A$257,"&gt;="&amp;$A276,'Aceite Virgen Extra'!$B$6:$B$257,"&lt;="&amp;$B276)</f>
        <v>0.55000000000000004</v>
      </c>
      <c r="LJ276" s="8">
        <f>SUMIFS('Aceite Virgen Extra'!LJ$6:LJ$257,'Aceite Virgen Extra'!$A$6:$A$257,"&gt;="&amp;$A276,'Aceite Virgen Extra'!$B$6:$B$257,"&lt;="&amp;$B276)</f>
        <v>0</v>
      </c>
      <c r="LK276" s="76"/>
    </row>
    <row r="277" spans="1:323"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G277" s="8">
        <f>SUMIFS('Aceite Virgen Extra'!LG$6:LG$257,'Aceite Virgen Extra'!$A$6:$A$257,"&gt;="&amp;$A277,'Aceite Virgen Extra'!$B$6:$B$257,"&lt;="&amp;$B277)</f>
        <v>1.3599999999999999</v>
      </c>
      <c r="LH277" s="8">
        <f>SUMIFS('Aceite Virgen Extra'!LH$6:LH$257,'Aceite Virgen Extra'!$A$6:$A$257,"&gt;="&amp;$A277,'Aceite Virgen Extra'!$B$6:$B$257,"&lt;="&amp;$B277)</f>
        <v>0.99</v>
      </c>
      <c r="LI277" s="8">
        <f>SUMIFS('Aceite Virgen Extra'!LI$6:LI$257,'Aceite Virgen Extra'!$A$6:$A$257,"&gt;="&amp;$A277,'Aceite Virgen Extra'!$B$6:$B$257,"&lt;="&amp;$B277)</f>
        <v>1.41</v>
      </c>
      <c r="LJ277" s="8">
        <f>SUMIFS('Aceite Virgen Extra'!LJ$6:LJ$257,'Aceite Virgen Extra'!$A$6:$A$257,"&gt;="&amp;$A277,'Aceite Virgen Extra'!$B$6:$B$257,"&lt;="&amp;$B277)</f>
        <v>0</v>
      </c>
      <c r="LK277" s="76"/>
    </row>
    <row r="278" spans="1:323"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G278" s="8">
        <f>SUMIFS('Aceite Virgen Extra'!LG$6:LG$257,'Aceite Virgen Extra'!$A$6:$A$257,"&gt;="&amp;$A278,'Aceite Virgen Extra'!$B$6:$B$257,"&lt;="&amp;$B278)</f>
        <v>0.60000000000000009</v>
      </c>
      <c r="LH278" s="8">
        <f>SUMIFS('Aceite Virgen Extra'!LH$6:LH$257,'Aceite Virgen Extra'!$A$6:$A$257,"&gt;="&amp;$A278,'Aceite Virgen Extra'!$B$6:$B$257,"&lt;="&amp;$B278)</f>
        <v>0.18</v>
      </c>
      <c r="LI278" s="8">
        <f>SUMIFS('Aceite Virgen Extra'!LI$6:LI$257,'Aceite Virgen Extra'!$A$6:$A$257,"&gt;="&amp;$A278,'Aceite Virgen Extra'!$B$6:$B$257,"&lt;="&amp;$B278)</f>
        <v>0.94</v>
      </c>
      <c r="LJ278" s="8">
        <f>SUMIFS('Aceite Virgen Extra'!LJ$6:LJ$257,'Aceite Virgen Extra'!$A$6:$A$257,"&gt;="&amp;$A278,'Aceite Virgen Extra'!$B$6:$B$257,"&lt;="&amp;$B278)</f>
        <v>0</v>
      </c>
      <c r="LK278" s="76"/>
    </row>
    <row r="279" spans="1:323"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G279" s="8">
        <f>SUMIFS('Aceite Virgen Extra'!LG$6:LG$257,'Aceite Virgen Extra'!$A$6:$A$257,"&gt;="&amp;$A279,'Aceite Virgen Extra'!$B$6:$B$257,"&lt;="&amp;$B279)</f>
        <v>0.35</v>
      </c>
      <c r="LH279" s="8">
        <f>SUMIFS('Aceite Virgen Extra'!LH$6:LH$257,'Aceite Virgen Extra'!$A$6:$A$257,"&gt;="&amp;$A279,'Aceite Virgen Extra'!$B$6:$B$257,"&lt;="&amp;$B279)</f>
        <v>0</v>
      </c>
      <c r="LI279" s="8">
        <f>SUMIFS('Aceite Virgen Extra'!LI$6:LI$257,'Aceite Virgen Extra'!$A$6:$A$257,"&gt;="&amp;$A279,'Aceite Virgen Extra'!$B$6:$B$257,"&lt;="&amp;$B279)</f>
        <v>0.7</v>
      </c>
      <c r="LJ279" s="8">
        <f>SUMIFS('Aceite Virgen Extra'!LJ$6:LJ$257,'Aceite Virgen Extra'!$A$6:$A$257,"&gt;="&amp;$A279,'Aceite Virgen Extra'!$B$6:$B$257,"&lt;="&amp;$B279)</f>
        <v>0</v>
      </c>
      <c r="LK279" s="76"/>
    </row>
    <row r="280" spans="1:323"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G280" s="8">
        <f>SUMIFS('Aceite Virgen Extra'!LG$6:LG$257,'Aceite Virgen Extra'!$A$6:$A$257,"&gt;="&amp;$A280,'Aceite Virgen Extra'!$B$6:$B$257,"&lt;="&amp;$B280)</f>
        <v>2.15</v>
      </c>
      <c r="LH280" s="8">
        <f>SUMIFS('Aceite Virgen Extra'!LH$6:LH$257,'Aceite Virgen Extra'!$A$6:$A$257,"&gt;="&amp;$A280,'Aceite Virgen Extra'!$B$6:$B$257,"&lt;="&amp;$B280)</f>
        <v>1.79</v>
      </c>
      <c r="LI280" s="8">
        <f>SUMIFS('Aceite Virgen Extra'!LI$6:LI$257,'Aceite Virgen Extra'!$A$6:$A$257,"&gt;="&amp;$A280,'Aceite Virgen Extra'!$B$6:$B$257,"&lt;="&amp;$B280)</f>
        <v>0.59</v>
      </c>
      <c r="LJ280" s="8">
        <f>SUMIFS('Aceite Virgen Extra'!LJ$6:LJ$257,'Aceite Virgen Extra'!$A$6:$A$257,"&gt;="&amp;$A280,'Aceite Virgen Extra'!$B$6:$B$257,"&lt;="&amp;$B280)</f>
        <v>8.4499999999999993</v>
      </c>
      <c r="LK280" s="76"/>
    </row>
    <row r="281" spans="1:323"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G281" s="8">
        <f>SUMIFS('Aceite Virgen Extra'!LG$6:LG$257,'Aceite Virgen Extra'!$A$6:$A$257,"&gt;="&amp;$A281,'Aceite Virgen Extra'!$B$6:$B$257,"&lt;="&amp;$B281)</f>
        <v>0.05</v>
      </c>
      <c r="LH281" s="8">
        <f>SUMIFS('Aceite Virgen Extra'!LH$6:LH$257,'Aceite Virgen Extra'!$A$6:$A$257,"&gt;="&amp;$A281,'Aceite Virgen Extra'!$B$6:$B$257,"&lt;="&amp;$B281)</f>
        <v>0.2</v>
      </c>
      <c r="LI281" s="8">
        <f>SUMIFS('Aceite Virgen Extra'!LI$6:LI$257,'Aceite Virgen Extra'!$A$6:$A$257,"&gt;="&amp;$A281,'Aceite Virgen Extra'!$B$6:$B$257,"&lt;="&amp;$B281)</f>
        <v>0</v>
      </c>
      <c r="LJ281" s="8">
        <f>SUMIFS('Aceite Virgen Extra'!LJ$6:LJ$257,'Aceite Virgen Extra'!$A$6:$A$257,"&gt;="&amp;$A281,'Aceite Virgen Extra'!$B$6:$B$257,"&lt;="&amp;$B281)</f>
        <v>0</v>
      </c>
      <c r="LK281" s="76"/>
    </row>
    <row r="282" spans="1:323"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G282" s="8">
        <f>SUMIFS('Aceite Virgen Extra'!LG$6:LG$257,'Aceite Virgen Extra'!$A$6:$A$257,"&gt;="&amp;$A282,'Aceite Virgen Extra'!$B$6:$B$257,"&lt;="&amp;$B282)</f>
        <v>0.66</v>
      </c>
      <c r="LH282" s="8">
        <f>SUMIFS('Aceite Virgen Extra'!LH$6:LH$257,'Aceite Virgen Extra'!$A$6:$A$257,"&gt;="&amp;$A282,'Aceite Virgen Extra'!$B$6:$B$257,"&lt;="&amp;$B282)</f>
        <v>0.47000000000000003</v>
      </c>
      <c r="LI282" s="8">
        <f>SUMIFS('Aceite Virgen Extra'!LI$6:LI$257,'Aceite Virgen Extra'!$A$6:$A$257,"&gt;="&amp;$A282,'Aceite Virgen Extra'!$B$6:$B$257,"&lt;="&amp;$B282)</f>
        <v>0.44999999999999996</v>
      </c>
      <c r="LJ282" s="8">
        <f>SUMIFS('Aceite Virgen Extra'!LJ$6:LJ$257,'Aceite Virgen Extra'!$A$6:$A$257,"&gt;="&amp;$A282,'Aceite Virgen Extra'!$B$6:$B$257,"&lt;="&amp;$B282)</f>
        <v>0</v>
      </c>
      <c r="LK282" s="76"/>
    </row>
    <row r="283" spans="1:323"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G283" s="8">
        <f>SUMIFS('Aceite Virgen Extra'!LG$6:LG$257,'Aceite Virgen Extra'!$A$6:$A$257,"&gt;="&amp;$A283,'Aceite Virgen Extra'!$B$6:$B$257,"&lt;="&amp;$B283)</f>
        <v>0.73</v>
      </c>
      <c r="LH283" s="8">
        <f>SUMIFS('Aceite Virgen Extra'!LH$6:LH$257,'Aceite Virgen Extra'!$A$6:$A$257,"&gt;="&amp;$A283,'Aceite Virgen Extra'!$B$6:$B$257,"&lt;="&amp;$B283)</f>
        <v>0.39</v>
      </c>
      <c r="LI283" s="8">
        <f>SUMIFS('Aceite Virgen Extra'!LI$6:LI$257,'Aceite Virgen Extra'!$A$6:$A$257,"&gt;="&amp;$A283,'Aceite Virgen Extra'!$B$6:$B$257,"&lt;="&amp;$B283)</f>
        <v>0.79</v>
      </c>
      <c r="LJ283" s="8">
        <f>SUMIFS('Aceite Virgen Extra'!LJ$6:LJ$257,'Aceite Virgen Extra'!$A$6:$A$257,"&gt;="&amp;$A283,'Aceite Virgen Extra'!$B$6:$B$257,"&lt;="&amp;$B283)</f>
        <v>1.63</v>
      </c>
      <c r="LK283" s="76"/>
    </row>
    <row r="284" spans="1:323"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G284" s="8">
        <f>SUMIFS('Aceite Virgen Extra'!LG$6:LG$257,'Aceite Virgen Extra'!$A$6:$A$257,"&gt;="&amp;$A284,'Aceite Virgen Extra'!$B$6:$B$257,"&lt;="&amp;$B284)</f>
        <v>0</v>
      </c>
      <c r="LH284" s="8">
        <f>SUMIFS('Aceite Virgen Extra'!LH$6:LH$257,'Aceite Virgen Extra'!$A$6:$A$257,"&gt;="&amp;$A284,'Aceite Virgen Extra'!$B$6:$B$257,"&lt;="&amp;$B284)</f>
        <v>0</v>
      </c>
      <c r="LI284" s="8">
        <f>SUMIFS('Aceite Virgen Extra'!LI$6:LI$257,'Aceite Virgen Extra'!$A$6:$A$257,"&gt;="&amp;$A284,'Aceite Virgen Extra'!$B$6:$B$257,"&lt;="&amp;$B284)</f>
        <v>0</v>
      </c>
      <c r="LJ284" s="8">
        <f>SUMIFS('Aceite Virgen Extra'!LJ$6:LJ$257,'Aceite Virgen Extra'!$A$6:$A$257,"&gt;="&amp;$A284,'Aceite Virgen Extra'!$B$6:$B$257,"&lt;="&amp;$B284)</f>
        <v>0</v>
      </c>
      <c r="LK284" s="76"/>
    </row>
    <row r="285" spans="1:323"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G285" s="8">
        <f>SUMIF('Aceite Virgen Extra'!$A$6:$A$257,"&gt;="&amp;$A285,'Aceite Virgen Extra'!LG$6:LG$257)</f>
        <v>9.24</v>
      </c>
      <c r="LH285" s="8">
        <f>SUMIF('Aceite Virgen Extra'!$A$6:$A$257,"&gt;="&amp;$A285,'Aceite Virgen Extra'!LH$6:LH$257)</f>
        <v>9.6199999999999974</v>
      </c>
      <c r="LI285" s="8">
        <f>SUMIF('Aceite Virgen Extra'!$A$6:$A$257,"&gt;="&amp;$A285,'Aceite Virgen Extra'!LI$6:LI$257)</f>
        <v>11.06</v>
      </c>
      <c r="LJ285" s="8">
        <f>SUMIF('Aceite Virgen Extra'!$A$6:$A$257,"&gt;="&amp;$A285,'Aceite Virgen Extra'!LJ$6:LJ$257)</f>
        <v>1.82</v>
      </c>
      <c r="LK285" s="76"/>
    </row>
    <row r="286" spans="1:323" x14ac:dyDescent="0.3">
      <c r="GR286" s="58"/>
      <c r="GS286" s="58"/>
      <c r="GT286" s="58"/>
      <c r="GU286" s="58"/>
      <c r="IE286" s="64"/>
      <c r="JC286" s="64"/>
      <c r="JD286" s="64"/>
      <c r="JE286" s="64"/>
      <c r="JF286" s="64"/>
      <c r="KL286" s="76"/>
      <c r="KM286" s="76"/>
      <c r="KN286" s="76"/>
      <c r="KO286" s="76"/>
      <c r="KZ286" s="76"/>
      <c r="LA286" s="76"/>
      <c r="LB286" s="76"/>
      <c r="LC286" s="76"/>
      <c r="LK286" s="76"/>
    </row>
    <row r="287" spans="1:323"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G287" s="77">
        <f>SUM(LG262:LG285)</f>
        <v>100.05</v>
      </c>
      <c r="LH287" s="77">
        <f>SUM(LH262:LH285)</f>
        <v>99.990000000000009</v>
      </c>
      <c r="LI287" s="77">
        <f>SUM(LI262:LI285)</f>
        <v>100.03000000000002</v>
      </c>
      <c r="LJ287" s="77">
        <f>SUM(LJ262:LJ285)</f>
        <v>99.99</v>
      </c>
      <c r="LK287" s="76"/>
    </row>
    <row r="288" spans="1:323" x14ac:dyDescent="0.3">
      <c r="IE288" s="64"/>
    </row>
    <row r="289" spans="239:239" x14ac:dyDescent="0.3">
      <c r="IE289" s="64"/>
    </row>
  </sheetData>
  <mergeCells count="1">
    <mergeCell ref="A260:B260"/>
  </mergeCells>
  <conditionalFormatting sqref="BA287:BD287">
    <cfRule type="cellIs" dxfId="273" priority="136" operator="greaterThan">
      <formula>100.1</formula>
    </cfRule>
    <cfRule type="cellIs" dxfId="272" priority="137" operator="greaterThan">
      <formula>99.8</formula>
    </cfRule>
    <cfRule type="cellIs" dxfId="271" priority="138" operator="lessThan">
      <formula>99.8</formula>
    </cfRule>
  </conditionalFormatting>
  <conditionalFormatting sqref="BH287:BK287">
    <cfRule type="cellIs" dxfId="270" priority="133" operator="greaterThan">
      <formula>100.1</formula>
    </cfRule>
    <cfRule type="cellIs" dxfId="269" priority="134" operator="greaterThan">
      <formula>99.8</formula>
    </cfRule>
    <cfRule type="cellIs" dxfId="268" priority="135" operator="lessThan">
      <formula>99.8</formula>
    </cfRule>
  </conditionalFormatting>
  <conditionalFormatting sqref="BO287:BR287">
    <cfRule type="cellIs" dxfId="267" priority="130" operator="greaterThan">
      <formula>100.1</formula>
    </cfRule>
    <cfRule type="cellIs" dxfId="266" priority="131" operator="greaterThan">
      <formula>99.8</formula>
    </cfRule>
    <cfRule type="cellIs" dxfId="265" priority="132" operator="lessThan">
      <formula>99.8</formula>
    </cfRule>
  </conditionalFormatting>
  <conditionalFormatting sqref="BV287:BY287">
    <cfRule type="cellIs" dxfId="264" priority="127" operator="greaterThan">
      <formula>100.1</formula>
    </cfRule>
    <cfRule type="cellIs" dxfId="263" priority="128" operator="greaterThan">
      <formula>99.8</formula>
    </cfRule>
    <cfRule type="cellIs" dxfId="262" priority="129" operator="lessThan">
      <formula>99.8</formula>
    </cfRule>
  </conditionalFormatting>
  <conditionalFormatting sqref="AT287:AW287">
    <cfRule type="cellIs" dxfId="261" priority="124" operator="greaterThan">
      <formula>100.1</formula>
    </cfRule>
    <cfRule type="cellIs" dxfId="260" priority="125" operator="greaterThan">
      <formula>99.8</formula>
    </cfRule>
    <cfRule type="cellIs" dxfId="259" priority="126" operator="lessThan">
      <formula>99.8</formula>
    </cfRule>
  </conditionalFormatting>
  <conditionalFormatting sqref="AM287:AP287">
    <cfRule type="cellIs" dxfId="258" priority="121" operator="greaterThan">
      <formula>100.1</formula>
    </cfRule>
    <cfRule type="cellIs" dxfId="257" priority="122" operator="greaterThan">
      <formula>99.8</formula>
    </cfRule>
    <cfRule type="cellIs" dxfId="256" priority="123" operator="lessThan">
      <formula>99.8</formula>
    </cfRule>
  </conditionalFormatting>
  <conditionalFormatting sqref="AF287:AI287">
    <cfRule type="cellIs" dxfId="255" priority="118" operator="greaterThan">
      <formula>100.1</formula>
    </cfRule>
    <cfRule type="cellIs" dxfId="254" priority="119" operator="greaterThan">
      <formula>99.8</formula>
    </cfRule>
    <cfRule type="cellIs" dxfId="253" priority="120" operator="lessThan">
      <formula>99.8</formula>
    </cfRule>
  </conditionalFormatting>
  <conditionalFormatting sqref="Y287:AB287">
    <cfRule type="cellIs" dxfId="252" priority="115" operator="greaterThan">
      <formula>100.1</formula>
    </cfRule>
    <cfRule type="cellIs" dxfId="251" priority="116" operator="greaterThan">
      <formula>99.8</formula>
    </cfRule>
    <cfRule type="cellIs" dxfId="250" priority="117" operator="lessThan">
      <formula>99.8</formula>
    </cfRule>
  </conditionalFormatting>
  <conditionalFormatting sqref="R287:U287">
    <cfRule type="cellIs" dxfId="249" priority="112" operator="greaterThan">
      <formula>100.1</formula>
    </cfRule>
    <cfRule type="cellIs" dxfId="248" priority="113" operator="greaterThan">
      <formula>99.8</formula>
    </cfRule>
    <cfRule type="cellIs" dxfId="247" priority="114" operator="lessThan">
      <formula>99.8</formula>
    </cfRule>
  </conditionalFormatting>
  <conditionalFormatting sqref="K287:N287">
    <cfRule type="cellIs" dxfId="246" priority="109" operator="greaterThan">
      <formula>100.1</formula>
    </cfRule>
    <cfRule type="cellIs" dxfId="245" priority="110" operator="greaterThan">
      <formula>99.8</formula>
    </cfRule>
    <cfRule type="cellIs" dxfId="244" priority="111" operator="lessThan">
      <formula>99.8</formula>
    </cfRule>
  </conditionalFormatting>
  <conditionalFormatting sqref="D287:G287">
    <cfRule type="cellIs" dxfId="243" priority="106" operator="greaterThan">
      <formula>100.1</formula>
    </cfRule>
    <cfRule type="cellIs" dxfId="242" priority="107" operator="greaterThan">
      <formula>99.8</formula>
    </cfRule>
    <cfRule type="cellIs" dxfId="241" priority="108" operator="lessThan">
      <formula>99.8</formula>
    </cfRule>
  </conditionalFormatting>
  <conditionalFormatting sqref="CC287:CF287">
    <cfRule type="cellIs" dxfId="240" priority="103" operator="greaterThan">
      <formula>100.1</formula>
    </cfRule>
    <cfRule type="cellIs" dxfId="239" priority="104" operator="greaterThan">
      <formula>99.8</formula>
    </cfRule>
    <cfRule type="cellIs" dxfId="238" priority="105" operator="lessThan">
      <formula>99.8</formula>
    </cfRule>
  </conditionalFormatting>
  <conditionalFormatting sqref="CJ287:CM287">
    <cfRule type="cellIs" dxfId="237" priority="100" operator="greaterThan">
      <formula>100.1</formula>
    </cfRule>
    <cfRule type="cellIs" dxfId="236" priority="101" operator="greaterThan">
      <formula>99.8</formula>
    </cfRule>
    <cfRule type="cellIs" dxfId="235" priority="102" operator="lessThan">
      <formula>99.8</formula>
    </cfRule>
  </conditionalFormatting>
  <conditionalFormatting sqref="CQ287:CT287">
    <cfRule type="cellIs" dxfId="234" priority="97" operator="greaterThan">
      <formula>100.1</formula>
    </cfRule>
    <cfRule type="cellIs" dxfId="233" priority="98" operator="greaterThan">
      <formula>99.8</formula>
    </cfRule>
    <cfRule type="cellIs" dxfId="232" priority="99" operator="lessThan">
      <formula>99.8</formula>
    </cfRule>
  </conditionalFormatting>
  <conditionalFormatting sqref="CX287:DA287">
    <cfRule type="cellIs" dxfId="231" priority="94" operator="greaterThan">
      <formula>100.1</formula>
    </cfRule>
    <cfRule type="cellIs" dxfId="230" priority="95" operator="greaterThan">
      <formula>99.8</formula>
    </cfRule>
    <cfRule type="cellIs" dxfId="229" priority="96" operator="lessThan">
      <formula>99.8</formula>
    </cfRule>
  </conditionalFormatting>
  <conditionalFormatting sqref="DE287:DH287">
    <cfRule type="cellIs" dxfId="228" priority="91" operator="greaterThan">
      <formula>100.1</formula>
    </cfRule>
    <cfRule type="cellIs" dxfId="227" priority="92" operator="greaterThan">
      <formula>99.8</formula>
    </cfRule>
    <cfRule type="cellIs" dxfId="226" priority="93" operator="lessThan">
      <formula>99.8</formula>
    </cfRule>
  </conditionalFormatting>
  <conditionalFormatting sqref="DL287:DO287">
    <cfRule type="cellIs" dxfId="225" priority="88" operator="greaterThan">
      <formula>100.1</formula>
    </cfRule>
    <cfRule type="cellIs" dxfId="224" priority="89" operator="greaterThan">
      <formula>99.8</formula>
    </cfRule>
    <cfRule type="cellIs" dxfId="223" priority="90" operator="lessThan">
      <formula>99.8</formula>
    </cfRule>
  </conditionalFormatting>
  <conditionalFormatting sqref="DS287:DV287">
    <cfRule type="cellIs" dxfId="222" priority="85" operator="greaterThan">
      <formula>100.1</formula>
    </cfRule>
    <cfRule type="cellIs" dxfId="221" priority="86" operator="greaterThan">
      <formula>99.8</formula>
    </cfRule>
    <cfRule type="cellIs" dxfId="220" priority="87" operator="lessThan">
      <formula>99.8</formula>
    </cfRule>
  </conditionalFormatting>
  <conditionalFormatting sqref="DZ287:EC287">
    <cfRule type="cellIs" dxfId="219" priority="82" operator="greaterThan">
      <formula>100.1</formula>
    </cfRule>
    <cfRule type="cellIs" dxfId="218" priority="83" operator="greaterThan">
      <formula>99.8</formula>
    </cfRule>
    <cfRule type="cellIs" dxfId="217" priority="84" operator="lessThan">
      <formula>99.8</formula>
    </cfRule>
  </conditionalFormatting>
  <conditionalFormatting sqref="EG287:EJ287">
    <cfRule type="cellIs" dxfId="216" priority="79" operator="greaterThan">
      <formula>100.1</formula>
    </cfRule>
    <cfRule type="cellIs" dxfId="215" priority="80" operator="greaterThan">
      <formula>99.8</formula>
    </cfRule>
    <cfRule type="cellIs" dxfId="214" priority="81" operator="lessThan">
      <formula>99.8</formula>
    </cfRule>
  </conditionalFormatting>
  <conditionalFormatting sqref="EN287:EQ287">
    <cfRule type="cellIs" dxfId="213" priority="76" operator="greaterThan">
      <formula>100.1</formula>
    </cfRule>
    <cfRule type="cellIs" dxfId="212" priority="77" operator="greaterThan">
      <formula>99.8</formula>
    </cfRule>
    <cfRule type="cellIs" dxfId="211" priority="78" operator="lessThan">
      <formula>99.8</formula>
    </cfRule>
  </conditionalFormatting>
  <conditionalFormatting sqref="EU287:EX287">
    <cfRule type="cellIs" dxfId="210" priority="73" operator="greaterThan">
      <formula>100.1</formula>
    </cfRule>
    <cfRule type="cellIs" dxfId="209" priority="74" operator="greaterThan">
      <formula>99.8</formula>
    </cfRule>
    <cfRule type="cellIs" dxfId="208" priority="75" operator="lessThan">
      <formula>99.8</formula>
    </cfRule>
  </conditionalFormatting>
  <conditionalFormatting sqref="FB287:FE287">
    <cfRule type="cellIs" dxfId="207" priority="70" operator="greaterThan">
      <formula>100.1</formula>
    </cfRule>
    <cfRule type="cellIs" dxfId="206" priority="71" operator="greaterThan">
      <formula>99.8</formula>
    </cfRule>
    <cfRule type="cellIs" dxfId="205" priority="72" operator="lessThan">
      <formula>99.8</formula>
    </cfRule>
  </conditionalFormatting>
  <conditionalFormatting sqref="FI287:FL287">
    <cfRule type="cellIs" dxfId="204" priority="67" operator="greaterThan">
      <formula>100.1</formula>
    </cfRule>
    <cfRule type="cellIs" dxfId="203" priority="68" operator="greaterThan">
      <formula>99.8</formula>
    </cfRule>
    <cfRule type="cellIs" dxfId="202" priority="69" operator="lessThan">
      <formula>99.8</formula>
    </cfRule>
  </conditionalFormatting>
  <conditionalFormatting sqref="FP287:FS287">
    <cfRule type="cellIs" dxfId="201" priority="64" operator="greaterThan">
      <formula>100.1</formula>
    </cfRule>
    <cfRule type="cellIs" dxfId="200" priority="65" operator="greaterThan">
      <formula>99.8</formula>
    </cfRule>
    <cfRule type="cellIs" dxfId="199" priority="66" operator="lessThan">
      <formula>99.8</formula>
    </cfRule>
  </conditionalFormatting>
  <conditionalFormatting sqref="FW287:FZ287">
    <cfRule type="cellIs" dxfId="198" priority="61" operator="greaterThan">
      <formula>100.1</formula>
    </cfRule>
    <cfRule type="cellIs" dxfId="197" priority="62" operator="greaterThan">
      <formula>99.8</formula>
    </cfRule>
    <cfRule type="cellIs" dxfId="196" priority="63" operator="lessThan">
      <formula>99.8</formula>
    </cfRule>
  </conditionalFormatting>
  <conditionalFormatting sqref="GD287:GG287">
    <cfRule type="cellIs" dxfId="195" priority="58" operator="greaterThan">
      <formula>100.1</formula>
    </cfRule>
    <cfRule type="cellIs" dxfId="194" priority="59" operator="greaterThan">
      <formula>99.8</formula>
    </cfRule>
    <cfRule type="cellIs" dxfId="193" priority="60" operator="lessThan">
      <formula>99.8</formula>
    </cfRule>
  </conditionalFormatting>
  <conditionalFormatting sqref="GK287:GN287">
    <cfRule type="cellIs" dxfId="192" priority="55" operator="greaterThan">
      <formula>100.1</formula>
    </cfRule>
    <cfRule type="cellIs" dxfId="191" priority="56" operator="greaterThan">
      <formula>99.8</formula>
    </cfRule>
    <cfRule type="cellIs" dxfId="190" priority="57" operator="lessThan">
      <formula>99.8</formula>
    </cfRule>
  </conditionalFormatting>
  <conditionalFormatting sqref="GR287:GU287">
    <cfRule type="cellIs" dxfId="189" priority="52" operator="greaterThan">
      <formula>100.1</formula>
    </cfRule>
    <cfRule type="cellIs" dxfId="188" priority="53" operator="greaterThan">
      <formula>99.8</formula>
    </cfRule>
    <cfRule type="cellIs" dxfId="187" priority="54" operator="lessThan">
      <formula>99.8</formula>
    </cfRule>
  </conditionalFormatting>
  <conditionalFormatting sqref="GY287:HB287">
    <cfRule type="cellIs" dxfId="186" priority="49" operator="greaterThan">
      <formula>100.1</formula>
    </cfRule>
    <cfRule type="cellIs" dxfId="185" priority="50" operator="greaterThan">
      <formula>99.8</formula>
    </cfRule>
    <cfRule type="cellIs" dxfId="184" priority="51" operator="lessThan">
      <formula>99.8</formula>
    </cfRule>
  </conditionalFormatting>
  <conditionalFormatting sqref="HF287:HI287">
    <cfRule type="cellIs" dxfId="183" priority="46" operator="greaterThan">
      <formula>100.1</formula>
    </cfRule>
    <cfRule type="cellIs" dxfId="182" priority="47" operator="greaterThan">
      <formula>99.8</formula>
    </cfRule>
    <cfRule type="cellIs" dxfId="181" priority="48" operator="lessThan">
      <formula>99.8</formula>
    </cfRule>
  </conditionalFormatting>
  <conditionalFormatting sqref="HM287:HP287">
    <cfRule type="cellIs" dxfId="180" priority="43" operator="greaterThan">
      <formula>100.1</formula>
    </cfRule>
    <cfRule type="cellIs" dxfId="179" priority="44" operator="greaterThan">
      <formula>99.8</formula>
    </cfRule>
    <cfRule type="cellIs" dxfId="178" priority="45" operator="lessThan">
      <formula>99.8</formula>
    </cfRule>
  </conditionalFormatting>
  <conditionalFormatting sqref="HT287:HW287">
    <cfRule type="cellIs" dxfId="177" priority="40" operator="greaterThan">
      <formula>100.1</formula>
    </cfRule>
    <cfRule type="cellIs" dxfId="176" priority="41" operator="greaterThan">
      <formula>99.8</formula>
    </cfRule>
    <cfRule type="cellIs" dxfId="175" priority="42" operator="lessThan">
      <formula>99.8</formula>
    </cfRule>
  </conditionalFormatting>
  <conditionalFormatting sqref="IA287:ID287">
    <cfRule type="cellIs" dxfId="174" priority="37" operator="greaterThan">
      <formula>100.1</formula>
    </cfRule>
    <cfRule type="cellIs" dxfId="173" priority="38" operator="greaterThan">
      <formula>99.8</formula>
    </cfRule>
    <cfRule type="cellIs" dxfId="172" priority="39" operator="lessThan">
      <formula>99.8</formula>
    </cfRule>
  </conditionalFormatting>
  <conditionalFormatting sqref="IH287:IK287">
    <cfRule type="cellIs" dxfId="171" priority="34" operator="greaterThan">
      <formula>100.1</formula>
    </cfRule>
    <cfRule type="cellIs" dxfId="170" priority="35" operator="greaterThan">
      <formula>99.8</formula>
    </cfRule>
    <cfRule type="cellIs" dxfId="169" priority="36" operator="lessThan">
      <formula>99.8</formula>
    </cfRule>
  </conditionalFormatting>
  <conditionalFormatting sqref="IO287:IR287">
    <cfRule type="cellIs" dxfId="168" priority="31" operator="greaterThan">
      <formula>100.1</formula>
    </cfRule>
    <cfRule type="cellIs" dxfId="167" priority="32" operator="greaterThan">
      <formula>99.8</formula>
    </cfRule>
    <cfRule type="cellIs" dxfId="166" priority="33" operator="lessThan">
      <formula>99.8</formula>
    </cfRule>
  </conditionalFormatting>
  <conditionalFormatting sqref="IV287:IY287">
    <cfRule type="cellIs" dxfId="165" priority="28" operator="greaterThan">
      <formula>100.1</formula>
    </cfRule>
    <cfRule type="cellIs" dxfId="164" priority="29" operator="greaterThan">
      <formula>99.8</formula>
    </cfRule>
    <cfRule type="cellIs" dxfId="163" priority="30" operator="lessThan">
      <formula>99.8</formula>
    </cfRule>
  </conditionalFormatting>
  <conditionalFormatting sqref="JC287:JF287">
    <cfRule type="cellIs" dxfId="162" priority="25" operator="greaterThan">
      <formula>100.1</formula>
    </cfRule>
    <cfRule type="cellIs" dxfId="161" priority="26" operator="greaterThan">
      <formula>99.8</formula>
    </cfRule>
    <cfRule type="cellIs" dxfId="160" priority="27" operator="lessThan">
      <formula>99.8</formula>
    </cfRule>
  </conditionalFormatting>
  <conditionalFormatting sqref="JJ287:JM287">
    <cfRule type="cellIs" dxfId="159" priority="22" operator="greaterThan">
      <formula>100.1</formula>
    </cfRule>
    <cfRule type="cellIs" dxfId="158" priority="23" operator="greaterThan">
      <formula>99.8</formula>
    </cfRule>
    <cfRule type="cellIs" dxfId="157" priority="24" operator="lessThan">
      <formula>99.8</formula>
    </cfRule>
  </conditionalFormatting>
  <conditionalFormatting sqref="JQ287:JT287">
    <cfRule type="cellIs" dxfId="156" priority="19" operator="greaterThan">
      <formula>100.1</formula>
    </cfRule>
    <cfRule type="cellIs" dxfId="155" priority="20" operator="greaterThan">
      <formula>99.8</formula>
    </cfRule>
    <cfRule type="cellIs" dxfId="154" priority="21" operator="lessThan">
      <formula>99.8</formula>
    </cfRule>
  </conditionalFormatting>
  <conditionalFormatting sqref="JX287:KA287">
    <cfRule type="cellIs" dxfId="153" priority="16" operator="greaterThan">
      <formula>100.1</formula>
    </cfRule>
    <cfRule type="cellIs" dxfId="152" priority="17" operator="greaterThan">
      <formula>99.8</formula>
    </cfRule>
    <cfRule type="cellIs" dxfId="151" priority="18" operator="lessThan">
      <formula>99.8</formula>
    </cfRule>
  </conditionalFormatting>
  <conditionalFormatting sqref="KE287:KH287">
    <cfRule type="cellIs" dxfId="150" priority="13" operator="greaterThan">
      <formula>100.1</formula>
    </cfRule>
    <cfRule type="cellIs" dxfId="149" priority="14" operator="greaterThan">
      <formula>99.8</formula>
    </cfRule>
    <cfRule type="cellIs" dxfId="148" priority="15" operator="lessThan">
      <formula>99.8</formula>
    </cfRule>
  </conditionalFormatting>
  <conditionalFormatting sqref="KL287:KO287">
    <cfRule type="cellIs" dxfId="147" priority="10" operator="greaterThan">
      <formula>100.1</formula>
    </cfRule>
    <cfRule type="cellIs" dxfId="146" priority="11" operator="greaterThan">
      <formula>99.8</formula>
    </cfRule>
    <cfRule type="cellIs" dxfId="145" priority="12" operator="lessThan">
      <formula>99.8</formula>
    </cfRule>
  </conditionalFormatting>
  <conditionalFormatting sqref="KS287:KV287">
    <cfRule type="cellIs" dxfId="144" priority="7" operator="greaterThan">
      <formula>100.1</formula>
    </cfRule>
    <cfRule type="cellIs" dxfId="143" priority="8" operator="greaterThan">
      <formula>99.8</formula>
    </cfRule>
    <cfRule type="cellIs" dxfId="142" priority="9" operator="lessThan">
      <formula>99.8</formula>
    </cfRule>
  </conditionalFormatting>
  <conditionalFormatting sqref="KZ287:LC287">
    <cfRule type="cellIs" dxfId="141" priority="4" operator="greaterThan">
      <formula>100.1</formula>
    </cfRule>
    <cfRule type="cellIs" dxfId="140" priority="5" operator="greaterThan">
      <formula>99.8</formula>
    </cfRule>
    <cfRule type="cellIs" dxfId="139" priority="6" operator="lessThan">
      <formula>99.8</formula>
    </cfRule>
  </conditionalFormatting>
  <conditionalFormatting sqref="LG287:LJ287">
    <cfRule type="cellIs" dxfId="138" priority="1" operator="greaterThan">
      <formula>100.1</formula>
    </cfRule>
    <cfRule type="cellIs" dxfId="137" priority="2" operator="greaterThan">
      <formula>99.8</formula>
    </cfRule>
    <cfRule type="cellIs" dxfId="136"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rgb="FF92D050"/>
  </sheetPr>
  <dimension ref="A1:LK287"/>
  <sheetViews>
    <sheetView showGridLines="0" topLeftCell="KI244" zoomScale="60" zoomScaleNormal="60" workbookViewId="0">
      <selection activeCell="LG260" sqref="LG26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205" width="11.44140625" style="6"/>
    <col min="206" max="210" width="11.44140625" style="62"/>
    <col min="211" max="212" width="11.44140625" style="6"/>
    <col min="213" max="224" width="11.44140625" style="64"/>
    <col min="225" max="226" width="11.44140625" style="6"/>
    <col min="227" max="231" width="11.44140625" style="64"/>
    <col min="232" max="233" width="11.44140625" style="6"/>
    <col min="234" max="234" width="35.33203125" style="64" bestFit="1" customWidth="1"/>
    <col min="235" max="235" width="9.6640625" style="64" bestFit="1" customWidth="1"/>
    <col min="236" max="236" width="16.33203125" style="64" bestFit="1" customWidth="1"/>
    <col min="237" max="237" width="13.5546875" style="64" bestFit="1" customWidth="1"/>
    <col min="238" max="238" width="11.109375" style="64" bestFit="1" customWidth="1"/>
    <col min="239" max="240" width="11.44140625" style="6"/>
    <col min="241" max="241" width="35.33203125" style="64" bestFit="1" customWidth="1"/>
    <col min="242" max="242" width="9.6640625" style="64" bestFit="1" customWidth="1"/>
    <col min="243" max="243" width="16.33203125" style="64" bestFit="1" customWidth="1"/>
    <col min="244" max="244" width="13.5546875" style="64" bestFit="1" customWidth="1"/>
    <col min="245" max="245" width="11.109375" style="64" bestFit="1" customWidth="1"/>
    <col min="246" max="247" width="11.44140625" style="64"/>
    <col min="248" max="248" width="35.33203125" style="64" bestFit="1" customWidth="1"/>
    <col min="249" max="249" width="9.6640625" style="64" bestFit="1" customWidth="1"/>
    <col min="250" max="250" width="16.33203125" style="64" bestFit="1" customWidth="1"/>
    <col min="251" max="251" width="13.5546875" style="64" bestFit="1" customWidth="1"/>
    <col min="252" max="252" width="11.109375" style="64" bestFit="1" customWidth="1"/>
    <col min="253" max="254" width="11.44140625" style="6"/>
    <col min="255" max="255" width="35.33203125" style="64" bestFit="1" customWidth="1"/>
    <col min="256" max="256" width="9.6640625" style="64" bestFit="1" customWidth="1"/>
    <col min="257" max="257" width="16.33203125" style="64" bestFit="1" customWidth="1"/>
    <col min="258" max="258" width="13.5546875" style="64" bestFit="1" customWidth="1"/>
    <col min="259" max="259" width="11.109375" style="64" bestFit="1" customWidth="1"/>
    <col min="260" max="268" width="11.44140625" style="6"/>
    <col min="269" max="273" width="11.44140625" style="64"/>
    <col min="274" max="280" width="11.44140625" style="69"/>
    <col min="281" max="282" width="11.44140625" style="6"/>
    <col min="283" max="294" width="11.44140625" style="76"/>
    <col min="295" max="301" width="11.44140625" style="6"/>
    <col min="302" max="308" width="11.44140625" style="76"/>
    <col min="309" max="315" width="11.44140625" style="6"/>
    <col min="316" max="322" width="11.44140625" style="76"/>
    <col min="323" max="16384" width="11.44140625" style="6"/>
  </cols>
  <sheetData>
    <row r="1" spans="1:323"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F1" s="76" t="s">
        <v>300</v>
      </c>
      <c r="LK1" s="76"/>
    </row>
    <row r="2" spans="1:323"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F2" s="76" t="s">
        <v>0</v>
      </c>
      <c r="LK2" s="76"/>
    </row>
    <row r="3" spans="1:323"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F3" s="73" t="s">
        <v>407</v>
      </c>
      <c r="LK3" s="76"/>
    </row>
    <row r="4" spans="1:323"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K4" s="76"/>
    </row>
    <row r="5" spans="1:323"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K5" s="76"/>
    </row>
    <row r="6" spans="1:323"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K6" s="76"/>
    </row>
    <row r="7" spans="1:323"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K7" s="76"/>
    </row>
    <row r="8" spans="1:323"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K8" s="76"/>
    </row>
    <row r="9" spans="1:323"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K9" s="76"/>
    </row>
    <row r="10" spans="1:323"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K10" s="76"/>
    </row>
    <row r="11" spans="1:323"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K11" s="76"/>
    </row>
    <row r="12" spans="1:323"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K12" s="76"/>
    </row>
    <row r="13" spans="1:323"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K13" s="76"/>
    </row>
    <row r="14" spans="1:323"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K14" s="76"/>
    </row>
    <row r="15" spans="1:323"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K15" s="76"/>
    </row>
    <row r="16" spans="1:323"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K16" s="76"/>
    </row>
    <row r="17" spans="1:323"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K17" s="76"/>
    </row>
    <row r="18" spans="1:323"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K18" s="76"/>
    </row>
    <row r="19" spans="1:323"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K19" s="76"/>
    </row>
    <row r="20" spans="1:323"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K20" s="76"/>
    </row>
    <row r="21" spans="1:323"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K21" s="76"/>
    </row>
    <row r="22" spans="1:323"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K22" s="76"/>
    </row>
    <row r="23" spans="1:323"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K23" s="76"/>
    </row>
    <row r="24" spans="1:323"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K24" s="76"/>
    </row>
    <row r="25" spans="1:323"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K25" s="76"/>
    </row>
    <row r="26" spans="1:323"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K26" s="76"/>
    </row>
    <row r="27" spans="1:323"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K27" s="76"/>
    </row>
    <row r="28" spans="1:323"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F28" s="76" t="s">
        <v>30</v>
      </c>
      <c r="LG28" s="76">
        <v>0.28000000000000003</v>
      </c>
      <c r="LH28" s="76">
        <v>0</v>
      </c>
      <c r="LI28" s="76">
        <v>0.45</v>
      </c>
      <c r="LJ28" s="76">
        <v>0</v>
      </c>
      <c r="LK28" s="76"/>
    </row>
    <row r="29" spans="1:323"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K29" s="76"/>
    </row>
    <row r="30" spans="1:323"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K30" s="76"/>
    </row>
    <row r="31" spans="1:323"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K31" s="76"/>
    </row>
    <row r="32" spans="1:323"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K32" s="76"/>
    </row>
    <row r="33" spans="1:323"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K33" s="76"/>
    </row>
    <row r="34" spans="1:323"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F34" s="76" t="s">
        <v>36</v>
      </c>
      <c r="LG34" s="76">
        <v>0</v>
      </c>
      <c r="LH34" s="76">
        <v>0</v>
      </c>
      <c r="LI34" s="76">
        <v>0</v>
      </c>
      <c r="LJ34" s="76">
        <v>0</v>
      </c>
      <c r="LK34" s="76"/>
    </row>
    <row r="35" spans="1:323"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K35" s="76"/>
    </row>
    <row r="36" spans="1:323"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K36" s="76"/>
    </row>
    <row r="37" spans="1:323"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K37" s="76"/>
    </row>
    <row r="38" spans="1:323"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K38" s="76"/>
    </row>
    <row r="39" spans="1:323"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K39" s="76"/>
    </row>
    <row r="40" spans="1:323"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F40" s="76" t="s">
        <v>42</v>
      </c>
      <c r="LG40" s="76">
        <v>0</v>
      </c>
      <c r="LH40" s="76">
        <v>0</v>
      </c>
      <c r="LI40" s="76">
        <v>0</v>
      </c>
      <c r="LJ40" s="76">
        <v>0</v>
      </c>
      <c r="LK40" s="76"/>
    </row>
    <row r="41" spans="1:323"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F41" s="76" t="s">
        <v>43</v>
      </c>
      <c r="LG41" s="76">
        <v>0</v>
      </c>
      <c r="LH41" s="76">
        <v>0</v>
      </c>
      <c r="LI41" s="76">
        <v>0</v>
      </c>
      <c r="LJ41" s="76">
        <v>0</v>
      </c>
      <c r="LK41" s="76"/>
    </row>
    <row r="42" spans="1:323"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K42" s="76"/>
    </row>
    <row r="43" spans="1:323"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K43" s="76"/>
    </row>
    <row r="44" spans="1:323"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F44" s="76" t="s">
        <v>46</v>
      </c>
      <c r="LG44" s="76">
        <v>0</v>
      </c>
      <c r="LH44" s="76">
        <v>0</v>
      </c>
      <c r="LI44" s="76">
        <v>0</v>
      </c>
      <c r="LJ44" s="76">
        <v>0</v>
      </c>
      <c r="LK44" s="76"/>
    </row>
    <row r="45" spans="1:323"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F45" s="76" t="s">
        <v>47</v>
      </c>
      <c r="LG45" s="76">
        <v>0.42</v>
      </c>
      <c r="LH45" s="76">
        <v>0</v>
      </c>
      <c r="LI45" s="76">
        <v>0.67</v>
      </c>
      <c r="LJ45" s="76">
        <v>0</v>
      </c>
      <c r="LK45" s="76"/>
    </row>
    <row r="46" spans="1:323"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F46" s="76" t="s">
        <v>48</v>
      </c>
      <c r="LG46" s="76">
        <v>0</v>
      </c>
      <c r="LH46" s="76">
        <v>0</v>
      </c>
      <c r="LI46" s="76">
        <v>0</v>
      </c>
      <c r="LJ46" s="76">
        <v>0</v>
      </c>
      <c r="LK46" s="76"/>
    </row>
    <row r="47" spans="1:323"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F47" s="76" t="s">
        <v>49</v>
      </c>
      <c r="LG47" s="76">
        <v>0.2</v>
      </c>
      <c r="LH47" s="76">
        <v>0</v>
      </c>
      <c r="LI47" s="76">
        <v>0</v>
      </c>
      <c r="LJ47" s="76">
        <v>0</v>
      </c>
      <c r="LK47" s="76"/>
    </row>
    <row r="48" spans="1:323"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F48" s="76" t="s">
        <v>50</v>
      </c>
      <c r="LG48" s="76">
        <v>0.32</v>
      </c>
      <c r="LH48" s="76">
        <v>0</v>
      </c>
      <c r="LI48" s="76">
        <v>0</v>
      </c>
      <c r="LJ48" s="76">
        <v>2.21</v>
      </c>
      <c r="LK48" s="76"/>
    </row>
    <row r="49" spans="1:323"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F49" s="76" t="s">
        <v>51</v>
      </c>
      <c r="LG49" s="76">
        <v>0</v>
      </c>
      <c r="LH49" s="76">
        <v>0</v>
      </c>
      <c r="LI49" s="76">
        <v>0</v>
      </c>
      <c r="LJ49" s="76">
        <v>0</v>
      </c>
      <c r="LK49" s="76"/>
    </row>
    <row r="50" spans="1:323"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F50" s="76" t="s">
        <v>52</v>
      </c>
      <c r="LG50" s="76">
        <v>0</v>
      </c>
      <c r="LH50" s="76">
        <v>0</v>
      </c>
      <c r="LI50" s="76">
        <v>0</v>
      </c>
      <c r="LJ50" s="76">
        <v>0</v>
      </c>
      <c r="LK50" s="76"/>
    </row>
    <row r="51" spans="1:323"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F51" s="76" t="s">
        <v>53</v>
      </c>
      <c r="LG51" s="76">
        <v>0</v>
      </c>
      <c r="LH51" s="76">
        <v>0</v>
      </c>
      <c r="LI51" s="76">
        <v>0</v>
      </c>
      <c r="LJ51" s="76">
        <v>0</v>
      </c>
      <c r="LK51" s="76"/>
    </row>
    <row r="52" spans="1:323"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F52" s="76" t="s">
        <v>54</v>
      </c>
      <c r="LG52" s="76">
        <v>0.19</v>
      </c>
      <c r="LH52" s="76">
        <v>0</v>
      </c>
      <c r="LI52" s="76">
        <v>0.3</v>
      </c>
      <c r="LJ52" s="76">
        <v>0</v>
      </c>
      <c r="LK52" s="76"/>
    </row>
    <row r="53" spans="1:323"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F53" s="76" t="s">
        <v>55</v>
      </c>
      <c r="LG53" s="76">
        <v>1.64</v>
      </c>
      <c r="LH53" s="76">
        <v>7.04</v>
      </c>
      <c r="LI53" s="76">
        <v>0.88</v>
      </c>
      <c r="LJ53" s="76">
        <v>0</v>
      </c>
      <c r="LK53" s="76"/>
    </row>
    <row r="54" spans="1:323"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F54" s="76" t="s">
        <v>56</v>
      </c>
      <c r="LG54" s="76">
        <v>9.83</v>
      </c>
      <c r="LH54" s="76">
        <v>26.06</v>
      </c>
      <c r="LI54" s="76">
        <v>1.96</v>
      </c>
      <c r="LJ54" s="76">
        <v>31.04</v>
      </c>
      <c r="LK54" s="76"/>
    </row>
    <row r="55" spans="1:323"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F55" s="76" t="s">
        <v>57</v>
      </c>
      <c r="LG55" s="76">
        <v>13.38</v>
      </c>
      <c r="LH55" s="76">
        <v>0</v>
      </c>
      <c r="LI55" s="76">
        <v>21.35</v>
      </c>
      <c r="LJ55" s="76">
        <v>0</v>
      </c>
      <c r="LK55" s="76"/>
    </row>
    <row r="56" spans="1:323"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F56" s="76" t="s">
        <v>58</v>
      </c>
      <c r="LG56" s="76">
        <v>11.69</v>
      </c>
      <c r="LH56" s="76">
        <v>34.909999999999997</v>
      </c>
      <c r="LI56" s="76">
        <v>7.16</v>
      </c>
      <c r="LJ56" s="76">
        <v>2.63</v>
      </c>
      <c r="LK56" s="76"/>
    </row>
    <row r="57" spans="1:323"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F57" s="76" t="s">
        <v>59</v>
      </c>
      <c r="LG57" s="76">
        <v>0</v>
      </c>
      <c r="LH57" s="76">
        <v>0</v>
      </c>
      <c r="LI57" s="76">
        <v>0</v>
      </c>
      <c r="LJ57" s="76">
        <v>0</v>
      </c>
      <c r="LK57" s="76"/>
    </row>
    <row r="58" spans="1:323"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F58" s="76" t="s">
        <v>60</v>
      </c>
      <c r="LG58" s="76">
        <v>5.66</v>
      </c>
      <c r="LH58" s="76">
        <v>6.49</v>
      </c>
      <c r="LI58" s="76">
        <v>6.69</v>
      </c>
      <c r="LJ58" s="76">
        <v>3.12</v>
      </c>
      <c r="LK58" s="76"/>
    </row>
    <row r="59" spans="1:323"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F59" s="76" t="s">
        <v>61</v>
      </c>
      <c r="LG59" s="76">
        <v>1.67</v>
      </c>
      <c r="LH59" s="76">
        <v>0</v>
      </c>
      <c r="LI59" s="76">
        <v>2.67</v>
      </c>
      <c r="LJ59" s="76">
        <v>0</v>
      </c>
      <c r="LK59" s="76"/>
    </row>
    <row r="60" spans="1:323"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F60" s="76" t="s">
        <v>62</v>
      </c>
      <c r="LG60" s="76">
        <v>2.16</v>
      </c>
      <c r="LH60" s="76">
        <v>2.98</v>
      </c>
      <c r="LI60" s="76">
        <v>2.42</v>
      </c>
      <c r="LJ60" s="76">
        <v>0</v>
      </c>
      <c r="LK60" s="76"/>
    </row>
    <row r="61" spans="1:323"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F61" s="76" t="s">
        <v>63</v>
      </c>
      <c r="LG61" s="76">
        <v>0</v>
      </c>
      <c r="LH61" s="76">
        <v>0</v>
      </c>
      <c r="LI61" s="76">
        <v>0</v>
      </c>
      <c r="LJ61" s="76">
        <v>0</v>
      </c>
      <c r="LK61" s="76"/>
    </row>
    <row r="62" spans="1:323"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F62" s="76" t="s">
        <v>64</v>
      </c>
      <c r="LG62" s="76">
        <v>4.0599999999999996</v>
      </c>
      <c r="LH62" s="76">
        <v>3.76</v>
      </c>
      <c r="LI62" s="76">
        <v>0.2</v>
      </c>
      <c r="LJ62" s="76">
        <v>20.43</v>
      </c>
      <c r="LK62" s="76"/>
    </row>
    <row r="63" spans="1:323"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F63" s="76" t="s">
        <v>65</v>
      </c>
      <c r="LG63" s="76">
        <v>23.37</v>
      </c>
      <c r="LH63" s="76">
        <v>0</v>
      </c>
      <c r="LI63" s="76">
        <v>37.29</v>
      </c>
      <c r="LJ63" s="76">
        <v>0</v>
      </c>
      <c r="LK63" s="76"/>
    </row>
    <row r="64" spans="1:323"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F64" s="76" t="s">
        <v>66</v>
      </c>
      <c r="LG64" s="76">
        <v>2.41</v>
      </c>
      <c r="LH64" s="76">
        <v>2.68</v>
      </c>
      <c r="LI64" s="76">
        <v>1.37</v>
      </c>
      <c r="LJ64" s="76">
        <v>6.51</v>
      </c>
      <c r="LK64" s="76"/>
    </row>
    <row r="65" spans="1:323"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F65" s="76" t="s">
        <v>67</v>
      </c>
      <c r="LG65" s="76">
        <v>1.1599999999999999</v>
      </c>
      <c r="LH65" s="76">
        <v>0</v>
      </c>
      <c r="LI65" s="76">
        <v>1.64</v>
      </c>
      <c r="LJ65" s="76">
        <v>0</v>
      </c>
      <c r="LK65" s="76"/>
    </row>
    <row r="66" spans="1:323"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F66" s="76" t="s">
        <v>68</v>
      </c>
      <c r="LG66" s="76">
        <v>0.15</v>
      </c>
      <c r="LH66" s="76">
        <v>0</v>
      </c>
      <c r="LI66" s="76">
        <v>0</v>
      </c>
      <c r="LJ66" s="76">
        <v>0.99</v>
      </c>
      <c r="LK66" s="76"/>
    </row>
    <row r="67" spans="1:323"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F67" s="76" t="s">
        <v>69</v>
      </c>
      <c r="LG67" s="76">
        <v>0.2</v>
      </c>
      <c r="LH67" s="76">
        <v>0</v>
      </c>
      <c r="LI67" s="76">
        <v>0</v>
      </c>
      <c r="LJ67" s="76">
        <v>1.34</v>
      </c>
      <c r="LK67" s="76"/>
    </row>
    <row r="68" spans="1:323"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F68" s="76" t="s">
        <v>70</v>
      </c>
      <c r="LG68" s="76">
        <v>3.69</v>
      </c>
      <c r="LH68" s="76">
        <v>2.73</v>
      </c>
      <c r="LI68" s="76">
        <v>1.3</v>
      </c>
      <c r="LJ68" s="76">
        <v>16.670000000000002</v>
      </c>
      <c r="LK68" s="76"/>
    </row>
    <row r="69" spans="1:323"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F69" s="76" t="s">
        <v>71</v>
      </c>
      <c r="LG69" s="76">
        <v>0.34</v>
      </c>
      <c r="LH69" s="76">
        <v>0</v>
      </c>
      <c r="LI69" s="76">
        <v>0</v>
      </c>
      <c r="LJ69" s="76">
        <v>0</v>
      </c>
      <c r="LK69" s="76"/>
    </row>
    <row r="70" spans="1:323"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F70" s="76" t="s">
        <v>72</v>
      </c>
      <c r="LG70" s="76">
        <v>2.02</v>
      </c>
      <c r="LH70" s="76">
        <v>0</v>
      </c>
      <c r="LI70" s="76">
        <v>3.22</v>
      </c>
      <c r="LJ70" s="76">
        <v>0</v>
      </c>
      <c r="LK70" s="76"/>
    </row>
    <row r="71" spans="1:323"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F71" s="76" t="s">
        <v>73</v>
      </c>
      <c r="LG71" s="76">
        <v>0</v>
      </c>
      <c r="LH71" s="76">
        <v>0</v>
      </c>
      <c r="LI71" s="76">
        <v>0</v>
      </c>
      <c r="LJ71" s="76">
        <v>0</v>
      </c>
      <c r="LK71" s="76"/>
    </row>
    <row r="72" spans="1:323"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F72" s="76" t="s">
        <v>74</v>
      </c>
      <c r="LG72" s="76">
        <v>0.84</v>
      </c>
      <c r="LH72" s="76">
        <v>0</v>
      </c>
      <c r="LI72" s="76">
        <v>0</v>
      </c>
      <c r="LJ72" s="76">
        <v>0</v>
      </c>
      <c r="LK72" s="76"/>
    </row>
    <row r="73" spans="1:323"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F73" s="76" t="s">
        <v>75</v>
      </c>
      <c r="LG73" s="76">
        <v>0.37</v>
      </c>
      <c r="LH73" s="76">
        <v>0</v>
      </c>
      <c r="LI73" s="76">
        <v>0.28000000000000003</v>
      </c>
      <c r="LJ73" s="76">
        <v>0</v>
      </c>
      <c r="LK73" s="76"/>
    </row>
    <row r="74" spans="1:323"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F74" s="76" t="s">
        <v>76</v>
      </c>
      <c r="LG74" s="76">
        <v>1.87</v>
      </c>
      <c r="LH74" s="76">
        <v>0</v>
      </c>
      <c r="LI74" s="76">
        <v>2.98</v>
      </c>
      <c r="LJ74" s="76">
        <v>0</v>
      </c>
      <c r="LK74" s="76"/>
    </row>
    <row r="75" spans="1:323"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F75" s="76" t="s">
        <v>77</v>
      </c>
      <c r="LG75" s="76">
        <v>0.26</v>
      </c>
      <c r="LH75" s="76">
        <v>0</v>
      </c>
      <c r="LI75" s="76">
        <v>0.41</v>
      </c>
      <c r="LJ75" s="76">
        <v>0</v>
      </c>
      <c r="LK75" s="76"/>
    </row>
    <row r="76" spans="1:323"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F76" s="76" t="s">
        <v>78</v>
      </c>
      <c r="LG76" s="76">
        <v>0.28000000000000003</v>
      </c>
      <c r="LH76" s="76">
        <v>0</v>
      </c>
      <c r="LI76" s="76">
        <v>0</v>
      </c>
      <c r="LJ76" s="76">
        <v>0</v>
      </c>
      <c r="LK76" s="76"/>
    </row>
    <row r="77" spans="1:323"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F77" s="76" t="s">
        <v>79</v>
      </c>
      <c r="LG77" s="76">
        <v>0.74</v>
      </c>
      <c r="LH77" s="76">
        <v>0</v>
      </c>
      <c r="LI77" s="76">
        <v>1.19</v>
      </c>
      <c r="LJ77" s="76">
        <v>0</v>
      </c>
      <c r="LK77" s="76"/>
    </row>
    <row r="78" spans="1:323"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F78" s="76" t="s">
        <v>80</v>
      </c>
      <c r="LG78" s="76">
        <v>0</v>
      </c>
      <c r="LH78" s="76">
        <v>0</v>
      </c>
      <c r="LI78" s="76">
        <v>0</v>
      </c>
      <c r="LJ78" s="76">
        <v>0</v>
      </c>
      <c r="LK78" s="76"/>
    </row>
    <row r="79" spans="1:323"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F79" s="76" t="s">
        <v>81</v>
      </c>
      <c r="LG79" s="76">
        <v>0</v>
      </c>
      <c r="LH79" s="76">
        <v>0</v>
      </c>
      <c r="LI79" s="76">
        <v>0</v>
      </c>
      <c r="LJ79" s="76">
        <v>0</v>
      </c>
      <c r="LK79" s="76"/>
    </row>
    <row r="80" spans="1:323"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F80" s="76" t="s">
        <v>82</v>
      </c>
      <c r="LG80" s="76">
        <v>0.89</v>
      </c>
      <c r="LH80" s="76">
        <v>0</v>
      </c>
      <c r="LI80" s="76">
        <v>1.42</v>
      </c>
      <c r="LJ80" s="76">
        <v>0</v>
      </c>
      <c r="LK80" s="76"/>
    </row>
    <row r="81" spans="1:323"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F81" s="76" t="s">
        <v>83</v>
      </c>
      <c r="LG81" s="76">
        <v>0</v>
      </c>
      <c r="LH81" s="76">
        <v>0</v>
      </c>
      <c r="LI81" s="76">
        <v>0</v>
      </c>
      <c r="LJ81" s="76">
        <v>0</v>
      </c>
      <c r="LK81" s="76"/>
    </row>
    <row r="82" spans="1:323"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F82" s="76" t="s">
        <v>84</v>
      </c>
      <c r="LG82" s="76">
        <v>0</v>
      </c>
      <c r="LH82" s="76">
        <v>0</v>
      </c>
      <c r="LI82" s="76">
        <v>0</v>
      </c>
      <c r="LJ82" s="76">
        <v>0</v>
      </c>
      <c r="LK82" s="76"/>
    </row>
    <row r="83" spans="1:323"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F83" s="76" t="s">
        <v>85</v>
      </c>
      <c r="LG83" s="76">
        <v>0.73</v>
      </c>
      <c r="LH83" s="76">
        <v>0</v>
      </c>
      <c r="LI83" s="76">
        <v>1.17</v>
      </c>
      <c r="LJ83" s="76">
        <v>0</v>
      </c>
      <c r="LK83" s="76"/>
    </row>
    <row r="84" spans="1:323"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F84" s="76" t="s">
        <v>86</v>
      </c>
      <c r="LG84" s="76">
        <v>0.56000000000000005</v>
      </c>
      <c r="LH84" s="76">
        <v>0</v>
      </c>
      <c r="LI84" s="76">
        <v>0.37</v>
      </c>
      <c r="LJ84" s="76">
        <v>2.2400000000000002</v>
      </c>
      <c r="LK84" s="76"/>
    </row>
    <row r="85" spans="1:323"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F85" s="76" t="s">
        <v>87</v>
      </c>
      <c r="LG85" s="76">
        <v>0.95</v>
      </c>
      <c r="LH85" s="76">
        <v>0</v>
      </c>
      <c r="LI85" s="76">
        <v>0</v>
      </c>
      <c r="LJ85" s="76">
        <v>0</v>
      </c>
      <c r="LK85" s="76"/>
    </row>
    <row r="86" spans="1:323"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F86" s="76" t="s">
        <v>88</v>
      </c>
      <c r="LG86" s="76">
        <v>0.42</v>
      </c>
      <c r="LH86" s="76">
        <v>0</v>
      </c>
      <c r="LI86" s="76">
        <v>0</v>
      </c>
      <c r="LJ86" s="76">
        <v>2.86</v>
      </c>
      <c r="LK86" s="76"/>
    </row>
    <row r="87" spans="1:323"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F87" s="76" t="s">
        <v>89</v>
      </c>
      <c r="LG87" s="76">
        <v>0</v>
      </c>
      <c r="LH87" s="76">
        <v>0</v>
      </c>
      <c r="LI87" s="76">
        <v>0</v>
      </c>
      <c r="LJ87" s="76">
        <v>0</v>
      </c>
      <c r="LK87" s="76"/>
    </row>
    <row r="88" spans="1:323"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F88" s="76" t="s">
        <v>90</v>
      </c>
      <c r="LG88" s="76">
        <v>3.56</v>
      </c>
      <c r="LH88" s="76">
        <v>7.24</v>
      </c>
      <c r="LI88" s="76">
        <v>1.69</v>
      </c>
      <c r="LJ88" s="76">
        <v>0</v>
      </c>
      <c r="LK88" s="76"/>
    </row>
    <row r="89" spans="1:323"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F89" s="76" t="s">
        <v>91</v>
      </c>
      <c r="LG89" s="76">
        <v>0.28999999999999998</v>
      </c>
      <c r="LH89" s="76">
        <v>0</v>
      </c>
      <c r="LI89" s="76">
        <v>0</v>
      </c>
      <c r="LJ89" s="76">
        <v>1.95</v>
      </c>
      <c r="LK89" s="76"/>
    </row>
    <row r="90" spans="1:323"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v>
      </c>
      <c r="LH90" s="76">
        <v>0</v>
      </c>
      <c r="LI90" s="76">
        <v>0</v>
      </c>
      <c r="LJ90" s="76">
        <v>0</v>
      </c>
      <c r="LK90" s="76"/>
    </row>
    <row r="91" spans="1:323"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K91" s="76"/>
    </row>
    <row r="92" spans="1:323"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0.17</v>
      </c>
      <c r="LH92" s="76">
        <v>1.1200000000000001</v>
      </c>
      <c r="LI92" s="76">
        <v>0</v>
      </c>
      <c r="LJ92" s="76">
        <v>0</v>
      </c>
      <c r="LK92" s="76"/>
    </row>
    <row r="93" spans="1:323"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K93" s="76"/>
    </row>
    <row r="94" spans="1:323"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F94" s="76" t="s">
        <v>96</v>
      </c>
      <c r="LG94" s="76">
        <v>0</v>
      </c>
      <c r="LH94" s="76">
        <v>0</v>
      </c>
      <c r="LI94" s="76">
        <v>0</v>
      </c>
      <c r="LJ94" s="76">
        <v>0</v>
      </c>
      <c r="LK94" s="76"/>
    </row>
    <row r="95" spans="1:323"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F95" s="76" t="s">
        <v>97</v>
      </c>
      <c r="LG95" s="76">
        <v>0</v>
      </c>
      <c r="LH95" s="76">
        <v>0</v>
      </c>
      <c r="LI95" s="76">
        <v>0</v>
      </c>
      <c r="LJ95" s="76">
        <v>0</v>
      </c>
      <c r="LK95" s="76"/>
    </row>
    <row r="96" spans="1:323"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K96" s="76"/>
    </row>
    <row r="97" spans="1:323"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K97" s="76"/>
    </row>
    <row r="98" spans="1:323"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F98" s="76" t="s">
        <v>100</v>
      </c>
      <c r="LG98" s="76">
        <v>0</v>
      </c>
      <c r="LH98" s="76">
        <v>0</v>
      </c>
      <c r="LI98" s="76">
        <v>0</v>
      </c>
      <c r="LJ98" s="76">
        <v>0</v>
      </c>
      <c r="LK98" s="76"/>
    </row>
    <row r="99" spans="1:323"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F99" s="76" t="s">
        <v>101</v>
      </c>
      <c r="LG99" s="76">
        <v>0</v>
      </c>
      <c r="LH99" s="76">
        <v>0</v>
      </c>
      <c r="LI99" s="76">
        <v>0</v>
      </c>
      <c r="LJ99" s="76">
        <v>0</v>
      </c>
      <c r="LK99" s="76"/>
    </row>
    <row r="100" spans="1:323"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F100" s="76" t="s">
        <v>102</v>
      </c>
      <c r="LG100" s="76">
        <v>0.12</v>
      </c>
      <c r="LH100" s="76">
        <v>0</v>
      </c>
      <c r="LI100" s="76">
        <v>0</v>
      </c>
      <c r="LJ100" s="76">
        <v>0</v>
      </c>
      <c r="LK100" s="76"/>
    </row>
    <row r="101" spans="1:323"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F101" s="76" t="s">
        <v>103</v>
      </c>
      <c r="LG101" s="76">
        <v>0</v>
      </c>
      <c r="LH101" s="76">
        <v>0</v>
      </c>
      <c r="LI101" s="76">
        <v>0</v>
      </c>
      <c r="LJ101" s="76">
        <v>0</v>
      </c>
      <c r="LK101" s="76"/>
    </row>
    <row r="102" spans="1:323"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0.11</v>
      </c>
      <c r="LH102" s="76">
        <v>0.72</v>
      </c>
      <c r="LI102" s="76">
        <v>0</v>
      </c>
      <c r="LJ102" s="76">
        <v>0</v>
      </c>
      <c r="LK102" s="76"/>
    </row>
    <row r="103" spans="1:323"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F103" s="76" t="s">
        <v>105</v>
      </c>
      <c r="LG103" s="76">
        <v>0</v>
      </c>
      <c r="LH103" s="76">
        <v>0</v>
      </c>
      <c r="LI103" s="76">
        <v>0</v>
      </c>
      <c r="LJ103" s="76">
        <v>0</v>
      </c>
      <c r="LK103" s="76"/>
    </row>
    <row r="104" spans="1:323"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F104" s="76" t="s">
        <v>106</v>
      </c>
      <c r="LG104" s="76">
        <v>0</v>
      </c>
      <c r="LH104" s="76">
        <v>0</v>
      </c>
      <c r="LI104" s="76">
        <v>0</v>
      </c>
      <c r="LJ104" s="76">
        <v>0</v>
      </c>
      <c r="LK104" s="76"/>
    </row>
    <row r="105" spans="1:323"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F105" s="76" t="s">
        <v>107</v>
      </c>
      <c r="LG105" s="76">
        <v>0.86</v>
      </c>
      <c r="LH105" s="76">
        <v>0</v>
      </c>
      <c r="LI105" s="76">
        <v>0.48</v>
      </c>
      <c r="LJ105" s="76">
        <v>0</v>
      </c>
      <c r="LK105" s="76"/>
    </row>
    <row r="106" spans="1:323"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K106" s="76"/>
    </row>
    <row r="107" spans="1:323"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K107" s="76"/>
    </row>
    <row r="108" spans="1:323"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K108" s="76"/>
    </row>
    <row r="109" spans="1:323"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K109" s="76"/>
    </row>
    <row r="110" spans="1:323"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K110" s="76"/>
    </row>
    <row r="111" spans="1:323"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K111" s="76"/>
    </row>
    <row r="112" spans="1:323"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F112" s="76" t="s">
        <v>114</v>
      </c>
      <c r="LG112" s="76">
        <v>0</v>
      </c>
      <c r="LH112" s="76">
        <v>0</v>
      </c>
      <c r="LI112" s="76">
        <v>0</v>
      </c>
      <c r="LJ112" s="76">
        <v>0</v>
      </c>
      <c r="LK112" s="76"/>
    </row>
    <row r="113" spans="1:323"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0.44</v>
      </c>
      <c r="LH113" s="76">
        <v>0</v>
      </c>
      <c r="LI113" s="76">
        <v>0</v>
      </c>
      <c r="LJ113" s="76">
        <v>2.99</v>
      </c>
      <c r="LK113" s="76"/>
    </row>
    <row r="114" spans="1:323"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F114" s="76" t="s">
        <v>116</v>
      </c>
      <c r="LG114" s="76">
        <v>0</v>
      </c>
      <c r="LH114" s="76">
        <v>0</v>
      </c>
      <c r="LI114" s="76">
        <v>0</v>
      </c>
      <c r="LJ114" s="76">
        <v>0</v>
      </c>
      <c r="LK114" s="76"/>
    </row>
    <row r="115" spans="1:323"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F115" s="76" t="s">
        <v>117</v>
      </c>
      <c r="LG115" s="76">
        <v>0</v>
      </c>
      <c r="LH115" s="76">
        <v>0</v>
      </c>
      <c r="LI115" s="76">
        <v>0</v>
      </c>
      <c r="LJ115" s="76">
        <v>0</v>
      </c>
      <c r="LK115" s="76"/>
    </row>
    <row r="116" spans="1:323"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K116" s="76"/>
    </row>
    <row r="117" spans="1:323"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K117" s="76"/>
    </row>
    <row r="118" spans="1:323"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K118" s="76"/>
    </row>
    <row r="119" spans="1:323"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K119" s="76"/>
    </row>
    <row r="120" spans="1:323"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K120" s="76"/>
    </row>
    <row r="121" spans="1:323"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K121" s="76"/>
    </row>
    <row r="122" spans="1:323"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K122" s="76"/>
    </row>
    <row r="123" spans="1:323"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K123" s="76"/>
    </row>
    <row r="124" spans="1:323"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F124" s="76" t="s">
        <v>126</v>
      </c>
      <c r="LG124" s="76">
        <v>0</v>
      </c>
      <c r="LH124" s="76">
        <v>0</v>
      </c>
      <c r="LI124" s="76">
        <v>0</v>
      </c>
      <c r="LJ124" s="76">
        <v>0</v>
      </c>
      <c r="LK124" s="76"/>
    </row>
    <row r="125" spans="1:323"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K125" s="76"/>
    </row>
    <row r="126" spans="1:323"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F126" s="76" t="s">
        <v>128</v>
      </c>
      <c r="LG126" s="76">
        <v>0</v>
      </c>
      <c r="LH126" s="76">
        <v>0</v>
      </c>
      <c r="LI126" s="76">
        <v>0</v>
      </c>
      <c r="LJ126" s="76">
        <v>0</v>
      </c>
      <c r="LK126" s="76"/>
    </row>
    <row r="127" spans="1:323"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K127" s="76"/>
    </row>
    <row r="128" spans="1:323"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K128" s="76"/>
    </row>
    <row r="129" spans="1:323"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K129" s="76"/>
    </row>
    <row r="130" spans="1:323"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K130" s="76"/>
    </row>
    <row r="131" spans="1:323"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F131" s="76" t="s">
        <v>133</v>
      </c>
      <c r="LG131" s="76">
        <v>0.28999999999999998</v>
      </c>
      <c r="LH131" s="76">
        <v>0</v>
      </c>
      <c r="LI131" s="76">
        <v>0.45</v>
      </c>
      <c r="LJ131" s="76">
        <v>0</v>
      </c>
      <c r="LK131" s="76"/>
    </row>
    <row r="132" spans="1:323"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F132" s="76" t="s">
        <v>134</v>
      </c>
      <c r="LG132" s="76">
        <v>0</v>
      </c>
      <c r="LH132" s="76">
        <v>0</v>
      </c>
      <c r="LI132" s="76">
        <v>0</v>
      </c>
      <c r="LJ132" s="76">
        <v>0</v>
      </c>
      <c r="LK132" s="76"/>
    </row>
    <row r="133" spans="1:323"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K133" s="76"/>
    </row>
    <row r="134" spans="1:323"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K134" s="76"/>
    </row>
    <row r="135" spans="1:323"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K135" s="76"/>
    </row>
    <row r="136" spans="1:323"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K136" s="76"/>
    </row>
    <row r="137" spans="1:323"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K137" s="76"/>
    </row>
    <row r="138" spans="1:323"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K138" s="76"/>
    </row>
    <row r="139" spans="1:323"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K139" s="76"/>
    </row>
    <row r="140" spans="1:323"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K140" s="76"/>
    </row>
    <row r="141" spans="1:323"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K141" s="76"/>
    </row>
    <row r="142" spans="1:323"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K142" s="76"/>
    </row>
    <row r="143" spans="1:323"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F143" s="76" t="s">
        <v>145</v>
      </c>
      <c r="LG143" s="76">
        <v>0.26</v>
      </c>
      <c r="LH143" s="76">
        <v>0</v>
      </c>
      <c r="LI143" s="76">
        <v>0</v>
      </c>
      <c r="LJ143" s="76">
        <v>1.8</v>
      </c>
      <c r="LK143" s="76"/>
    </row>
    <row r="144" spans="1:323"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K144" s="76"/>
    </row>
    <row r="145" spans="1:323"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K145" s="76"/>
    </row>
    <row r="146" spans="1:323"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K146" s="76"/>
    </row>
    <row r="147" spans="1:323"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K147" s="76"/>
    </row>
    <row r="148" spans="1:323"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K148" s="76"/>
    </row>
    <row r="149" spans="1:323"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K149" s="76"/>
    </row>
    <row r="150" spans="1:323"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K150" s="76"/>
    </row>
    <row r="151" spans="1:323"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K151" s="76"/>
    </row>
    <row r="152" spans="1:323"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K152" s="76"/>
    </row>
    <row r="153" spans="1:323"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K153" s="76"/>
    </row>
    <row r="154" spans="1:323"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K154" s="76"/>
    </row>
    <row r="155" spans="1:323"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K155" s="76"/>
    </row>
    <row r="156" spans="1:323"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K156" s="76"/>
    </row>
    <row r="157" spans="1:323"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K157" s="76"/>
    </row>
    <row r="158" spans="1:323"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F158" s="76" t="s">
        <v>160</v>
      </c>
      <c r="LG158" s="76">
        <v>0</v>
      </c>
      <c r="LH158" s="76">
        <v>0</v>
      </c>
      <c r="LI158" s="76">
        <v>0</v>
      </c>
      <c r="LJ158" s="76">
        <v>0</v>
      </c>
      <c r="LK158" s="76"/>
    </row>
    <row r="159" spans="1:323"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K159" s="76"/>
    </row>
    <row r="160" spans="1:323"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K160" s="76"/>
    </row>
    <row r="161" spans="1:323"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K161" s="76"/>
    </row>
    <row r="162" spans="1:323"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K162" s="76"/>
    </row>
    <row r="163" spans="1:323"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K163" s="76"/>
    </row>
    <row r="164" spans="1:323"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K164" s="76"/>
    </row>
    <row r="165" spans="1:323"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K165" s="76"/>
    </row>
    <row r="166" spans="1:323"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K166" s="76"/>
    </row>
    <row r="167" spans="1:323"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K167" s="76"/>
    </row>
    <row r="168" spans="1:323"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K168" s="76"/>
    </row>
    <row r="169" spans="1:323"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K169" s="76"/>
    </row>
    <row r="170" spans="1:323"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K170" s="76"/>
    </row>
    <row r="171" spans="1:323"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K171" s="76"/>
    </row>
    <row r="172" spans="1:323"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K172" s="76"/>
    </row>
    <row r="173" spans="1:323"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K173" s="76"/>
    </row>
    <row r="174" spans="1:323"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K174" s="76"/>
    </row>
    <row r="175" spans="1:323"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K175" s="76"/>
    </row>
    <row r="176" spans="1:323"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K176" s="76"/>
    </row>
    <row r="177" spans="1:323"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K177" s="76"/>
    </row>
    <row r="178" spans="1:323"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K178" s="76"/>
    </row>
    <row r="179" spans="1:323"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K179" s="76"/>
    </row>
    <row r="180" spans="1:323"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K180" s="76"/>
    </row>
    <row r="181" spans="1:323"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K181" s="76"/>
    </row>
    <row r="182" spans="1:323"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K182" s="76"/>
    </row>
    <row r="183" spans="1:323"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K183" s="76"/>
    </row>
    <row r="184" spans="1:323"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K184" s="76"/>
    </row>
    <row r="185" spans="1:323"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K185" s="76"/>
    </row>
    <row r="186" spans="1:323"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K186" s="76"/>
    </row>
    <row r="187" spans="1:323"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K187" s="76"/>
    </row>
    <row r="188" spans="1:323"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K188" s="76"/>
    </row>
    <row r="189" spans="1:323"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K189" s="76"/>
    </row>
    <row r="190" spans="1:323"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K190" s="76"/>
    </row>
    <row r="191" spans="1:323"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K191" s="76"/>
    </row>
    <row r="192" spans="1:323"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K192" s="76"/>
    </row>
    <row r="193" spans="1:323"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K193" s="76"/>
    </row>
    <row r="194" spans="1:323"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K194" s="76"/>
    </row>
    <row r="195" spans="1:323"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K195" s="76"/>
    </row>
    <row r="196" spans="1:323"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K196" s="76"/>
    </row>
    <row r="197" spans="1:323"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K197" s="76"/>
    </row>
    <row r="198" spans="1:323"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K198" s="76"/>
    </row>
    <row r="199" spans="1:323"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K199" s="76"/>
    </row>
    <row r="200" spans="1:323"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K200" s="76"/>
    </row>
    <row r="201" spans="1:323"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F201" s="76" t="s">
        <v>203</v>
      </c>
      <c r="LG201" s="76">
        <v>0</v>
      </c>
      <c r="LH201" s="76">
        <v>0</v>
      </c>
      <c r="LI201" s="76">
        <v>0</v>
      </c>
      <c r="LJ201" s="76">
        <v>0</v>
      </c>
      <c r="LK201" s="76"/>
    </row>
    <row r="202" spans="1:323"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K202" s="76"/>
    </row>
    <row r="203" spans="1:323"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K203" s="76"/>
    </row>
    <row r="204" spans="1:323"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F204" s="76" t="s">
        <v>206</v>
      </c>
      <c r="LG204" s="76">
        <v>0</v>
      </c>
      <c r="LH204" s="76">
        <v>0</v>
      </c>
      <c r="LI204" s="76">
        <v>0</v>
      </c>
      <c r="LJ204" s="76">
        <v>0</v>
      </c>
      <c r="LK204" s="76"/>
    </row>
    <row r="205" spans="1:323"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K205" s="76"/>
    </row>
    <row r="206" spans="1:323"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K206" s="76"/>
    </row>
    <row r="207" spans="1:323"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K207" s="76"/>
    </row>
    <row r="208" spans="1:323"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K208" s="76"/>
    </row>
    <row r="209" spans="1:323"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K209" s="76"/>
    </row>
    <row r="210" spans="1:323"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K210" s="76"/>
    </row>
    <row r="211" spans="1:323"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K211" s="76"/>
    </row>
    <row r="212" spans="1:323"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K212" s="76"/>
    </row>
    <row r="213" spans="1:323"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K213" s="76"/>
    </row>
    <row r="214" spans="1:323"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v>
      </c>
      <c r="LH214" s="76">
        <v>0</v>
      </c>
      <c r="LI214" s="76">
        <v>0</v>
      </c>
      <c r="LJ214" s="76">
        <v>0</v>
      </c>
      <c r="LK214" s="76"/>
    </row>
    <row r="215" spans="1:323"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K215" s="76"/>
    </row>
    <row r="216" spans="1:323"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K216" s="76"/>
    </row>
    <row r="217" spans="1:323"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K217" s="76"/>
    </row>
    <row r="218" spans="1:323"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K218" s="76"/>
    </row>
    <row r="219" spans="1:323"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K219" s="76"/>
    </row>
    <row r="220" spans="1:323"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F220" s="76" t="s">
        <v>222</v>
      </c>
      <c r="LG220" s="76">
        <v>0</v>
      </c>
      <c r="LH220" s="76">
        <v>0</v>
      </c>
      <c r="LI220" s="76">
        <v>0</v>
      </c>
      <c r="LJ220" s="76">
        <v>0</v>
      </c>
      <c r="LK220" s="76"/>
    </row>
    <row r="221" spans="1:323"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K221" s="76"/>
    </row>
    <row r="222" spans="1:323"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K222" s="76"/>
    </row>
    <row r="223" spans="1:323"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K223" s="76"/>
    </row>
    <row r="224" spans="1:323"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K224" s="76"/>
    </row>
    <row r="225" spans="1:323"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F225" s="76" t="s">
        <v>227</v>
      </c>
      <c r="LG225" s="76">
        <v>0</v>
      </c>
      <c r="LH225" s="76">
        <v>0</v>
      </c>
      <c r="LI225" s="76">
        <v>0</v>
      </c>
      <c r="LJ225" s="76">
        <v>0</v>
      </c>
      <c r="LK225" s="76"/>
    </row>
    <row r="226" spans="1:323"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K226" s="76"/>
    </row>
    <row r="227" spans="1:323"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K227" s="76"/>
    </row>
    <row r="228" spans="1:323"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K228" s="76"/>
    </row>
    <row r="229" spans="1:323"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K229" s="76"/>
    </row>
    <row r="230" spans="1:323"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K230" s="76"/>
    </row>
    <row r="231" spans="1:323"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K231" s="76"/>
    </row>
    <row r="232" spans="1:323"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K232" s="76"/>
    </row>
    <row r="233" spans="1:323"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K233" s="76"/>
    </row>
    <row r="234" spans="1:323"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K234" s="76"/>
    </row>
    <row r="235" spans="1:323"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K235" s="76"/>
    </row>
    <row r="236" spans="1:323"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K236" s="76"/>
    </row>
    <row r="237" spans="1:323"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K237" s="76"/>
    </row>
    <row r="238" spans="1:323"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K238" s="76"/>
    </row>
    <row r="239" spans="1:323"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K239" s="76"/>
    </row>
    <row r="240" spans="1:323"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K240" s="76"/>
    </row>
    <row r="241" spans="1:323"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K241" s="76"/>
    </row>
    <row r="242" spans="1:323"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K242" s="76"/>
    </row>
    <row r="243" spans="1:323"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K243" s="76"/>
    </row>
    <row r="244" spans="1:323"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F244" s="76" t="s">
        <v>246</v>
      </c>
      <c r="LG244" s="76">
        <v>0</v>
      </c>
      <c r="LH244" s="76">
        <v>0</v>
      </c>
      <c r="LI244" s="76">
        <v>0</v>
      </c>
      <c r="LJ244" s="76">
        <v>0</v>
      </c>
      <c r="LK244" s="76"/>
    </row>
    <row r="245" spans="1:323"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F245" s="76" t="s">
        <v>247</v>
      </c>
      <c r="LG245" s="76">
        <v>0</v>
      </c>
      <c r="LH245" s="76">
        <v>0</v>
      </c>
      <c r="LI245" s="76">
        <v>0</v>
      </c>
      <c r="LJ245" s="76">
        <v>0</v>
      </c>
      <c r="LK245" s="76"/>
    </row>
    <row r="246" spans="1:323"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K246" s="76"/>
    </row>
    <row r="247" spans="1:323"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K247" s="76"/>
    </row>
    <row r="248" spans="1:323"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K248" s="76"/>
    </row>
    <row r="249" spans="1:323"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K249" s="76"/>
    </row>
    <row r="250" spans="1:323"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F250" s="76" t="s">
        <v>252</v>
      </c>
      <c r="LG250" s="76">
        <v>0</v>
      </c>
      <c r="LH250" s="76">
        <v>0</v>
      </c>
      <c r="LI250" s="76">
        <v>0</v>
      </c>
      <c r="LJ250" s="76">
        <v>0</v>
      </c>
      <c r="LK250" s="76"/>
    </row>
    <row r="251" spans="1:323"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K251" s="76"/>
    </row>
    <row r="252" spans="1:323"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K252" s="76"/>
    </row>
    <row r="253" spans="1:323"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K253" s="76"/>
    </row>
    <row r="254" spans="1:323"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K254" s="76"/>
    </row>
    <row r="255" spans="1:323"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K255" s="76"/>
    </row>
    <row r="256" spans="1:323"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K256" s="76"/>
    </row>
    <row r="257" spans="1:323"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F257" s="76" t="s">
        <v>259</v>
      </c>
      <c r="LG257" s="76">
        <v>1.1299999999999999</v>
      </c>
      <c r="LH257" s="76">
        <v>4.2699999999999996</v>
      </c>
      <c r="LI257" s="76">
        <v>0</v>
      </c>
      <c r="LJ257" s="76">
        <v>3.23</v>
      </c>
      <c r="LK257" s="76"/>
    </row>
    <row r="259" spans="1:323"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K259" s="76"/>
    </row>
    <row r="260" spans="1:323" x14ac:dyDescent="0.3">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K260" s="76"/>
    </row>
    <row r="261" spans="1:323"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K261" s="76"/>
    </row>
    <row r="262" spans="1:323"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G262" s="9">
        <f>SUMIF('Aceite Virgen'!$B6:$B257,"&lt;="&amp;$B262,'Aceite Virgen'!LG$6:LG$257)</f>
        <v>1.22</v>
      </c>
      <c r="LH262" s="9">
        <f>SUMIF('Aceite Virgen'!$B6:$B257,"&lt;="&amp;$B262,'Aceite Virgen'!LH$6:LH$257)</f>
        <v>0</v>
      </c>
      <c r="LI262" s="9">
        <f>SUMIF('Aceite Virgen'!$B6:$B257,"&lt;="&amp;$B262,'Aceite Virgen'!LI$6:LI$257)</f>
        <v>1.1200000000000001</v>
      </c>
      <c r="LJ262" s="9">
        <f>SUMIF('Aceite Virgen'!$B6:$B257,"&lt;="&amp;$B262,'Aceite Virgen'!LJ$6:LJ$257)</f>
        <v>2.21</v>
      </c>
      <c r="LK262" s="76"/>
    </row>
    <row r="263" spans="1:323"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G263" s="8">
        <f>SUMIFS('Aceite Virgen'!LG$6:LG$257,'Aceite Virgen'!$A$6:$A$257,"&gt;="&amp;$A263,'Aceite Virgen'!$B$6:$B$257,"&lt;="&amp;$B263)</f>
        <v>0.19</v>
      </c>
      <c r="LH263" s="8">
        <f>SUMIFS('Aceite Virgen'!LH$6:LH$257,'Aceite Virgen'!$A$6:$A$257,"&gt;="&amp;$A263,'Aceite Virgen'!$B$6:$B$257,"&lt;="&amp;$B263)</f>
        <v>0</v>
      </c>
      <c r="LI263" s="8">
        <f>SUMIFS('Aceite Virgen'!LI$6:LI$257,'Aceite Virgen'!$A$6:$A$257,"&gt;="&amp;$A263,'Aceite Virgen'!$B$6:$B$257,"&lt;="&amp;$B263)</f>
        <v>0.3</v>
      </c>
      <c r="LJ263" s="8">
        <f>SUMIFS('Aceite Virgen'!LJ$6:LJ$257,'Aceite Virgen'!$A$6:$A$257,"&gt;="&amp;$A263,'Aceite Virgen'!$B$6:$B$257,"&lt;="&amp;$B263)</f>
        <v>0</v>
      </c>
      <c r="LK263" s="76"/>
    </row>
    <row r="264" spans="1:323"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G264" s="8">
        <f>SUMIFS('Aceite Virgen'!LG$6:LG$257,'Aceite Virgen'!$A$6:$A$257,"&gt;="&amp;$A264,'Aceite Virgen'!$B$6:$B$257,"&lt;="&amp;$B264)</f>
        <v>11.47</v>
      </c>
      <c r="LH264" s="8">
        <f>SUMIFS('Aceite Virgen'!LH$6:LH$257,'Aceite Virgen'!$A$6:$A$257,"&gt;="&amp;$A264,'Aceite Virgen'!$B$6:$B$257,"&lt;="&amp;$B264)</f>
        <v>33.1</v>
      </c>
      <c r="LI264" s="8">
        <f>SUMIFS('Aceite Virgen'!LI$6:LI$257,'Aceite Virgen'!$A$6:$A$257,"&gt;="&amp;$A264,'Aceite Virgen'!$B$6:$B$257,"&lt;="&amp;$B264)</f>
        <v>2.84</v>
      </c>
      <c r="LJ264" s="8">
        <f>SUMIFS('Aceite Virgen'!LJ$6:LJ$257,'Aceite Virgen'!$A$6:$A$257,"&gt;="&amp;$A264,'Aceite Virgen'!$B$6:$B$257,"&lt;="&amp;$B264)</f>
        <v>31.04</v>
      </c>
      <c r="LK264" s="76"/>
    </row>
    <row r="265" spans="1:323"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G265" s="8">
        <f>SUMIFS('Aceite Virgen'!LG$6:LG$257,'Aceite Virgen'!$A$6:$A$257,"&gt;="&amp;$A265,'Aceite Virgen'!$B$6:$B$257,"&lt;="&amp;$B265)</f>
        <v>25.07</v>
      </c>
      <c r="LH265" s="8">
        <f>SUMIFS('Aceite Virgen'!LH$6:LH$257,'Aceite Virgen'!$A$6:$A$257,"&gt;="&amp;$A265,'Aceite Virgen'!$B$6:$B$257,"&lt;="&amp;$B265)</f>
        <v>34.909999999999997</v>
      </c>
      <c r="LI265" s="8">
        <f>SUMIFS('Aceite Virgen'!LI$6:LI$257,'Aceite Virgen'!$A$6:$A$257,"&gt;="&amp;$A265,'Aceite Virgen'!$B$6:$B$257,"&lt;="&amp;$B265)</f>
        <v>28.51</v>
      </c>
      <c r="LJ265" s="8">
        <f>SUMIFS('Aceite Virgen'!LJ$6:LJ$257,'Aceite Virgen'!$A$6:$A$257,"&gt;="&amp;$A265,'Aceite Virgen'!$B$6:$B$257,"&lt;="&amp;$B265)</f>
        <v>2.63</v>
      </c>
      <c r="LK265" s="76"/>
    </row>
    <row r="266" spans="1:323"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G266" s="8">
        <f>SUMIFS('Aceite Virgen'!LG$6:LG$257,'Aceite Virgen'!$A$6:$A$257,"&gt;="&amp;$A266,'Aceite Virgen'!$B$6:$B$257,"&lt;="&amp;$B266)</f>
        <v>5.66</v>
      </c>
      <c r="LH266" s="8">
        <f>SUMIFS('Aceite Virgen'!LH$6:LH$257,'Aceite Virgen'!$A$6:$A$257,"&gt;="&amp;$A266,'Aceite Virgen'!$B$6:$B$257,"&lt;="&amp;$B266)</f>
        <v>6.49</v>
      </c>
      <c r="LI266" s="8">
        <f>SUMIFS('Aceite Virgen'!LI$6:LI$257,'Aceite Virgen'!$A$6:$A$257,"&gt;="&amp;$A266,'Aceite Virgen'!$B$6:$B$257,"&lt;="&amp;$B266)</f>
        <v>6.69</v>
      </c>
      <c r="LJ266" s="8">
        <f>SUMIFS('Aceite Virgen'!LJ$6:LJ$257,'Aceite Virgen'!$A$6:$A$257,"&gt;="&amp;$A266,'Aceite Virgen'!$B$6:$B$257,"&lt;="&amp;$B266)</f>
        <v>3.12</v>
      </c>
      <c r="LK266" s="76"/>
    </row>
    <row r="267" spans="1:323"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G267" s="8">
        <f>SUMIFS('Aceite Virgen'!LG$6:LG$257,'Aceite Virgen'!$A$6:$A$257,"&gt;="&amp;$A267,'Aceite Virgen'!$B$6:$B$257,"&lt;="&amp;$B267)</f>
        <v>3.83</v>
      </c>
      <c r="LH267" s="8">
        <f>SUMIFS('Aceite Virgen'!LH$6:LH$257,'Aceite Virgen'!$A$6:$A$257,"&gt;="&amp;$A267,'Aceite Virgen'!$B$6:$B$257,"&lt;="&amp;$B267)</f>
        <v>2.98</v>
      </c>
      <c r="LI267" s="8">
        <f>SUMIFS('Aceite Virgen'!LI$6:LI$257,'Aceite Virgen'!$A$6:$A$257,"&gt;="&amp;$A267,'Aceite Virgen'!$B$6:$B$257,"&lt;="&amp;$B267)</f>
        <v>5.09</v>
      </c>
      <c r="LJ267" s="8">
        <f>SUMIFS('Aceite Virgen'!LJ$6:LJ$257,'Aceite Virgen'!$A$6:$A$257,"&gt;="&amp;$A267,'Aceite Virgen'!$B$6:$B$257,"&lt;="&amp;$B267)</f>
        <v>0</v>
      </c>
      <c r="LK267" s="76"/>
    </row>
    <row r="268" spans="1:323"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G268" s="8">
        <f>SUMIFS('Aceite Virgen'!LG$6:LG$257,'Aceite Virgen'!$A$6:$A$257,"&gt;="&amp;$A268,'Aceite Virgen'!$B$6:$B$257,"&lt;="&amp;$B268)</f>
        <v>4.0599999999999996</v>
      </c>
      <c r="LH268" s="8">
        <f>SUMIFS('Aceite Virgen'!LH$6:LH$257,'Aceite Virgen'!$A$6:$A$257,"&gt;="&amp;$A268,'Aceite Virgen'!$B$6:$B$257,"&lt;="&amp;$B268)</f>
        <v>3.76</v>
      </c>
      <c r="LI268" s="8">
        <f>SUMIFS('Aceite Virgen'!LI$6:LI$257,'Aceite Virgen'!$A$6:$A$257,"&gt;="&amp;$A268,'Aceite Virgen'!$B$6:$B$257,"&lt;="&amp;$B268)</f>
        <v>0.2</v>
      </c>
      <c r="LJ268" s="8">
        <f>SUMIFS('Aceite Virgen'!LJ$6:LJ$257,'Aceite Virgen'!$A$6:$A$257,"&gt;="&amp;$A268,'Aceite Virgen'!$B$6:$B$257,"&lt;="&amp;$B268)</f>
        <v>20.43</v>
      </c>
      <c r="LK268" s="76"/>
    </row>
    <row r="269" spans="1:323"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G269" s="8">
        <f>SUMIFS('Aceite Virgen'!LG$6:LG$257,'Aceite Virgen'!$A$6:$A$257,"&gt;="&amp;$A269,'Aceite Virgen'!$B$6:$B$257,"&lt;="&amp;$B269)</f>
        <v>25.78</v>
      </c>
      <c r="LH269" s="8">
        <f>SUMIFS('Aceite Virgen'!LH$6:LH$257,'Aceite Virgen'!$A$6:$A$257,"&gt;="&amp;$A269,'Aceite Virgen'!$B$6:$B$257,"&lt;="&amp;$B269)</f>
        <v>2.68</v>
      </c>
      <c r="LI269" s="8">
        <f>SUMIFS('Aceite Virgen'!LI$6:LI$257,'Aceite Virgen'!$A$6:$A$257,"&gt;="&amp;$A269,'Aceite Virgen'!$B$6:$B$257,"&lt;="&amp;$B269)</f>
        <v>38.659999999999997</v>
      </c>
      <c r="LJ269" s="8">
        <f>SUMIFS('Aceite Virgen'!LJ$6:LJ$257,'Aceite Virgen'!$A$6:$A$257,"&gt;="&amp;$A269,'Aceite Virgen'!$B$6:$B$257,"&lt;="&amp;$B269)</f>
        <v>6.51</v>
      </c>
      <c r="LK269" s="76"/>
    </row>
    <row r="270" spans="1:323"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G270" s="8">
        <f>SUMIFS('Aceite Virgen'!LG$6:LG$257,'Aceite Virgen'!$A$6:$A$257,"&gt;="&amp;$A270,'Aceite Virgen'!$B$6:$B$257,"&lt;="&amp;$B270)</f>
        <v>1.3099999999999998</v>
      </c>
      <c r="LH270" s="8">
        <f>SUMIFS('Aceite Virgen'!LH$6:LH$257,'Aceite Virgen'!$A$6:$A$257,"&gt;="&amp;$A270,'Aceite Virgen'!$B$6:$B$257,"&lt;="&amp;$B270)</f>
        <v>0</v>
      </c>
      <c r="LI270" s="8">
        <f>SUMIFS('Aceite Virgen'!LI$6:LI$257,'Aceite Virgen'!$A$6:$A$257,"&gt;="&amp;$A270,'Aceite Virgen'!$B$6:$B$257,"&lt;="&amp;$B270)</f>
        <v>1.64</v>
      </c>
      <c r="LJ270" s="8">
        <f>SUMIFS('Aceite Virgen'!LJ$6:LJ$257,'Aceite Virgen'!$A$6:$A$257,"&gt;="&amp;$A270,'Aceite Virgen'!$B$6:$B$257,"&lt;="&amp;$B270)</f>
        <v>0.99</v>
      </c>
      <c r="LK270" s="76"/>
    </row>
    <row r="271" spans="1:323"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G271" s="8">
        <f>SUMIFS('Aceite Virgen'!LG$6:LG$257,'Aceite Virgen'!$A$6:$A$257,"&gt;="&amp;$A271,'Aceite Virgen'!$B$6:$B$257,"&lt;="&amp;$B271)</f>
        <v>3.89</v>
      </c>
      <c r="LH271" s="8">
        <f>SUMIFS('Aceite Virgen'!LH$6:LH$257,'Aceite Virgen'!$A$6:$A$257,"&gt;="&amp;$A271,'Aceite Virgen'!$B$6:$B$257,"&lt;="&amp;$B271)</f>
        <v>2.73</v>
      </c>
      <c r="LI271" s="8">
        <f>SUMIFS('Aceite Virgen'!LI$6:LI$257,'Aceite Virgen'!$A$6:$A$257,"&gt;="&amp;$A271,'Aceite Virgen'!$B$6:$B$257,"&lt;="&amp;$B271)</f>
        <v>1.3</v>
      </c>
      <c r="LJ271" s="8">
        <f>SUMIFS('Aceite Virgen'!LJ$6:LJ$257,'Aceite Virgen'!$A$6:$A$257,"&gt;="&amp;$A271,'Aceite Virgen'!$B$6:$B$257,"&lt;="&amp;$B271)</f>
        <v>18.010000000000002</v>
      </c>
      <c r="LK271" s="76"/>
    </row>
    <row r="272" spans="1:323"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G272" s="8">
        <f>SUMIFS('Aceite Virgen'!LG$6:LG$257,'Aceite Virgen'!$A$6:$A$257,"&gt;="&amp;$A272,'Aceite Virgen'!$B$6:$B$257,"&lt;="&amp;$B272)</f>
        <v>2.36</v>
      </c>
      <c r="LH272" s="8">
        <f>SUMIFS('Aceite Virgen'!LH$6:LH$257,'Aceite Virgen'!$A$6:$A$257,"&gt;="&amp;$A272,'Aceite Virgen'!$B$6:$B$257,"&lt;="&amp;$B272)</f>
        <v>0</v>
      </c>
      <c r="LI272" s="8">
        <f>SUMIFS('Aceite Virgen'!LI$6:LI$257,'Aceite Virgen'!$A$6:$A$257,"&gt;="&amp;$A272,'Aceite Virgen'!$B$6:$B$257,"&lt;="&amp;$B272)</f>
        <v>3.22</v>
      </c>
      <c r="LJ272" s="8">
        <f>SUMIFS('Aceite Virgen'!LJ$6:LJ$257,'Aceite Virgen'!$A$6:$A$257,"&gt;="&amp;$A272,'Aceite Virgen'!$B$6:$B$257,"&lt;="&amp;$B272)</f>
        <v>0</v>
      </c>
      <c r="LK272" s="76"/>
    </row>
    <row r="273" spans="1:323"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G273" s="8">
        <f>SUMIFS('Aceite Virgen'!LG$6:LG$257,'Aceite Virgen'!$A$6:$A$257,"&gt;="&amp;$A273,'Aceite Virgen'!$B$6:$B$257,"&lt;="&amp;$B273)</f>
        <v>0.84</v>
      </c>
      <c r="LH273" s="8">
        <f>SUMIFS('Aceite Virgen'!LH$6:LH$257,'Aceite Virgen'!$A$6:$A$257,"&gt;="&amp;$A273,'Aceite Virgen'!$B$6:$B$257,"&lt;="&amp;$B273)</f>
        <v>0</v>
      </c>
      <c r="LI273" s="8">
        <f>SUMIFS('Aceite Virgen'!LI$6:LI$257,'Aceite Virgen'!$A$6:$A$257,"&gt;="&amp;$A273,'Aceite Virgen'!$B$6:$B$257,"&lt;="&amp;$B273)</f>
        <v>0</v>
      </c>
      <c r="LJ273" s="8">
        <f>SUMIFS('Aceite Virgen'!LJ$6:LJ$257,'Aceite Virgen'!$A$6:$A$257,"&gt;="&amp;$A273,'Aceite Virgen'!$B$6:$B$257,"&lt;="&amp;$B273)</f>
        <v>0</v>
      </c>
      <c r="LK273" s="76"/>
    </row>
    <row r="274" spans="1:323"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G274" s="8">
        <f>SUMIFS('Aceite Virgen'!LG$6:LG$257,'Aceite Virgen'!$A$6:$A$257,"&gt;="&amp;$A274,'Aceite Virgen'!$B$6:$B$257,"&lt;="&amp;$B274)</f>
        <v>2.2400000000000002</v>
      </c>
      <c r="LH274" s="8">
        <f>SUMIFS('Aceite Virgen'!LH$6:LH$257,'Aceite Virgen'!$A$6:$A$257,"&gt;="&amp;$A274,'Aceite Virgen'!$B$6:$B$257,"&lt;="&amp;$B274)</f>
        <v>0</v>
      </c>
      <c r="LI274" s="8">
        <f>SUMIFS('Aceite Virgen'!LI$6:LI$257,'Aceite Virgen'!$A$6:$A$257,"&gt;="&amp;$A274,'Aceite Virgen'!$B$6:$B$257,"&lt;="&amp;$B274)</f>
        <v>3.26</v>
      </c>
      <c r="LJ274" s="8">
        <f>SUMIFS('Aceite Virgen'!LJ$6:LJ$257,'Aceite Virgen'!$A$6:$A$257,"&gt;="&amp;$A274,'Aceite Virgen'!$B$6:$B$257,"&lt;="&amp;$B274)</f>
        <v>0</v>
      </c>
      <c r="LK274" s="76"/>
    </row>
    <row r="275" spans="1:323"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G275" s="8">
        <f>SUMIFS('Aceite Virgen'!LG$6:LG$257,'Aceite Virgen'!$A$6:$A$257,"&gt;="&amp;$A275,'Aceite Virgen'!$B$6:$B$257,"&lt;="&amp;$B275)</f>
        <v>0.54</v>
      </c>
      <c r="LH275" s="8">
        <f>SUMIFS('Aceite Virgen'!LH$6:LH$257,'Aceite Virgen'!$A$6:$A$257,"&gt;="&amp;$A275,'Aceite Virgen'!$B$6:$B$257,"&lt;="&amp;$B275)</f>
        <v>0</v>
      </c>
      <c r="LI275" s="8">
        <f>SUMIFS('Aceite Virgen'!LI$6:LI$257,'Aceite Virgen'!$A$6:$A$257,"&gt;="&amp;$A275,'Aceite Virgen'!$B$6:$B$257,"&lt;="&amp;$B275)</f>
        <v>0.41</v>
      </c>
      <c r="LJ275" s="8">
        <f>SUMIFS('Aceite Virgen'!LJ$6:LJ$257,'Aceite Virgen'!$A$6:$A$257,"&gt;="&amp;$A275,'Aceite Virgen'!$B$6:$B$257,"&lt;="&amp;$B275)</f>
        <v>0</v>
      </c>
      <c r="LK275" s="76"/>
    </row>
    <row r="276" spans="1:323"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G276" s="8">
        <f>SUMIFS('Aceite Virgen'!LG$6:LG$257,'Aceite Virgen'!$A$6:$A$257,"&gt;="&amp;$A276,'Aceite Virgen'!$B$6:$B$257,"&lt;="&amp;$B276)</f>
        <v>0.74</v>
      </c>
      <c r="LH276" s="8">
        <f>SUMIFS('Aceite Virgen'!LH$6:LH$257,'Aceite Virgen'!$A$6:$A$257,"&gt;="&amp;$A276,'Aceite Virgen'!$B$6:$B$257,"&lt;="&amp;$B276)</f>
        <v>0</v>
      </c>
      <c r="LI276" s="8">
        <f>SUMIFS('Aceite Virgen'!LI$6:LI$257,'Aceite Virgen'!$A$6:$A$257,"&gt;="&amp;$A276,'Aceite Virgen'!$B$6:$B$257,"&lt;="&amp;$B276)</f>
        <v>1.19</v>
      </c>
      <c r="LJ276" s="8">
        <f>SUMIFS('Aceite Virgen'!LJ$6:LJ$257,'Aceite Virgen'!$A$6:$A$257,"&gt;="&amp;$A276,'Aceite Virgen'!$B$6:$B$257,"&lt;="&amp;$B276)</f>
        <v>0</v>
      </c>
      <c r="LK276" s="76"/>
    </row>
    <row r="277" spans="1:323"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G277" s="8">
        <f>SUMIFS('Aceite Virgen'!LG$6:LG$257,'Aceite Virgen'!$A$6:$A$257,"&gt;="&amp;$A277,'Aceite Virgen'!$B$6:$B$257,"&lt;="&amp;$B277)</f>
        <v>0.89</v>
      </c>
      <c r="LH277" s="8">
        <f>SUMIFS('Aceite Virgen'!LH$6:LH$257,'Aceite Virgen'!$A$6:$A$257,"&gt;="&amp;$A277,'Aceite Virgen'!$B$6:$B$257,"&lt;="&amp;$B277)</f>
        <v>0</v>
      </c>
      <c r="LI277" s="8">
        <f>SUMIFS('Aceite Virgen'!LI$6:LI$257,'Aceite Virgen'!$A$6:$A$257,"&gt;="&amp;$A277,'Aceite Virgen'!$B$6:$B$257,"&lt;="&amp;$B277)</f>
        <v>1.42</v>
      </c>
      <c r="LJ277" s="8">
        <f>SUMIFS('Aceite Virgen'!LJ$6:LJ$257,'Aceite Virgen'!$A$6:$A$257,"&gt;="&amp;$A277,'Aceite Virgen'!$B$6:$B$257,"&lt;="&amp;$B277)</f>
        <v>0</v>
      </c>
      <c r="LK277" s="76"/>
    </row>
    <row r="278" spans="1:323"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G278" s="8">
        <f>SUMIFS('Aceite Virgen'!LG$6:LG$257,'Aceite Virgen'!$A$6:$A$257,"&gt;="&amp;$A278,'Aceite Virgen'!$B$6:$B$257,"&lt;="&amp;$B278)</f>
        <v>0</v>
      </c>
      <c r="LH278" s="8">
        <f>SUMIFS('Aceite Virgen'!LH$6:LH$257,'Aceite Virgen'!$A$6:$A$257,"&gt;="&amp;$A278,'Aceite Virgen'!$B$6:$B$257,"&lt;="&amp;$B278)</f>
        <v>0</v>
      </c>
      <c r="LI278" s="8">
        <f>SUMIFS('Aceite Virgen'!LI$6:LI$257,'Aceite Virgen'!$A$6:$A$257,"&gt;="&amp;$A278,'Aceite Virgen'!$B$6:$B$257,"&lt;="&amp;$B278)</f>
        <v>0</v>
      </c>
      <c r="LJ278" s="8">
        <f>SUMIFS('Aceite Virgen'!LJ$6:LJ$257,'Aceite Virgen'!$A$6:$A$257,"&gt;="&amp;$A278,'Aceite Virgen'!$B$6:$B$257,"&lt;="&amp;$B278)</f>
        <v>0</v>
      </c>
      <c r="LK278" s="76"/>
    </row>
    <row r="279" spans="1:323"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G279" s="8">
        <f>SUMIFS('Aceite Virgen'!LG$6:LG$257,'Aceite Virgen'!$A$6:$A$257,"&gt;="&amp;$A279,'Aceite Virgen'!$B$6:$B$257,"&lt;="&amp;$B279)</f>
        <v>1.29</v>
      </c>
      <c r="LH279" s="8">
        <f>SUMIFS('Aceite Virgen'!LH$6:LH$257,'Aceite Virgen'!$A$6:$A$257,"&gt;="&amp;$A279,'Aceite Virgen'!$B$6:$B$257,"&lt;="&amp;$B279)</f>
        <v>0</v>
      </c>
      <c r="LI279" s="8">
        <f>SUMIFS('Aceite Virgen'!LI$6:LI$257,'Aceite Virgen'!$A$6:$A$257,"&gt;="&amp;$A279,'Aceite Virgen'!$B$6:$B$257,"&lt;="&amp;$B279)</f>
        <v>1.54</v>
      </c>
      <c r="LJ279" s="8">
        <f>SUMIFS('Aceite Virgen'!LJ$6:LJ$257,'Aceite Virgen'!$A$6:$A$257,"&gt;="&amp;$A279,'Aceite Virgen'!$B$6:$B$257,"&lt;="&amp;$B279)</f>
        <v>2.2400000000000002</v>
      </c>
      <c r="LK279" s="76"/>
    </row>
    <row r="280" spans="1:323"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G280" s="8">
        <f>SUMIFS('Aceite Virgen'!LG$6:LG$257,'Aceite Virgen'!$A$6:$A$257,"&gt;="&amp;$A280,'Aceite Virgen'!$B$6:$B$257,"&lt;="&amp;$B280)</f>
        <v>1.3699999999999999</v>
      </c>
      <c r="LH280" s="8">
        <f>SUMIFS('Aceite Virgen'!LH$6:LH$257,'Aceite Virgen'!$A$6:$A$257,"&gt;="&amp;$A280,'Aceite Virgen'!$B$6:$B$257,"&lt;="&amp;$B280)</f>
        <v>0</v>
      </c>
      <c r="LI280" s="8">
        <f>SUMIFS('Aceite Virgen'!LI$6:LI$257,'Aceite Virgen'!$A$6:$A$257,"&gt;="&amp;$A280,'Aceite Virgen'!$B$6:$B$257,"&lt;="&amp;$B280)</f>
        <v>0</v>
      </c>
      <c r="LJ280" s="8">
        <f>SUMIFS('Aceite Virgen'!LJ$6:LJ$257,'Aceite Virgen'!$A$6:$A$257,"&gt;="&amp;$A280,'Aceite Virgen'!$B$6:$B$257,"&lt;="&amp;$B280)</f>
        <v>2.86</v>
      </c>
      <c r="LK280" s="76"/>
    </row>
    <row r="281" spans="1:323"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G281" s="8">
        <f>SUMIFS('Aceite Virgen'!LG$6:LG$257,'Aceite Virgen'!$A$6:$A$257,"&gt;="&amp;$A281,'Aceite Virgen'!$B$6:$B$257,"&lt;="&amp;$B281)</f>
        <v>3.56</v>
      </c>
      <c r="LH281" s="8">
        <f>SUMIFS('Aceite Virgen'!LH$6:LH$257,'Aceite Virgen'!$A$6:$A$257,"&gt;="&amp;$A281,'Aceite Virgen'!$B$6:$B$257,"&lt;="&amp;$B281)</f>
        <v>7.24</v>
      </c>
      <c r="LI281" s="8">
        <f>SUMIFS('Aceite Virgen'!LI$6:LI$257,'Aceite Virgen'!$A$6:$A$257,"&gt;="&amp;$A281,'Aceite Virgen'!$B$6:$B$257,"&lt;="&amp;$B281)</f>
        <v>1.69</v>
      </c>
      <c r="LJ281" s="8">
        <f>SUMIFS('Aceite Virgen'!LJ$6:LJ$257,'Aceite Virgen'!$A$6:$A$257,"&gt;="&amp;$A281,'Aceite Virgen'!$B$6:$B$257,"&lt;="&amp;$B281)</f>
        <v>0</v>
      </c>
      <c r="LK281" s="76"/>
    </row>
    <row r="282" spans="1:323"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G282" s="8">
        <f>SUMIFS('Aceite Virgen'!LG$6:LG$257,'Aceite Virgen'!$A$6:$A$257,"&gt;="&amp;$A282,'Aceite Virgen'!$B$6:$B$257,"&lt;="&amp;$B282)</f>
        <v>0.28999999999999998</v>
      </c>
      <c r="LH282" s="8">
        <f>SUMIFS('Aceite Virgen'!LH$6:LH$257,'Aceite Virgen'!$A$6:$A$257,"&gt;="&amp;$A282,'Aceite Virgen'!$B$6:$B$257,"&lt;="&amp;$B282)</f>
        <v>0</v>
      </c>
      <c r="LI282" s="8">
        <f>SUMIFS('Aceite Virgen'!LI$6:LI$257,'Aceite Virgen'!$A$6:$A$257,"&gt;="&amp;$A282,'Aceite Virgen'!$B$6:$B$257,"&lt;="&amp;$B282)</f>
        <v>0</v>
      </c>
      <c r="LJ282" s="8">
        <f>SUMIFS('Aceite Virgen'!LJ$6:LJ$257,'Aceite Virgen'!$A$6:$A$257,"&gt;="&amp;$A282,'Aceite Virgen'!$B$6:$B$257,"&lt;="&amp;$B282)</f>
        <v>1.95</v>
      </c>
      <c r="LK282" s="76"/>
    </row>
    <row r="283" spans="1:323"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G283" s="8">
        <f>SUMIFS('Aceite Virgen'!LG$6:LG$257,'Aceite Virgen'!$A$6:$A$257,"&gt;="&amp;$A283,'Aceite Virgen'!$B$6:$B$257,"&lt;="&amp;$B283)</f>
        <v>0.17</v>
      </c>
      <c r="LH283" s="8">
        <f>SUMIFS('Aceite Virgen'!LH$6:LH$257,'Aceite Virgen'!$A$6:$A$257,"&gt;="&amp;$A283,'Aceite Virgen'!$B$6:$B$257,"&lt;="&amp;$B283)</f>
        <v>1.1200000000000001</v>
      </c>
      <c r="LI283" s="8">
        <f>SUMIFS('Aceite Virgen'!LI$6:LI$257,'Aceite Virgen'!$A$6:$A$257,"&gt;="&amp;$A283,'Aceite Virgen'!$B$6:$B$257,"&lt;="&amp;$B283)</f>
        <v>0</v>
      </c>
      <c r="LJ283" s="8">
        <f>SUMIFS('Aceite Virgen'!LJ$6:LJ$257,'Aceite Virgen'!$A$6:$A$257,"&gt;="&amp;$A283,'Aceite Virgen'!$B$6:$B$257,"&lt;="&amp;$B283)</f>
        <v>0</v>
      </c>
      <c r="LK283" s="76"/>
    </row>
    <row r="284" spans="1:323"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G284" s="8">
        <f>SUMIFS('Aceite Virgen'!LG$6:LG$257,'Aceite Virgen'!$A$6:$A$257,"&gt;="&amp;$A284,'Aceite Virgen'!$B$6:$B$257,"&lt;="&amp;$B284)</f>
        <v>0</v>
      </c>
      <c r="LH284" s="8">
        <f>SUMIFS('Aceite Virgen'!LH$6:LH$257,'Aceite Virgen'!$A$6:$A$257,"&gt;="&amp;$A284,'Aceite Virgen'!$B$6:$B$257,"&lt;="&amp;$B284)</f>
        <v>0</v>
      </c>
      <c r="LI284" s="8">
        <f>SUMIFS('Aceite Virgen'!LI$6:LI$257,'Aceite Virgen'!$A$6:$A$257,"&gt;="&amp;$A284,'Aceite Virgen'!$B$6:$B$257,"&lt;="&amp;$B284)</f>
        <v>0</v>
      </c>
      <c r="LJ284" s="8">
        <f>SUMIFS('Aceite Virgen'!LJ$6:LJ$257,'Aceite Virgen'!$A$6:$A$257,"&gt;="&amp;$A284,'Aceite Virgen'!$B$6:$B$257,"&lt;="&amp;$B284)</f>
        <v>0</v>
      </c>
      <c r="LK284" s="76"/>
    </row>
    <row r="285" spans="1:323"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G285" s="8">
        <f>SUMIF('Aceite Virgen'!$A$6:$A$257,"&gt;="&amp;$A285,'Aceite Virgen'!LG$6:LG$257)</f>
        <v>3.21</v>
      </c>
      <c r="LH285" s="8">
        <f>SUMIF('Aceite Virgen'!$A$6:$A$257,"&gt;="&amp;$A285,'Aceite Virgen'!LH$6:LH$257)</f>
        <v>4.9899999999999993</v>
      </c>
      <c r="LI285" s="8">
        <f>SUMIF('Aceite Virgen'!$A$6:$A$257,"&gt;="&amp;$A285,'Aceite Virgen'!LI$6:LI$257)</f>
        <v>0.92999999999999994</v>
      </c>
      <c r="LJ285" s="8">
        <f>SUMIF('Aceite Virgen'!$A$6:$A$257,"&gt;="&amp;$A285,'Aceite Virgen'!LJ$6:LJ$257)</f>
        <v>8.02</v>
      </c>
      <c r="LK285" s="76"/>
    </row>
    <row r="286" spans="1:323" x14ac:dyDescent="0.3">
      <c r="GR286" s="58"/>
      <c r="GS286" s="58"/>
      <c r="GT286" s="58"/>
      <c r="GU286" s="58"/>
      <c r="JC286" s="64"/>
      <c r="JD286" s="64"/>
      <c r="JE286" s="64"/>
      <c r="JF286" s="64"/>
      <c r="KL286" s="76"/>
      <c r="KM286" s="76"/>
      <c r="KN286" s="76"/>
      <c r="KO286" s="76"/>
      <c r="KZ286" s="76"/>
      <c r="LA286" s="76"/>
      <c r="LB286" s="76"/>
      <c r="LC286" s="76"/>
      <c r="LK286" s="76"/>
    </row>
    <row r="287" spans="1:323"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G287" s="77">
        <f t="shared" ref="LG287:LJ287" si="20">SUM(LG262:LG285)</f>
        <v>99.980000000000018</v>
      </c>
      <c r="LH287" s="77">
        <f t="shared" si="20"/>
        <v>100</v>
      </c>
      <c r="LI287" s="77">
        <f t="shared" si="20"/>
        <v>100.01</v>
      </c>
      <c r="LJ287" s="77">
        <f t="shared" si="20"/>
        <v>100.00999999999999</v>
      </c>
      <c r="LK287" s="76"/>
    </row>
  </sheetData>
  <mergeCells count="1">
    <mergeCell ref="A260:B260"/>
  </mergeCells>
  <conditionalFormatting sqref="BA287:BD287">
    <cfRule type="cellIs" dxfId="135" priority="133" operator="greaterThan">
      <formula>100.1</formula>
    </cfRule>
    <cfRule type="cellIs" dxfId="134" priority="134" operator="greaterThan">
      <formula>99.8</formula>
    </cfRule>
    <cfRule type="cellIs" dxfId="133" priority="135" operator="lessThan">
      <formula>99.8</formula>
    </cfRule>
  </conditionalFormatting>
  <conditionalFormatting sqref="BH287:BK287">
    <cfRule type="cellIs" dxfId="132" priority="130" operator="greaterThan">
      <formula>100.1</formula>
    </cfRule>
    <cfRule type="cellIs" dxfId="131" priority="131" operator="greaterThan">
      <formula>99.8</formula>
    </cfRule>
    <cfRule type="cellIs" dxfId="130" priority="132" operator="lessThan">
      <formula>99.8</formula>
    </cfRule>
  </conditionalFormatting>
  <conditionalFormatting sqref="BO287:BR287">
    <cfRule type="cellIs" dxfId="129" priority="127" operator="greaterThan">
      <formula>100.1</formula>
    </cfRule>
    <cfRule type="cellIs" dxfId="128" priority="128" operator="greaterThan">
      <formula>99.8</formula>
    </cfRule>
    <cfRule type="cellIs" dxfId="127" priority="129" operator="lessThan">
      <formula>99.8</formula>
    </cfRule>
  </conditionalFormatting>
  <conditionalFormatting sqref="BV287:BY287">
    <cfRule type="cellIs" dxfId="126" priority="124" operator="greaterThan">
      <formula>100.1</formula>
    </cfRule>
    <cfRule type="cellIs" dxfId="125" priority="125" operator="greaterThan">
      <formula>99.8</formula>
    </cfRule>
    <cfRule type="cellIs" dxfId="124" priority="126" operator="lessThan">
      <formula>99.8</formula>
    </cfRule>
  </conditionalFormatting>
  <conditionalFormatting sqref="AT287:AW287">
    <cfRule type="cellIs" dxfId="123" priority="121" operator="greaterThan">
      <formula>100.1</formula>
    </cfRule>
    <cfRule type="cellIs" dxfId="122" priority="122" operator="greaterThan">
      <formula>99.8</formula>
    </cfRule>
    <cfRule type="cellIs" dxfId="121" priority="123" operator="lessThan">
      <formula>99.8</formula>
    </cfRule>
  </conditionalFormatting>
  <conditionalFormatting sqref="AM287:AP287">
    <cfRule type="cellIs" dxfId="120" priority="118" operator="greaterThan">
      <formula>100.1</formula>
    </cfRule>
    <cfRule type="cellIs" dxfId="119" priority="119" operator="greaterThan">
      <formula>99.8</formula>
    </cfRule>
    <cfRule type="cellIs" dxfId="118" priority="120" operator="lessThan">
      <formula>99.8</formula>
    </cfRule>
  </conditionalFormatting>
  <conditionalFormatting sqref="AF287:AI287">
    <cfRule type="cellIs" dxfId="117" priority="115" operator="greaterThan">
      <formula>100.1</formula>
    </cfRule>
    <cfRule type="cellIs" dxfId="116" priority="116" operator="greaterThan">
      <formula>99.8</formula>
    </cfRule>
    <cfRule type="cellIs" dxfId="115" priority="117" operator="lessThan">
      <formula>99.8</formula>
    </cfRule>
  </conditionalFormatting>
  <conditionalFormatting sqref="Y287:AB287">
    <cfRule type="cellIs" dxfId="114" priority="112" operator="greaterThan">
      <formula>100.1</formula>
    </cfRule>
    <cfRule type="cellIs" dxfId="113" priority="113" operator="greaterThan">
      <formula>99.8</formula>
    </cfRule>
    <cfRule type="cellIs" dxfId="112" priority="114" operator="lessThan">
      <formula>99.8</formula>
    </cfRule>
  </conditionalFormatting>
  <conditionalFormatting sqref="R287:U287">
    <cfRule type="cellIs" dxfId="111" priority="109" operator="greaterThan">
      <formula>100.1</formula>
    </cfRule>
    <cfRule type="cellIs" dxfId="110" priority="110" operator="greaterThan">
      <formula>99.8</formula>
    </cfRule>
    <cfRule type="cellIs" dxfId="109" priority="111" operator="lessThan">
      <formula>99.8</formula>
    </cfRule>
  </conditionalFormatting>
  <conditionalFormatting sqref="K287:N287">
    <cfRule type="cellIs" dxfId="108" priority="106" operator="greaterThan">
      <formula>100.1</formula>
    </cfRule>
    <cfRule type="cellIs" dxfId="107" priority="107" operator="greaterThan">
      <formula>99.8</formula>
    </cfRule>
    <cfRule type="cellIs" dxfId="106" priority="108" operator="lessThan">
      <formula>99.8</formula>
    </cfRule>
  </conditionalFormatting>
  <conditionalFormatting sqref="D287:G287">
    <cfRule type="cellIs" dxfId="105" priority="103" operator="greaterThan">
      <formula>100.1</formula>
    </cfRule>
    <cfRule type="cellIs" dxfId="104" priority="104" operator="greaterThan">
      <formula>99.8</formula>
    </cfRule>
    <cfRule type="cellIs" dxfId="103" priority="105" operator="lessThan">
      <formula>99.8</formula>
    </cfRule>
  </conditionalFormatting>
  <conditionalFormatting sqref="CC287:CF287">
    <cfRule type="cellIs" dxfId="102" priority="100" operator="greaterThan">
      <formula>100.1</formula>
    </cfRule>
    <cfRule type="cellIs" dxfId="101" priority="101" operator="greaterThan">
      <formula>99.8</formula>
    </cfRule>
    <cfRule type="cellIs" dxfId="100" priority="102" operator="lessThan">
      <formula>99.8</formula>
    </cfRule>
  </conditionalFormatting>
  <conditionalFormatting sqref="CJ287:CM287">
    <cfRule type="cellIs" dxfId="99" priority="97" operator="greaterThan">
      <formula>100.1</formula>
    </cfRule>
    <cfRule type="cellIs" dxfId="98" priority="98" operator="greaterThan">
      <formula>99.8</formula>
    </cfRule>
    <cfRule type="cellIs" dxfId="97" priority="99" operator="lessThan">
      <formula>99.8</formula>
    </cfRule>
  </conditionalFormatting>
  <conditionalFormatting sqref="CQ287:CT287">
    <cfRule type="cellIs" dxfId="96" priority="94" operator="greaterThan">
      <formula>100.1</formula>
    </cfRule>
    <cfRule type="cellIs" dxfId="95" priority="95" operator="greaterThan">
      <formula>99.8</formula>
    </cfRule>
    <cfRule type="cellIs" dxfId="94" priority="96" operator="lessThan">
      <formula>99.8</formula>
    </cfRule>
  </conditionalFormatting>
  <conditionalFormatting sqref="CX287:DA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DE287:DH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DL287:DO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DS287:DV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DZ287:EC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EG287:EJ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EN287:EQ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EU287:EX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FB287:FE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FI287:FL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FP287:FS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FW287:FZ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GD287:GG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GK287:GN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GR287:GU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GY287:HB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HF287:HI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HM287:HP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HT287:IK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IL287:IR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IU287:IY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JC287:JF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JJ287:JM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JQ287:JT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JX287:KA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KE287:KH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KL287:KO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KS287:KV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KZ287:LC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LG287:LJ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topLeftCell="A7" zoomScale="85" zoomScaleNormal="85" workbookViewId="0">
      <selection activeCell="E10" sqref="E10:E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ABRIL 20T.España</v>
      </c>
      <c r="F5" s="39" t="str">
        <f t="shared" si="0"/>
        <v xml:space="preserve"> MAYO 20T.España</v>
      </c>
      <c r="G5" s="39" t="str">
        <f t="shared" si="0"/>
        <v xml:space="preserve"> JUNIO 20T.España</v>
      </c>
      <c r="H5" s="39" t="str">
        <f t="shared" si="0"/>
        <v xml:space="preserve"> JULIO 20T.España</v>
      </c>
      <c r="I5" s="39" t="str">
        <f t="shared" si="0"/>
        <v xml:space="preserve"> AGOSTO 20T.España</v>
      </c>
      <c r="J5" s="39" t="str">
        <f t="shared" si="0"/>
        <v xml:space="preserve"> SEPTIEMBRE 20T.España</v>
      </c>
      <c r="K5" s="39" t="str">
        <f t="shared" si="0"/>
        <v xml:space="preserve"> OCTUBRE 20T.España</v>
      </c>
      <c r="L5" s="39" t="str">
        <f t="shared" si="0"/>
        <v xml:space="preserve"> NOVIEMBRE 20T.España</v>
      </c>
      <c r="M5" s="39" t="str">
        <f t="shared" si="0"/>
        <v xml:space="preserve"> DICIEMBRE 20T.España</v>
      </c>
      <c r="N5" s="39" t="str">
        <f t="shared" si="0"/>
        <v xml:space="preserve"> ENERO 21T.España</v>
      </c>
      <c r="O5" s="39" t="str">
        <f t="shared" si="0"/>
        <v xml:space="preserve"> FEBRERO 21T.España</v>
      </c>
      <c r="P5" s="39" t="str">
        <f t="shared" si="0"/>
        <v xml:space="preserve"> MARZO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ABRIL 20</v>
      </c>
      <c r="F9" s="6" t="str">
        <f t="array" ref="F9">INDEX('Aceite de Oliva'!$A$260:$AAR$260,,MAX(IF('Aceite de Oliva'!$A$260:$AAR$260&lt;&gt;"",COLUMN('Aceite de Oliva'!$A$260:$AAR$260)))-(7*F8))</f>
        <v xml:space="preserve"> MAYO 20</v>
      </c>
      <c r="G9" s="6" t="str">
        <f t="array" ref="G9">INDEX('Aceite de Oliva'!$A$260:$AAR$260,,MAX(IF('Aceite de Oliva'!$A$260:$AAR$260&lt;&gt;"",COLUMN('Aceite de Oliva'!$A$260:$AAR$260)))-(7*G8))</f>
        <v xml:space="preserve"> JUNIO 20</v>
      </c>
      <c r="H9" s="6" t="str">
        <f t="array" ref="H9">INDEX('Aceite de Oliva'!$A$260:$AAR$260,,MAX(IF('Aceite de Oliva'!$A$260:$AAR$260&lt;&gt;"",COLUMN('Aceite de Oliva'!$A$260:$AAR$260)))-(7*H8))</f>
        <v xml:space="preserve"> JULIO 20</v>
      </c>
      <c r="I9" s="6" t="str">
        <f t="array" ref="I9">INDEX('Aceite de Oliva'!$A$260:$AAR$260,,MAX(IF('Aceite de Oliva'!$A$260:$AAR$260&lt;&gt;"",COLUMN('Aceite de Oliva'!$A$260:$AAR$260)))-(7*I8))</f>
        <v xml:space="preserve"> AGOSTO 20</v>
      </c>
      <c r="J9" s="6" t="str">
        <f t="array" ref="J9">INDEX('Aceite de Oliva'!$A$260:$AAR$260,,MAX(IF('Aceite de Oliva'!$A$260:$AAR$260&lt;&gt;"",COLUMN('Aceite de Oliva'!$A$260:$AAR$260)))-(7*J8))</f>
        <v xml:space="preserve"> SEPTIEMBRE 20</v>
      </c>
      <c r="K9" s="6" t="str">
        <f t="array" ref="K9">INDEX('Aceite de Oliva'!$A$260:$AAR$260,,MAX(IF('Aceite de Oliva'!$A$260:$AAR$260&lt;&gt;"",COLUMN('Aceite de Oliva'!$A$260:$AAR$260)))-(7*K8))</f>
        <v xml:space="preserve"> OCTUBRE 20</v>
      </c>
      <c r="L9" s="6" t="str">
        <f t="array" ref="L9">INDEX('Aceite de Oliva'!$A$260:$AAR$260,,MAX(IF('Aceite de Oliva'!$A$260:$AAR$260&lt;&gt;"",COLUMN('Aceite de Oliva'!$A$260:$AAR$260)))-(7*L8))</f>
        <v xml:space="preserve"> NOVIEMBRE 20</v>
      </c>
      <c r="M9" s="6" t="str">
        <f t="array" ref="M9">INDEX('Aceite de Oliva'!$A$260:$AAR$260,,MAX(IF('Aceite de Oliva'!$A$260:$AAR$260&lt;&gt;"",COLUMN('Aceite de Oliva'!$A$260:$AAR$260)))-(7*M8))</f>
        <v xml:space="preserve"> DICIEMBRE 20</v>
      </c>
      <c r="N9" s="6" t="str">
        <f t="array" ref="N9">INDEX('Aceite de Oliva'!$A$260:$AAR$260,,MAX(IF('Aceite de Oliva'!$A$260:$AAR$260&lt;&gt;"",COLUMN('Aceite de Oliva'!$A$260:$AAR$260)))-(7*N8))</f>
        <v xml:space="preserve"> ENERO 21</v>
      </c>
      <c r="O9" s="6" t="str">
        <f t="array" ref="O9">INDEX('Aceite de Oliva'!$A$260:$AAR$260,,MAX(IF('Aceite de Oliva'!$A$260:$AAR$260&lt;&gt;"",COLUMN('Aceite de Oliva'!$A$260:$AAR$260)))-(7*O8))</f>
        <v xml:space="preserve"> FEBRERO 21</v>
      </c>
      <c r="P9" s="6" t="str">
        <f t="array" ref="P9">INDEX('Aceite de Oliva'!$A$260:$AAR$260,,MAX(IF('Aceite de Oliva'!$A$260:$AAR$260&lt;&gt;"",COLUMN('Aceite de Oliva'!$A$260:$AAR$260))))</f>
        <v xml:space="preserve"> MARZO 21</v>
      </c>
    </row>
    <row r="10" spans="2:17" x14ac:dyDescent="0.3">
      <c r="B10" s="15"/>
      <c r="C10" s="24">
        <v>2.5</v>
      </c>
      <c r="E10" s="40">
        <f t="array" ref="E10">INDEX('Aceite Virgen Extra'!$A$259:$AAR$285,MATCH($B10,'Aceite Virgen Extra'!$A$259:$A$285,0),MATCH(E$5,'Aceite Virgen Extra'!$A$259:$AAR$259,0))</f>
        <v>1.95</v>
      </c>
      <c r="F10" s="40">
        <f t="array" ref="F10">INDEX('Aceite Virgen Extra'!$A$259:$AAR$285,MATCH($B10,'Aceite Virgen Extra'!$A$259:$A$285,0),MATCH(F$5,'Aceite Virgen Extra'!$A$259:$AAR$259,0))</f>
        <v>2.94</v>
      </c>
      <c r="G10" s="40">
        <f t="array" ref="G10">INDEX('Aceite Virgen Extra'!$A$259:$AAR$285,MATCH($B10,'Aceite Virgen Extra'!$A$259:$A$285,0),MATCH(G$5,'Aceite Virgen Extra'!$A$259:$AAR$259,0))</f>
        <v>3.4100000000000006</v>
      </c>
      <c r="H10" s="40">
        <f t="array" ref="H10">INDEX('Aceite Virgen Extra'!$A$259:$AAR$285,MATCH($B10,'Aceite Virgen Extra'!$A$259:$A$285,0),MATCH(H$5,'Aceite Virgen Extra'!$A$259:$AAR$259,0))</f>
        <v>2.87</v>
      </c>
      <c r="I10" s="40">
        <f t="array" ref="I10">INDEX('Aceite Virgen Extra'!$A$259:$AAR$285,MATCH($B10,'Aceite Virgen Extra'!$A$259:$A$285,0),MATCH(I$5,'Aceite Virgen Extra'!$A$259:$AAR$259,0))</f>
        <v>2.5100000000000002</v>
      </c>
      <c r="J10" s="40">
        <f t="array" ref="J10">INDEX('Aceite Virgen Extra'!$A$259:$AAR$285,MATCH($B10,'Aceite Virgen Extra'!$A$259:$A$285,0),MATCH(J$5,'Aceite Virgen Extra'!$A$259:$AAR$259,0))</f>
        <v>1.97</v>
      </c>
      <c r="K10" s="40">
        <f t="array" ref="K10">INDEX('Aceite Virgen Extra'!$A$259:$AAR$285,MATCH($B10,'Aceite Virgen Extra'!$A$259:$A$285,0),MATCH(K$5,'Aceite Virgen Extra'!$A$259:$AAR$259,0))</f>
        <v>2.9600000000000004</v>
      </c>
      <c r="L10" s="40">
        <f t="array" ref="L10">INDEX('Aceite Virgen Extra'!$A$259:$AAR$285,MATCH($B10,'Aceite Virgen Extra'!$A$259:$A$285,0),MATCH(L$5,'Aceite Virgen Extra'!$A$259:$AAR$259,0))</f>
        <v>2.81</v>
      </c>
      <c r="M10" s="40">
        <f t="array" ref="M10">INDEX('Aceite Virgen Extra'!$A$259:$AAR$285,MATCH($B10,'Aceite Virgen Extra'!$A$259:$A$285,0),MATCH(M$5,'Aceite Virgen Extra'!$A$259:$AAR$259,0))</f>
        <v>1.9</v>
      </c>
      <c r="N10" s="40">
        <f t="array" ref="N10">INDEX('Aceite Virgen Extra'!$A$259:$AAR$285,MATCH($B10,'Aceite Virgen Extra'!$A$259:$A$285,0),MATCH(N$5,'Aceite Virgen Extra'!$A$259:$AAR$259,0))</f>
        <v>1.1499999999999999</v>
      </c>
      <c r="O10" s="40">
        <f t="array" ref="O10">INDEX('Aceite Virgen Extra'!$A$259:$AAR$285,MATCH($B10,'Aceite Virgen Extra'!$A$259:$A$285,0),MATCH(O$5,'Aceite Virgen Extra'!$A$259:$AAR$259,0))</f>
        <v>1.2800000000000002</v>
      </c>
      <c r="P10" s="40">
        <f t="array" ref="P10">INDEX('Aceite Virgen Extra'!$A$259:$AAR$285,MATCH($B10,'Aceite Virgen Extra'!$A$259:$A$285,0),MATCH(P$5,'Aceite Virgen Extra'!$A$259:$AAR$259,0))</f>
        <v>0.87000000000000011</v>
      </c>
    </row>
    <row r="11" spans="2:17" x14ac:dyDescent="0.3">
      <c r="B11" s="19">
        <f t="shared" ref="B11:B33" si="1">C10</f>
        <v>2.5</v>
      </c>
      <c r="C11" s="18">
        <f>ROUND(B11+$C$7,2)</f>
        <v>2.7</v>
      </c>
      <c r="E11" s="40">
        <f t="array" ref="E11">INDEX('Aceite Virgen Extra'!$A$259:$AAR$285,MATCH($B11,'Aceite Virgen Extra'!$A$259:$A$285,0),MATCH(E$5,'Aceite Virgen Extra'!$A$259:$AAR$259,0))</f>
        <v>2.64</v>
      </c>
      <c r="F11" s="40">
        <f t="array" ref="F11">INDEX('Aceite Virgen Extra'!$A$259:$AAR$285,MATCH($B11,'Aceite Virgen Extra'!$A$259:$A$285,0),MATCH(F$5,'Aceite Virgen Extra'!$A$259:$AAR$259,0))</f>
        <v>4.28</v>
      </c>
      <c r="G11" s="40">
        <f t="array" ref="G11">INDEX('Aceite Virgen Extra'!$A$259:$AAR$285,MATCH($B11,'Aceite Virgen Extra'!$A$259:$A$285,0),MATCH(G$5,'Aceite Virgen Extra'!$A$259:$AAR$259,0))</f>
        <v>4.4400000000000004</v>
      </c>
      <c r="H11" s="40">
        <f t="array" ref="H11">INDEX('Aceite Virgen Extra'!$A$259:$AAR$285,MATCH($B11,'Aceite Virgen Extra'!$A$259:$A$285,0),MATCH(H$5,'Aceite Virgen Extra'!$A$259:$AAR$259,0))</f>
        <v>5.6199999999999992</v>
      </c>
      <c r="I11" s="40">
        <f t="array" ref="I11">INDEX('Aceite Virgen Extra'!$A$259:$AAR$285,MATCH($B11,'Aceite Virgen Extra'!$A$259:$A$285,0),MATCH(I$5,'Aceite Virgen Extra'!$A$259:$AAR$259,0))</f>
        <v>5.3599999999999994</v>
      </c>
      <c r="J11" s="40">
        <f t="array" ref="J11">INDEX('Aceite Virgen Extra'!$A$259:$AAR$285,MATCH($B11,'Aceite Virgen Extra'!$A$259:$A$285,0),MATCH(J$5,'Aceite Virgen Extra'!$A$259:$AAR$259,0))</f>
        <v>3.36</v>
      </c>
      <c r="K11" s="40">
        <f t="array" ref="K11">INDEX('Aceite Virgen Extra'!$A$259:$AAR$285,MATCH($B11,'Aceite Virgen Extra'!$A$259:$A$285,0),MATCH(K$5,'Aceite Virgen Extra'!$A$259:$AAR$259,0))</f>
        <v>5.4499999999999993</v>
      </c>
      <c r="L11" s="40">
        <f t="array" ref="L11">INDEX('Aceite Virgen Extra'!$A$259:$AAR$285,MATCH($B11,'Aceite Virgen Extra'!$A$259:$A$285,0),MATCH(L$5,'Aceite Virgen Extra'!$A$259:$AAR$259,0))</f>
        <v>8.82</v>
      </c>
      <c r="M11" s="40">
        <f t="array" ref="M11">INDEX('Aceite Virgen Extra'!$A$259:$AAR$285,MATCH($B11,'Aceite Virgen Extra'!$A$259:$A$285,0),MATCH(M$5,'Aceite Virgen Extra'!$A$259:$AAR$259,0))</f>
        <v>9.1999999999999993</v>
      </c>
      <c r="N11" s="40">
        <f t="array" ref="N11">INDEX('Aceite Virgen Extra'!$A$259:$AAR$285,MATCH($B11,'Aceite Virgen Extra'!$A$259:$A$285,0),MATCH(N$5,'Aceite Virgen Extra'!$A$259:$AAR$259,0))</f>
        <v>13.180000000000001</v>
      </c>
      <c r="O11" s="40">
        <f t="array" ref="O11">INDEX('Aceite Virgen Extra'!$A$259:$AAR$285,MATCH($B11,'Aceite Virgen Extra'!$A$259:$A$285,0),MATCH(O$5,'Aceite Virgen Extra'!$A$259:$AAR$259,0))</f>
        <v>10.66</v>
      </c>
      <c r="P11" s="40">
        <f t="array" ref="P11">INDEX('Aceite Virgen Extra'!$A$259:$AAR$285,MATCH($B11,'Aceite Virgen Extra'!$A$259:$A$285,0),MATCH(P$5,'Aceite Virgen Extra'!$A$259:$AAR$259,0))</f>
        <v>8.2600000000000016</v>
      </c>
    </row>
    <row r="12" spans="2:17" x14ac:dyDescent="0.3">
      <c r="B12" s="19">
        <f t="shared" si="1"/>
        <v>2.7</v>
      </c>
      <c r="C12" s="18">
        <f t="shared" ref="C12:C32" si="2">ROUND(B12+$C$7,2)</f>
        <v>2.9</v>
      </c>
      <c r="E12" s="40">
        <f t="array" ref="E12">INDEX('Aceite Virgen Extra'!$A$259:$AAR$285,MATCH($B12,'Aceite Virgen Extra'!$A$259:$A$285,0),MATCH(E$5,'Aceite Virgen Extra'!$A$259:$AAR$259,0))</f>
        <v>7.3999999999999995</v>
      </c>
      <c r="F12" s="40">
        <f t="array" ref="F12">INDEX('Aceite Virgen Extra'!$A$259:$AAR$285,MATCH($B12,'Aceite Virgen Extra'!$A$259:$A$285,0),MATCH(F$5,'Aceite Virgen Extra'!$A$259:$AAR$259,0))</f>
        <v>6.5</v>
      </c>
      <c r="G12" s="40">
        <f t="array" ref="G12">INDEX('Aceite Virgen Extra'!$A$259:$AAR$285,MATCH($B12,'Aceite Virgen Extra'!$A$259:$A$285,0),MATCH(G$5,'Aceite Virgen Extra'!$A$259:$AAR$259,0))</f>
        <v>9.2800000000000011</v>
      </c>
      <c r="H12" s="40">
        <f t="array" ref="H12">INDEX('Aceite Virgen Extra'!$A$259:$AAR$285,MATCH($B12,'Aceite Virgen Extra'!$A$259:$A$285,0),MATCH(H$5,'Aceite Virgen Extra'!$A$259:$AAR$259,0))</f>
        <v>9.51</v>
      </c>
      <c r="I12" s="40">
        <f t="array" ref="I12">INDEX('Aceite Virgen Extra'!$A$259:$AAR$285,MATCH($B12,'Aceite Virgen Extra'!$A$259:$A$285,0),MATCH(I$5,'Aceite Virgen Extra'!$A$259:$AAR$259,0))</f>
        <v>11.590000000000002</v>
      </c>
      <c r="J12" s="40">
        <f t="array" ref="J12">INDEX('Aceite Virgen Extra'!$A$259:$AAR$285,MATCH($B12,'Aceite Virgen Extra'!$A$259:$A$285,0),MATCH(J$5,'Aceite Virgen Extra'!$A$259:$AAR$259,0))</f>
        <v>11.55</v>
      </c>
      <c r="K12" s="40">
        <f t="array" ref="K12">INDEX('Aceite Virgen Extra'!$A$259:$AAR$285,MATCH($B12,'Aceite Virgen Extra'!$A$259:$A$285,0),MATCH(K$5,'Aceite Virgen Extra'!$A$259:$AAR$259,0))</f>
        <v>14.099999999999998</v>
      </c>
      <c r="L12" s="40">
        <f t="array" ref="L12">INDEX('Aceite Virgen Extra'!$A$259:$AAR$285,MATCH($B12,'Aceite Virgen Extra'!$A$259:$A$285,0),MATCH(L$5,'Aceite Virgen Extra'!$A$259:$AAR$259,0))</f>
        <v>5.5600000000000005</v>
      </c>
      <c r="M12" s="40">
        <f t="array" ref="M12">INDEX('Aceite Virgen Extra'!$A$259:$AAR$285,MATCH($B12,'Aceite Virgen Extra'!$A$259:$A$285,0),MATCH(M$5,'Aceite Virgen Extra'!$A$259:$AAR$259,0))</f>
        <v>4.9399999999999995</v>
      </c>
      <c r="N12" s="40">
        <f t="array" ref="N12">INDEX('Aceite Virgen Extra'!$A$259:$AAR$285,MATCH($B12,'Aceite Virgen Extra'!$A$259:$A$285,0),MATCH(N$5,'Aceite Virgen Extra'!$A$259:$AAR$259,0))</f>
        <v>4.29</v>
      </c>
      <c r="O12" s="40">
        <f t="array" ref="O12">INDEX('Aceite Virgen Extra'!$A$259:$AAR$285,MATCH($B12,'Aceite Virgen Extra'!$A$259:$A$285,0),MATCH(O$5,'Aceite Virgen Extra'!$A$259:$AAR$259,0))</f>
        <v>3.38</v>
      </c>
      <c r="P12" s="40">
        <f t="array" ref="P12">INDEX('Aceite Virgen Extra'!$A$259:$AAR$285,MATCH($B12,'Aceite Virgen Extra'!$A$259:$A$285,0),MATCH(P$5,'Aceite Virgen Extra'!$A$259:$AAR$259,0))</f>
        <v>6.7</v>
      </c>
    </row>
    <row r="13" spans="2:17" x14ac:dyDescent="0.3">
      <c r="B13" s="19">
        <f t="shared" si="1"/>
        <v>2.9</v>
      </c>
      <c r="C13" s="18">
        <f t="shared" si="2"/>
        <v>3.1</v>
      </c>
      <c r="E13" s="40">
        <f t="array" ref="E13">INDEX('Aceite Virgen Extra'!$A$259:$AAR$285,MATCH($B13,'Aceite Virgen Extra'!$A$259:$A$285,0),MATCH(E$5,'Aceite Virgen Extra'!$A$259:$AAR$259,0))</f>
        <v>9.16</v>
      </c>
      <c r="F13" s="40">
        <f t="array" ref="F13">INDEX('Aceite Virgen Extra'!$A$259:$AAR$285,MATCH($B13,'Aceite Virgen Extra'!$A$259:$A$285,0),MATCH(F$5,'Aceite Virgen Extra'!$A$259:$AAR$259,0))</f>
        <v>10.209999999999999</v>
      </c>
      <c r="G13" s="40">
        <f t="array" ref="G13">INDEX('Aceite Virgen Extra'!$A$259:$AAR$285,MATCH($B13,'Aceite Virgen Extra'!$A$259:$A$285,0),MATCH(G$5,'Aceite Virgen Extra'!$A$259:$AAR$259,0))</f>
        <v>8.16</v>
      </c>
      <c r="H13" s="40">
        <f t="array" ref="H13">INDEX('Aceite Virgen Extra'!$A$259:$AAR$285,MATCH($B13,'Aceite Virgen Extra'!$A$259:$A$285,0),MATCH(H$5,'Aceite Virgen Extra'!$A$259:$AAR$259,0))</f>
        <v>9.379999999999999</v>
      </c>
      <c r="I13" s="40">
        <f t="array" ref="I13">INDEX('Aceite Virgen Extra'!$A$259:$AAR$285,MATCH($B13,'Aceite Virgen Extra'!$A$259:$A$285,0),MATCH(I$5,'Aceite Virgen Extra'!$A$259:$AAR$259,0))</f>
        <v>9.7000000000000011</v>
      </c>
      <c r="J13" s="40">
        <f t="array" ref="J13">INDEX('Aceite Virgen Extra'!$A$259:$AAR$285,MATCH($B13,'Aceite Virgen Extra'!$A$259:$A$285,0),MATCH(J$5,'Aceite Virgen Extra'!$A$259:$AAR$259,0))</f>
        <v>14.35</v>
      </c>
      <c r="K13" s="40">
        <f t="array" ref="K13">INDEX('Aceite Virgen Extra'!$A$259:$AAR$285,MATCH($B13,'Aceite Virgen Extra'!$A$259:$A$285,0),MATCH(K$5,'Aceite Virgen Extra'!$A$259:$AAR$259,0))</f>
        <v>9.629999999999999</v>
      </c>
      <c r="L13" s="40">
        <f t="array" ref="L13">INDEX('Aceite Virgen Extra'!$A$259:$AAR$285,MATCH($B13,'Aceite Virgen Extra'!$A$259:$A$285,0),MATCH(L$5,'Aceite Virgen Extra'!$A$259:$AAR$259,0))</f>
        <v>8.41</v>
      </c>
      <c r="M13" s="40">
        <f t="array" ref="M13">INDEX('Aceite Virgen Extra'!$A$259:$AAR$285,MATCH($B13,'Aceite Virgen Extra'!$A$259:$A$285,0),MATCH(M$5,'Aceite Virgen Extra'!$A$259:$AAR$259,0))</f>
        <v>8.3699999999999992</v>
      </c>
      <c r="N13" s="40">
        <f t="array" ref="N13">INDEX('Aceite Virgen Extra'!$A$259:$AAR$285,MATCH($B13,'Aceite Virgen Extra'!$A$259:$A$285,0),MATCH(N$5,'Aceite Virgen Extra'!$A$259:$AAR$259,0))</f>
        <v>7.97</v>
      </c>
      <c r="O13" s="40">
        <f t="array" ref="O13">INDEX('Aceite Virgen Extra'!$A$259:$AAR$285,MATCH($B13,'Aceite Virgen Extra'!$A$259:$A$285,0),MATCH(O$5,'Aceite Virgen Extra'!$A$259:$AAR$259,0))</f>
        <v>6.79</v>
      </c>
      <c r="P13" s="40">
        <f t="array" ref="P13">INDEX('Aceite Virgen Extra'!$A$259:$AAR$285,MATCH($B13,'Aceite Virgen Extra'!$A$259:$A$285,0),MATCH(P$5,'Aceite Virgen Extra'!$A$259:$AAR$259,0))</f>
        <v>6.71</v>
      </c>
    </row>
    <row r="14" spans="2:17" x14ac:dyDescent="0.3">
      <c r="B14" s="19">
        <f t="shared" si="1"/>
        <v>3.1</v>
      </c>
      <c r="C14" s="18">
        <f t="shared" si="2"/>
        <v>3.3</v>
      </c>
      <c r="E14" s="40">
        <f t="array" ref="E14">INDEX('Aceite Virgen Extra'!$A$259:$AAR$285,MATCH($B14,'Aceite Virgen Extra'!$A$259:$A$285,0),MATCH(E$5,'Aceite Virgen Extra'!$A$259:$AAR$259,0))</f>
        <v>9.61</v>
      </c>
      <c r="F14" s="40">
        <f t="array" ref="F14">INDEX('Aceite Virgen Extra'!$A$259:$AAR$285,MATCH($B14,'Aceite Virgen Extra'!$A$259:$A$285,0),MATCH(F$5,'Aceite Virgen Extra'!$A$259:$AAR$259,0))</f>
        <v>11.480000000000002</v>
      </c>
      <c r="G14" s="40">
        <f t="array" ref="G14">INDEX('Aceite Virgen Extra'!$A$259:$AAR$285,MATCH($B14,'Aceite Virgen Extra'!$A$259:$A$285,0),MATCH(G$5,'Aceite Virgen Extra'!$A$259:$AAR$259,0))</f>
        <v>11.930000000000001</v>
      </c>
      <c r="H14" s="40">
        <f t="array" ref="H14">INDEX('Aceite Virgen Extra'!$A$259:$AAR$285,MATCH($B14,'Aceite Virgen Extra'!$A$259:$A$285,0),MATCH(H$5,'Aceite Virgen Extra'!$A$259:$AAR$259,0))</f>
        <v>10.279999999999998</v>
      </c>
      <c r="I14" s="40">
        <f t="array" ref="I14">INDEX('Aceite Virgen Extra'!$A$259:$AAR$285,MATCH($B14,'Aceite Virgen Extra'!$A$259:$A$285,0),MATCH(I$5,'Aceite Virgen Extra'!$A$259:$AAR$259,0))</f>
        <v>10.32</v>
      </c>
      <c r="J14" s="40">
        <f t="array" ref="J14">INDEX('Aceite Virgen Extra'!$A$259:$AAR$285,MATCH($B14,'Aceite Virgen Extra'!$A$259:$A$285,0),MATCH(J$5,'Aceite Virgen Extra'!$A$259:$AAR$259,0))</f>
        <v>9.61</v>
      </c>
      <c r="K14" s="40">
        <f t="array" ref="K14">INDEX('Aceite Virgen Extra'!$A$259:$AAR$285,MATCH($B14,'Aceite Virgen Extra'!$A$259:$A$285,0),MATCH(K$5,'Aceite Virgen Extra'!$A$259:$AAR$259,0))</f>
        <v>8.48</v>
      </c>
      <c r="L14" s="40">
        <f t="array" ref="L14">INDEX('Aceite Virgen Extra'!$A$259:$AAR$285,MATCH($B14,'Aceite Virgen Extra'!$A$259:$A$285,0),MATCH(L$5,'Aceite Virgen Extra'!$A$259:$AAR$259,0))</f>
        <v>9.24</v>
      </c>
      <c r="M14" s="40">
        <f t="array" ref="M14">INDEX('Aceite Virgen Extra'!$A$259:$AAR$285,MATCH($B14,'Aceite Virgen Extra'!$A$259:$A$285,0),MATCH(M$5,'Aceite Virgen Extra'!$A$259:$AAR$259,0))</f>
        <v>9.5500000000000007</v>
      </c>
      <c r="N14" s="40">
        <f t="array" ref="N14">INDEX('Aceite Virgen Extra'!$A$259:$AAR$285,MATCH($B14,'Aceite Virgen Extra'!$A$259:$A$285,0),MATCH(N$5,'Aceite Virgen Extra'!$A$259:$AAR$259,0))</f>
        <v>11.120000000000001</v>
      </c>
      <c r="O14" s="40">
        <f t="array" ref="O14">INDEX('Aceite Virgen Extra'!$A$259:$AAR$285,MATCH($B14,'Aceite Virgen Extra'!$A$259:$A$285,0),MATCH(O$5,'Aceite Virgen Extra'!$A$259:$AAR$259,0))</f>
        <v>13.899999999999999</v>
      </c>
      <c r="P14" s="40">
        <f t="array" ref="P14">INDEX('Aceite Virgen Extra'!$A$259:$AAR$285,MATCH($B14,'Aceite Virgen Extra'!$A$259:$A$285,0),MATCH(P$5,'Aceite Virgen Extra'!$A$259:$AAR$259,0))</f>
        <v>13.680000000000001</v>
      </c>
    </row>
    <row r="15" spans="2:17" x14ac:dyDescent="0.3">
      <c r="B15" s="19">
        <f t="shared" si="1"/>
        <v>3.3</v>
      </c>
      <c r="C15" s="18">
        <f t="shared" si="2"/>
        <v>3.5</v>
      </c>
      <c r="E15" s="40">
        <f t="array" ref="E15">INDEX('Aceite Virgen Extra'!$A$259:$AAR$285,MATCH($B15,'Aceite Virgen Extra'!$A$259:$A$285,0),MATCH(E$5,'Aceite Virgen Extra'!$A$259:$AAR$259,0))</f>
        <v>6.4099999999999993</v>
      </c>
      <c r="F15" s="40">
        <f t="array" ref="F15">INDEX('Aceite Virgen Extra'!$A$259:$AAR$285,MATCH($B15,'Aceite Virgen Extra'!$A$259:$A$285,0),MATCH(F$5,'Aceite Virgen Extra'!$A$259:$AAR$259,0))</f>
        <v>7.17</v>
      </c>
      <c r="G15" s="40">
        <f t="array" ref="G15">INDEX('Aceite Virgen Extra'!$A$259:$AAR$285,MATCH($B15,'Aceite Virgen Extra'!$A$259:$A$285,0),MATCH(G$5,'Aceite Virgen Extra'!$A$259:$AAR$259,0))</f>
        <v>5.82</v>
      </c>
      <c r="H15" s="40">
        <f t="array" ref="H15">INDEX('Aceite Virgen Extra'!$A$259:$AAR$285,MATCH($B15,'Aceite Virgen Extra'!$A$259:$A$285,0),MATCH(H$5,'Aceite Virgen Extra'!$A$259:$AAR$259,0))</f>
        <v>6.07</v>
      </c>
      <c r="I15" s="40">
        <f t="array" ref="I15">INDEX('Aceite Virgen Extra'!$A$259:$AAR$285,MATCH($B15,'Aceite Virgen Extra'!$A$259:$A$285,0),MATCH(I$5,'Aceite Virgen Extra'!$A$259:$AAR$259,0))</f>
        <v>5.24</v>
      </c>
      <c r="J15" s="40">
        <f t="array" ref="J15">INDEX('Aceite Virgen Extra'!$A$259:$AAR$285,MATCH($B15,'Aceite Virgen Extra'!$A$259:$A$285,0),MATCH(J$5,'Aceite Virgen Extra'!$A$259:$AAR$259,0))</f>
        <v>4.8599999999999994</v>
      </c>
      <c r="K15" s="40">
        <f t="array" ref="K15">INDEX('Aceite Virgen Extra'!$A$259:$AAR$285,MATCH($B15,'Aceite Virgen Extra'!$A$259:$A$285,0),MATCH(K$5,'Aceite Virgen Extra'!$A$259:$AAR$259,0))</f>
        <v>4.59</v>
      </c>
      <c r="L15" s="40">
        <f t="array" ref="L15">INDEX('Aceite Virgen Extra'!$A$259:$AAR$285,MATCH($B15,'Aceite Virgen Extra'!$A$259:$A$285,0),MATCH(L$5,'Aceite Virgen Extra'!$A$259:$AAR$259,0))</f>
        <v>4</v>
      </c>
      <c r="M15" s="40">
        <f t="array" ref="M15">INDEX('Aceite Virgen Extra'!$A$259:$AAR$285,MATCH($B15,'Aceite Virgen Extra'!$A$259:$A$285,0),MATCH(M$5,'Aceite Virgen Extra'!$A$259:$AAR$259,0))</f>
        <v>4.3100000000000005</v>
      </c>
      <c r="N15" s="40">
        <f t="array" ref="N15">INDEX('Aceite Virgen Extra'!$A$259:$AAR$285,MATCH($B15,'Aceite Virgen Extra'!$A$259:$A$285,0),MATCH(N$5,'Aceite Virgen Extra'!$A$259:$AAR$259,0))</f>
        <v>4.4600000000000009</v>
      </c>
      <c r="O15" s="40">
        <f t="array" ref="O15">INDEX('Aceite Virgen Extra'!$A$259:$AAR$285,MATCH($B15,'Aceite Virgen Extra'!$A$259:$A$285,0),MATCH(O$5,'Aceite Virgen Extra'!$A$259:$AAR$259,0))</f>
        <v>4.8899999999999997</v>
      </c>
      <c r="P15" s="40">
        <f t="array" ref="P15">INDEX('Aceite Virgen Extra'!$A$259:$AAR$285,MATCH($B15,'Aceite Virgen Extra'!$A$259:$A$285,0),MATCH(P$5,'Aceite Virgen Extra'!$A$259:$AAR$259,0))</f>
        <v>6.3800000000000008</v>
      </c>
    </row>
    <row r="16" spans="2:17" x14ac:dyDescent="0.3">
      <c r="B16" s="19">
        <f t="shared" si="1"/>
        <v>3.5</v>
      </c>
      <c r="C16" s="18">
        <f t="shared" si="2"/>
        <v>3.7</v>
      </c>
      <c r="E16" s="40">
        <f t="array" ref="E16">INDEX('Aceite Virgen Extra'!$A$259:$AAR$285,MATCH($B16,'Aceite Virgen Extra'!$A$259:$A$285,0),MATCH(E$5,'Aceite Virgen Extra'!$A$259:$AAR$259,0))</f>
        <v>19.39</v>
      </c>
      <c r="F16" s="40">
        <f t="array" ref="F16">INDEX('Aceite Virgen Extra'!$A$259:$AAR$285,MATCH($B16,'Aceite Virgen Extra'!$A$259:$A$285,0),MATCH(F$5,'Aceite Virgen Extra'!$A$259:$AAR$259,0))</f>
        <v>16.55</v>
      </c>
      <c r="G16" s="40">
        <f t="array" ref="G16">INDEX('Aceite Virgen Extra'!$A$259:$AAR$285,MATCH($B16,'Aceite Virgen Extra'!$A$259:$A$285,0),MATCH(G$5,'Aceite Virgen Extra'!$A$259:$AAR$259,0))</f>
        <v>16.48</v>
      </c>
      <c r="H16" s="40">
        <f t="array" ref="H16">INDEX('Aceite Virgen Extra'!$A$259:$AAR$285,MATCH($B16,'Aceite Virgen Extra'!$A$259:$A$285,0),MATCH(H$5,'Aceite Virgen Extra'!$A$259:$AAR$259,0))</f>
        <v>14.66</v>
      </c>
      <c r="I16" s="40">
        <f t="array" ref="I16">INDEX('Aceite Virgen Extra'!$A$259:$AAR$285,MATCH($B16,'Aceite Virgen Extra'!$A$259:$A$285,0),MATCH(I$5,'Aceite Virgen Extra'!$A$259:$AAR$259,0))</f>
        <v>13.1</v>
      </c>
      <c r="J16" s="40">
        <f t="array" ref="J16">INDEX('Aceite Virgen Extra'!$A$259:$AAR$285,MATCH($B16,'Aceite Virgen Extra'!$A$259:$A$285,0),MATCH(J$5,'Aceite Virgen Extra'!$A$259:$AAR$259,0))</f>
        <v>14.23</v>
      </c>
      <c r="K16" s="40">
        <f t="array" ref="K16">INDEX('Aceite Virgen Extra'!$A$259:$AAR$285,MATCH($B16,'Aceite Virgen Extra'!$A$259:$A$285,0),MATCH(K$5,'Aceite Virgen Extra'!$A$259:$AAR$259,0))</f>
        <v>13.65</v>
      </c>
      <c r="L16" s="40">
        <f t="array" ref="L16">INDEX('Aceite Virgen Extra'!$A$259:$AAR$285,MATCH($B16,'Aceite Virgen Extra'!$A$259:$A$285,0),MATCH(L$5,'Aceite Virgen Extra'!$A$259:$AAR$259,0))</f>
        <v>15.64</v>
      </c>
      <c r="M16" s="40">
        <f t="array" ref="M16">INDEX('Aceite Virgen Extra'!$A$259:$AAR$285,MATCH($B16,'Aceite Virgen Extra'!$A$259:$A$285,0),MATCH(M$5,'Aceite Virgen Extra'!$A$259:$AAR$259,0))</f>
        <v>19.97</v>
      </c>
      <c r="N16" s="40">
        <f t="array" ref="N16">INDEX('Aceite Virgen Extra'!$A$259:$AAR$285,MATCH($B16,'Aceite Virgen Extra'!$A$259:$A$285,0),MATCH(N$5,'Aceite Virgen Extra'!$A$259:$AAR$259,0))</f>
        <v>14.24</v>
      </c>
      <c r="O16" s="40">
        <f t="array" ref="O16">INDEX('Aceite Virgen Extra'!$A$259:$AAR$285,MATCH($B16,'Aceite Virgen Extra'!$A$259:$A$285,0),MATCH(O$5,'Aceite Virgen Extra'!$A$259:$AAR$259,0))</f>
        <v>14.600000000000001</v>
      </c>
      <c r="P16" s="40">
        <f t="array" ref="P16">INDEX('Aceite Virgen Extra'!$A$259:$AAR$285,MATCH($B16,'Aceite Virgen Extra'!$A$259:$A$285,0),MATCH(P$5,'Aceite Virgen Extra'!$A$259:$AAR$259,0))</f>
        <v>13.35</v>
      </c>
    </row>
    <row r="17" spans="2:16" x14ac:dyDescent="0.3">
      <c r="B17" s="19">
        <f t="shared" si="1"/>
        <v>3.7</v>
      </c>
      <c r="C17" s="18">
        <f t="shared" si="2"/>
        <v>3.9</v>
      </c>
      <c r="E17" s="40">
        <f t="array" ref="E17">INDEX('Aceite Virgen Extra'!$A$259:$AAR$285,MATCH($B17,'Aceite Virgen Extra'!$A$259:$A$285,0),MATCH(E$5,'Aceite Virgen Extra'!$A$259:$AAR$259,0))</f>
        <v>2.66</v>
      </c>
      <c r="F17" s="40">
        <f t="array" ref="F17">INDEX('Aceite Virgen Extra'!$A$259:$AAR$285,MATCH($B17,'Aceite Virgen Extra'!$A$259:$A$285,0),MATCH(F$5,'Aceite Virgen Extra'!$A$259:$AAR$259,0))</f>
        <v>2.17</v>
      </c>
      <c r="G17" s="40">
        <f t="array" ref="G17">INDEX('Aceite Virgen Extra'!$A$259:$AAR$285,MATCH($B17,'Aceite Virgen Extra'!$A$259:$A$285,0),MATCH(G$5,'Aceite Virgen Extra'!$A$259:$AAR$259,0))</f>
        <v>1.02</v>
      </c>
      <c r="H17" s="40">
        <f t="array" ref="H17">INDEX('Aceite Virgen Extra'!$A$259:$AAR$285,MATCH($B17,'Aceite Virgen Extra'!$A$259:$A$285,0),MATCH(H$5,'Aceite Virgen Extra'!$A$259:$AAR$259,0))</f>
        <v>2.9899999999999998</v>
      </c>
      <c r="I17" s="40">
        <f t="array" ref="I17">INDEX('Aceite Virgen Extra'!$A$259:$AAR$285,MATCH($B17,'Aceite Virgen Extra'!$A$259:$A$285,0),MATCH(I$5,'Aceite Virgen Extra'!$A$259:$AAR$259,0))</f>
        <v>1.28</v>
      </c>
      <c r="J17" s="40">
        <f t="array" ref="J17">INDEX('Aceite Virgen Extra'!$A$259:$AAR$285,MATCH($B17,'Aceite Virgen Extra'!$A$259:$A$285,0),MATCH(J$5,'Aceite Virgen Extra'!$A$259:$AAR$259,0))</f>
        <v>2.17</v>
      </c>
      <c r="K17" s="40">
        <f t="array" ref="K17">INDEX('Aceite Virgen Extra'!$A$259:$AAR$285,MATCH($B17,'Aceite Virgen Extra'!$A$259:$A$285,0),MATCH(K$5,'Aceite Virgen Extra'!$A$259:$AAR$259,0))</f>
        <v>2.2400000000000002</v>
      </c>
      <c r="L17" s="40">
        <f t="array" ref="L17">INDEX('Aceite Virgen Extra'!$A$259:$AAR$285,MATCH($B17,'Aceite Virgen Extra'!$A$259:$A$285,0),MATCH(L$5,'Aceite Virgen Extra'!$A$259:$AAR$259,0))</f>
        <v>4.8499999999999996</v>
      </c>
      <c r="M17" s="40">
        <f t="array" ref="M17">INDEX('Aceite Virgen Extra'!$A$259:$AAR$285,MATCH($B17,'Aceite Virgen Extra'!$A$259:$A$285,0),MATCH(M$5,'Aceite Virgen Extra'!$A$259:$AAR$259,0))</f>
        <v>3.01</v>
      </c>
      <c r="N17" s="40">
        <f t="array" ref="N17">INDEX('Aceite Virgen Extra'!$A$259:$AAR$285,MATCH($B17,'Aceite Virgen Extra'!$A$259:$A$285,0),MATCH(N$5,'Aceite Virgen Extra'!$A$259:$AAR$259,0))</f>
        <v>2.3800000000000003</v>
      </c>
      <c r="O17" s="40">
        <f t="array" ref="O17">INDEX('Aceite Virgen Extra'!$A$259:$AAR$285,MATCH($B17,'Aceite Virgen Extra'!$A$259:$A$285,0),MATCH(O$5,'Aceite Virgen Extra'!$A$259:$AAR$259,0))</f>
        <v>2.0199999999999996</v>
      </c>
      <c r="P17" s="40">
        <f t="array" ref="P17">INDEX('Aceite Virgen Extra'!$A$259:$AAR$285,MATCH($B17,'Aceite Virgen Extra'!$A$259:$A$285,0),MATCH(P$5,'Aceite Virgen Extra'!$A$259:$AAR$259,0))</f>
        <v>3.19</v>
      </c>
    </row>
    <row r="18" spans="2:16" x14ac:dyDescent="0.3">
      <c r="B18" s="19">
        <f t="shared" si="1"/>
        <v>3.9</v>
      </c>
      <c r="C18" s="18">
        <f t="shared" si="2"/>
        <v>4.0999999999999996</v>
      </c>
      <c r="E18" s="40">
        <f t="array" ref="E18">INDEX('Aceite Virgen Extra'!$A$259:$AAR$285,MATCH($B18,'Aceite Virgen Extra'!$A$259:$A$285,0),MATCH(E$5,'Aceite Virgen Extra'!$A$259:$AAR$259,0))</f>
        <v>3.9499999999999997</v>
      </c>
      <c r="F18" s="40">
        <f t="array" ref="F18">INDEX('Aceite Virgen Extra'!$A$259:$AAR$285,MATCH($B18,'Aceite Virgen Extra'!$A$259:$A$285,0),MATCH(F$5,'Aceite Virgen Extra'!$A$259:$AAR$259,0))</f>
        <v>3.7800000000000002</v>
      </c>
      <c r="G18" s="40">
        <f t="array" ref="G18">INDEX('Aceite Virgen Extra'!$A$259:$AAR$285,MATCH($B18,'Aceite Virgen Extra'!$A$259:$A$285,0),MATCH(G$5,'Aceite Virgen Extra'!$A$259:$AAR$259,0))</f>
        <v>3.16</v>
      </c>
      <c r="H18" s="40">
        <f t="array" ref="H18">INDEX('Aceite Virgen Extra'!$A$259:$AAR$285,MATCH($B18,'Aceite Virgen Extra'!$A$259:$A$285,0),MATCH(H$5,'Aceite Virgen Extra'!$A$259:$AAR$259,0))</f>
        <v>2.82</v>
      </c>
      <c r="I18" s="40">
        <f t="array" ref="I18">INDEX('Aceite Virgen Extra'!$A$259:$AAR$285,MATCH($B18,'Aceite Virgen Extra'!$A$259:$A$285,0),MATCH(I$5,'Aceite Virgen Extra'!$A$259:$AAR$259,0))</f>
        <v>4.2</v>
      </c>
      <c r="J18" s="40">
        <f t="array" ref="J18">INDEX('Aceite Virgen Extra'!$A$259:$AAR$285,MATCH($B18,'Aceite Virgen Extra'!$A$259:$A$285,0),MATCH(J$5,'Aceite Virgen Extra'!$A$259:$AAR$259,0))</f>
        <v>2.6999999999999997</v>
      </c>
      <c r="K18" s="40">
        <f t="array" ref="K18">INDEX('Aceite Virgen Extra'!$A$259:$AAR$285,MATCH($B18,'Aceite Virgen Extra'!$A$259:$A$285,0),MATCH(K$5,'Aceite Virgen Extra'!$A$259:$AAR$259,0))</f>
        <v>4.0299999999999994</v>
      </c>
      <c r="L18" s="40">
        <f t="array" ref="L18">INDEX('Aceite Virgen Extra'!$A$259:$AAR$285,MATCH($B18,'Aceite Virgen Extra'!$A$259:$A$285,0),MATCH(L$5,'Aceite Virgen Extra'!$A$259:$AAR$259,0))</f>
        <v>2.67</v>
      </c>
      <c r="M18" s="40">
        <f t="array" ref="M18">INDEX('Aceite Virgen Extra'!$A$259:$AAR$285,MATCH($B18,'Aceite Virgen Extra'!$A$259:$A$285,0),MATCH(M$5,'Aceite Virgen Extra'!$A$259:$AAR$259,0))</f>
        <v>3.6999999999999997</v>
      </c>
      <c r="N18" s="40">
        <f t="array" ref="N18">INDEX('Aceite Virgen Extra'!$A$259:$AAR$285,MATCH($B18,'Aceite Virgen Extra'!$A$259:$A$285,0),MATCH(N$5,'Aceite Virgen Extra'!$A$259:$AAR$259,0))</f>
        <v>4.84</v>
      </c>
      <c r="O18" s="40">
        <f t="array" ref="O18">INDEX('Aceite Virgen Extra'!$A$259:$AAR$285,MATCH($B18,'Aceite Virgen Extra'!$A$259:$A$285,0),MATCH(O$5,'Aceite Virgen Extra'!$A$259:$AAR$259,0))</f>
        <v>3.96</v>
      </c>
      <c r="P18" s="40">
        <f t="array" ref="P18">INDEX('Aceite Virgen Extra'!$A$259:$AAR$285,MATCH($B18,'Aceite Virgen Extra'!$A$259:$A$285,0),MATCH(P$5,'Aceite Virgen Extra'!$A$259:$AAR$259,0))</f>
        <v>8.7199999999999989</v>
      </c>
    </row>
    <row r="19" spans="2:16" x14ac:dyDescent="0.3">
      <c r="B19" s="19">
        <f t="shared" si="1"/>
        <v>4.0999999999999996</v>
      </c>
      <c r="C19" s="18">
        <f t="shared" si="2"/>
        <v>4.3</v>
      </c>
      <c r="E19" s="40">
        <f t="array" ref="E19">INDEX('Aceite Virgen Extra'!$A$259:$AAR$285,MATCH($B19,'Aceite Virgen Extra'!$A$259:$A$285,0),MATCH(E$5,'Aceite Virgen Extra'!$A$259:$AAR$259,0))</f>
        <v>4.33</v>
      </c>
      <c r="F19" s="40">
        <f t="array" ref="F19">INDEX('Aceite Virgen Extra'!$A$259:$AAR$285,MATCH($B19,'Aceite Virgen Extra'!$A$259:$A$285,0),MATCH(F$5,'Aceite Virgen Extra'!$A$259:$AAR$259,0))</f>
        <v>3.2199999999999998</v>
      </c>
      <c r="G19" s="40">
        <f t="array" ref="G19">INDEX('Aceite Virgen Extra'!$A$259:$AAR$285,MATCH($B19,'Aceite Virgen Extra'!$A$259:$A$285,0),MATCH(G$5,'Aceite Virgen Extra'!$A$259:$AAR$259,0))</f>
        <v>2.9399999999999995</v>
      </c>
      <c r="H19" s="40">
        <f t="array" ref="H19">INDEX('Aceite Virgen Extra'!$A$259:$AAR$285,MATCH($B19,'Aceite Virgen Extra'!$A$259:$A$285,0),MATCH(H$5,'Aceite Virgen Extra'!$A$259:$AAR$259,0))</f>
        <v>3.38</v>
      </c>
      <c r="I19" s="40">
        <f t="array" ref="I19">INDEX('Aceite Virgen Extra'!$A$259:$AAR$285,MATCH($B19,'Aceite Virgen Extra'!$A$259:$A$285,0),MATCH(I$5,'Aceite Virgen Extra'!$A$259:$AAR$259,0))</f>
        <v>4.87</v>
      </c>
      <c r="J19" s="40">
        <f t="array" ref="J19">INDEX('Aceite Virgen Extra'!$A$259:$AAR$285,MATCH($B19,'Aceite Virgen Extra'!$A$259:$A$285,0),MATCH(J$5,'Aceite Virgen Extra'!$A$259:$AAR$259,0))</f>
        <v>3.1799999999999997</v>
      </c>
      <c r="K19" s="40">
        <f t="array" ref="K19">INDEX('Aceite Virgen Extra'!$A$259:$AAR$285,MATCH($B19,'Aceite Virgen Extra'!$A$259:$A$285,0),MATCH(K$5,'Aceite Virgen Extra'!$A$259:$AAR$259,0))</f>
        <v>4.49</v>
      </c>
      <c r="L19" s="40">
        <f t="array" ref="L19">INDEX('Aceite Virgen Extra'!$A$259:$AAR$285,MATCH($B19,'Aceite Virgen Extra'!$A$259:$A$285,0),MATCH(L$5,'Aceite Virgen Extra'!$A$259:$AAR$259,0))</f>
        <v>4.79</v>
      </c>
      <c r="M19" s="40">
        <f t="array" ref="M19">INDEX('Aceite Virgen Extra'!$A$259:$AAR$285,MATCH($B19,'Aceite Virgen Extra'!$A$259:$A$285,0),MATCH(M$5,'Aceite Virgen Extra'!$A$259:$AAR$259,0))</f>
        <v>2.5</v>
      </c>
      <c r="N19" s="40">
        <f t="array" ref="N19">INDEX('Aceite Virgen Extra'!$A$259:$AAR$285,MATCH($B19,'Aceite Virgen Extra'!$A$259:$A$285,0),MATCH(N$5,'Aceite Virgen Extra'!$A$259:$AAR$259,0))</f>
        <v>0.94</v>
      </c>
      <c r="O19" s="40">
        <f t="array" ref="O19">INDEX('Aceite Virgen Extra'!$A$259:$AAR$285,MATCH($B19,'Aceite Virgen Extra'!$A$259:$A$285,0),MATCH(O$5,'Aceite Virgen Extra'!$A$259:$AAR$259,0))</f>
        <v>1.6800000000000002</v>
      </c>
      <c r="P19" s="40">
        <f t="array" ref="P19">INDEX('Aceite Virgen Extra'!$A$259:$AAR$285,MATCH($B19,'Aceite Virgen Extra'!$A$259:$A$285,0),MATCH(P$5,'Aceite Virgen Extra'!$A$259:$AAR$259,0))</f>
        <v>1.97</v>
      </c>
    </row>
    <row r="20" spans="2:16" x14ac:dyDescent="0.3">
      <c r="B20" s="19">
        <f t="shared" si="1"/>
        <v>4.3</v>
      </c>
      <c r="C20" s="18">
        <f t="shared" si="2"/>
        <v>4.5</v>
      </c>
      <c r="E20" s="40">
        <f t="array" ref="E20">INDEX('Aceite Virgen Extra'!$A$259:$AAR$285,MATCH($B20,'Aceite Virgen Extra'!$A$259:$A$285,0),MATCH(E$5,'Aceite Virgen Extra'!$A$259:$AAR$259,0))</f>
        <v>8.4600000000000009</v>
      </c>
      <c r="F20" s="40">
        <f t="array" ref="F20">INDEX('Aceite Virgen Extra'!$A$259:$AAR$285,MATCH($B20,'Aceite Virgen Extra'!$A$259:$A$285,0),MATCH(F$5,'Aceite Virgen Extra'!$A$259:$AAR$259,0))</f>
        <v>7.4</v>
      </c>
      <c r="G20" s="40">
        <f t="array" ref="G20">INDEX('Aceite Virgen Extra'!$A$259:$AAR$285,MATCH($B20,'Aceite Virgen Extra'!$A$259:$A$285,0),MATCH(G$5,'Aceite Virgen Extra'!$A$259:$AAR$259,0))</f>
        <v>10.43</v>
      </c>
      <c r="H20" s="40">
        <f t="array" ref="H20">INDEX('Aceite Virgen Extra'!$A$259:$AAR$285,MATCH($B20,'Aceite Virgen Extra'!$A$259:$A$285,0),MATCH(H$5,'Aceite Virgen Extra'!$A$259:$AAR$259,0))</f>
        <v>5.64</v>
      </c>
      <c r="I20" s="40">
        <f t="array" ref="I20">INDEX('Aceite Virgen Extra'!$A$259:$AAR$285,MATCH($B20,'Aceite Virgen Extra'!$A$259:$A$285,0),MATCH(I$5,'Aceite Virgen Extra'!$A$259:$AAR$259,0))</f>
        <v>5.4700000000000006</v>
      </c>
      <c r="J20" s="40">
        <f t="array" ref="J20">INDEX('Aceite Virgen Extra'!$A$259:$AAR$285,MATCH($B20,'Aceite Virgen Extra'!$A$259:$A$285,0),MATCH(J$5,'Aceite Virgen Extra'!$A$259:$AAR$259,0))</f>
        <v>6.0699999999999994</v>
      </c>
      <c r="K20" s="40">
        <f t="array" ref="K20">INDEX('Aceite Virgen Extra'!$A$259:$AAR$285,MATCH($B20,'Aceite Virgen Extra'!$A$259:$A$285,0),MATCH(K$5,'Aceite Virgen Extra'!$A$259:$AAR$259,0))</f>
        <v>9.0599999999999987</v>
      </c>
      <c r="L20" s="40">
        <f t="array" ref="L20">INDEX('Aceite Virgen Extra'!$A$259:$AAR$285,MATCH($B20,'Aceite Virgen Extra'!$A$259:$A$285,0),MATCH(L$5,'Aceite Virgen Extra'!$A$259:$AAR$259,0))</f>
        <v>10.83</v>
      </c>
      <c r="M20" s="40">
        <f t="array" ref="M20">INDEX('Aceite Virgen Extra'!$A$259:$AAR$285,MATCH($B20,'Aceite Virgen Extra'!$A$259:$A$285,0),MATCH(M$5,'Aceite Virgen Extra'!$A$259:$AAR$259,0))</f>
        <v>6.32</v>
      </c>
      <c r="N20" s="40">
        <f t="array" ref="N20">INDEX('Aceite Virgen Extra'!$A$259:$AAR$285,MATCH($B20,'Aceite Virgen Extra'!$A$259:$A$285,0),MATCH(N$5,'Aceite Virgen Extra'!$A$259:$AAR$259,0))</f>
        <v>7.0200000000000005</v>
      </c>
      <c r="O20" s="40">
        <f t="array" ref="O20">INDEX('Aceite Virgen Extra'!$A$259:$AAR$285,MATCH($B20,'Aceite Virgen Extra'!$A$259:$A$285,0),MATCH(O$5,'Aceite Virgen Extra'!$A$259:$AAR$259,0))</f>
        <v>9.41</v>
      </c>
      <c r="P20" s="40">
        <f t="array" ref="P20">INDEX('Aceite Virgen Extra'!$A$259:$AAR$285,MATCH($B20,'Aceite Virgen Extra'!$A$259:$A$285,0),MATCH(P$5,'Aceite Virgen Extra'!$A$259:$AAR$259,0))</f>
        <v>2.9</v>
      </c>
    </row>
    <row r="21" spans="2:16" x14ac:dyDescent="0.3">
      <c r="B21" s="19">
        <f t="shared" si="1"/>
        <v>4.5</v>
      </c>
      <c r="C21" s="18">
        <f t="shared" si="2"/>
        <v>4.7</v>
      </c>
      <c r="E21" s="40">
        <f t="array" ref="E21">INDEX('Aceite Virgen Extra'!$A$259:$AAR$285,MATCH($B21,'Aceite Virgen Extra'!$A$259:$A$285,0),MATCH(E$5,'Aceite Virgen Extra'!$A$259:$AAR$259,0))</f>
        <v>1</v>
      </c>
      <c r="F21" s="40">
        <f t="array" ref="F21">INDEX('Aceite Virgen Extra'!$A$259:$AAR$285,MATCH($B21,'Aceite Virgen Extra'!$A$259:$A$285,0),MATCH(F$5,'Aceite Virgen Extra'!$A$259:$AAR$259,0))</f>
        <v>0.79</v>
      </c>
      <c r="G21" s="40">
        <f t="array" ref="G21">INDEX('Aceite Virgen Extra'!$A$259:$AAR$285,MATCH($B21,'Aceite Virgen Extra'!$A$259:$A$285,0),MATCH(G$5,'Aceite Virgen Extra'!$A$259:$AAR$259,0))</f>
        <v>0.49</v>
      </c>
      <c r="H21" s="40">
        <f t="array" ref="H21">INDEX('Aceite Virgen Extra'!$A$259:$AAR$285,MATCH($B21,'Aceite Virgen Extra'!$A$259:$A$285,0),MATCH(H$5,'Aceite Virgen Extra'!$A$259:$AAR$259,0))</f>
        <v>1.19</v>
      </c>
      <c r="I21" s="40">
        <f t="array" ref="I21">INDEX('Aceite Virgen Extra'!$A$259:$AAR$285,MATCH($B21,'Aceite Virgen Extra'!$A$259:$A$285,0),MATCH(I$5,'Aceite Virgen Extra'!$A$259:$AAR$259,0))</f>
        <v>1</v>
      </c>
      <c r="J21" s="40">
        <f t="array" ref="J21">INDEX('Aceite Virgen Extra'!$A$259:$AAR$285,MATCH($B21,'Aceite Virgen Extra'!$A$259:$A$285,0),MATCH(J$5,'Aceite Virgen Extra'!$A$259:$AAR$259,0))</f>
        <v>1.5100000000000002</v>
      </c>
      <c r="K21" s="40">
        <f t="array" ref="K21">INDEX('Aceite Virgen Extra'!$A$259:$AAR$285,MATCH($B21,'Aceite Virgen Extra'!$A$259:$A$285,0),MATCH(K$5,'Aceite Virgen Extra'!$A$259:$AAR$259,0))</f>
        <v>0.93</v>
      </c>
      <c r="L21" s="40">
        <f t="array" ref="L21">INDEX('Aceite Virgen Extra'!$A$259:$AAR$285,MATCH($B21,'Aceite Virgen Extra'!$A$259:$A$285,0),MATCH(L$5,'Aceite Virgen Extra'!$A$259:$AAR$259,0))</f>
        <v>1.6600000000000001</v>
      </c>
      <c r="M21" s="40">
        <f t="array" ref="M21">INDEX('Aceite Virgen Extra'!$A$259:$AAR$285,MATCH($B21,'Aceite Virgen Extra'!$A$259:$A$285,0),MATCH(M$5,'Aceite Virgen Extra'!$A$259:$AAR$259,0))</f>
        <v>1.1800000000000002</v>
      </c>
      <c r="N21" s="40">
        <f t="array" ref="N21">INDEX('Aceite Virgen Extra'!$A$259:$AAR$285,MATCH($B21,'Aceite Virgen Extra'!$A$259:$A$285,0),MATCH(N$5,'Aceite Virgen Extra'!$A$259:$AAR$259,0))</f>
        <v>0.66</v>
      </c>
      <c r="O21" s="40">
        <f t="array" ref="O21">INDEX('Aceite Virgen Extra'!$A$259:$AAR$285,MATCH($B21,'Aceite Virgen Extra'!$A$259:$A$285,0),MATCH(O$5,'Aceite Virgen Extra'!$A$259:$AAR$259,0))</f>
        <v>0.85000000000000009</v>
      </c>
      <c r="P21" s="40">
        <f t="array" ref="P21">INDEX('Aceite Virgen Extra'!$A$259:$AAR$285,MATCH($B21,'Aceite Virgen Extra'!$A$259:$A$285,0),MATCH(P$5,'Aceite Virgen Extra'!$A$259:$AAR$259,0))</f>
        <v>0.88000000000000012</v>
      </c>
    </row>
    <row r="22" spans="2:16" x14ac:dyDescent="0.3">
      <c r="B22" s="19">
        <f t="shared" si="1"/>
        <v>4.7</v>
      </c>
      <c r="C22" s="18">
        <f t="shared" si="2"/>
        <v>4.9000000000000004</v>
      </c>
      <c r="E22" s="40">
        <f t="array" ref="E22">INDEX('Aceite Virgen Extra'!$A$259:$AAR$285,MATCH($B22,'Aceite Virgen Extra'!$A$259:$A$285,0),MATCH(E$5,'Aceite Virgen Extra'!$A$259:$AAR$259,0))</f>
        <v>4.7500000000000009</v>
      </c>
      <c r="F22" s="40">
        <f t="array" ref="F22">INDEX('Aceite Virgen Extra'!$A$259:$AAR$285,MATCH($B22,'Aceite Virgen Extra'!$A$259:$A$285,0),MATCH(F$5,'Aceite Virgen Extra'!$A$259:$AAR$259,0))</f>
        <v>5.6099999999999994</v>
      </c>
      <c r="G22" s="40">
        <f t="array" ref="G22">INDEX('Aceite Virgen Extra'!$A$259:$AAR$285,MATCH($B22,'Aceite Virgen Extra'!$A$259:$A$285,0),MATCH(G$5,'Aceite Virgen Extra'!$A$259:$AAR$259,0))</f>
        <v>5.83</v>
      </c>
      <c r="H22" s="40">
        <f t="array" ref="H22">INDEX('Aceite Virgen Extra'!$A$259:$AAR$285,MATCH($B22,'Aceite Virgen Extra'!$A$259:$A$285,0),MATCH(H$5,'Aceite Virgen Extra'!$A$259:$AAR$259,0))</f>
        <v>6.15</v>
      </c>
      <c r="I22" s="40">
        <f t="array" ref="I22">INDEX('Aceite Virgen Extra'!$A$259:$AAR$285,MATCH($B22,'Aceite Virgen Extra'!$A$259:$A$285,0),MATCH(I$5,'Aceite Virgen Extra'!$A$259:$AAR$259,0))</f>
        <v>5.73</v>
      </c>
      <c r="J22" s="40">
        <f t="array" ref="J22">INDEX('Aceite Virgen Extra'!$A$259:$AAR$285,MATCH($B22,'Aceite Virgen Extra'!$A$259:$A$285,0),MATCH(J$5,'Aceite Virgen Extra'!$A$259:$AAR$259,0))</f>
        <v>5.07</v>
      </c>
      <c r="K22" s="40">
        <f t="array" ref="K22">INDEX('Aceite Virgen Extra'!$A$259:$AAR$285,MATCH($B22,'Aceite Virgen Extra'!$A$259:$A$285,0),MATCH(K$5,'Aceite Virgen Extra'!$A$259:$AAR$259,0))</f>
        <v>3.4499999999999993</v>
      </c>
      <c r="L22" s="40">
        <f t="array" ref="L22">INDEX('Aceite Virgen Extra'!$A$259:$AAR$285,MATCH($B22,'Aceite Virgen Extra'!$A$259:$A$285,0),MATCH(L$5,'Aceite Virgen Extra'!$A$259:$AAR$259,0))</f>
        <v>3.38</v>
      </c>
      <c r="M22" s="40">
        <f t="array" ref="M22">INDEX('Aceite Virgen Extra'!$A$259:$AAR$285,MATCH($B22,'Aceite Virgen Extra'!$A$259:$A$285,0),MATCH(M$5,'Aceite Virgen Extra'!$A$259:$AAR$259,0))</f>
        <v>4.08</v>
      </c>
      <c r="N22" s="40">
        <f t="array" ref="N22">INDEX('Aceite Virgen Extra'!$A$259:$AAR$285,MATCH($B22,'Aceite Virgen Extra'!$A$259:$A$285,0),MATCH(N$5,'Aceite Virgen Extra'!$A$259:$AAR$259,0))</f>
        <v>5.89</v>
      </c>
      <c r="O22" s="40">
        <f t="array" ref="O22">INDEX('Aceite Virgen Extra'!$A$259:$AAR$285,MATCH($B22,'Aceite Virgen Extra'!$A$259:$A$285,0),MATCH(O$5,'Aceite Virgen Extra'!$A$259:$AAR$259,0))</f>
        <v>4.29</v>
      </c>
      <c r="P22" s="40">
        <f t="array" ref="P22">INDEX('Aceite Virgen Extra'!$A$259:$AAR$285,MATCH($B22,'Aceite Virgen Extra'!$A$259:$A$285,0),MATCH(P$5,'Aceite Virgen Extra'!$A$259:$AAR$259,0))</f>
        <v>3.65</v>
      </c>
    </row>
    <row r="23" spans="2:16" x14ac:dyDescent="0.3">
      <c r="B23" s="19">
        <f t="shared" si="1"/>
        <v>4.9000000000000004</v>
      </c>
      <c r="C23" s="18">
        <f t="shared" si="2"/>
        <v>5.0999999999999996</v>
      </c>
      <c r="E23" s="40">
        <f t="array" ref="E23">INDEX('Aceite Virgen Extra'!$A$259:$AAR$285,MATCH($B23,'Aceite Virgen Extra'!$A$259:$A$285,0),MATCH(E$5,'Aceite Virgen Extra'!$A$259:$AAR$259,0))</f>
        <v>6.35</v>
      </c>
      <c r="F23" s="40">
        <f t="array" ref="F23">INDEX('Aceite Virgen Extra'!$A$259:$AAR$285,MATCH($B23,'Aceite Virgen Extra'!$A$259:$A$285,0),MATCH(F$5,'Aceite Virgen Extra'!$A$259:$AAR$259,0))</f>
        <v>4.7699999999999996</v>
      </c>
      <c r="G23" s="40">
        <f t="array" ref="G23">INDEX('Aceite Virgen Extra'!$A$259:$AAR$285,MATCH($B23,'Aceite Virgen Extra'!$A$259:$A$285,0),MATCH(G$5,'Aceite Virgen Extra'!$A$259:$AAR$259,0))</f>
        <v>4.8099999999999996</v>
      </c>
      <c r="H23" s="40">
        <f t="array" ref="H23">INDEX('Aceite Virgen Extra'!$A$259:$AAR$285,MATCH($B23,'Aceite Virgen Extra'!$A$259:$A$285,0),MATCH(H$5,'Aceite Virgen Extra'!$A$259:$AAR$259,0))</f>
        <v>4.3899999999999997</v>
      </c>
      <c r="I23" s="40">
        <f t="array" ref="I23">INDEX('Aceite Virgen Extra'!$A$259:$AAR$285,MATCH($B23,'Aceite Virgen Extra'!$A$259:$A$285,0),MATCH(I$5,'Aceite Virgen Extra'!$A$259:$AAR$259,0))</f>
        <v>5.34</v>
      </c>
      <c r="J23" s="40">
        <f t="array" ref="J23">INDEX('Aceite Virgen Extra'!$A$259:$AAR$285,MATCH($B23,'Aceite Virgen Extra'!$A$259:$A$285,0),MATCH(J$5,'Aceite Virgen Extra'!$A$259:$AAR$259,0))</f>
        <v>5.13</v>
      </c>
      <c r="K23" s="40">
        <f t="array" ref="K23">INDEX('Aceite Virgen Extra'!$A$259:$AAR$285,MATCH($B23,'Aceite Virgen Extra'!$A$259:$A$285,0),MATCH(K$5,'Aceite Virgen Extra'!$A$259:$AAR$259,0))</f>
        <v>3.2800000000000002</v>
      </c>
      <c r="L23" s="40">
        <f t="array" ref="L23">INDEX('Aceite Virgen Extra'!$A$259:$AAR$285,MATCH($B23,'Aceite Virgen Extra'!$A$259:$A$285,0),MATCH(L$5,'Aceite Virgen Extra'!$A$259:$AAR$259,0))</f>
        <v>4.6000000000000005</v>
      </c>
      <c r="M23" s="40">
        <f t="array" ref="M23">INDEX('Aceite Virgen Extra'!$A$259:$AAR$285,MATCH($B23,'Aceite Virgen Extra'!$A$259:$A$285,0),MATCH(M$5,'Aceite Virgen Extra'!$A$259:$AAR$259,0))</f>
        <v>4.2</v>
      </c>
      <c r="N23" s="40">
        <f t="array" ref="N23">INDEX('Aceite Virgen Extra'!$A$259:$AAR$285,MATCH($B23,'Aceite Virgen Extra'!$A$259:$A$285,0),MATCH(N$5,'Aceite Virgen Extra'!$A$259:$AAR$259,0))</f>
        <v>7.46</v>
      </c>
      <c r="O23" s="40">
        <f t="array" ref="O23">INDEX('Aceite Virgen Extra'!$A$259:$AAR$285,MATCH($B23,'Aceite Virgen Extra'!$A$259:$A$285,0),MATCH(O$5,'Aceite Virgen Extra'!$A$259:$AAR$259,0))</f>
        <v>7.55</v>
      </c>
      <c r="P23" s="40">
        <f t="array" ref="P23">INDEX('Aceite Virgen Extra'!$A$259:$AAR$285,MATCH($B23,'Aceite Virgen Extra'!$A$259:$A$285,0),MATCH(P$5,'Aceite Virgen Extra'!$A$259:$AAR$259,0))</f>
        <v>6.7399999999999993</v>
      </c>
    </row>
    <row r="24" spans="2:16" x14ac:dyDescent="0.3">
      <c r="B24" s="19">
        <f t="shared" si="1"/>
        <v>5.0999999999999996</v>
      </c>
      <c r="C24" s="18">
        <f t="shared" si="2"/>
        <v>5.3</v>
      </c>
      <c r="E24" s="40">
        <f t="array" ref="E24">INDEX('Aceite Virgen Extra'!$A$259:$AAR$285,MATCH($B24,'Aceite Virgen Extra'!$A$259:$A$285,0),MATCH(E$5,'Aceite Virgen Extra'!$A$259:$AAR$259,0))</f>
        <v>1.02</v>
      </c>
      <c r="F24" s="40">
        <f t="array" ref="F24">INDEX('Aceite Virgen Extra'!$A$259:$AAR$285,MATCH($B24,'Aceite Virgen Extra'!$A$259:$A$285,0),MATCH(F$5,'Aceite Virgen Extra'!$A$259:$AAR$259,0))</f>
        <v>0.84000000000000008</v>
      </c>
      <c r="G24" s="40">
        <f t="array" ref="G24">INDEX('Aceite Virgen Extra'!$A$259:$AAR$285,MATCH($B24,'Aceite Virgen Extra'!$A$259:$A$285,0),MATCH(G$5,'Aceite Virgen Extra'!$A$259:$AAR$259,0))</f>
        <v>0.7</v>
      </c>
      <c r="H24" s="40">
        <f t="array" ref="H24">INDEX('Aceite Virgen Extra'!$A$259:$AAR$285,MATCH($B24,'Aceite Virgen Extra'!$A$259:$A$285,0),MATCH(H$5,'Aceite Virgen Extra'!$A$259:$AAR$259,0))</f>
        <v>0.55000000000000004</v>
      </c>
      <c r="I24" s="40">
        <f t="array" ref="I24">INDEX('Aceite Virgen Extra'!$A$259:$AAR$285,MATCH($B24,'Aceite Virgen Extra'!$A$259:$A$285,0),MATCH(I$5,'Aceite Virgen Extra'!$A$259:$AAR$259,0))</f>
        <v>0.58000000000000007</v>
      </c>
      <c r="J24" s="40">
        <f t="array" ref="J24">INDEX('Aceite Virgen Extra'!$A$259:$AAR$285,MATCH($B24,'Aceite Virgen Extra'!$A$259:$A$285,0),MATCH(J$5,'Aceite Virgen Extra'!$A$259:$AAR$259,0))</f>
        <v>0.84</v>
      </c>
      <c r="K24" s="40">
        <f t="array" ref="K24">INDEX('Aceite Virgen Extra'!$A$259:$AAR$285,MATCH($B24,'Aceite Virgen Extra'!$A$259:$A$285,0),MATCH(K$5,'Aceite Virgen Extra'!$A$259:$AAR$259,0))</f>
        <v>1.1500000000000001</v>
      </c>
      <c r="L24" s="40">
        <f t="array" ref="L24">INDEX('Aceite Virgen Extra'!$A$259:$AAR$285,MATCH($B24,'Aceite Virgen Extra'!$A$259:$A$285,0),MATCH(L$5,'Aceite Virgen Extra'!$A$259:$AAR$259,0))</f>
        <v>1.32</v>
      </c>
      <c r="M24" s="40">
        <f t="array" ref="M24">INDEX('Aceite Virgen Extra'!$A$259:$AAR$285,MATCH($B24,'Aceite Virgen Extra'!$A$259:$A$285,0),MATCH(M$5,'Aceite Virgen Extra'!$A$259:$AAR$259,0))</f>
        <v>0.56000000000000005</v>
      </c>
      <c r="N24" s="40">
        <f t="array" ref="N24">INDEX('Aceite Virgen Extra'!$A$259:$AAR$285,MATCH($B24,'Aceite Virgen Extra'!$A$259:$A$285,0),MATCH(N$5,'Aceite Virgen Extra'!$A$259:$AAR$259,0))</f>
        <v>0.7</v>
      </c>
      <c r="O24" s="40">
        <f t="array" ref="O24">INDEX('Aceite Virgen Extra'!$A$259:$AAR$285,MATCH($B24,'Aceite Virgen Extra'!$A$259:$A$285,0),MATCH(O$5,'Aceite Virgen Extra'!$A$259:$AAR$259,0))</f>
        <v>0.72</v>
      </c>
      <c r="P24" s="40">
        <f t="array" ref="P24">INDEX('Aceite Virgen Extra'!$A$259:$AAR$285,MATCH($B24,'Aceite Virgen Extra'!$A$259:$A$285,0),MATCH(P$5,'Aceite Virgen Extra'!$A$259:$AAR$259,0))</f>
        <v>0.90999999999999992</v>
      </c>
    </row>
    <row r="25" spans="2:16" x14ac:dyDescent="0.3">
      <c r="B25" s="19">
        <f t="shared" si="1"/>
        <v>5.3</v>
      </c>
      <c r="C25" s="18">
        <f t="shared" si="2"/>
        <v>5.5</v>
      </c>
      <c r="E25" s="40">
        <f t="array" ref="E25">INDEX('Aceite Virgen Extra'!$A$259:$AAR$285,MATCH($B25,'Aceite Virgen Extra'!$A$259:$A$285,0),MATCH(E$5,'Aceite Virgen Extra'!$A$259:$AAR$259,0))</f>
        <v>1.1299999999999999</v>
      </c>
      <c r="F25" s="40">
        <f t="array" ref="F25">INDEX('Aceite Virgen Extra'!$A$259:$AAR$285,MATCH($B25,'Aceite Virgen Extra'!$A$259:$A$285,0),MATCH(F$5,'Aceite Virgen Extra'!$A$259:$AAR$259,0))</f>
        <v>1.4000000000000001</v>
      </c>
      <c r="G25" s="40">
        <f t="array" ref="G25">INDEX('Aceite Virgen Extra'!$A$259:$AAR$285,MATCH($B25,'Aceite Virgen Extra'!$A$259:$A$285,0),MATCH(G$5,'Aceite Virgen Extra'!$A$259:$AAR$259,0))</f>
        <v>0.65</v>
      </c>
      <c r="H25" s="40">
        <f t="array" ref="H25">INDEX('Aceite Virgen Extra'!$A$259:$AAR$285,MATCH($B25,'Aceite Virgen Extra'!$A$259:$A$285,0),MATCH(H$5,'Aceite Virgen Extra'!$A$259:$AAR$259,0))</f>
        <v>1.58</v>
      </c>
      <c r="I25" s="40">
        <f t="array" ref="I25">INDEX('Aceite Virgen Extra'!$A$259:$AAR$285,MATCH($B25,'Aceite Virgen Extra'!$A$259:$A$285,0),MATCH(I$5,'Aceite Virgen Extra'!$A$259:$AAR$259,0))</f>
        <v>0.96</v>
      </c>
      <c r="J25" s="40">
        <f t="array" ref="J25">INDEX('Aceite Virgen Extra'!$A$259:$AAR$285,MATCH($B25,'Aceite Virgen Extra'!$A$259:$A$285,0),MATCH(J$5,'Aceite Virgen Extra'!$A$259:$AAR$259,0))</f>
        <v>1.19</v>
      </c>
      <c r="K25" s="40">
        <f t="array" ref="K25">INDEX('Aceite Virgen Extra'!$A$259:$AAR$285,MATCH($B25,'Aceite Virgen Extra'!$A$259:$A$285,0),MATCH(K$5,'Aceite Virgen Extra'!$A$259:$AAR$259,0))</f>
        <v>0.88</v>
      </c>
      <c r="L25" s="40">
        <f t="array" ref="L25">INDEX('Aceite Virgen Extra'!$A$259:$AAR$285,MATCH($B25,'Aceite Virgen Extra'!$A$259:$A$285,0),MATCH(L$5,'Aceite Virgen Extra'!$A$259:$AAR$259,0))</f>
        <v>0.69</v>
      </c>
      <c r="M25" s="40">
        <f t="array" ref="M25">INDEX('Aceite Virgen Extra'!$A$259:$AAR$285,MATCH($B25,'Aceite Virgen Extra'!$A$259:$A$285,0),MATCH(M$5,'Aceite Virgen Extra'!$A$259:$AAR$259,0))</f>
        <v>1.23</v>
      </c>
      <c r="N25" s="40">
        <f t="array" ref="N25">INDEX('Aceite Virgen Extra'!$A$259:$AAR$285,MATCH($B25,'Aceite Virgen Extra'!$A$259:$A$285,0),MATCH(N$5,'Aceite Virgen Extra'!$A$259:$AAR$259,0))</f>
        <v>1.74</v>
      </c>
      <c r="O25" s="40">
        <f t="array" ref="O25">INDEX('Aceite Virgen Extra'!$A$259:$AAR$285,MATCH($B25,'Aceite Virgen Extra'!$A$259:$A$285,0),MATCH(O$5,'Aceite Virgen Extra'!$A$259:$AAR$259,0))</f>
        <v>0.9</v>
      </c>
      <c r="P25" s="40">
        <f t="array" ref="P25">INDEX('Aceite Virgen Extra'!$A$259:$AAR$285,MATCH($B25,'Aceite Virgen Extra'!$A$259:$A$285,0),MATCH(P$5,'Aceite Virgen Extra'!$A$259:$AAR$259,0))</f>
        <v>1.3599999999999999</v>
      </c>
    </row>
    <row r="26" spans="2:16" x14ac:dyDescent="0.3">
      <c r="B26" s="19">
        <f t="shared" si="1"/>
        <v>5.5</v>
      </c>
      <c r="C26" s="18">
        <f t="shared" si="2"/>
        <v>5.7</v>
      </c>
      <c r="E26" s="40">
        <f t="array" ref="E26">INDEX('Aceite Virgen Extra'!$A$259:$AAR$285,MATCH($B26,'Aceite Virgen Extra'!$A$259:$A$285,0),MATCH(E$5,'Aceite Virgen Extra'!$A$259:$AAR$259,0))</f>
        <v>0.36</v>
      </c>
      <c r="F26" s="40">
        <f t="array" ref="F26">INDEX('Aceite Virgen Extra'!$A$259:$AAR$285,MATCH($B26,'Aceite Virgen Extra'!$A$259:$A$285,0),MATCH(F$5,'Aceite Virgen Extra'!$A$259:$AAR$259,0))</f>
        <v>0.05</v>
      </c>
      <c r="G26" s="40">
        <f t="array" ref="G26">INDEX('Aceite Virgen Extra'!$A$259:$AAR$285,MATCH($B26,'Aceite Virgen Extra'!$A$259:$A$285,0),MATCH(G$5,'Aceite Virgen Extra'!$A$259:$AAR$259,0))</f>
        <v>0.24</v>
      </c>
      <c r="H26" s="40">
        <f t="array" ref="H26">INDEX('Aceite Virgen Extra'!$A$259:$AAR$285,MATCH($B26,'Aceite Virgen Extra'!$A$259:$A$285,0),MATCH(H$5,'Aceite Virgen Extra'!$A$259:$AAR$259,0))</f>
        <v>0.91999999999999993</v>
      </c>
      <c r="I26" s="40">
        <f t="array" ref="I26">INDEX('Aceite Virgen Extra'!$A$259:$AAR$285,MATCH($B26,'Aceite Virgen Extra'!$A$259:$A$285,0),MATCH(I$5,'Aceite Virgen Extra'!$A$259:$AAR$259,0))</f>
        <v>0.36</v>
      </c>
      <c r="J26" s="40">
        <f t="array" ref="J26">INDEX('Aceite Virgen Extra'!$A$259:$AAR$285,MATCH($B26,'Aceite Virgen Extra'!$A$259:$A$285,0),MATCH(J$5,'Aceite Virgen Extra'!$A$259:$AAR$259,0))</f>
        <v>0.31</v>
      </c>
      <c r="K26" s="40">
        <f t="array" ref="K26">INDEX('Aceite Virgen Extra'!$A$259:$AAR$285,MATCH($B26,'Aceite Virgen Extra'!$A$259:$A$285,0),MATCH(K$5,'Aceite Virgen Extra'!$A$259:$AAR$259,0))</f>
        <v>0.44999999999999996</v>
      </c>
      <c r="L26" s="40">
        <f t="array" ref="L26">INDEX('Aceite Virgen Extra'!$A$259:$AAR$285,MATCH($B26,'Aceite Virgen Extra'!$A$259:$A$285,0),MATCH(L$5,'Aceite Virgen Extra'!$A$259:$AAR$259,0))</f>
        <v>0.29000000000000004</v>
      </c>
      <c r="M26" s="40">
        <f t="array" ref="M26">INDEX('Aceite Virgen Extra'!$A$259:$AAR$285,MATCH($B26,'Aceite Virgen Extra'!$A$259:$A$285,0),MATCH(M$5,'Aceite Virgen Extra'!$A$259:$AAR$259,0))</f>
        <v>0.82000000000000006</v>
      </c>
      <c r="N26" s="40">
        <f t="array" ref="N26">INDEX('Aceite Virgen Extra'!$A$259:$AAR$285,MATCH($B26,'Aceite Virgen Extra'!$A$259:$A$285,0),MATCH(N$5,'Aceite Virgen Extra'!$A$259:$AAR$259,0))</f>
        <v>0.72000000000000008</v>
      </c>
      <c r="O26" s="40">
        <f t="array" ref="O26">INDEX('Aceite Virgen Extra'!$A$259:$AAR$285,MATCH($B26,'Aceite Virgen Extra'!$A$259:$A$285,0),MATCH(O$5,'Aceite Virgen Extra'!$A$259:$AAR$259,0))</f>
        <v>0.66</v>
      </c>
      <c r="P26" s="40">
        <f t="array" ref="P26">INDEX('Aceite Virgen Extra'!$A$259:$AAR$285,MATCH($B26,'Aceite Virgen Extra'!$A$259:$A$285,0),MATCH(P$5,'Aceite Virgen Extra'!$A$259:$AAR$259,0))</f>
        <v>0.60000000000000009</v>
      </c>
    </row>
    <row r="27" spans="2:16" x14ac:dyDescent="0.3">
      <c r="B27" s="19">
        <f t="shared" si="1"/>
        <v>5.7</v>
      </c>
      <c r="C27" s="18">
        <f t="shared" si="2"/>
        <v>5.9</v>
      </c>
      <c r="E27" s="40">
        <f t="array" ref="E27">INDEX('Aceite Virgen Extra'!$A$259:$AAR$285,MATCH($B27,'Aceite Virgen Extra'!$A$259:$A$285,0),MATCH(E$5,'Aceite Virgen Extra'!$A$259:$AAR$259,0))</f>
        <v>0.55000000000000004</v>
      </c>
      <c r="F27" s="40">
        <f t="array" ref="F27">INDEX('Aceite Virgen Extra'!$A$259:$AAR$285,MATCH($B27,'Aceite Virgen Extra'!$A$259:$A$285,0),MATCH(F$5,'Aceite Virgen Extra'!$A$259:$AAR$259,0))</f>
        <v>0.22000000000000003</v>
      </c>
      <c r="G27" s="40">
        <f t="array" ref="G27">INDEX('Aceite Virgen Extra'!$A$259:$AAR$285,MATCH($B27,'Aceite Virgen Extra'!$A$259:$A$285,0),MATCH(G$5,'Aceite Virgen Extra'!$A$259:$AAR$259,0))</f>
        <v>0.41000000000000003</v>
      </c>
      <c r="H27" s="40">
        <f t="array" ref="H27">INDEX('Aceite Virgen Extra'!$A$259:$AAR$285,MATCH($B27,'Aceite Virgen Extra'!$A$259:$A$285,0),MATCH(H$5,'Aceite Virgen Extra'!$A$259:$AAR$259,0))</f>
        <v>0.35</v>
      </c>
      <c r="I27" s="40">
        <f t="array" ref="I27">INDEX('Aceite Virgen Extra'!$A$259:$AAR$285,MATCH($B27,'Aceite Virgen Extra'!$A$259:$A$285,0),MATCH(I$5,'Aceite Virgen Extra'!$A$259:$AAR$259,0))</f>
        <v>0.05</v>
      </c>
      <c r="J27" s="40">
        <f t="array" ref="J27">INDEX('Aceite Virgen Extra'!$A$259:$AAR$285,MATCH($B27,'Aceite Virgen Extra'!$A$259:$A$285,0),MATCH(J$5,'Aceite Virgen Extra'!$A$259:$AAR$259,0))</f>
        <v>0.24000000000000002</v>
      </c>
      <c r="K27" s="40">
        <f t="array" ref="K27">INDEX('Aceite Virgen Extra'!$A$259:$AAR$285,MATCH($B27,'Aceite Virgen Extra'!$A$259:$A$285,0),MATCH(K$5,'Aceite Virgen Extra'!$A$259:$AAR$259,0))</f>
        <v>0.33</v>
      </c>
      <c r="L27" s="40">
        <f t="array" ref="L27">INDEX('Aceite Virgen Extra'!$A$259:$AAR$285,MATCH($B27,'Aceite Virgen Extra'!$A$259:$A$285,0),MATCH(L$5,'Aceite Virgen Extra'!$A$259:$AAR$259,0))</f>
        <v>0.16</v>
      </c>
      <c r="M27" s="40">
        <f t="array" ref="M27">INDEX('Aceite Virgen Extra'!$A$259:$AAR$285,MATCH($B27,'Aceite Virgen Extra'!$A$259:$A$285,0),MATCH(M$5,'Aceite Virgen Extra'!$A$259:$AAR$259,0))</f>
        <v>0.39999999999999997</v>
      </c>
      <c r="N27" s="40">
        <f t="array" ref="N27">INDEX('Aceite Virgen Extra'!$A$259:$AAR$285,MATCH($B27,'Aceite Virgen Extra'!$A$259:$A$285,0),MATCH(N$5,'Aceite Virgen Extra'!$A$259:$AAR$259,0))</f>
        <v>0.1</v>
      </c>
      <c r="O27" s="40">
        <f t="array" ref="O27">INDEX('Aceite Virgen Extra'!$A$259:$AAR$285,MATCH($B27,'Aceite Virgen Extra'!$A$259:$A$285,0),MATCH(O$5,'Aceite Virgen Extra'!$A$259:$AAR$259,0))</f>
        <v>0</v>
      </c>
      <c r="P27" s="40">
        <f t="array" ref="P27">INDEX('Aceite Virgen Extra'!$A$259:$AAR$285,MATCH($B27,'Aceite Virgen Extra'!$A$259:$A$285,0),MATCH(P$5,'Aceite Virgen Extra'!$A$259:$AAR$259,0))</f>
        <v>0.35</v>
      </c>
    </row>
    <row r="28" spans="2:16" x14ac:dyDescent="0.3">
      <c r="B28" s="19">
        <f t="shared" si="1"/>
        <v>5.9</v>
      </c>
      <c r="C28" s="18">
        <f t="shared" si="2"/>
        <v>6.1</v>
      </c>
      <c r="E28" s="40">
        <f t="array" ref="E28">INDEX('Aceite Virgen Extra'!$A$259:$AAR$285,MATCH($B28,'Aceite Virgen Extra'!$A$259:$A$285,0),MATCH(E$5,'Aceite Virgen Extra'!$A$259:$AAR$259,0))</f>
        <v>1.1399999999999999</v>
      </c>
      <c r="F28" s="40">
        <f t="array" ref="F28">INDEX('Aceite Virgen Extra'!$A$259:$AAR$285,MATCH($B28,'Aceite Virgen Extra'!$A$259:$A$285,0),MATCH(F$5,'Aceite Virgen Extra'!$A$259:$AAR$259,0))</f>
        <v>1.19</v>
      </c>
      <c r="G28" s="40">
        <f t="array" ref="G28">INDEX('Aceite Virgen Extra'!$A$259:$AAR$285,MATCH($B28,'Aceite Virgen Extra'!$A$259:$A$285,0),MATCH(G$5,'Aceite Virgen Extra'!$A$259:$AAR$259,0))</f>
        <v>0.8600000000000001</v>
      </c>
      <c r="H28" s="40">
        <f t="array" ref="H28">INDEX('Aceite Virgen Extra'!$A$259:$AAR$285,MATCH($B28,'Aceite Virgen Extra'!$A$259:$A$285,0),MATCH(H$5,'Aceite Virgen Extra'!$A$259:$AAR$259,0))</f>
        <v>1.19</v>
      </c>
      <c r="I28" s="40">
        <f t="array" ref="I28">INDEX('Aceite Virgen Extra'!$A$259:$AAR$285,MATCH($B28,'Aceite Virgen Extra'!$A$259:$A$285,0),MATCH(I$5,'Aceite Virgen Extra'!$A$259:$AAR$259,0))</f>
        <v>1.84</v>
      </c>
      <c r="J28" s="40">
        <f t="array" ref="J28">INDEX('Aceite Virgen Extra'!$A$259:$AAR$285,MATCH($B28,'Aceite Virgen Extra'!$A$259:$A$285,0),MATCH(J$5,'Aceite Virgen Extra'!$A$259:$AAR$259,0))</f>
        <v>2.09</v>
      </c>
      <c r="K28" s="40">
        <f t="array" ref="K28">INDEX('Aceite Virgen Extra'!$A$259:$AAR$285,MATCH($B28,'Aceite Virgen Extra'!$A$259:$A$285,0),MATCH(K$5,'Aceite Virgen Extra'!$A$259:$AAR$259,0))</f>
        <v>1.95</v>
      </c>
      <c r="L28" s="40">
        <f t="array" ref="L28">INDEX('Aceite Virgen Extra'!$A$259:$AAR$285,MATCH($B28,'Aceite Virgen Extra'!$A$259:$A$285,0),MATCH(L$5,'Aceite Virgen Extra'!$A$259:$AAR$259,0))</f>
        <v>1.7700000000000002</v>
      </c>
      <c r="M28" s="40">
        <f t="array" ref="M28">INDEX('Aceite Virgen Extra'!$A$259:$AAR$285,MATCH($B28,'Aceite Virgen Extra'!$A$259:$A$285,0),MATCH(M$5,'Aceite Virgen Extra'!$A$259:$AAR$259,0))</f>
        <v>2.25</v>
      </c>
      <c r="N28" s="40">
        <f t="array" ref="N28">INDEX('Aceite Virgen Extra'!$A$259:$AAR$285,MATCH($B28,'Aceite Virgen Extra'!$A$259:$A$285,0),MATCH(N$5,'Aceite Virgen Extra'!$A$259:$AAR$259,0))</f>
        <v>2.4899999999999998</v>
      </c>
      <c r="O28" s="40">
        <f t="array" ref="O28">INDEX('Aceite Virgen Extra'!$A$259:$AAR$285,MATCH($B28,'Aceite Virgen Extra'!$A$259:$A$285,0),MATCH(O$5,'Aceite Virgen Extra'!$A$259:$AAR$259,0))</f>
        <v>2.1100000000000003</v>
      </c>
      <c r="P28" s="40">
        <f t="array" ref="P28">INDEX('Aceite Virgen Extra'!$A$259:$AAR$285,MATCH($B28,'Aceite Virgen Extra'!$A$259:$A$285,0),MATCH(P$5,'Aceite Virgen Extra'!$A$259:$AAR$259,0))</f>
        <v>2.15</v>
      </c>
    </row>
    <row r="29" spans="2:16" x14ac:dyDescent="0.3">
      <c r="B29" s="19">
        <f t="shared" si="1"/>
        <v>6.1</v>
      </c>
      <c r="C29" s="18">
        <f t="shared" si="2"/>
        <v>6.3</v>
      </c>
      <c r="E29" s="40">
        <f t="array" ref="E29">INDEX('Aceite Virgen Extra'!$A$259:$AAR$285,MATCH($B29,'Aceite Virgen Extra'!$A$259:$A$285,0),MATCH(E$5,'Aceite Virgen Extra'!$A$259:$AAR$259,0))</f>
        <v>0.2</v>
      </c>
      <c r="F29" s="40">
        <f t="array" ref="F29">INDEX('Aceite Virgen Extra'!$A$259:$AAR$285,MATCH($B29,'Aceite Virgen Extra'!$A$259:$A$285,0),MATCH(F$5,'Aceite Virgen Extra'!$A$259:$AAR$259,0))</f>
        <v>0</v>
      </c>
      <c r="G29" s="40">
        <f t="array" ref="G29">INDEX('Aceite Virgen Extra'!$A$259:$AAR$285,MATCH($B29,'Aceite Virgen Extra'!$A$259:$A$285,0),MATCH(G$5,'Aceite Virgen Extra'!$A$259:$AAR$259,0))</f>
        <v>9.0000000000000011E-2</v>
      </c>
      <c r="H29" s="40">
        <f t="array" ref="H29">INDEX('Aceite Virgen Extra'!$A$259:$AAR$285,MATCH($B29,'Aceite Virgen Extra'!$A$259:$A$285,0),MATCH(H$5,'Aceite Virgen Extra'!$A$259:$AAR$259,0))</f>
        <v>0.26</v>
      </c>
      <c r="I29" s="40">
        <f t="array" ref="I29">INDEX('Aceite Virgen Extra'!$A$259:$AAR$285,MATCH($B29,'Aceite Virgen Extra'!$A$259:$A$285,0),MATCH(I$5,'Aceite Virgen Extra'!$A$259:$AAR$259,0))</f>
        <v>0.16</v>
      </c>
      <c r="J29" s="40">
        <f t="array" ref="J29">INDEX('Aceite Virgen Extra'!$A$259:$AAR$285,MATCH($B29,'Aceite Virgen Extra'!$A$259:$A$285,0),MATCH(J$5,'Aceite Virgen Extra'!$A$259:$AAR$259,0))</f>
        <v>0.11</v>
      </c>
      <c r="K29" s="40">
        <f t="array" ref="K29">INDEX('Aceite Virgen Extra'!$A$259:$AAR$285,MATCH($B29,'Aceite Virgen Extra'!$A$259:$A$285,0),MATCH(K$5,'Aceite Virgen Extra'!$A$259:$AAR$259,0))</f>
        <v>0.22000000000000003</v>
      </c>
      <c r="L29" s="40">
        <f t="array" ref="L29">INDEX('Aceite Virgen Extra'!$A$259:$AAR$285,MATCH($B29,'Aceite Virgen Extra'!$A$259:$A$285,0),MATCH(L$5,'Aceite Virgen Extra'!$A$259:$AAR$259,0))</f>
        <v>0.19</v>
      </c>
      <c r="M29" s="40">
        <f t="array" ref="M29">INDEX('Aceite Virgen Extra'!$A$259:$AAR$285,MATCH($B29,'Aceite Virgen Extra'!$A$259:$A$285,0),MATCH(M$5,'Aceite Virgen Extra'!$A$259:$AAR$259,0))</f>
        <v>0.39</v>
      </c>
      <c r="N29" s="40">
        <f t="array" ref="N29">INDEX('Aceite Virgen Extra'!$A$259:$AAR$285,MATCH($B29,'Aceite Virgen Extra'!$A$259:$A$285,0),MATCH(N$5,'Aceite Virgen Extra'!$A$259:$AAR$259,0))</f>
        <v>0.21</v>
      </c>
      <c r="O29" s="40">
        <f t="array" ref="O29">INDEX('Aceite Virgen Extra'!$A$259:$AAR$285,MATCH($B29,'Aceite Virgen Extra'!$A$259:$A$285,0),MATCH(O$5,'Aceite Virgen Extra'!$A$259:$AAR$259,0))</f>
        <v>0.06</v>
      </c>
      <c r="P29" s="40">
        <f t="array" ref="P29">INDEX('Aceite Virgen Extra'!$A$259:$AAR$285,MATCH($B29,'Aceite Virgen Extra'!$A$259:$A$285,0),MATCH(P$5,'Aceite Virgen Extra'!$A$259:$AAR$259,0))</f>
        <v>0.05</v>
      </c>
    </row>
    <row r="30" spans="2:16" x14ac:dyDescent="0.3">
      <c r="B30" s="19">
        <f t="shared" si="1"/>
        <v>6.3</v>
      </c>
      <c r="C30" s="18">
        <f t="shared" si="2"/>
        <v>6.5</v>
      </c>
      <c r="E30" s="40">
        <f t="array" ref="E30">INDEX('Aceite Virgen Extra'!$A$259:$AAR$285,MATCH($B30,'Aceite Virgen Extra'!$A$259:$A$285,0),MATCH(E$5,'Aceite Virgen Extra'!$A$259:$AAR$259,0))</f>
        <v>0.39</v>
      </c>
      <c r="F30" s="40">
        <f t="array" ref="F30">INDEX('Aceite Virgen Extra'!$A$259:$AAR$285,MATCH($B30,'Aceite Virgen Extra'!$A$259:$A$285,0),MATCH(F$5,'Aceite Virgen Extra'!$A$259:$AAR$259,0))</f>
        <v>0.43000000000000005</v>
      </c>
      <c r="G30" s="40">
        <f t="array" ref="G30">INDEX('Aceite Virgen Extra'!$A$259:$AAR$285,MATCH($B30,'Aceite Virgen Extra'!$A$259:$A$285,0),MATCH(G$5,'Aceite Virgen Extra'!$A$259:$AAR$259,0))</f>
        <v>0.52</v>
      </c>
      <c r="H30" s="40">
        <f t="array" ref="H30">INDEX('Aceite Virgen Extra'!$A$259:$AAR$285,MATCH($B30,'Aceite Virgen Extra'!$A$259:$A$285,0),MATCH(H$5,'Aceite Virgen Extra'!$A$259:$AAR$259,0))</f>
        <v>0.35000000000000003</v>
      </c>
      <c r="I30" s="40">
        <f t="array" ref="I30">INDEX('Aceite Virgen Extra'!$A$259:$AAR$285,MATCH($B30,'Aceite Virgen Extra'!$A$259:$A$285,0),MATCH(I$5,'Aceite Virgen Extra'!$A$259:$AAR$259,0))</f>
        <v>0.51</v>
      </c>
      <c r="J30" s="40">
        <f t="array" ref="J30">INDEX('Aceite Virgen Extra'!$A$259:$AAR$285,MATCH($B30,'Aceite Virgen Extra'!$A$259:$A$285,0),MATCH(J$5,'Aceite Virgen Extra'!$A$259:$AAR$259,0))</f>
        <v>0.34</v>
      </c>
      <c r="K30" s="40">
        <f t="array" ref="K30">INDEX('Aceite Virgen Extra'!$A$259:$AAR$285,MATCH($B30,'Aceite Virgen Extra'!$A$259:$A$285,0),MATCH(K$5,'Aceite Virgen Extra'!$A$259:$AAR$259,0))</f>
        <v>0.38</v>
      </c>
      <c r="L30" s="40">
        <f t="array" ref="L30">INDEX('Aceite Virgen Extra'!$A$259:$AAR$285,MATCH($B30,'Aceite Virgen Extra'!$A$259:$A$285,0),MATCH(L$5,'Aceite Virgen Extra'!$A$259:$AAR$259,0))</f>
        <v>0.58000000000000007</v>
      </c>
      <c r="M30" s="40">
        <f t="array" ref="M30">INDEX('Aceite Virgen Extra'!$A$259:$AAR$285,MATCH($B30,'Aceite Virgen Extra'!$A$259:$A$285,0),MATCH(M$5,'Aceite Virgen Extra'!$A$259:$AAR$259,0))</f>
        <v>0.56000000000000005</v>
      </c>
      <c r="N30" s="40">
        <f t="array" ref="N30">INDEX('Aceite Virgen Extra'!$A$259:$AAR$285,MATCH($B30,'Aceite Virgen Extra'!$A$259:$A$285,0),MATCH(N$5,'Aceite Virgen Extra'!$A$259:$AAR$259,0))</f>
        <v>7.0000000000000007E-2</v>
      </c>
      <c r="O30" s="40">
        <f t="array" ref="O30">INDEX('Aceite Virgen Extra'!$A$259:$AAR$285,MATCH($B30,'Aceite Virgen Extra'!$A$259:$A$285,0),MATCH(O$5,'Aceite Virgen Extra'!$A$259:$AAR$259,0))</f>
        <v>0.06</v>
      </c>
      <c r="P30" s="40">
        <f t="array" ref="P30">INDEX('Aceite Virgen Extra'!$A$259:$AAR$285,MATCH($B30,'Aceite Virgen Extra'!$A$259:$A$285,0),MATCH(P$5,'Aceite Virgen Extra'!$A$259:$AAR$259,0))</f>
        <v>0.66</v>
      </c>
    </row>
    <row r="31" spans="2:16" x14ac:dyDescent="0.3">
      <c r="B31" s="19">
        <f t="shared" si="1"/>
        <v>6.5</v>
      </c>
      <c r="C31" s="18">
        <f t="shared" si="2"/>
        <v>6.7</v>
      </c>
      <c r="E31" s="40">
        <f t="array" ref="E31">INDEX('Aceite Virgen Extra'!$A$259:$AAR$285,MATCH($B31,'Aceite Virgen Extra'!$A$259:$A$285,0),MATCH(E$5,'Aceite Virgen Extra'!$A$259:$AAR$259,0))</f>
        <v>0.31</v>
      </c>
      <c r="F31" s="40">
        <f t="array" ref="F31">INDEX('Aceite Virgen Extra'!$A$259:$AAR$285,MATCH($B31,'Aceite Virgen Extra'!$A$259:$A$285,0),MATCH(F$5,'Aceite Virgen Extra'!$A$259:$AAR$259,0))</f>
        <v>0.13</v>
      </c>
      <c r="G31" s="40">
        <f t="array" ref="G31">INDEX('Aceite Virgen Extra'!$A$259:$AAR$285,MATCH($B31,'Aceite Virgen Extra'!$A$259:$A$285,0),MATCH(G$5,'Aceite Virgen Extra'!$A$259:$AAR$259,0))</f>
        <v>0.39</v>
      </c>
      <c r="H31" s="40">
        <f t="array" ref="H31">INDEX('Aceite Virgen Extra'!$A$259:$AAR$285,MATCH($B31,'Aceite Virgen Extra'!$A$259:$A$285,0),MATCH(H$5,'Aceite Virgen Extra'!$A$259:$AAR$259,0))</f>
        <v>1.07</v>
      </c>
      <c r="I31" s="40">
        <f t="array" ref="I31">INDEX('Aceite Virgen Extra'!$A$259:$AAR$285,MATCH($B31,'Aceite Virgen Extra'!$A$259:$A$285,0),MATCH(I$5,'Aceite Virgen Extra'!$A$259:$AAR$259,0))</f>
        <v>0.77</v>
      </c>
      <c r="J31" s="40">
        <f t="array" ref="J31">INDEX('Aceite Virgen Extra'!$A$259:$AAR$285,MATCH($B31,'Aceite Virgen Extra'!$A$259:$A$285,0),MATCH(J$5,'Aceite Virgen Extra'!$A$259:$AAR$259,0))</f>
        <v>0.42000000000000004</v>
      </c>
      <c r="K31" s="40">
        <f t="array" ref="K31">INDEX('Aceite Virgen Extra'!$A$259:$AAR$285,MATCH($B31,'Aceite Virgen Extra'!$A$259:$A$285,0),MATCH(K$5,'Aceite Virgen Extra'!$A$259:$AAR$259,0))</f>
        <v>0.28000000000000003</v>
      </c>
      <c r="L31" s="40">
        <f t="array" ref="L31">INDEX('Aceite Virgen Extra'!$A$259:$AAR$285,MATCH($B31,'Aceite Virgen Extra'!$A$259:$A$285,0),MATCH(L$5,'Aceite Virgen Extra'!$A$259:$AAR$259,0))</f>
        <v>0.37000000000000005</v>
      </c>
      <c r="M31" s="40">
        <f t="array" ref="M31">INDEX('Aceite Virgen Extra'!$A$259:$AAR$285,MATCH($B31,'Aceite Virgen Extra'!$A$259:$A$285,0),MATCH(M$5,'Aceite Virgen Extra'!$A$259:$AAR$259,0))</f>
        <v>0.51</v>
      </c>
      <c r="N31" s="40">
        <f t="array" ref="N31">INDEX('Aceite Virgen Extra'!$A$259:$AAR$285,MATCH($B31,'Aceite Virgen Extra'!$A$259:$A$285,0),MATCH(N$5,'Aceite Virgen Extra'!$A$259:$AAR$259,0))</f>
        <v>0.47</v>
      </c>
      <c r="O31" s="40">
        <f t="array" ref="O31">INDEX('Aceite Virgen Extra'!$A$259:$AAR$285,MATCH($B31,'Aceite Virgen Extra'!$A$259:$A$285,0),MATCH(O$5,'Aceite Virgen Extra'!$A$259:$AAR$259,0))</f>
        <v>0.39</v>
      </c>
      <c r="P31" s="40">
        <f t="array" ref="P31">INDEX('Aceite Virgen Extra'!$A$259:$AAR$285,MATCH($B31,'Aceite Virgen Extra'!$A$259:$A$285,0),MATCH(P$5,'Aceite Virgen Extra'!$A$259:$AAR$259,0))</f>
        <v>0.73</v>
      </c>
    </row>
    <row r="32" spans="2:16" x14ac:dyDescent="0.3">
      <c r="B32" s="19">
        <f t="shared" si="1"/>
        <v>6.7</v>
      </c>
      <c r="C32" s="18">
        <f t="shared" si="2"/>
        <v>6.9</v>
      </c>
      <c r="E32" s="40">
        <f t="array" ref="E32">INDEX('Aceite Virgen Extra'!$A$259:$AAR$285,MATCH($B32,'Aceite Virgen Extra'!$A$259:$A$285,0),MATCH(E$5,'Aceite Virgen Extra'!$A$259:$AAR$259,0))</f>
        <v>0</v>
      </c>
      <c r="F32" s="40">
        <f t="array" ref="F32">INDEX('Aceite Virgen Extra'!$A$259:$AAR$285,MATCH($B32,'Aceite Virgen Extra'!$A$259:$A$285,0),MATCH(F$5,'Aceite Virgen Extra'!$A$259:$AAR$259,0))</f>
        <v>0.04</v>
      </c>
      <c r="G32" s="40">
        <f t="array" ref="G32">INDEX('Aceite Virgen Extra'!$A$259:$AAR$285,MATCH($B32,'Aceite Virgen Extra'!$A$259:$A$285,0),MATCH(G$5,'Aceite Virgen Extra'!$A$259:$AAR$259,0))</f>
        <v>0.24</v>
      </c>
      <c r="H32" s="40">
        <f t="array" ref="H32">INDEX('Aceite Virgen Extra'!$A$259:$AAR$285,MATCH($B32,'Aceite Virgen Extra'!$A$259:$A$285,0),MATCH(H$5,'Aceite Virgen Extra'!$A$259:$AAR$259,0))</f>
        <v>0.54</v>
      </c>
      <c r="I32" s="40">
        <f t="array" ref="I32">INDEX('Aceite Virgen Extra'!$A$259:$AAR$285,MATCH($B32,'Aceite Virgen Extra'!$A$259:$A$285,0),MATCH(I$5,'Aceite Virgen Extra'!$A$259:$AAR$259,0))</f>
        <v>0.16</v>
      </c>
      <c r="J32" s="40">
        <f t="array" ref="J32">INDEX('Aceite Virgen Extra'!$A$259:$AAR$285,MATCH($B32,'Aceite Virgen Extra'!$A$259:$A$285,0),MATCH(J$5,'Aceite Virgen Extra'!$A$259:$AAR$259,0))</f>
        <v>0.24</v>
      </c>
      <c r="K32" s="40">
        <f t="array" ref="K32">INDEX('Aceite Virgen Extra'!$A$259:$AAR$285,MATCH($B32,'Aceite Virgen Extra'!$A$259:$A$285,0),MATCH(K$5,'Aceite Virgen Extra'!$A$259:$AAR$259,0))</f>
        <v>0.32</v>
      </c>
      <c r="L32" s="40">
        <f t="array" ref="L32">INDEX('Aceite Virgen Extra'!$A$259:$AAR$285,MATCH($B32,'Aceite Virgen Extra'!$A$259:$A$285,0),MATCH(L$5,'Aceite Virgen Extra'!$A$259:$AAR$259,0))</f>
        <v>0.04</v>
      </c>
      <c r="M32" s="40">
        <f t="array" ref="M32">INDEX('Aceite Virgen Extra'!$A$259:$AAR$285,MATCH($B32,'Aceite Virgen Extra'!$A$259:$A$285,0),MATCH(M$5,'Aceite Virgen Extra'!$A$259:$AAR$259,0))</f>
        <v>0</v>
      </c>
      <c r="N32" s="40">
        <f t="array" ref="N32">INDEX('Aceite Virgen Extra'!$A$259:$AAR$285,MATCH($B32,'Aceite Virgen Extra'!$A$259:$A$285,0),MATCH(N$5,'Aceite Virgen Extra'!$A$259:$AAR$259,0))</f>
        <v>0.16</v>
      </c>
      <c r="O32" s="40">
        <f t="array" ref="O32">INDEX('Aceite Virgen Extra'!$A$259:$AAR$285,MATCH($B32,'Aceite Virgen Extra'!$A$259:$A$285,0),MATCH(O$5,'Aceite Virgen Extra'!$A$259:$AAR$259,0))</f>
        <v>0.2</v>
      </c>
      <c r="P32" s="40">
        <f t="array" ref="P32">INDEX('Aceite Virgen Extra'!$A$259:$AAR$285,MATCH($B32,'Aceite Virgen Extra'!$A$259:$A$285,0),MATCH(P$5,'Aceite Virgen Extra'!$A$259:$AAR$259,0))</f>
        <v>0</v>
      </c>
    </row>
    <row r="33" spans="2:16" x14ac:dyDescent="0.3">
      <c r="B33" s="54">
        <f t="shared" si="1"/>
        <v>6.9</v>
      </c>
      <c r="C33" s="18"/>
      <c r="E33" s="40">
        <f t="array" ref="E33">INDEX('Aceite Virgen Extra'!$A$259:$AAR$285,MATCH($B33,'Aceite Virgen Extra'!$A$259:$A$285,0),MATCH(E$5,'Aceite Virgen Extra'!$A$259:$AAR$259,0))</f>
        <v>6.870000000000001</v>
      </c>
      <c r="F33" s="40">
        <f t="array" ref="F33">INDEX('Aceite Virgen Extra'!$A$259:$AAR$285,MATCH($B33,'Aceite Virgen Extra'!$A$259:$A$285,0),MATCH(F$5,'Aceite Virgen Extra'!$A$259:$AAR$259,0))</f>
        <v>8.7899999999999991</v>
      </c>
      <c r="G33" s="40">
        <f t="array" ref="G33">INDEX('Aceite Virgen Extra'!$A$259:$AAR$285,MATCH($B33,'Aceite Virgen Extra'!$A$259:$A$285,0),MATCH(G$5,'Aceite Virgen Extra'!$A$259:$AAR$259,0))</f>
        <v>7.669999999999999</v>
      </c>
      <c r="H33" s="40">
        <f t="array" ref="H33">INDEX('Aceite Virgen Extra'!$A$259:$AAR$285,MATCH($B33,'Aceite Virgen Extra'!$A$259:$A$285,0),MATCH(H$5,'Aceite Virgen Extra'!$A$259:$AAR$259,0))</f>
        <v>8.2199999999999989</v>
      </c>
      <c r="I33" s="40">
        <f t="array" ref="I33">INDEX('Aceite Virgen Extra'!$A$259:$AAR$285,MATCH($B33,'Aceite Virgen Extra'!$A$259:$A$285,0),MATCH(I$5,'Aceite Virgen Extra'!$A$259:$AAR$259,0))</f>
        <v>8.8999999999999986</v>
      </c>
      <c r="J33" s="40">
        <f t="array" ref="J33">INDEX('Aceite Virgen Extra'!$A$259:$AAR$285,MATCH($B33,'Aceite Virgen Extra'!$A$259:$A$285,0),MATCH(J$5,'Aceite Virgen Extra'!$A$259:$AAR$259,0))</f>
        <v>8.4700000000000006</v>
      </c>
      <c r="K33" s="40">
        <f t="array" ref="K33">INDEX('Aceite Virgen Extra'!$A$259:$AAR$285,MATCH($B33,'Aceite Virgen Extra'!$A$259:$A$285,0),MATCH(K$5,'Aceite Virgen Extra'!$A$259:$AAR$259,0))</f>
        <v>7.67</v>
      </c>
      <c r="L33" s="40">
        <f t="array" ref="L33">INDEX('Aceite Virgen Extra'!$A$259:$AAR$285,MATCH($B33,'Aceite Virgen Extra'!$A$259:$A$285,0),MATCH(L$5,'Aceite Virgen Extra'!$A$259:$AAR$259,0))</f>
        <v>7.33</v>
      </c>
      <c r="M33" s="40">
        <f t="array" ref="M33">INDEX('Aceite Virgen Extra'!$A$259:$AAR$285,MATCH($B33,'Aceite Virgen Extra'!$A$259:$A$285,0),MATCH(M$5,'Aceite Virgen Extra'!$A$259:$AAR$259,0))</f>
        <v>10.039999999999999</v>
      </c>
      <c r="N33" s="40">
        <f t="array" ref="N33">INDEX('Aceite Virgen Extra'!$A$259:$AAR$285,MATCH($B33,'Aceite Virgen Extra'!$A$259:$A$285,0),MATCH(N$5,'Aceite Virgen Extra'!$A$259:$AAR$259,0))</f>
        <v>7.76</v>
      </c>
      <c r="O33" s="40">
        <f t="array" ref="O33">INDEX('Aceite Virgen Extra'!$A$259:$AAR$285,MATCH($B33,'Aceite Virgen Extra'!$A$259:$A$285,0),MATCH(O$5,'Aceite Virgen Extra'!$A$259:$AAR$259,0))</f>
        <v>9.64</v>
      </c>
      <c r="P33" s="40">
        <f t="array" ref="P33">INDEX('Aceite Virgen Extra'!$A$259:$AAR$285,MATCH($B33,'Aceite Virgen Extra'!$A$259:$A$285,0),MATCH(P$5,'Aceite Virgen Extra'!$A$259:$AAR$259,0))</f>
        <v>9.24</v>
      </c>
    </row>
    <row r="34" spans="2:16" x14ac:dyDescent="0.3">
      <c r="P34" s="38"/>
    </row>
    <row r="35" spans="2:16" x14ac:dyDescent="0.3">
      <c r="E35" s="40">
        <f>SUM(E10:E34)</f>
        <v>100.03</v>
      </c>
      <c r="F35" s="40">
        <f t="shared" ref="F35:P35" si="3">SUM(F10:F34)</f>
        <v>99.960000000000036</v>
      </c>
      <c r="G35" s="40">
        <f t="shared" si="3"/>
        <v>99.970000000000013</v>
      </c>
      <c r="H35" s="40">
        <f t="shared" si="3"/>
        <v>99.97999999999999</v>
      </c>
      <c r="I35" s="40">
        <f t="shared" si="3"/>
        <v>100</v>
      </c>
      <c r="J35" s="40">
        <f t="shared" si="3"/>
        <v>100.01000000000002</v>
      </c>
      <c r="K35" s="40">
        <f t="shared" si="3"/>
        <v>99.970000000000013</v>
      </c>
      <c r="L35" s="40">
        <f t="shared" si="3"/>
        <v>99.999999999999986</v>
      </c>
      <c r="M35" s="40">
        <f t="shared" si="3"/>
        <v>99.990000000000009</v>
      </c>
      <c r="N35" s="40">
        <f t="shared" si="3"/>
        <v>100.01999999999997</v>
      </c>
      <c r="O35" s="40">
        <f t="shared" si="3"/>
        <v>100</v>
      </c>
      <c r="P35" s="40">
        <f t="shared" si="3"/>
        <v>100.05</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P9" sqref="P9"/>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ABRIL 20T.España</v>
      </c>
      <c r="F5" s="39" t="str">
        <f t="shared" si="0"/>
        <v xml:space="preserve"> MAYO 20T.España</v>
      </c>
      <c r="G5" s="39" t="str">
        <f t="shared" si="0"/>
        <v xml:space="preserve"> JUNIO 20T.España</v>
      </c>
      <c r="H5" s="39" t="str">
        <f t="shared" si="0"/>
        <v xml:space="preserve"> JULIO 20T.España</v>
      </c>
      <c r="I5" s="39" t="str">
        <f t="shared" si="0"/>
        <v xml:space="preserve"> AGOSTO 20T.España</v>
      </c>
      <c r="J5" s="39" t="str">
        <f t="shared" si="0"/>
        <v xml:space="preserve"> SEPTIEMBRE 20T.España</v>
      </c>
      <c r="K5" s="39" t="str">
        <f t="shared" si="0"/>
        <v xml:space="preserve"> OCTUBRE 20T.España</v>
      </c>
      <c r="L5" s="39" t="str">
        <f t="shared" si="0"/>
        <v xml:space="preserve"> NOVIEMBRE 20T.España</v>
      </c>
      <c r="M5" s="39" t="str">
        <f t="shared" si="0"/>
        <v xml:space="preserve"> DICIEMBRE 20T.España</v>
      </c>
      <c r="N5" s="39" t="str">
        <f t="shared" si="0"/>
        <v xml:space="preserve"> ENERO 21T.España</v>
      </c>
      <c r="O5" s="39" t="str">
        <f t="shared" si="0"/>
        <v xml:space="preserve"> FEBRERO 21T.España</v>
      </c>
      <c r="P5" s="39" t="str">
        <f t="shared" si="0"/>
        <v xml:space="preserve"> MARZO 21T.España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Oliva'!$A$260:$AAR$260,,MAX(IF('Aceite de Oliva'!$A$260:$AAR$260&lt;&gt;"",COLUMN('Aceite de Oliva'!$A$260:$AAR$260)))-(7*E8))</f>
        <v xml:space="preserve"> ABRIL 20</v>
      </c>
      <c r="F9" s="6" t="str">
        <f t="array" ref="F9">INDEX('Aceite de Oliva'!$A$260:$AAR$260,,MAX(IF('Aceite de Oliva'!$A$260:$AAR$260&lt;&gt;"",COLUMN('Aceite de Oliva'!$A$260:$AAR$260)))-(7*F8))</f>
        <v xml:space="preserve"> MAYO 20</v>
      </c>
      <c r="G9" s="6" t="str">
        <f t="array" ref="G9">INDEX('Aceite de Oliva'!$A$260:$AAR$260,,MAX(IF('Aceite de Oliva'!$A$260:$AAR$260&lt;&gt;"",COLUMN('Aceite de Oliva'!$A$260:$AAR$260)))-(7*G8))</f>
        <v xml:space="preserve"> JUNIO 20</v>
      </c>
      <c r="H9" s="6" t="str">
        <f t="array" ref="H9">INDEX('Aceite de Oliva'!$A$260:$AAR$260,,MAX(IF('Aceite de Oliva'!$A$260:$AAR$260&lt;&gt;"",COLUMN('Aceite de Oliva'!$A$260:$AAR$260)))-(7*H8))</f>
        <v xml:space="preserve"> JULIO 20</v>
      </c>
      <c r="I9" s="6" t="str">
        <f t="array" ref="I9">INDEX('Aceite de Oliva'!$A$260:$AAR$260,,MAX(IF('Aceite de Oliva'!$A$260:$AAR$260&lt;&gt;"",COLUMN('Aceite de Oliva'!$A$260:$AAR$260)))-(7*I8))</f>
        <v xml:space="preserve"> AGOSTO 20</v>
      </c>
      <c r="J9" s="6" t="str">
        <f t="array" ref="J9">INDEX('Aceite de Oliva'!$A$260:$AAR$260,,MAX(IF('Aceite de Oliva'!$A$260:$AAR$260&lt;&gt;"",COLUMN('Aceite de Oliva'!$A$260:$AAR$260)))-(7*J8))</f>
        <v xml:space="preserve"> SEPTIEMBRE 20</v>
      </c>
      <c r="K9" s="6" t="str">
        <f t="array" ref="K9">INDEX('Aceite de Oliva'!$A$260:$AAR$260,,MAX(IF('Aceite de Oliva'!$A$260:$AAR$260&lt;&gt;"",COLUMN('Aceite de Oliva'!$A$260:$AAR$260)))-(7*K8))</f>
        <v xml:space="preserve"> OCTUBRE 20</v>
      </c>
      <c r="L9" s="6" t="str">
        <f t="array" ref="L9">INDEX('Aceite de Oliva'!$A$260:$AAR$260,,MAX(IF('Aceite de Oliva'!$A$260:$AAR$260&lt;&gt;"",COLUMN('Aceite de Oliva'!$A$260:$AAR$260)))-(7*L8))</f>
        <v xml:space="preserve"> NOVIEMBRE 20</v>
      </c>
      <c r="M9" s="6" t="str">
        <f t="array" ref="M9">INDEX('Aceite de Oliva'!$A$260:$AAR$260,,MAX(IF('Aceite de Oliva'!$A$260:$AAR$260&lt;&gt;"",COLUMN('Aceite de Oliva'!$A$260:$AAR$260)))-(7*M8))</f>
        <v xml:space="preserve"> DICIEMBRE 20</v>
      </c>
      <c r="N9" s="6" t="str">
        <f t="array" ref="N9">INDEX('Aceite de Oliva'!$A$260:$AAR$260,,MAX(IF('Aceite de Oliva'!$A$260:$AAR$260&lt;&gt;"",COLUMN('Aceite de Oliva'!$A$260:$AAR$260)))-(7*N8))</f>
        <v xml:space="preserve"> ENERO 21</v>
      </c>
      <c r="O9" s="6" t="str">
        <f t="array" ref="O9">INDEX('Aceite de Oliva'!$A$260:$AAR$260,,MAX(IF('Aceite de Oliva'!$A$260:$AAR$260&lt;&gt;"",COLUMN('Aceite de Oliva'!$A$260:$AAR$260)))-(7*O8))</f>
        <v xml:space="preserve"> FEBRERO 21</v>
      </c>
      <c r="P9" s="6" t="str">
        <f t="array" ref="P9">INDEX('Aceite de Oliva'!$A$260:$AAR$260,,MAX(IF('Aceite de Oliva'!$A$260:$AAR$260&lt;&gt;"",COLUMN('Aceite de Oliva'!$A$260:$AAR$260))))</f>
        <v xml:space="preserve"> MARZO 21</v>
      </c>
    </row>
    <row r="10" spans="2:17" x14ac:dyDescent="0.3">
      <c r="B10" s="15"/>
      <c r="C10" s="24">
        <v>2.2999999999999998</v>
      </c>
      <c r="E10" s="40">
        <f t="array" ref="E10">INDEX('Aceite Virgen'!$A$259:$AAR$285,MATCH($B10,'Aceite Virgen'!$A$259:$A$285,0),MATCH(E$5,'Aceite Virgen'!$A$259:$AAR$259,0))</f>
        <v>4.92</v>
      </c>
      <c r="F10" s="40">
        <f t="array" ref="F10">INDEX('Aceite Virgen'!$A$259:$AAR$285,MATCH($B10,'Aceite Virgen'!$A$259:$A$285,0),MATCH(F$5,'Aceite Virgen'!$A$259:$AAR$259,0))</f>
        <v>4.6100000000000003</v>
      </c>
      <c r="G10" s="40">
        <f t="array" ref="G10">INDEX('Aceite Virgen'!$A$259:$AAR$285,MATCH($B10,'Aceite Virgen'!$A$259:$A$285,0),MATCH(G$5,'Aceite Virgen'!$A$259:$AAR$259,0))</f>
        <v>3.6</v>
      </c>
      <c r="H10" s="40">
        <f t="array" ref="H10">INDEX('Aceite Virgen'!$A$259:$AAR$285,MATCH($B10,'Aceite Virgen'!$A$259:$A$285,0),MATCH(H$5,'Aceite Virgen'!$A$259:$AAR$259,0))</f>
        <v>4.54</v>
      </c>
      <c r="I10" s="40">
        <f t="array" ref="I10">INDEX('Aceite Virgen'!$A$259:$AAR$285,MATCH($B10,'Aceite Virgen'!$A$259:$A$285,0),MATCH(I$5,'Aceite Virgen'!$A$259:$AAR$259,0))</f>
        <v>1.5</v>
      </c>
      <c r="J10" s="40">
        <f t="array" ref="J10">INDEX('Aceite Virgen'!$A$259:$AAR$285,MATCH($B10,'Aceite Virgen'!$A$259:$A$285,0),MATCH(J$5,'Aceite Virgen'!$A$259:$AAR$259,0))</f>
        <v>4.9800000000000004</v>
      </c>
      <c r="K10" s="40">
        <f t="array" ref="K10">INDEX('Aceite Virgen'!$A$259:$AAR$285,MATCH($B10,'Aceite Virgen'!$A$259:$A$285,0),MATCH(K$5,'Aceite Virgen'!$A$259:$AAR$259,0))</f>
        <v>2.82</v>
      </c>
      <c r="L10" s="40">
        <f t="array" ref="L10">INDEX('Aceite Virgen'!$A$259:$AAR$285,MATCH($B10,'Aceite Virgen'!$A$259:$A$285,0),MATCH(L$5,'Aceite Virgen'!$A$259:$AAR$259,0))</f>
        <v>2.86</v>
      </c>
      <c r="M10" s="40">
        <f t="array" ref="M10">INDEX('Aceite Virgen'!$A$259:$AAR$285,MATCH($B10,'Aceite Virgen'!$A$259:$A$285,0),MATCH(M$5,'Aceite Virgen'!$A$259:$AAR$259,0))</f>
        <v>3.6599999999999997</v>
      </c>
      <c r="N10" s="40">
        <f t="array" ref="N10">INDEX('Aceite Virgen'!$A$259:$AAR$285,MATCH($B10,'Aceite Virgen'!$A$259:$A$285,0),MATCH(N$5,'Aceite Virgen'!$A$259:$AAR$259,0))</f>
        <v>1.94</v>
      </c>
      <c r="O10" s="40">
        <f t="array" ref="O10">INDEX('Aceite Virgen'!$A$259:$AAR$285,MATCH($B10,'Aceite Virgen'!$A$259:$A$285,0),MATCH(O$5,'Aceite Virgen'!$A$259:$AAR$259,0))</f>
        <v>3.64</v>
      </c>
      <c r="P10" s="40">
        <f t="array" ref="P10">INDEX('Aceite Virgen'!$A$259:$AAR$285,MATCH($B10,'Aceite Virgen'!$A$259:$A$285,0),MATCH(P$5,'Aceite Virgen'!$A$259:$AAR$259,0))</f>
        <v>1.22</v>
      </c>
    </row>
    <row r="11" spans="2:17" x14ac:dyDescent="0.3">
      <c r="B11" s="19">
        <f t="shared" ref="B11:B33" si="1">C10</f>
        <v>2.2999999999999998</v>
      </c>
      <c r="C11" s="18">
        <f>ROUND(B11+$C$7,2)</f>
        <v>2.4</v>
      </c>
      <c r="E11" s="40">
        <f t="array" ref="E11">INDEX('Aceite Virgen'!$A$259:$AAR$285,MATCH($B11,'Aceite Virgen'!$A$259:$A$285,0),MATCH(E$5,'Aceite Virgen'!$A$259:$AAR$259,0))</f>
        <v>10.61</v>
      </c>
      <c r="F11" s="40">
        <f t="array" ref="F11">INDEX('Aceite Virgen'!$A$259:$AAR$285,MATCH($B11,'Aceite Virgen'!$A$259:$A$285,0),MATCH(F$5,'Aceite Virgen'!$A$259:$AAR$259,0))</f>
        <v>9.01</v>
      </c>
      <c r="G11" s="40">
        <f t="array" ref="G11">INDEX('Aceite Virgen'!$A$259:$AAR$285,MATCH($B11,'Aceite Virgen'!$A$259:$A$285,0),MATCH(G$5,'Aceite Virgen'!$A$259:$AAR$259,0))</f>
        <v>9.9</v>
      </c>
      <c r="H11" s="40">
        <f t="array" ref="H11">INDEX('Aceite Virgen'!$A$259:$AAR$285,MATCH($B11,'Aceite Virgen'!$A$259:$A$285,0),MATCH(H$5,'Aceite Virgen'!$A$259:$AAR$259,0))</f>
        <v>6.2299999999999995</v>
      </c>
      <c r="I11" s="40">
        <f t="array" ref="I11">INDEX('Aceite Virgen'!$A$259:$AAR$285,MATCH($B11,'Aceite Virgen'!$A$259:$A$285,0),MATCH(I$5,'Aceite Virgen'!$A$259:$AAR$259,0))</f>
        <v>4.9800000000000004</v>
      </c>
      <c r="J11" s="40">
        <f t="array" ref="J11">INDEX('Aceite Virgen'!$A$259:$AAR$285,MATCH($B11,'Aceite Virgen'!$A$259:$A$285,0),MATCH(J$5,'Aceite Virgen'!$A$259:$AAR$259,0))</f>
        <v>7.73</v>
      </c>
      <c r="K11" s="40">
        <f t="array" ref="K11">INDEX('Aceite Virgen'!$A$259:$AAR$285,MATCH($B11,'Aceite Virgen'!$A$259:$A$285,0),MATCH(K$5,'Aceite Virgen'!$A$259:$AAR$259,0))</f>
        <v>6.34</v>
      </c>
      <c r="L11" s="40">
        <f t="array" ref="L11">INDEX('Aceite Virgen'!$A$259:$AAR$285,MATCH($B11,'Aceite Virgen'!$A$259:$A$285,0),MATCH(L$5,'Aceite Virgen'!$A$259:$AAR$259,0))</f>
        <v>11.42</v>
      </c>
      <c r="M11" s="40">
        <f t="array" ref="M11">INDEX('Aceite Virgen'!$A$259:$AAR$285,MATCH($B11,'Aceite Virgen'!$A$259:$A$285,0),MATCH(M$5,'Aceite Virgen'!$A$259:$AAR$259,0))</f>
        <v>3.68</v>
      </c>
      <c r="N11" s="40">
        <f t="array" ref="N11">INDEX('Aceite Virgen'!$A$259:$AAR$285,MATCH($B11,'Aceite Virgen'!$A$259:$A$285,0),MATCH(N$5,'Aceite Virgen'!$A$259:$AAR$259,0))</f>
        <v>1.9</v>
      </c>
      <c r="O11" s="40">
        <f t="array" ref="O11">INDEX('Aceite Virgen'!$A$259:$AAR$285,MATCH($B11,'Aceite Virgen'!$A$259:$A$285,0),MATCH(O$5,'Aceite Virgen'!$A$259:$AAR$259,0))</f>
        <v>0.9</v>
      </c>
      <c r="P11" s="40">
        <f t="array" ref="P11">INDEX('Aceite Virgen'!$A$259:$AAR$285,MATCH($B11,'Aceite Virgen'!$A$259:$A$285,0),MATCH(P$5,'Aceite Virgen'!$A$259:$AAR$259,0))</f>
        <v>0.19</v>
      </c>
    </row>
    <row r="12" spans="2:17" x14ac:dyDescent="0.3">
      <c r="B12" s="19">
        <f t="shared" si="1"/>
        <v>2.4</v>
      </c>
      <c r="C12" s="18">
        <f t="shared" ref="C12:C32" si="2">ROUND(B12+$C$7,2)</f>
        <v>2.5</v>
      </c>
      <c r="E12" s="40">
        <f t="array" ref="E12">INDEX('Aceite Virgen'!$A$259:$AAR$285,MATCH($B12,'Aceite Virgen'!$A$259:$A$285,0),MATCH(E$5,'Aceite Virgen'!$A$259:$AAR$259,0))</f>
        <v>4.75</v>
      </c>
      <c r="F12" s="40">
        <f t="array" ref="F12">INDEX('Aceite Virgen'!$A$259:$AAR$285,MATCH($B12,'Aceite Virgen'!$A$259:$A$285,0),MATCH(F$5,'Aceite Virgen'!$A$259:$AAR$259,0))</f>
        <v>5.17</v>
      </c>
      <c r="G12" s="40">
        <f t="array" ref="G12">INDEX('Aceite Virgen'!$A$259:$AAR$285,MATCH($B12,'Aceite Virgen'!$A$259:$A$285,0),MATCH(G$5,'Aceite Virgen'!$A$259:$AAR$259,0))</f>
        <v>9.69</v>
      </c>
      <c r="H12" s="40">
        <f t="array" ref="H12">INDEX('Aceite Virgen'!$A$259:$AAR$285,MATCH($B12,'Aceite Virgen'!$A$259:$A$285,0),MATCH(H$5,'Aceite Virgen'!$A$259:$AAR$259,0))</f>
        <v>9.3000000000000007</v>
      </c>
      <c r="I12" s="40">
        <f t="array" ref="I12">INDEX('Aceite Virgen'!$A$259:$AAR$285,MATCH($B12,'Aceite Virgen'!$A$259:$A$285,0),MATCH(I$5,'Aceite Virgen'!$A$259:$AAR$259,0))</f>
        <v>15.209999999999999</v>
      </c>
      <c r="J12" s="40">
        <f t="array" ref="J12">INDEX('Aceite Virgen'!$A$259:$AAR$285,MATCH($B12,'Aceite Virgen'!$A$259:$A$285,0),MATCH(J$5,'Aceite Virgen'!$A$259:$AAR$259,0))</f>
        <v>5.99</v>
      </c>
      <c r="K12" s="40">
        <f t="array" ref="K12">INDEX('Aceite Virgen'!$A$259:$AAR$285,MATCH($B12,'Aceite Virgen'!$A$259:$A$285,0),MATCH(K$5,'Aceite Virgen'!$A$259:$AAR$259,0))</f>
        <v>14.629999999999999</v>
      </c>
      <c r="L12" s="40">
        <f t="array" ref="L12">INDEX('Aceite Virgen'!$A$259:$AAR$285,MATCH($B12,'Aceite Virgen'!$A$259:$A$285,0),MATCH(L$5,'Aceite Virgen'!$A$259:$AAR$259,0))</f>
        <v>8.2200000000000006</v>
      </c>
      <c r="M12" s="40">
        <f t="array" ref="M12">INDEX('Aceite Virgen'!$A$259:$AAR$285,MATCH($B12,'Aceite Virgen'!$A$259:$A$285,0),MATCH(M$5,'Aceite Virgen'!$A$259:$AAR$259,0))</f>
        <v>9.65</v>
      </c>
      <c r="N12" s="40">
        <f t="array" ref="N12">INDEX('Aceite Virgen'!$A$259:$AAR$285,MATCH($B12,'Aceite Virgen'!$A$259:$A$285,0),MATCH(N$5,'Aceite Virgen'!$A$259:$AAR$259,0))</f>
        <v>10.69</v>
      </c>
      <c r="O12" s="40">
        <f t="array" ref="O12">INDEX('Aceite Virgen'!$A$259:$AAR$285,MATCH($B12,'Aceite Virgen'!$A$259:$A$285,0),MATCH(O$5,'Aceite Virgen'!$A$259:$AAR$259,0))</f>
        <v>11.23</v>
      </c>
      <c r="P12" s="40">
        <f t="array" ref="P12">INDEX('Aceite Virgen'!$A$259:$AAR$285,MATCH($B12,'Aceite Virgen'!$A$259:$A$285,0),MATCH(P$5,'Aceite Virgen'!$A$259:$AAR$259,0))</f>
        <v>11.47</v>
      </c>
    </row>
    <row r="13" spans="2:17" x14ac:dyDescent="0.3">
      <c r="B13" s="19">
        <f t="shared" si="1"/>
        <v>2.5</v>
      </c>
      <c r="C13" s="18">
        <f t="shared" si="2"/>
        <v>2.6</v>
      </c>
      <c r="E13" s="40">
        <f t="array" ref="E13">INDEX('Aceite Virgen'!$A$259:$AAR$285,MATCH($B13,'Aceite Virgen'!$A$259:$A$285,0),MATCH(E$5,'Aceite Virgen'!$A$259:$AAR$259,0))</f>
        <v>2.69</v>
      </c>
      <c r="F13" s="40">
        <f t="array" ref="F13">INDEX('Aceite Virgen'!$A$259:$AAR$285,MATCH($B13,'Aceite Virgen'!$A$259:$A$285,0),MATCH(F$5,'Aceite Virgen'!$A$259:$AAR$259,0))</f>
        <v>4.38</v>
      </c>
      <c r="G13" s="40">
        <f t="array" ref="G13">INDEX('Aceite Virgen'!$A$259:$AAR$285,MATCH($B13,'Aceite Virgen'!$A$259:$A$285,0),MATCH(G$5,'Aceite Virgen'!$A$259:$AAR$259,0))</f>
        <v>14.59</v>
      </c>
      <c r="H13" s="40">
        <f t="array" ref="H13">INDEX('Aceite Virgen'!$A$259:$AAR$285,MATCH($B13,'Aceite Virgen'!$A$259:$A$285,0),MATCH(H$5,'Aceite Virgen'!$A$259:$AAR$259,0))</f>
        <v>19.63</v>
      </c>
      <c r="I13" s="40">
        <f t="array" ref="I13">INDEX('Aceite Virgen'!$A$259:$AAR$285,MATCH($B13,'Aceite Virgen'!$A$259:$A$285,0),MATCH(I$5,'Aceite Virgen'!$A$259:$AAR$259,0))</f>
        <v>20.6</v>
      </c>
      <c r="J13" s="40">
        <f t="array" ref="J13">INDEX('Aceite Virgen'!$A$259:$AAR$285,MATCH($B13,'Aceite Virgen'!$A$259:$A$285,0),MATCH(J$5,'Aceite Virgen'!$A$259:$AAR$259,0))</f>
        <v>17.959999999999997</v>
      </c>
      <c r="K13" s="40">
        <f t="array" ref="K13">INDEX('Aceite Virgen'!$A$259:$AAR$285,MATCH($B13,'Aceite Virgen'!$A$259:$A$285,0),MATCH(K$5,'Aceite Virgen'!$A$259:$AAR$259,0))</f>
        <v>20.279999999999998</v>
      </c>
      <c r="L13" s="40">
        <f t="array" ref="L13">INDEX('Aceite Virgen'!$A$259:$AAR$285,MATCH($B13,'Aceite Virgen'!$A$259:$A$285,0),MATCH(L$5,'Aceite Virgen'!$A$259:$AAR$259,0))</f>
        <v>19.22</v>
      </c>
      <c r="M13" s="40">
        <f t="array" ref="M13">INDEX('Aceite Virgen'!$A$259:$AAR$285,MATCH($B13,'Aceite Virgen'!$A$259:$A$285,0),MATCH(M$5,'Aceite Virgen'!$A$259:$AAR$259,0))</f>
        <v>20.43</v>
      </c>
      <c r="N13" s="40">
        <f t="array" ref="N13">INDEX('Aceite Virgen'!$A$259:$AAR$285,MATCH($B13,'Aceite Virgen'!$A$259:$A$285,0),MATCH(N$5,'Aceite Virgen'!$A$259:$AAR$259,0))</f>
        <v>17.55</v>
      </c>
      <c r="O13" s="40">
        <f t="array" ref="O13">INDEX('Aceite Virgen'!$A$259:$AAR$285,MATCH($B13,'Aceite Virgen'!$A$259:$A$285,0),MATCH(O$5,'Aceite Virgen'!$A$259:$AAR$259,0))</f>
        <v>21.71</v>
      </c>
      <c r="P13" s="40">
        <f t="array" ref="P13">INDEX('Aceite Virgen'!$A$259:$AAR$285,MATCH($B13,'Aceite Virgen'!$A$259:$A$285,0),MATCH(P$5,'Aceite Virgen'!$A$259:$AAR$259,0))</f>
        <v>25.07</v>
      </c>
    </row>
    <row r="14" spans="2:17" x14ac:dyDescent="0.3">
      <c r="B14" s="19">
        <f t="shared" si="1"/>
        <v>2.6</v>
      </c>
      <c r="C14" s="18">
        <f t="shared" si="2"/>
        <v>2.7</v>
      </c>
      <c r="E14" s="40">
        <f t="array" ref="E14">INDEX('Aceite Virgen'!$A$259:$AAR$285,MATCH($B14,'Aceite Virgen'!$A$259:$A$285,0),MATCH(E$5,'Aceite Virgen'!$A$259:$AAR$259,0))</f>
        <v>22.24</v>
      </c>
      <c r="F14" s="40">
        <f t="array" ref="F14">INDEX('Aceite Virgen'!$A$259:$AAR$285,MATCH($B14,'Aceite Virgen'!$A$259:$A$285,0),MATCH(F$5,'Aceite Virgen'!$A$259:$AAR$259,0))</f>
        <v>25.91</v>
      </c>
      <c r="G14" s="40">
        <f t="array" ref="G14">INDEX('Aceite Virgen'!$A$259:$AAR$285,MATCH($B14,'Aceite Virgen'!$A$259:$A$285,0),MATCH(G$5,'Aceite Virgen'!$A$259:$AAR$259,0))</f>
        <v>11.22</v>
      </c>
      <c r="H14" s="40">
        <f t="array" ref="H14">INDEX('Aceite Virgen'!$A$259:$AAR$285,MATCH($B14,'Aceite Virgen'!$A$259:$A$285,0),MATCH(H$5,'Aceite Virgen'!$A$259:$AAR$259,0))</f>
        <v>3.2199999999999998</v>
      </c>
      <c r="I14" s="40">
        <f t="array" ref="I14">INDEX('Aceite Virgen'!$A$259:$AAR$285,MATCH($B14,'Aceite Virgen'!$A$259:$A$285,0),MATCH(I$5,'Aceite Virgen'!$A$259:$AAR$259,0))</f>
        <v>2.8</v>
      </c>
      <c r="J14" s="40">
        <f t="array" ref="J14">INDEX('Aceite Virgen'!$A$259:$AAR$285,MATCH($B14,'Aceite Virgen'!$A$259:$A$285,0),MATCH(J$5,'Aceite Virgen'!$A$259:$AAR$259,0))</f>
        <v>2.58</v>
      </c>
      <c r="K14" s="40">
        <f t="array" ref="K14">INDEX('Aceite Virgen'!$A$259:$AAR$285,MATCH($B14,'Aceite Virgen'!$A$259:$A$285,0),MATCH(K$5,'Aceite Virgen'!$A$259:$AAR$259,0))</f>
        <v>2.96</v>
      </c>
      <c r="L14" s="40">
        <f t="array" ref="L14">INDEX('Aceite Virgen'!$A$259:$AAR$285,MATCH($B14,'Aceite Virgen'!$A$259:$A$285,0),MATCH(L$5,'Aceite Virgen'!$A$259:$AAR$259,0))</f>
        <v>2.9499999999999997</v>
      </c>
      <c r="M14" s="40">
        <f t="array" ref="M14">INDEX('Aceite Virgen'!$A$259:$AAR$285,MATCH($B14,'Aceite Virgen'!$A$259:$A$285,0),MATCH(M$5,'Aceite Virgen'!$A$259:$AAR$259,0))</f>
        <v>1.43</v>
      </c>
      <c r="N14" s="40">
        <f t="array" ref="N14">INDEX('Aceite Virgen'!$A$259:$AAR$285,MATCH($B14,'Aceite Virgen'!$A$259:$A$285,0),MATCH(N$5,'Aceite Virgen'!$A$259:$AAR$259,0))</f>
        <v>1.62</v>
      </c>
      <c r="O14" s="40">
        <f t="array" ref="O14">INDEX('Aceite Virgen'!$A$259:$AAR$285,MATCH($B14,'Aceite Virgen'!$A$259:$A$285,0),MATCH(O$5,'Aceite Virgen'!$A$259:$AAR$259,0))</f>
        <v>6.52</v>
      </c>
      <c r="P14" s="40">
        <f t="array" ref="P14">INDEX('Aceite Virgen'!$A$259:$AAR$285,MATCH($B14,'Aceite Virgen'!$A$259:$A$285,0),MATCH(P$5,'Aceite Virgen'!$A$259:$AAR$259,0))</f>
        <v>5.66</v>
      </c>
    </row>
    <row r="15" spans="2:17" x14ac:dyDescent="0.3">
      <c r="B15" s="19">
        <f t="shared" si="1"/>
        <v>2.7</v>
      </c>
      <c r="C15" s="18">
        <f t="shared" si="2"/>
        <v>2.8</v>
      </c>
      <c r="E15" s="40">
        <f t="array" ref="E15">INDEX('Aceite Virgen'!$A$259:$AAR$285,MATCH($B15,'Aceite Virgen'!$A$259:$A$285,0),MATCH(E$5,'Aceite Virgen'!$A$259:$AAR$259,0))</f>
        <v>5.21</v>
      </c>
      <c r="F15" s="40">
        <f t="array" ref="F15">INDEX('Aceite Virgen'!$A$259:$AAR$285,MATCH($B15,'Aceite Virgen'!$A$259:$A$285,0),MATCH(F$5,'Aceite Virgen'!$A$259:$AAR$259,0))</f>
        <v>9.2899999999999991</v>
      </c>
      <c r="G15" s="40">
        <f t="array" ref="G15">INDEX('Aceite Virgen'!$A$259:$AAR$285,MATCH($B15,'Aceite Virgen'!$A$259:$A$285,0),MATCH(G$5,'Aceite Virgen'!$A$259:$AAR$259,0))</f>
        <v>5.76</v>
      </c>
      <c r="H15" s="40">
        <f t="array" ref="H15">INDEX('Aceite Virgen'!$A$259:$AAR$285,MATCH($B15,'Aceite Virgen'!$A$259:$A$285,0),MATCH(H$5,'Aceite Virgen'!$A$259:$AAR$259,0))</f>
        <v>1.1000000000000001</v>
      </c>
      <c r="I15" s="40">
        <f t="array" ref="I15">INDEX('Aceite Virgen'!$A$259:$AAR$285,MATCH($B15,'Aceite Virgen'!$A$259:$A$285,0),MATCH(I$5,'Aceite Virgen'!$A$259:$AAR$259,0))</f>
        <v>4.3600000000000003</v>
      </c>
      <c r="J15" s="40">
        <f t="array" ref="J15">INDEX('Aceite Virgen'!$A$259:$AAR$285,MATCH($B15,'Aceite Virgen'!$A$259:$A$285,0),MATCH(J$5,'Aceite Virgen'!$A$259:$AAR$259,0))</f>
        <v>8.7200000000000006</v>
      </c>
      <c r="K15" s="40">
        <f t="array" ref="K15">INDEX('Aceite Virgen'!$A$259:$AAR$285,MATCH($B15,'Aceite Virgen'!$A$259:$A$285,0),MATCH(K$5,'Aceite Virgen'!$A$259:$AAR$259,0))</f>
        <v>2.36</v>
      </c>
      <c r="L15" s="40">
        <f t="array" ref="L15">INDEX('Aceite Virgen'!$A$259:$AAR$285,MATCH($B15,'Aceite Virgen'!$A$259:$A$285,0),MATCH(L$5,'Aceite Virgen'!$A$259:$AAR$259,0))</f>
        <v>1.58</v>
      </c>
      <c r="M15" s="40">
        <f t="array" ref="M15">INDEX('Aceite Virgen'!$A$259:$AAR$285,MATCH($B15,'Aceite Virgen'!$A$259:$A$285,0),MATCH(M$5,'Aceite Virgen'!$A$259:$AAR$259,0))</f>
        <v>0.96000000000000008</v>
      </c>
      <c r="N15" s="40">
        <f t="array" ref="N15">INDEX('Aceite Virgen'!$A$259:$AAR$285,MATCH($B15,'Aceite Virgen'!$A$259:$A$285,0),MATCH(N$5,'Aceite Virgen'!$A$259:$AAR$259,0))</f>
        <v>2.0099999999999998</v>
      </c>
      <c r="O15" s="40">
        <f t="array" ref="O15">INDEX('Aceite Virgen'!$A$259:$AAR$285,MATCH($B15,'Aceite Virgen'!$A$259:$A$285,0),MATCH(O$5,'Aceite Virgen'!$A$259:$AAR$259,0))</f>
        <v>2.9400000000000004</v>
      </c>
      <c r="P15" s="40">
        <f t="array" ref="P15">INDEX('Aceite Virgen'!$A$259:$AAR$285,MATCH($B15,'Aceite Virgen'!$A$259:$A$285,0),MATCH(P$5,'Aceite Virgen'!$A$259:$AAR$259,0))</f>
        <v>3.83</v>
      </c>
    </row>
    <row r="16" spans="2:17" x14ac:dyDescent="0.3">
      <c r="B16" s="19">
        <f t="shared" si="1"/>
        <v>2.8</v>
      </c>
      <c r="C16" s="18">
        <f t="shared" si="2"/>
        <v>2.9</v>
      </c>
      <c r="E16" s="40">
        <f t="array" ref="E16">INDEX('Aceite Virgen'!$A$259:$AAR$285,MATCH($B16,'Aceite Virgen'!$A$259:$A$285,0),MATCH(E$5,'Aceite Virgen'!$A$259:$AAR$259,0))</f>
        <v>2.9000000000000004</v>
      </c>
      <c r="F16" s="40">
        <f t="array" ref="F16">INDEX('Aceite Virgen'!$A$259:$AAR$285,MATCH($B16,'Aceite Virgen'!$A$259:$A$285,0),MATCH(F$5,'Aceite Virgen'!$A$259:$AAR$259,0))</f>
        <v>0.49</v>
      </c>
      <c r="G16" s="40">
        <f t="array" ref="G16">INDEX('Aceite Virgen'!$A$259:$AAR$285,MATCH($B16,'Aceite Virgen'!$A$259:$A$285,0),MATCH(G$5,'Aceite Virgen'!$A$259:$AAR$259,0))</f>
        <v>0.72</v>
      </c>
      <c r="H16" s="40">
        <f t="array" ref="H16">INDEX('Aceite Virgen'!$A$259:$AAR$285,MATCH($B16,'Aceite Virgen'!$A$259:$A$285,0),MATCH(H$5,'Aceite Virgen'!$A$259:$AAR$259,0))</f>
        <v>2.0699999999999998</v>
      </c>
      <c r="I16" s="40">
        <f t="array" ref="I16">INDEX('Aceite Virgen'!$A$259:$AAR$285,MATCH($B16,'Aceite Virgen'!$A$259:$A$285,0),MATCH(I$5,'Aceite Virgen'!$A$259:$AAR$259,0))</f>
        <v>0.99</v>
      </c>
      <c r="J16" s="40">
        <f t="array" ref="J16">INDEX('Aceite Virgen'!$A$259:$AAR$285,MATCH($B16,'Aceite Virgen'!$A$259:$A$285,0),MATCH(J$5,'Aceite Virgen'!$A$259:$AAR$259,0))</f>
        <v>1.25</v>
      </c>
      <c r="K16" s="40">
        <f t="array" ref="K16">INDEX('Aceite Virgen'!$A$259:$AAR$285,MATCH($B16,'Aceite Virgen'!$A$259:$A$285,0),MATCH(K$5,'Aceite Virgen'!$A$259:$AAR$259,0))</f>
        <v>3.09</v>
      </c>
      <c r="L16" s="40">
        <f t="array" ref="L16">INDEX('Aceite Virgen'!$A$259:$AAR$285,MATCH($B16,'Aceite Virgen'!$A$259:$A$285,0),MATCH(L$5,'Aceite Virgen'!$A$259:$AAR$259,0))</f>
        <v>0</v>
      </c>
      <c r="M16" s="40">
        <f t="array" ref="M16">INDEX('Aceite Virgen'!$A$259:$AAR$285,MATCH($B16,'Aceite Virgen'!$A$259:$A$285,0),MATCH(M$5,'Aceite Virgen'!$A$259:$AAR$259,0))</f>
        <v>0.73</v>
      </c>
      <c r="N16" s="40">
        <f t="array" ref="N16">INDEX('Aceite Virgen'!$A$259:$AAR$285,MATCH($B16,'Aceite Virgen'!$A$259:$A$285,0),MATCH(N$5,'Aceite Virgen'!$A$259:$AAR$259,0))</f>
        <v>2.5700000000000003</v>
      </c>
      <c r="O16" s="40">
        <f t="array" ref="O16">INDEX('Aceite Virgen'!$A$259:$AAR$285,MATCH($B16,'Aceite Virgen'!$A$259:$A$285,0),MATCH(O$5,'Aceite Virgen'!$A$259:$AAR$259,0))</f>
        <v>5.8500000000000005</v>
      </c>
      <c r="P16" s="40">
        <f t="array" ref="P16">INDEX('Aceite Virgen'!$A$259:$AAR$285,MATCH($B16,'Aceite Virgen'!$A$259:$A$285,0),MATCH(P$5,'Aceite Virgen'!$A$259:$AAR$259,0))</f>
        <v>4.0599999999999996</v>
      </c>
    </row>
    <row r="17" spans="2:16" x14ac:dyDescent="0.3">
      <c r="B17" s="19">
        <f t="shared" si="1"/>
        <v>2.9</v>
      </c>
      <c r="C17" s="18">
        <f t="shared" si="2"/>
        <v>3</v>
      </c>
      <c r="E17" s="40">
        <f t="array" ref="E17">INDEX('Aceite Virgen'!$A$259:$AAR$285,MATCH($B17,'Aceite Virgen'!$A$259:$A$285,0),MATCH(E$5,'Aceite Virgen'!$A$259:$AAR$259,0))</f>
        <v>0.71</v>
      </c>
      <c r="F17" s="40">
        <f t="array" ref="F17">INDEX('Aceite Virgen'!$A$259:$AAR$285,MATCH($B17,'Aceite Virgen'!$A$259:$A$285,0),MATCH(F$5,'Aceite Virgen'!$A$259:$AAR$259,0))</f>
        <v>2.4699999999999998</v>
      </c>
      <c r="G17" s="40">
        <f t="array" ref="G17">INDEX('Aceite Virgen'!$A$259:$AAR$285,MATCH($B17,'Aceite Virgen'!$A$259:$A$285,0),MATCH(G$5,'Aceite Virgen'!$A$259:$AAR$259,0))</f>
        <v>2.9299999999999997</v>
      </c>
      <c r="H17" s="40">
        <f t="array" ref="H17">INDEX('Aceite Virgen'!$A$259:$AAR$285,MATCH($B17,'Aceite Virgen'!$A$259:$A$285,0),MATCH(H$5,'Aceite Virgen'!$A$259:$AAR$259,0))</f>
        <v>5.2899999999999991</v>
      </c>
      <c r="I17" s="40">
        <f t="array" ref="I17">INDEX('Aceite Virgen'!$A$259:$AAR$285,MATCH($B17,'Aceite Virgen'!$A$259:$A$285,0),MATCH(I$5,'Aceite Virgen'!$A$259:$AAR$259,0))</f>
        <v>3.7</v>
      </c>
      <c r="J17" s="40">
        <f t="array" ref="J17">INDEX('Aceite Virgen'!$A$259:$AAR$285,MATCH($B17,'Aceite Virgen'!$A$259:$A$285,0),MATCH(J$5,'Aceite Virgen'!$A$259:$AAR$259,0))</f>
        <v>2.21</v>
      </c>
      <c r="K17" s="40">
        <f t="array" ref="K17">INDEX('Aceite Virgen'!$A$259:$AAR$285,MATCH($B17,'Aceite Virgen'!$A$259:$A$285,0),MATCH(K$5,'Aceite Virgen'!$A$259:$AAR$259,0))</f>
        <v>0.89</v>
      </c>
      <c r="L17" s="40">
        <f t="array" ref="L17">INDEX('Aceite Virgen'!$A$259:$AAR$285,MATCH($B17,'Aceite Virgen'!$A$259:$A$285,0),MATCH(L$5,'Aceite Virgen'!$A$259:$AAR$259,0))</f>
        <v>1.06</v>
      </c>
      <c r="M17" s="40">
        <f t="array" ref="M17">INDEX('Aceite Virgen'!$A$259:$AAR$285,MATCH($B17,'Aceite Virgen'!$A$259:$A$285,0),MATCH(M$5,'Aceite Virgen'!$A$259:$AAR$259,0))</f>
        <v>1.37</v>
      </c>
      <c r="N17" s="40">
        <f t="array" ref="N17">INDEX('Aceite Virgen'!$A$259:$AAR$285,MATCH($B17,'Aceite Virgen'!$A$259:$A$285,0),MATCH(N$5,'Aceite Virgen'!$A$259:$AAR$259,0))</f>
        <v>26.529999999999998</v>
      </c>
      <c r="O17" s="40">
        <f t="array" ref="O17">INDEX('Aceite Virgen'!$A$259:$AAR$285,MATCH($B17,'Aceite Virgen'!$A$259:$A$285,0),MATCH(O$5,'Aceite Virgen'!$A$259:$AAR$259,0))</f>
        <v>25.79</v>
      </c>
      <c r="P17" s="40">
        <f t="array" ref="P17">INDEX('Aceite Virgen'!$A$259:$AAR$285,MATCH($B17,'Aceite Virgen'!$A$259:$A$285,0),MATCH(P$5,'Aceite Virgen'!$A$259:$AAR$259,0))</f>
        <v>25.78</v>
      </c>
    </row>
    <row r="18" spans="2:16" x14ac:dyDescent="0.3">
      <c r="B18" s="19">
        <f t="shared" si="1"/>
        <v>3</v>
      </c>
      <c r="C18" s="18">
        <f t="shared" si="2"/>
        <v>3.1</v>
      </c>
      <c r="E18" s="40">
        <f t="array" ref="E18">INDEX('Aceite Virgen'!$A$259:$AAR$285,MATCH($B18,'Aceite Virgen'!$A$259:$A$285,0),MATCH(E$5,'Aceite Virgen'!$A$259:$AAR$259,0))</f>
        <v>2.8</v>
      </c>
      <c r="F18" s="40">
        <f t="array" ref="F18">INDEX('Aceite Virgen'!$A$259:$AAR$285,MATCH($B18,'Aceite Virgen'!$A$259:$A$285,0),MATCH(F$5,'Aceite Virgen'!$A$259:$AAR$259,0))</f>
        <v>3.34</v>
      </c>
      <c r="G18" s="40">
        <f t="array" ref="G18">INDEX('Aceite Virgen'!$A$259:$AAR$285,MATCH($B18,'Aceite Virgen'!$A$259:$A$285,0),MATCH(G$5,'Aceite Virgen'!$A$259:$AAR$259,0))</f>
        <v>1.53</v>
      </c>
      <c r="H18" s="40">
        <f t="array" ref="H18">INDEX('Aceite Virgen'!$A$259:$AAR$285,MATCH($B18,'Aceite Virgen'!$A$259:$A$285,0),MATCH(H$5,'Aceite Virgen'!$A$259:$AAR$259,0))</f>
        <v>1.6099999999999999</v>
      </c>
      <c r="I18" s="40">
        <f t="array" ref="I18">INDEX('Aceite Virgen'!$A$259:$AAR$285,MATCH($B18,'Aceite Virgen'!$A$259:$A$285,0),MATCH(I$5,'Aceite Virgen'!$A$259:$AAR$259,0))</f>
        <v>3.64</v>
      </c>
      <c r="J18" s="40">
        <f t="array" ref="J18">INDEX('Aceite Virgen'!$A$259:$AAR$285,MATCH($B18,'Aceite Virgen'!$A$259:$A$285,0),MATCH(J$5,'Aceite Virgen'!$A$259:$AAR$259,0))</f>
        <v>5.7299999999999995</v>
      </c>
      <c r="K18" s="40">
        <f t="array" ref="K18">INDEX('Aceite Virgen'!$A$259:$AAR$285,MATCH($B18,'Aceite Virgen'!$A$259:$A$285,0),MATCH(K$5,'Aceite Virgen'!$A$259:$AAR$259,0))</f>
        <v>2.97</v>
      </c>
      <c r="L18" s="40">
        <f t="array" ref="L18">INDEX('Aceite Virgen'!$A$259:$AAR$285,MATCH($B18,'Aceite Virgen'!$A$259:$A$285,0),MATCH(L$5,'Aceite Virgen'!$A$259:$AAR$259,0))</f>
        <v>6.2</v>
      </c>
      <c r="M18" s="40">
        <f t="array" ref="M18">INDEX('Aceite Virgen'!$A$259:$AAR$285,MATCH($B18,'Aceite Virgen'!$A$259:$A$285,0),MATCH(M$5,'Aceite Virgen'!$A$259:$AAR$259,0))</f>
        <v>8</v>
      </c>
      <c r="N18" s="40">
        <f t="array" ref="N18">INDEX('Aceite Virgen'!$A$259:$AAR$285,MATCH($B18,'Aceite Virgen'!$A$259:$A$285,0),MATCH(N$5,'Aceite Virgen'!$A$259:$AAR$259,0))</f>
        <v>8.39</v>
      </c>
      <c r="O18" s="40">
        <f t="array" ref="O18">INDEX('Aceite Virgen'!$A$259:$AAR$285,MATCH($B18,'Aceite Virgen'!$A$259:$A$285,0),MATCH(O$5,'Aceite Virgen'!$A$259:$AAR$259,0))</f>
        <v>1.6</v>
      </c>
      <c r="P18" s="40">
        <f t="array" ref="P18">INDEX('Aceite Virgen'!$A$259:$AAR$285,MATCH($B18,'Aceite Virgen'!$A$259:$A$285,0),MATCH(P$5,'Aceite Virgen'!$A$259:$AAR$259,0))</f>
        <v>1.3099999999999998</v>
      </c>
    </row>
    <row r="19" spans="2:16" x14ac:dyDescent="0.3">
      <c r="B19" s="19">
        <f t="shared" si="1"/>
        <v>3.1</v>
      </c>
      <c r="C19" s="18">
        <f t="shared" si="2"/>
        <v>3.2</v>
      </c>
      <c r="E19" s="40">
        <f t="array" ref="E19">INDEX('Aceite Virgen'!$A$259:$AAR$285,MATCH($B19,'Aceite Virgen'!$A$259:$A$285,0),MATCH(E$5,'Aceite Virgen'!$A$259:$AAR$259,0))</f>
        <v>25.700000000000003</v>
      </c>
      <c r="F19" s="40">
        <f t="array" ref="F19">INDEX('Aceite Virgen'!$A$259:$AAR$285,MATCH($B19,'Aceite Virgen'!$A$259:$A$285,0),MATCH(F$5,'Aceite Virgen'!$A$259:$AAR$259,0))</f>
        <v>19.619999999999997</v>
      </c>
      <c r="G19" s="40">
        <f t="array" ref="G19">INDEX('Aceite Virgen'!$A$259:$AAR$285,MATCH($B19,'Aceite Virgen'!$A$259:$A$285,0),MATCH(G$5,'Aceite Virgen'!$A$259:$AAR$259,0))</f>
        <v>21.34</v>
      </c>
      <c r="H19" s="40">
        <f t="array" ref="H19">INDEX('Aceite Virgen'!$A$259:$AAR$285,MATCH($B19,'Aceite Virgen'!$A$259:$A$285,0),MATCH(H$5,'Aceite Virgen'!$A$259:$AAR$259,0))</f>
        <v>24.470000000000002</v>
      </c>
      <c r="I19" s="40">
        <f t="array" ref="I19">INDEX('Aceite Virgen'!$A$259:$AAR$285,MATCH($B19,'Aceite Virgen'!$A$259:$A$285,0),MATCH(I$5,'Aceite Virgen'!$A$259:$AAR$259,0))</f>
        <v>23.400000000000002</v>
      </c>
      <c r="J19" s="40">
        <f t="array" ref="J19">INDEX('Aceite Virgen'!$A$259:$AAR$285,MATCH($B19,'Aceite Virgen'!$A$259:$A$285,0),MATCH(J$5,'Aceite Virgen'!$A$259:$AAR$259,0))</f>
        <v>21.959999999999997</v>
      </c>
      <c r="K19" s="40">
        <f t="array" ref="K19">INDEX('Aceite Virgen'!$A$259:$AAR$285,MATCH($B19,'Aceite Virgen'!$A$259:$A$285,0),MATCH(K$5,'Aceite Virgen'!$A$259:$AAR$259,0))</f>
        <v>26.07</v>
      </c>
      <c r="L19" s="40">
        <f t="array" ref="L19">INDEX('Aceite Virgen'!$A$259:$AAR$285,MATCH($B19,'Aceite Virgen'!$A$259:$A$285,0),MATCH(L$5,'Aceite Virgen'!$A$259:$AAR$259,0))</f>
        <v>25.78</v>
      </c>
      <c r="M19" s="40">
        <f t="array" ref="M19">INDEX('Aceite Virgen'!$A$259:$AAR$285,MATCH($B19,'Aceite Virgen'!$A$259:$A$285,0),MATCH(M$5,'Aceite Virgen'!$A$259:$AAR$259,0))</f>
        <v>27.09</v>
      </c>
      <c r="N19" s="40">
        <f t="array" ref="N19">INDEX('Aceite Virgen'!$A$259:$AAR$285,MATCH($B19,'Aceite Virgen'!$A$259:$A$285,0),MATCH(N$5,'Aceite Virgen'!$A$259:$AAR$259,0))</f>
        <v>4.93</v>
      </c>
      <c r="O19" s="40">
        <f t="array" ref="O19">INDEX('Aceite Virgen'!$A$259:$AAR$285,MATCH($B19,'Aceite Virgen'!$A$259:$A$285,0),MATCH(O$5,'Aceite Virgen'!$A$259:$AAR$259,0))</f>
        <v>4.82</v>
      </c>
      <c r="P19" s="40">
        <f t="array" ref="P19">INDEX('Aceite Virgen'!$A$259:$AAR$285,MATCH($B19,'Aceite Virgen'!$A$259:$A$285,0),MATCH(P$5,'Aceite Virgen'!$A$259:$AAR$259,0))</f>
        <v>3.89</v>
      </c>
    </row>
    <row r="20" spans="2:16" x14ac:dyDescent="0.3">
      <c r="B20" s="19">
        <f t="shared" si="1"/>
        <v>3.2</v>
      </c>
      <c r="C20" s="18">
        <f t="shared" si="2"/>
        <v>3.3</v>
      </c>
      <c r="E20" s="40">
        <f t="array" ref="E20">INDEX('Aceite Virgen'!$A$259:$AAR$285,MATCH($B20,'Aceite Virgen'!$A$259:$A$285,0),MATCH(E$5,'Aceite Virgen'!$A$259:$AAR$259,0))</f>
        <v>1.31</v>
      </c>
      <c r="F20" s="40">
        <f t="array" ref="F20">INDEX('Aceite Virgen'!$A$259:$AAR$285,MATCH($B20,'Aceite Virgen'!$A$259:$A$285,0),MATCH(F$5,'Aceite Virgen'!$A$259:$AAR$259,0))</f>
        <v>2.4700000000000002</v>
      </c>
      <c r="G20" s="40">
        <f t="array" ref="G20">INDEX('Aceite Virgen'!$A$259:$AAR$285,MATCH($B20,'Aceite Virgen'!$A$259:$A$285,0),MATCH(G$5,'Aceite Virgen'!$A$259:$AAR$259,0))</f>
        <v>2.71</v>
      </c>
      <c r="H20" s="40">
        <f t="array" ref="H20">INDEX('Aceite Virgen'!$A$259:$AAR$285,MATCH($B20,'Aceite Virgen'!$A$259:$A$285,0),MATCH(H$5,'Aceite Virgen'!$A$259:$AAR$259,0))</f>
        <v>2.4300000000000002</v>
      </c>
      <c r="I20" s="40">
        <f t="array" ref="I20">INDEX('Aceite Virgen'!$A$259:$AAR$285,MATCH($B20,'Aceite Virgen'!$A$259:$A$285,0),MATCH(I$5,'Aceite Virgen'!$A$259:$AAR$259,0))</f>
        <v>2.4400000000000004</v>
      </c>
      <c r="J20" s="40">
        <f t="array" ref="J20">INDEX('Aceite Virgen'!$A$259:$AAR$285,MATCH($B20,'Aceite Virgen'!$A$259:$A$285,0),MATCH(J$5,'Aceite Virgen'!$A$259:$AAR$259,0))</f>
        <v>2.95</v>
      </c>
      <c r="K20" s="40">
        <f t="array" ref="K20">INDEX('Aceite Virgen'!$A$259:$AAR$285,MATCH($B20,'Aceite Virgen'!$A$259:$A$285,0),MATCH(K$5,'Aceite Virgen'!$A$259:$AAR$259,0))</f>
        <v>2.5499999999999998</v>
      </c>
      <c r="L20" s="40">
        <f t="array" ref="L20">INDEX('Aceite Virgen'!$A$259:$AAR$285,MATCH($B20,'Aceite Virgen'!$A$259:$A$285,0),MATCH(L$5,'Aceite Virgen'!$A$259:$AAR$259,0))</f>
        <v>0.94</v>
      </c>
      <c r="M20" s="40">
        <f t="array" ref="M20">INDEX('Aceite Virgen'!$A$259:$AAR$285,MATCH($B20,'Aceite Virgen'!$A$259:$A$285,0),MATCH(M$5,'Aceite Virgen'!$A$259:$AAR$259,0))</f>
        <v>1.86</v>
      </c>
      <c r="N20" s="40">
        <f t="array" ref="N20">INDEX('Aceite Virgen'!$A$259:$AAR$285,MATCH($B20,'Aceite Virgen'!$A$259:$A$285,0),MATCH(N$5,'Aceite Virgen'!$A$259:$AAR$259,0))</f>
        <v>0.66</v>
      </c>
      <c r="O20" s="40">
        <f t="array" ref="O20">INDEX('Aceite Virgen'!$A$259:$AAR$285,MATCH($B20,'Aceite Virgen'!$A$259:$A$285,0),MATCH(O$5,'Aceite Virgen'!$A$259:$AAR$259,0))</f>
        <v>0.25</v>
      </c>
      <c r="P20" s="40">
        <f t="array" ref="P20">INDEX('Aceite Virgen'!$A$259:$AAR$285,MATCH($B20,'Aceite Virgen'!$A$259:$A$285,0),MATCH(P$5,'Aceite Virgen'!$A$259:$AAR$259,0))</f>
        <v>2.36</v>
      </c>
    </row>
    <row r="21" spans="2:16" x14ac:dyDescent="0.3">
      <c r="B21" s="19">
        <f t="shared" si="1"/>
        <v>3.3</v>
      </c>
      <c r="C21" s="18">
        <f t="shared" si="2"/>
        <v>3.4</v>
      </c>
      <c r="E21" s="40">
        <f t="array" ref="E21">INDEX('Aceite Virgen'!$A$259:$AAR$285,MATCH($B21,'Aceite Virgen'!$A$259:$A$285,0),MATCH(E$5,'Aceite Virgen'!$A$259:$AAR$259,0))</f>
        <v>1.01</v>
      </c>
      <c r="F21" s="40">
        <f t="array" ref="F21">INDEX('Aceite Virgen'!$A$259:$AAR$285,MATCH($B21,'Aceite Virgen'!$A$259:$A$285,0),MATCH(F$5,'Aceite Virgen'!$A$259:$AAR$259,0))</f>
        <v>0.81</v>
      </c>
      <c r="G21" s="40">
        <f t="array" ref="G21">INDEX('Aceite Virgen'!$A$259:$AAR$285,MATCH($B21,'Aceite Virgen'!$A$259:$A$285,0),MATCH(G$5,'Aceite Virgen'!$A$259:$AAR$259,0))</f>
        <v>1.39</v>
      </c>
      <c r="H21" s="40">
        <f t="array" ref="H21">INDEX('Aceite Virgen'!$A$259:$AAR$285,MATCH($B21,'Aceite Virgen'!$A$259:$A$285,0),MATCH(H$5,'Aceite Virgen'!$A$259:$AAR$259,0))</f>
        <v>0.09</v>
      </c>
      <c r="I21" s="40">
        <f t="array" ref="I21">INDEX('Aceite Virgen'!$A$259:$AAR$285,MATCH($B21,'Aceite Virgen'!$A$259:$A$285,0),MATCH(I$5,'Aceite Virgen'!$A$259:$AAR$259,0))</f>
        <v>0.23</v>
      </c>
      <c r="J21" s="40">
        <f t="array" ref="J21">INDEX('Aceite Virgen'!$A$259:$AAR$285,MATCH($B21,'Aceite Virgen'!$A$259:$A$285,0),MATCH(J$5,'Aceite Virgen'!$A$259:$AAR$259,0))</f>
        <v>0.31</v>
      </c>
      <c r="K21" s="40">
        <f t="array" ref="K21">INDEX('Aceite Virgen'!$A$259:$AAR$285,MATCH($B21,'Aceite Virgen'!$A$259:$A$285,0),MATCH(K$5,'Aceite Virgen'!$A$259:$AAR$259,0))</f>
        <v>0</v>
      </c>
      <c r="L21" s="40">
        <f t="array" ref="L21">INDEX('Aceite Virgen'!$A$259:$AAR$285,MATCH($B21,'Aceite Virgen'!$A$259:$A$285,0),MATCH(L$5,'Aceite Virgen'!$A$259:$AAR$259,0))</f>
        <v>0.35</v>
      </c>
      <c r="M21" s="40">
        <f t="array" ref="M21">INDEX('Aceite Virgen'!$A$259:$AAR$285,MATCH($B21,'Aceite Virgen'!$A$259:$A$285,0),MATCH(M$5,'Aceite Virgen'!$A$259:$AAR$259,0))</f>
        <v>0.44</v>
      </c>
      <c r="N21" s="40">
        <f t="array" ref="N21">INDEX('Aceite Virgen'!$A$259:$AAR$285,MATCH($B21,'Aceite Virgen'!$A$259:$A$285,0),MATCH(N$5,'Aceite Virgen'!$A$259:$AAR$259,0))</f>
        <v>0.51</v>
      </c>
      <c r="O21" s="40">
        <f t="array" ref="O21">INDEX('Aceite Virgen'!$A$259:$AAR$285,MATCH($B21,'Aceite Virgen'!$A$259:$A$285,0),MATCH(O$5,'Aceite Virgen'!$A$259:$AAR$259,0))</f>
        <v>0.33</v>
      </c>
      <c r="P21" s="40">
        <f t="array" ref="P21">INDEX('Aceite Virgen'!$A$259:$AAR$285,MATCH($B21,'Aceite Virgen'!$A$259:$A$285,0),MATCH(P$5,'Aceite Virgen'!$A$259:$AAR$259,0))</f>
        <v>0.84</v>
      </c>
    </row>
    <row r="22" spans="2:16" x14ac:dyDescent="0.3">
      <c r="B22" s="19">
        <f t="shared" si="1"/>
        <v>3.4</v>
      </c>
      <c r="C22" s="18">
        <f t="shared" si="2"/>
        <v>3.5</v>
      </c>
      <c r="E22" s="40">
        <f t="array" ref="E22">INDEX('Aceite Virgen'!$A$259:$AAR$285,MATCH($B22,'Aceite Virgen'!$A$259:$A$285,0),MATCH(E$5,'Aceite Virgen'!$A$259:$AAR$259,0))</f>
        <v>3.6100000000000003</v>
      </c>
      <c r="F22" s="40">
        <f t="array" ref="F22">INDEX('Aceite Virgen'!$A$259:$AAR$285,MATCH($B22,'Aceite Virgen'!$A$259:$A$285,0),MATCH(F$5,'Aceite Virgen'!$A$259:$AAR$259,0))</f>
        <v>5.17</v>
      </c>
      <c r="G22" s="40">
        <f t="array" ref="G22">INDEX('Aceite Virgen'!$A$259:$AAR$285,MATCH($B22,'Aceite Virgen'!$A$259:$A$285,0),MATCH(G$5,'Aceite Virgen'!$A$259:$AAR$259,0))</f>
        <v>4.8</v>
      </c>
      <c r="H22" s="40">
        <f t="array" ref="H22">INDEX('Aceite Virgen'!$A$259:$AAR$285,MATCH($B22,'Aceite Virgen'!$A$259:$A$285,0),MATCH(H$5,'Aceite Virgen'!$A$259:$AAR$259,0))</f>
        <v>6.4399999999999995</v>
      </c>
      <c r="I22" s="40">
        <f t="array" ref="I22">INDEX('Aceite Virgen'!$A$259:$AAR$285,MATCH($B22,'Aceite Virgen'!$A$259:$A$285,0),MATCH(I$5,'Aceite Virgen'!$A$259:$AAR$259,0))</f>
        <v>2.91</v>
      </c>
      <c r="J22" s="40">
        <f t="array" ref="J22">INDEX('Aceite Virgen'!$A$259:$AAR$285,MATCH($B22,'Aceite Virgen'!$A$259:$A$285,0),MATCH(J$5,'Aceite Virgen'!$A$259:$AAR$259,0))</f>
        <v>3.89</v>
      </c>
      <c r="K22" s="40">
        <f t="array" ref="K22">INDEX('Aceite Virgen'!$A$259:$AAR$285,MATCH($B22,'Aceite Virgen'!$A$259:$A$285,0),MATCH(K$5,'Aceite Virgen'!$A$259:$AAR$259,0))</f>
        <v>4.8100000000000005</v>
      </c>
      <c r="L22" s="40">
        <f t="array" ref="L22">INDEX('Aceite Virgen'!$A$259:$AAR$285,MATCH($B22,'Aceite Virgen'!$A$259:$A$285,0),MATCH(L$5,'Aceite Virgen'!$A$259:$AAR$259,0))</f>
        <v>4.08</v>
      </c>
      <c r="M22" s="40">
        <f t="array" ref="M22">INDEX('Aceite Virgen'!$A$259:$AAR$285,MATCH($B22,'Aceite Virgen'!$A$259:$A$285,0),MATCH(M$5,'Aceite Virgen'!$A$259:$AAR$259,0))</f>
        <v>1.75</v>
      </c>
      <c r="N22" s="40">
        <f t="array" ref="N22">INDEX('Aceite Virgen'!$A$259:$AAR$285,MATCH($B22,'Aceite Virgen'!$A$259:$A$285,0),MATCH(N$5,'Aceite Virgen'!$A$259:$AAR$259,0))</f>
        <v>2.95</v>
      </c>
      <c r="O22" s="40">
        <f t="array" ref="O22">INDEX('Aceite Virgen'!$A$259:$AAR$285,MATCH($B22,'Aceite Virgen'!$A$259:$A$285,0),MATCH(O$5,'Aceite Virgen'!$A$259:$AAR$259,0))</f>
        <v>1.91</v>
      </c>
      <c r="P22" s="40">
        <f t="array" ref="P22">INDEX('Aceite Virgen'!$A$259:$AAR$285,MATCH($B22,'Aceite Virgen'!$A$259:$A$285,0),MATCH(P$5,'Aceite Virgen'!$A$259:$AAR$259,0))</f>
        <v>2.2400000000000002</v>
      </c>
    </row>
    <row r="23" spans="2:16" x14ac:dyDescent="0.3">
      <c r="B23" s="19">
        <f t="shared" si="1"/>
        <v>3.5</v>
      </c>
      <c r="C23" s="18">
        <f t="shared" si="2"/>
        <v>3.6</v>
      </c>
      <c r="E23" s="40">
        <f t="array" ref="E23">INDEX('Aceite Virgen'!$A$259:$AAR$285,MATCH($B23,'Aceite Virgen'!$A$259:$A$285,0),MATCH(E$5,'Aceite Virgen'!$A$259:$AAR$259,0))</f>
        <v>0.58000000000000007</v>
      </c>
      <c r="F23" s="40">
        <f t="array" ref="F23">INDEX('Aceite Virgen'!$A$259:$AAR$285,MATCH($B23,'Aceite Virgen'!$A$259:$A$285,0),MATCH(F$5,'Aceite Virgen'!$A$259:$AAR$259,0))</f>
        <v>0.47</v>
      </c>
      <c r="G23" s="40">
        <f t="array" ref="G23">INDEX('Aceite Virgen'!$A$259:$AAR$285,MATCH($B23,'Aceite Virgen'!$A$259:$A$285,0),MATCH(G$5,'Aceite Virgen'!$A$259:$AAR$259,0))</f>
        <v>2.06</v>
      </c>
      <c r="H23" s="40">
        <f t="array" ref="H23">INDEX('Aceite Virgen'!$A$259:$AAR$285,MATCH($B23,'Aceite Virgen'!$A$259:$A$285,0),MATCH(H$5,'Aceite Virgen'!$A$259:$AAR$259,0))</f>
        <v>0.56000000000000005</v>
      </c>
      <c r="I23" s="40">
        <f t="array" ref="I23">INDEX('Aceite Virgen'!$A$259:$AAR$285,MATCH($B23,'Aceite Virgen'!$A$259:$A$285,0),MATCH(I$5,'Aceite Virgen'!$A$259:$AAR$259,0))</f>
        <v>0.99</v>
      </c>
      <c r="J23" s="40">
        <f t="array" ref="J23">INDEX('Aceite Virgen'!$A$259:$AAR$285,MATCH($B23,'Aceite Virgen'!$A$259:$A$285,0),MATCH(J$5,'Aceite Virgen'!$A$259:$AAR$259,0))</f>
        <v>0.55000000000000004</v>
      </c>
      <c r="K23" s="40">
        <f t="array" ref="K23">INDEX('Aceite Virgen'!$A$259:$AAR$285,MATCH($B23,'Aceite Virgen'!$A$259:$A$285,0),MATCH(K$5,'Aceite Virgen'!$A$259:$AAR$259,0))</f>
        <v>0.64</v>
      </c>
      <c r="L23" s="40">
        <f t="array" ref="L23">INDEX('Aceite Virgen'!$A$259:$AAR$285,MATCH($B23,'Aceite Virgen'!$A$259:$A$285,0),MATCH(L$5,'Aceite Virgen'!$A$259:$AAR$259,0))</f>
        <v>0.73</v>
      </c>
      <c r="M23" s="40">
        <f t="array" ref="M23">INDEX('Aceite Virgen'!$A$259:$AAR$285,MATCH($B23,'Aceite Virgen'!$A$259:$A$285,0),MATCH(M$5,'Aceite Virgen'!$A$259:$AAR$259,0))</f>
        <v>0.3</v>
      </c>
      <c r="N23" s="40">
        <f t="array" ref="N23">INDEX('Aceite Virgen'!$A$259:$AAR$285,MATCH($B23,'Aceite Virgen'!$A$259:$A$285,0),MATCH(N$5,'Aceite Virgen'!$A$259:$AAR$259,0))</f>
        <v>5.04</v>
      </c>
      <c r="O23" s="40">
        <f t="array" ref="O23">INDEX('Aceite Virgen'!$A$259:$AAR$285,MATCH($B23,'Aceite Virgen'!$A$259:$A$285,0),MATCH(O$5,'Aceite Virgen'!$A$259:$AAR$259,0))</f>
        <v>1.7399999999999998</v>
      </c>
      <c r="P23" s="40">
        <f t="array" ref="P23">INDEX('Aceite Virgen'!$A$259:$AAR$285,MATCH($B23,'Aceite Virgen'!$A$259:$A$285,0),MATCH(P$5,'Aceite Virgen'!$A$259:$AAR$259,0))</f>
        <v>0.54</v>
      </c>
    </row>
    <row r="24" spans="2:16" x14ac:dyDescent="0.3">
      <c r="B24" s="19">
        <f t="shared" si="1"/>
        <v>3.6</v>
      </c>
      <c r="C24" s="18">
        <f t="shared" si="2"/>
        <v>3.7</v>
      </c>
      <c r="E24" s="40">
        <f t="array" ref="E24">INDEX('Aceite Virgen'!$A$259:$AAR$285,MATCH($B24,'Aceite Virgen'!$A$259:$A$285,0),MATCH(E$5,'Aceite Virgen'!$A$259:$AAR$259,0))</f>
        <v>1.75</v>
      </c>
      <c r="F24" s="40">
        <f t="array" ref="F24">INDEX('Aceite Virgen'!$A$259:$AAR$285,MATCH($B24,'Aceite Virgen'!$A$259:$A$285,0),MATCH(F$5,'Aceite Virgen'!$A$259:$AAR$259,0))</f>
        <v>0.99</v>
      </c>
      <c r="G24" s="40">
        <f t="array" ref="G24">INDEX('Aceite Virgen'!$A$259:$AAR$285,MATCH($B24,'Aceite Virgen'!$A$259:$A$285,0),MATCH(G$5,'Aceite Virgen'!$A$259:$AAR$259,0))</f>
        <v>0</v>
      </c>
      <c r="H24" s="40">
        <f t="array" ref="H24">INDEX('Aceite Virgen'!$A$259:$AAR$285,MATCH($B24,'Aceite Virgen'!$A$259:$A$285,0),MATCH(H$5,'Aceite Virgen'!$A$259:$AAR$259,0))</f>
        <v>2.94</v>
      </c>
      <c r="I24" s="40">
        <f t="array" ref="I24">INDEX('Aceite Virgen'!$A$259:$AAR$285,MATCH($B24,'Aceite Virgen'!$A$259:$A$285,0),MATCH(I$5,'Aceite Virgen'!$A$259:$AAR$259,0))</f>
        <v>3.16</v>
      </c>
      <c r="J24" s="40">
        <f t="array" ref="J24">INDEX('Aceite Virgen'!$A$259:$AAR$285,MATCH($B24,'Aceite Virgen'!$A$259:$A$285,0),MATCH(J$5,'Aceite Virgen'!$A$259:$AAR$259,0))</f>
        <v>3.64</v>
      </c>
      <c r="K24" s="40">
        <f t="array" ref="K24">INDEX('Aceite Virgen'!$A$259:$AAR$285,MATCH($B24,'Aceite Virgen'!$A$259:$A$285,0),MATCH(K$5,'Aceite Virgen'!$A$259:$AAR$259,0))</f>
        <v>2.6799999999999997</v>
      </c>
      <c r="L24" s="40">
        <f t="array" ref="L24">INDEX('Aceite Virgen'!$A$259:$AAR$285,MATCH($B24,'Aceite Virgen'!$A$259:$A$285,0),MATCH(L$5,'Aceite Virgen'!$A$259:$AAR$259,0))</f>
        <v>1.1299999999999999</v>
      </c>
      <c r="M24" s="40">
        <f t="array" ref="M24">INDEX('Aceite Virgen'!$A$259:$AAR$285,MATCH($B24,'Aceite Virgen'!$A$259:$A$285,0),MATCH(M$5,'Aceite Virgen'!$A$259:$AAR$259,0))</f>
        <v>0.69</v>
      </c>
      <c r="N24" s="40">
        <f t="array" ref="N24">INDEX('Aceite Virgen'!$A$259:$AAR$285,MATCH($B24,'Aceite Virgen'!$A$259:$A$285,0),MATCH(N$5,'Aceite Virgen'!$A$259:$AAR$259,0))</f>
        <v>0</v>
      </c>
      <c r="O24" s="40">
        <f t="array" ref="O24">INDEX('Aceite Virgen'!$A$259:$AAR$285,MATCH($B24,'Aceite Virgen'!$A$259:$A$285,0),MATCH(O$5,'Aceite Virgen'!$A$259:$AAR$259,0))</f>
        <v>1.44</v>
      </c>
      <c r="P24" s="40">
        <f t="array" ref="P24">INDEX('Aceite Virgen'!$A$259:$AAR$285,MATCH($B24,'Aceite Virgen'!$A$259:$A$285,0),MATCH(P$5,'Aceite Virgen'!$A$259:$AAR$259,0))</f>
        <v>0.74</v>
      </c>
    </row>
    <row r="25" spans="2:16" x14ac:dyDescent="0.3">
      <c r="B25" s="19">
        <f t="shared" si="1"/>
        <v>3.7</v>
      </c>
      <c r="C25" s="18">
        <f t="shared" si="2"/>
        <v>3.8</v>
      </c>
      <c r="E25" s="40">
        <f t="array" ref="E25">INDEX('Aceite Virgen'!$A$259:$AAR$285,MATCH($B25,'Aceite Virgen'!$A$259:$A$285,0),MATCH(E$5,'Aceite Virgen'!$A$259:$AAR$259,0))</f>
        <v>1.1499999999999999</v>
      </c>
      <c r="F25" s="40">
        <f t="array" ref="F25">INDEX('Aceite Virgen'!$A$259:$AAR$285,MATCH($B25,'Aceite Virgen'!$A$259:$A$285,0),MATCH(F$5,'Aceite Virgen'!$A$259:$AAR$259,0))</f>
        <v>0.26</v>
      </c>
      <c r="G25" s="40">
        <f t="array" ref="G25">INDEX('Aceite Virgen'!$A$259:$AAR$285,MATCH($B25,'Aceite Virgen'!$A$259:$A$285,0),MATCH(G$5,'Aceite Virgen'!$A$259:$AAR$259,0))</f>
        <v>0.2</v>
      </c>
      <c r="H25" s="40">
        <f t="array" ref="H25">INDEX('Aceite Virgen'!$A$259:$AAR$285,MATCH($B25,'Aceite Virgen'!$A$259:$A$285,0),MATCH(H$5,'Aceite Virgen'!$A$259:$AAR$259,0))</f>
        <v>0.67</v>
      </c>
      <c r="I25" s="40">
        <f t="array" ref="I25">INDEX('Aceite Virgen'!$A$259:$AAR$285,MATCH($B25,'Aceite Virgen'!$A$259:$A$285,0),MATCH(I$5,'Aceite Virgen'!$A$259:$AAR$259,0))</f>
        <v>1.58</v>
      </c>
      <c r="J25" s="40">
        <f t="array" ref="J25">INDEX('Aceite Virgen'!$A$259:$AAR$285,MATCH($B25,'Aceite Virgen'!$A$259:$A$285,0),MATCH(J$5,'Aceite Virgen'!$A$259:$AAR$259,0))</f>
        <v>1.8399999999999999</v>
      </c>
      <c r="K25" s="40">
        <f t="array" ref="K25">INDEX('Aceite Virgen'!$A$259:$AAR$285,MATCH($B25,'Aceite Virgen'!$A$259:$A$285,0),MATCH(K$5,'Aceite Virgen'!$A$259:$AAR$259,0))</f>
        <v>0.35</v>
      </c>
      <c r="L25" s="40">
        <f t="array" ref="L25">INDEX('Aceite Virgen'!$A$259:$AAR$285,MATCH($B25,'Aceite Virgen'!$A$259:$A$285,0),MATCH(L$5,'Aceite Virgen'!$A$259:$AAR$259,0))</f>
        <v>1.47</v>
      </c>
      <c r="M25" s="40">
        <f t="array" ref="M25">INDEX('Aceite Virgen'!$A$259:$AAR$285,MATCH($B25,'Aceite Virgen'!$A$259:$A$285,0),MATCH(M$5,'Aceite Virgen'!$A$259:$AAR$259,0))</f>
        <v>6.15</v>
      </c>
      <c r="N25" s="40">
        <f t="array" ref="N25">INDEX('Aceite Virgen'!$A$259:$AAR$285,MATCH($B25,'Aceite Virgen'!$A$259:$A$285,0),MATCH(N$5,'Aceite Virgen'!$A$259:$AAR$259,0))</f>
        <v>2.09</v>
      </c>
      <c r="O25" s="40">
        <f t="array" ref="O25">INDEX('Aceite Virgen'!$A$259:$AAR$285,MATCH($B25,'Aceite Virgen'!$A$259:$A$285,0),MATCH(O$5,'Aceite Virgen'!$A$259:$AAR$259,0))</f>
        <v>0.31</v>
      </c>
      <c r="P25" s="40">
        <f t="array" ref="P25">INDEX('Aceite Virgen'!$A$259:$AAR$285,MATCH($B25,'Aceite Virgen'!$A$259:$A$285,0),MATCH(P$5,'Aceite Virgen'!$A$259:$AAR$259,0))</f>
        <v>0.89</v>
      </c>
    </row>
    <row r="26" spans="2:16" x14ac:dyDescent="0.3">
      <c r="B26" s="19">
        <f t="shared" si="1"/>
        <v>3.8</v>
      </c>
      <c r="C26" s="18">
        <f t="shared" si="2"/>
        <v>3.9</v>
      </c>
      <c r="E26" s="40">
        <f t="array" ref="E26">INDEX('Aceite Virgen'!$A$259:$AAR$285,MATCH($B26,'Aceite Virgen'!$A$259:$A$285,0),MATCH(E$5,'Aceite Virgen'!$A$259:$AAR$259,0))</f>
        <v>1.66</v>
      </c>
      <c r="F26" s="40">
        <f t="array" ref="F26">INDEX('Aceite Virgen'!$A$259:$AAR$285,MATCH($B26,'Aceite Virgen'!$A$259:$A$285,0),MATCH(F$5,'Aceite Virgen'!$A$259:$AAR$259,0))</f>
        <v>0.33</v>
      </c>
      <c r="G26" s="40">
        <f t="array" ref="G26">INDEX('Aceite Virgen'!$A$259:$AAR$285,MATCH($B26,'Aceite Virgen'!$A$259:$A$285,0),MATCH(G$5,'Aceite Virgen'!$A$259:$AAR$259,0))</f>
        <v>0</v>
      </c>
      <c r="H26" s="40">
        <f t="array" ref="H26">INDEX('Aceite Virgen'!$A$259:$AAR$285,MATCH($B26,'Aceite Virgen'!$A$259:$A$285,0),MATCH(H$5,'Aceite Virgen'!$A$259:$AAR$259,0))</f>
        <v>4.0199999999999996</v>
      </c>
      <c r="I26" s="40">
        <f t="array" ref="I26">INDEX('Aceite Virgen'!$A$259:$AAR$285,MATCH($B26,'Aceite Virgen'!$A$259:$A$285,0),MATCH(I$5,'Aceite Virgen'!$A$259:$AAR$259,0))</f>
        <v>0.19</v>
      </c>
      <c r="J26" s="40">
        <f t="array" ref="J26">INDEX('Aceite Virgen'!$A$259:$AAR$285,MATCH($B26,'Aceite Virgen'!$A$259:$A$285,0),MATCH(J$5,'Aceite Virgen'!$A$259:$AAR$259,0))</f>
        <v>3.5</v>
      </c>
      <c r="K26" s="40">
        <f t="array" ref="K26">INDEX('Aceite Virgen'!$A$259:$AAR$285,MATCH($B26,'Aceite Virgen'!$A$259:$A$285,0),MATCH(K$5,'Aceite Virgen'!$A$259:$AAR$259,0))</f>
        <v>2.7399999999999998</v>
      </c>
      <c r="L26" s="40">
        <f t="array" ref="L26">INDEX('Aceite Virgen'!$A$259:$AAR$285,MATCH($B26,'Aceite Virgen'!$A$259:$A$285,0),MATCH(L$5,'Aceite Virgen'!$A$259:$AAR$259,0))</f>
        <v>3.85</v>
      </c>
      <c r="M26" s="40">
        <f t="array" ref="M26">INDEX('Aceite Virgen'!$A$259:$AAR$285,MATCH($B26,'Aceite Virgen'!$A$259:$A$285,0),MATCH(M$5,'Aceite Virgen'!$A$259:$AAR$259,0))</f>
        <v>1.6800000000000002</v>
      </c>
      <c r="N26" s="40">
        <f t="array" ref="N26">INDEX('Aceite Virgen'!$A$259:$AAR$285,MATCH($B26,'Aceite Virgen'!$A$259:$A$285,0),MATCH(N$5,'Aceite Virgen'!$A$259:$AAR$259,0))</f>
        <v>0</v>
      </c>
      <c r="O26" s="40">
        <f t="array" ref="O26">INDEX('Aceite Virgen'!$A$259:$AAR$285,MATCH($B26,'Aceite Virgen'!$A$259:$A$285,0),MATCH(O$5,'Aceite Virgen'!$A$259:$AAR$259,0))</f>
        <v>0</v>
      </c>
      <c r="P26" s="40">
        <f t="array" ref="P26">INDEX('Aceite Virgen'!$A$259:$AAR$285,MATCH($B26,'Aceite Virgen'!$A$259:$A$285,0),MATCH(P$5,'Aceite Virgen'!$A$259:$AAR$259,0))</f>
        <v>0</v>
      </c>
    </row>
    <row r="27" spans="2:16" x14ac:dyDescent="0.3">
      <c r="B27" s="19">
        <f t="shared" si="1"/>
        <v>3.9</v>
      </c>
      <c r="C27" s="18">
        <f t="shared" si="2"/>
        <v>4</v>
      </c>
      <c r="E27" s="40">
        <f t="array" ref="E27">INDEX('Aceite Virgen'!$A$259:$AAR$285,MATCH($B27,'Aceite Virgen'!$A$259:$A$285,0),MATCH(E$5,'Aceite Virgen'!$A$259:$AAR$259,0))</f>
        <v>3.88</v>
      </c>
      <c r="F27" s="40">
        <f t="array" ref="F27">INDEX('Aceite Virgen'!$A$259:$AAR$285,MATCH($B27,'Aceite Virgen'!$A$259:$A$285,0),MATCH(F$5,'Aceite Virgen'!$A$259:$AAR$259,0))</f>
        <v>2.71</v>
      </c>
      <c r="G27" s="40">
        <f t="array" ref="G27">INDEX('Aceite Virgen'!$A$259:$AAR$285,MATCH($B27,'Aceite Virgen'!$A$259:$A$285,0),MATCH(G$5,'Aceite Virgen'!$A$259:$AAR$259,0))</f>
        <v>3.22</v>
      </c>
      <c r="H27" s="40">
        <f t="array" ref="H27">INDEX('Aceite Virgen'!$A$259:$AAR$285,MATCH($B27,'Aceite Virgen'!$A$259:$A$285,0),MATCH(H$5,'Aceite Virgen'!$A$259:$AAR$259,0))</f>
        <v>1.2</v>
      </c>
      <c r="I27" s="40">
        <f t="array" ref="I27">INDEX('Aceite Virgen'!$A$259:$AAR$285,MATCH($B27,'Aceite Virgen'!$A$259:$A$285,0),MATCH(I$5,'Aceite Virgen'!$A$259:$AAR$259,0))</f>
        <v>0.92</v>
      </c>
      <c r="J27" s="40">
        <f t="array" ref="J27">INDEX('Aceite Virgen'!$A$259:$AAR$285,MATCH($B27,'Aceite Virgen'!$A$259:$A$285,0),MATCH(J$5,'Aceite Virgen'!$A$259:$AAR$259,0))</f>
        <v>0.96</v>
      </c>
      <c r="K27" s="40">
        <f t="array" ref="K27">INDEX('Aceite Virgen'!$A$259:$AAR$285,MATCH($B27,'Aceite Virgen'!$A$259:$A$285,0),MATCH(K$5,'Aceite Virgen'!$A$259:$AAR$259,0))</f>
        <v>0.75</v>
      </c>
      <c r="L27" s="40">
        <f t="array" ref="L27">INDEX('Aceite Virgen'!$A$259:$AAR$285,MATCH($B27,'Aceite Virgen'!$A$259:$A$285,0),MATCH(L$5,'Aceite Virgen'!$A$259:$AAR$259,0))</f>
        <v>0.27</v>
      </c>
      <c r="M27" s="40">
        <f t="array" ref="M27">INDEX('Aceite Virgen'!$A$259:$AAR$285,MATCH($B27,'Aceite Virgen'!$A$259:$A$285,0),MATCH(M$5,'Aceite Virgen'!$A$259:$AAR$259,0))</f>
        <v>2.34</v>
      </c>
      <c r="N27" s="40">
        <f t="array" ref="N27">INDEX('Aceite Virgen'!$A$259:$AAR$285,MATCH($B27,'Aceite Virgen'!$A$259:$A$285,0),MATCH(N$5,'Aceite Virgen'!$A$259:$AAR$259,0))</f>
        <v>5.21</v>
      </c>
      <c r="O27" s="40">
        <f t="array" ref="O27">INDEX('Aceite Virgen'!$A$259:$AAR$285,MATCH($B27,'Aceite Virgen'!$A$259:$A$285,0),MATCH(O$5,'Aceite Virgen'!$A$259:$AAR$259,0))</f>
        <v>1.1500000000000001</v>
      </c>
      <c r="P27" s="40">
        <f t="array" ref="P27">INDEX('Aceite Virgen'!$A$259:$AAR$285,MATCH($B27,'Aceite Virgen'!$A$259:$A$285,0),MATCH(P$5,'Aceite Virgen'!$A$259:$AAR$259,0))</f>
        <v>1.29</v>
      </c>
    </row>
    <row r="28" spans="2:16" x14ac:dyDescent="0.3">
      <c r="B28" s="19">
        <f t="shared" si="1"/>
        <v>4</v>
      </c>
      <c r="C28" s="18">
        <f t="shared" si="2"/>
        <v>4.0999999999999996</v>
      </c>
      <c r="E28" s="40">
        <f t="array" ref="E28">INDEX('Aceite Virgen'!$A$259:$AAR$285,MATCH($B28,'Aceite Virgen'!$A$259:$A$285,0),MATCH(E$5,'Aceite Virgen'!$A$259:$AAR$259,0))</f>
        <v>0.28000000000000003</v>
      </c>
      <c r="F28" s="40">
        <f t="array" ref="F28">INDEX('Aceite Virgen'!$A$259:$AAR$285,MATCH($B28,'Aceite Virgen'!$A$259:$A$285,0),MATCH(F$5,'Aceite Virgen'!$A$259:$AAR$259,0))</f>
        <v>0</v>
      </c>
      <c r="G28" s="40">
        <f t="array" ref="G28">INDEX('Aceite Virgen'!$A$259:$AAR$285,MATCH($B28,'Aceite Virgen'!$A$259:$A$285,0),MATCH(G$5,'Aceite Virgen'!$A$259:$AAR$259,0))</f>
        <v>0.82000000000000006</v>
      </c>
      <c r="H28" s="40">
        <f t="array" ref="H28">INDEX('Aceite Virgen'!$A$259:$AAR$285,MATCH($B28,'Aceite Virgen'!$A$259:$A$285,0),MATCH(H$5,'Aceite Virgen'!$A$259:$AAR$259,0))</f>
        <v>0</v>
      </c>
      <c r="I28" s="40">
        <f t="array" ref="I28">INDEX('Aceite Virgen'!$A$259:$AAR$285,MATCH($B28,'Aceite Virgen'!$A$259:$A$285,0),MATCH(I$5,'Aceite Virgen'!$A$259:$AAR$259,0))</f>
        <v>0</v>
      </c>
      <c r="J28" s="40">
        <f t="array" ref="J28">INDEX('Aceite Virgen'!$A$259:$AAR$285,MATCH($B28,'Aceite Virgen'!$A$259:$A$285,0),MATCH(J$5,'Aceite Virgen'!$A$259:$AAR$259,0))</f>
        <v>0</v>
      </c>
      <c r="K28" s="40">
        <f t="array" ref="K28">INDEX('Aceite Virgen'!$A$259:$AAR$285,MATCH($B28,'Aceite Virgen'!$A$259:$A$285,0),MATCH(K$5,'Aceite Virgen'!$A$259:$AAR$259,0))</f>
        <v>0.11</v>
      </c>
      <c r="L28" s="40">
        <f t="array" ref="L28">INDEX('Aceite Virgen'!$A$259:$AAR$285,MATCH($B28,'Aceite Virgen'!$A$259:$A$285,0),MATCH(L$5,'Aceite Virgen'!$A$259:$AAR$259,0))</f>
        <v>0.26</v>
      </c>
      <c r="M28" s="40">
        <f t="array" ref="M28">INDEX('Aceite Virgen'!$A$259:$AAR$285,MATCH($B28,'Aceite Virgen'!$A$259:$A$285,0),MATCH(M$5,'Aceite Virgen'!$A$259:$AAR$259,0))</f>
        <v>0</v>
      </c>
      <c r="N28" s="40">
        <f t="array" ref="N28">INDEX('Aceite Virgen'!$A$259:$AAR$285,MATCH($B28,'Aceite Virgen'!$A$259:$A$285,0),MATCH(N$5,'Aceite Virgen'!$A$259:$AAR$259,0))</f>
        <v>0</v>
      </c>
      <c r="O28" s="40">
        <f t="array" ref="O28">INDEX('Aceite Virgen'!$A$259:$AAR$285,MATCH($B28,'Aceite Virgen'!$A$259:$A$285,0),MATCH(O$5,'Aceite Virgen'!$A$259:$AAR$259,0))</f>
        <v>1</v>
      </c>
      <c r="P28" s="40">
        <f t="array" ref="P28">INDEX('Aceite Virgen'!$A$259:$AAR$285,MATCH($B28,'Aceite Virgen'!$A$259:$A$285,0),MATCH(P$5,'Aceite Virgen'!$A$259:$AAR$259,0))</f>
        <v>1.3699999999999999</v>
      </c>
    </row>
    <row r="29" spans="2:16" x14ac:dyDescent="0.3">
      <c r="B29" s="19">
        <f t="shared" si="1"/>
        <v>4.0999999999999996</v>
      </c>
      <c r="C29" s="18">
        <f t="shared" si="2"/>
        <v>4.2</v>
      </c>
      <c r="E29" s="40">
        <f t="array" ref="E29">INDEX('Aceite Virgen'!$A$259:$AAR$285,MATCH($B29,'Aceite Virgen'!$A$259:$A$285,0),MATCH(E$5,'Aceite Virgen'!$A$259:$AAR$259,0))</f>
        <v>0.48</v>
      </c>
      <c r="F29" s="40">
        <f t="array" ref="F29">INDEX('Aceite Virgen'!$A$259:$AAR$285,MATCH($B29,'Aceite Virgen'!$A$259:$A$285,0),MATCH(F$5,'Aceite Virgen'!$A$259:$AAR$259,0))</f>
        <v>0.41</v>
      </c>
      <c r="G29" s="40">
        <f t="array" ref="G29">INDEX('Aceite Virgen'!$A$259:$AAR$285,MATCH($B29,'Aceite Virgen'!$A$259:$A$285,0),MATCH(G$5,'Aceite Virgen'!$A$259:$AAR$259,0))</f>
        <v>0</v>
      </c>
      <c r="H29" s="40">
        <f t="array" ref="H29">INDEX('Aceite Virgen'!$A$259:$AAR$285,MATCH($B29,'Aceite Virgen'!$A$259:$A$285,0),MATCH(H$5,'Aceite Virgen'!$A$259:$AAR$259,0))</f>
        <v>0.28999999999999998</v>
      </c>
      <c r="I29" s="40">
        <f t="array" ref="I29">INDEX('Aceite Virgen'!$A$259:$AAR$285,MATCH($B29,'Aceite Virgen'!$A$259:$A$285,0),MATCH(I$5,'Aceite Virgen'!$A$259:$AAR$259,0))</f>
        <v>0</v>
      </c>
      <c r="J29" s="40">
        <f t="array" ref="J29">INDEX('Aceite Virgen'!$A$259:$AAR$285,MATCH($B29,'Aceite Virgen'!$A$259:$A$285,0),MATCH(J$5,'Aceite Virgen'!$A$259:$AAR$259,0))</f>
        <v>0.33</v>
      </c>
      <c r="K29" s="40">
        <f t="array" ref="K29">INDEX('Aceite Virgen'!$A$259:$AAR$285,MATCH($B29,'Aceite Virgen'!$A$259:$A$285,0),MATCH(K$5,'Aceite Virgen'!$A$259:$AAR$259,0))</f>
        <v>0.1</v>
      </c>
      <c r="L29" s="40">
        <f t="array" ref="L29">INDEX('Aceite Virgen'!$A$259:$AAR$285,MATCH($B29,'Aceite Virgen'!$A$259:$A$285,0),MATCH(L$5,'Aceite Virgen'!$A$259:$AAR$259,0))</f>
        <v>0.36</v>
      </c>
      <c r="M29" s="40">
        <f t="array" ref="M29">INDEX('Aceite Virgen'!$A$259:$AAR$285,MATCH($B29,'Aceite Virgen'!$A$259:$A$285,0),MATCH(M$5,'Aceite Virgen'!$A$259:$AAR$259,0))</f>
        <v>1.55</v>
      </c>
      <c r="N29" s="40">
        <f t="array" ref="N29">INDEX('Aceite Virgen'!$A$259:$AAR$285,MATCH($B29,'Aceite Virgen'!$A$259:$A$285,0),MATCH(N$5,'Aceite Virgen'!$A$259:$AAR$259,0))</f>
        <v>1.38</v>
      </c>
      <c r="O29" s="40">
        <f t="array" ref="O29">INDEX('Aceite Virgen'!$A$259:$AAR$285,MATCH($B29,'Aceite Virgen'!$A$259:$A$285,0),MATCH(O$5,'Aceite Virgen'!$A$259:$AAR$259,0))</f>
        <v>1.44</v>
      </c>
      <c r="P29" s="40">
        <f t="array" ref="P29">INDEX('Aceite Virgen'!$A$259:$AAR$285,MATCH($B29,'Aceite Virgen'!$A$259:$A$285,0),MATCH(P$5,'Aceite Virgen'!$A$259:$AAR$259,0))</f>
        <v>3.56</v>
      </c>
    </row>
    <row r="30" spans="2:16" x14ac:dyDescent="0.3">
      <c r="B30" s="19">
        <f t="shared" si="1"/>
        <v>4.2</v>
      </c>
      <c r="C30" s="18">
        <f t="shared" si="2"/>
        <v>4.3</v>
      </c>
      <c r="E30" s="40">
        <f t="array" ref="E30">INDEX('Aceite Virgen'!$A$259:$AAR$285,MATCH($B30,'Aceite Virgen'!$A$259:$A$285,0),MATCH(E$5,'Aceite Virgen'!$A$259:$AAR$259,0))</f>
        <v>0.18</v>
      </c>
      <c r="F30" s="40">
        <f t="array" ref="F30">INDEX('Aceite Virgen'!$A$259:$AAR$285,MATCH($B30,'Aceite Virgen'!$A$259:$A$285,0),MATCH(F$5,'Aceite Virgen'!$A$259:$AAR$259,0))</f>
        <v>0.2</v>
      </c>
      <c r="G30" s="40">
        <f t="array" ref="G30">INDEX('Aceite Virgen'!$A$259:$AAR$285,MATCH($B30,'Aceite Virgen'!$A$259:$A$285,0),MATCH(G$5,'Aceite Virgen'!$A$259:$AAR$259,0))</f>
        <v>0.18</v>
      </c>
      <c r="H30" s="40">
        <f t="array" ref="H30">INDEX('Aceite Virgen'!$A$259:$AAR$285,MATCH($B30,'Aceite Virgen'!$A$259:$A$285,0),MATCH(H$5,'Aceite Virgen'!$A$259:$AAR$259,0))</f>
        <v>0.11</v>
      </c>
      <c r="I30" s="40">
        <f t="array" ref="I30">INDEX('Aceite Virgen'!$A$259:$AAR$285,MATCH($B30,'Aceite Virgen'!$A$259:$A$285,0),MATCH(I$5,'Aceite Virgen'!$A$259:$AAR$259,0))</f>
        <v>0.28999999999999998</v>
      </c>
      <c r="J30" s="40">
        <f t="array" ref="J30">INDEX('Aceite Virgen'!$A$259:$AAR$285,MATCH($B30,'Aceite Virgen'!$A$259:$A$285,0),MATCH(J$5,'Aceite Virgen'!$A$259:$AAR$259,0))</f>
        <v>0.97</v>
      </c>
      <c r="K30" s="40">
        <f t="array" ref="K30">INDEX('Aceite Virgen'!$A$259:$AAR$285,MATCH($B30,'Aceite Virgen'!$A$259:$A$285,0),MATCH(K$5,'Aceite Virgen'!$A$259:$AAR$259,0))</f>
        <v>0.18</v>
      </c>
      <c r="L30" s="40">
        <f t="array" ref="L30">INDEX('Aceite Virgen'!$A$259:$AAR$285,MATCH($B30,'Aceite Virgen'!$A$259:$A$285,0),MATCH(L$5,'Aceite Virgen'!$A$259:$AAR$259,0))</f>
        <v>0.55000000000000004</v>
      </c>
      <c r="M30" s="40">
        <f t="array" ref="M30">INDEX('Aceite Virgen'!$A$259:$AAR$285,MATCH($B30,'Aceite Virgen'!$A$259:$A$285,0),MATCH(M$5,'Aceite Virgen'!$A$259:$AAR$259,0))</f>
        <v>0.19</v>
      </c>
      <c r="N30" s="40">
        <f t="array" ref="N30">INDEX('Aceite Virgen'!$A$259:$AAR$285,MATCH($B30,'Aceite Virgen'!$A$259:$A$285,0),MATCH(N$5,'Aceite Virgen'!$A$259:$AAR$259,0))</f>
        <v>0.34</v>
      </c>
      <c r="O30" s="40">
        <f t="array" ref="O30">INDEX('Aceite Virgen'!$A$259:$AAR$285,MATCH($B30,'Aceite Virgen'!$A$259:$A$285,0),MATCH(O$5,'Aceite Virgen'!$A$259:$AAR$259,0))</f>
        <v>0.13</v>
      </c>
      <c r="P30" s="40">
        <f t="array" ref="P30">INDEX('Aceite Virgen'!$A$259:$AAR$285,MATCH($B30,'Aceite Virgen'!$A$259:$A$285,0),MATCH(P$5,'Aceite Virgen'!$A$259:$AAR$259,0))</f>
        <v>0.28999999999999998</v>
      </c>
    </row>
    <row r="31" spans="2:16" x14ac:dyDescent="0.3">
      <c r="B31" s="19">
        <f t="shared" si="1"/>
        <v>4.3</v>
      </c>
      <c r="C31" s="18">
        <f t="shared" si="2"/>
        <v>4.4000000000000004</v>
      </c>
      <c r="E31" s="40">
        <f t="array" ref="E31">INDEX('Aceite Virgen'!$A$259:$AAR$285,MATCH($B31,'Aceite Virgen'!$A$259:$A$285,0),MATCH(E$5,'Aceite Virgen'!$A$259:$AAR$259,0))</f>
        <v>0.08</v>
      </c>
      <c r="F31" s="40">
        <f t="array" ref="F31">INDEX('Aceite Virgen'!$A$259:$AAR$285,MATCH($B31,'Aceite Virgen'!$A$259:$A$285,0),MATCH(F$5,'Aceite Virgen'!$A$259:$AAR$259,0))</f>
        <v>0.12</v>
      </c>
      <c r="G31" s="40">
        <f t="array" ref="G31">INDEX('Aceite Virgen'!$A$259:$AAR$285,MATCH($B31,'Aceite Virgen'!$A$259:$A$285,0),MATCH(G$5,'Aceite Virgen'!$A$259:$AAR$259,0))</f>
        <v>0.17</v>
      </c>
      <c r="H31" s="40">
        <f t="array" ref="H31">INDEX('Aceite Virgen'!$A$259:$AAR$285,MATCH($B31,'Aceite Virgen'!$A$259:$A$285,0),MATCH(H$5,'Aceite Virgen'!$A$259:$AAR$259,0))</f>
        <v>0.35</v>
      </c>
      <c r="I31" s="40">
        <f t="array" ref="I31">INDEX('Aceite Virgen'!$A$259:$AAR$285,MATCH($B31,'Aceite Virgen'!$A$259:$A$285,0),MATCH(I$5,'Aceite Virgen'!$A$259:$AAR$259,0))</f>
        <v>0</v>
      </c>
      <c r="J31" s="40">
        <f t="array" ref="J31">INDEX('Aceite Virgen'!$A$259:$AAR$285,MATCH($B31,'Aceite Virgen'!$A$259:$A$285,0),MATCH(J$5,'Aceite Virgen'!$A$259:$AAR$259,0))</f>
        <v>0.13</v>
      </c>
      <c r="K31" s="40">
        <f t="array" ref="K31">INDEX('Aceite Virgen'!$A$259:$AAR$285,MATCH($B31,'Aceite Virgen'!$A$259:$A$285,0),MATCH(K$5,'Aceite Virgen'!$A$259:$AAR$259,0))</f>
        <v>0</v>
      </c>
      <c r="L31" s="40">
        <f t="array" ref="L31">INDEX('Aceite Virgen'!$A$259:$AAR$285,MATCH($B31,'Aceite Virgen'!$A$259:$A$285,0),MATCH(L$5,'Aceite Virgen'!$A$259:$AAR$259,0))</f>
        <v>0.37</v>
      </c>
      <c r="M31" s="40">
        <f t="array" ref="M31">INDEX('Aceite Virgen'!$A$259:$AAR$285,MATCH($B31,'Aceite Virgen'!$A$259:$A$285,0),MATCH(M$5,'Aceite Virgen'!$A$259:$AAR$259,0))</f>
        <v>0</v>
      </c>
      <c r="N31" s="40">
        <f t="array" ref="N31">INDEX('Aceite Virgen'!$A$259:$AAR$285,MATCH($B31,'Aceite Virgen'!$A$259:$A$285,0),MATCH(N$5,'Aceite Virgen'!$A$259:$AAR$259,0))</f>
        <v>0</v>
      </c>
      <c r="O31" s="40">
        <f t="array" ref="O31">INDEX('Aceite Virgen'!$A$259:$AAR$285,MATCH($B31,'Aceite Virgen'!$A$259:$A$285,0),MATCH(O$5,'Aceite Virgen'!$A$259:$AAR$259,0))</f>
        <v>0</v>
      </c>
      <c r="P31" s="40">
        <f t="array" ref="P31">INDEX('Aceite Virgen'!$A$259:$AAR$285,MATCH($B31,'Aceite Virgen'!$A$259:$A$285,0),MATCH(P$5,'Aceite Virgen'!$A$259:$AAR$259,0))</f>
        <v>0.17</v>
      </c>
    </row>
    <row r="32" spans="2:16" x14ac:dyDescent="0.3">
      <c r="B32" s="19">
        <f t="shared" si="1"/>
        <v>4.4000000000000004</v>
      </c>
      <c r="C32" s="18">
        <f t="shared" si="2"/>
        <v>4.5</v>
      </c>
      <c r="E32" s="40">
        <f t="array" ref="E32">INDEX('Aceite Virgen'!$A$259:$AAR$285,MATCH($B32,'Aceite Virgen'!$A$259:$A$285,0),MATCH(E$5,'Aceite Virgen'!$A$259:$AAR$259,0))</f>
        <v>0</v>
      </c>
      <c r="F32" s="40">
        <f t="array" ref="F32">INDEX('Aceite Virgen'!$A$259:$AAR$285,MATCH($B32,'Aceite Virgen'!$A$259:$A$285,0),MATCH(F$5,'Aceite Virgen'!$A$259:$AAR$259,0))</f>
        <v>0.09</v>
      </c>
      <c r="G32" s="40">
        <f t="array" ref="G32">INDEX('Aceite Virgen'!$A$259:$AAR$285,MATCH($B32,'Aceite Virgen'!$A$259:$A$285,0),MATCH(G$5,'Aceite Virgen'!$A$259:$AAR$259,0))</f>
        <v>1.03</v>
      </c>
      <c r="H32" s="40">
        <f t="array" ref="H32">INDEX('Aceite Virgen'!$A$259:$AAR$285,MATCH($B32,'Aceite Virgen'!$A$259:$A$285,0),MATCH(H$5,'Aceite Virgen'!$A$259:$AAR$259,0))</f>
        <v>0</v>
      </c>
      <c r="I32" s="40">
        <f t="array" ref="I32">INDEX('Aceite Virgen'!$A$259:$AAR$285,MATCH($B32,'Aceite Virgen'!$A$259:$A$285,0),MATCH(I$5,'Aceite Virgen'!$A$259:$AAR$259,0))</f>
        <v>0</v>
      </c>
      <c r="J32" s="40">
        <f t="array" ref="J32">INDEX('Aceite Virgen'!$A$259:$AAR$285,MATCH($B32,'Aceite Virgen'!$A$259:$A$285,0),MATCH(J$5,'Aceite Virgen'!$A$259:$AAR$259,0))</f>
        <v>0</v>
      </c>
      <c r="K32" s="40">
        <f t="array" ref="K32">INDEX('Aceite Virgen'!$A$259:$AAR$285,MATCH($B32,'Aceite Virgen'!$A$259:$A$285,0),MATCH(K$5,'Aceite Virgen'!$A$259:$AAR$259,0))</f>
        <v>0.3</v>
      </c>
      <c r="L32" s="40">
        <f t="array" ref="L32">INDEX('Aceite Virgen'!$A$259:$AAR$285,MATCH($B32,'Aceite Virgen'!$A$259:$A$285,0),MATCH(L$5,'Aceite Virgen'!$A$259:$AAR$259,0))</f>
        <v>0.52</v>
      </c>
      <c r="M32" s="40">
        <f t="array" ref="M32">INDEX('Aceite Virgen'!$A$259:$AAR$285,MATCH($B32,'Aceite Virgen'!$A$259:$A$285,0),MATCH(M$5,'Aceite Virgen'!$A$259:$AAR$259,0))</f>
        <v>0</v>
      </c>
      <c r="N32" s="40">
        <f t="array" ref="N32">INDEX('Aceite Virgen'!$A$259:$AAR$285,MATCH($B32,'Aceite Virgen'!$A$259:$A$285,0),MATCH(N$5,'Aceite Virgen'!$A$259:$AAR$259,0))</f>
        <v>0.17</v>
      </c>
      <c r="O32" s="40">
        <f t="array" ref="O32">INDEX('Aceite Virgen'!$A$259:$AAR$285,MATCH($B32,'Aceite Virgen'!$A$259:$A$285,0),MATCH(O$5,'Aceite Virgen'!$A$259:$AAR$259,0))</f>
        <v>0</v>
      </c>
      <c r="P32" s="40">
        <f t="array" ref="P32">INDEX('Aceite Virgen'!$A$259:$AAR$285,MATCH($B32,'Aceite Virgen'!$A$259:$A$285,0),MATCH(P$5,'Aceite Virgen'!$A$259:$AAR$259,0))</f>
        <v>0</v>
      </c>
    </row>
    <row r="33" spans="2:16" x14ac:dyDescent="0.3">
      <c r="B33" s="54">
        <f t="shared" si="1"/>
        <v>4.5</v>
      </c>
      <c r="C33" s="18"/>
      <c r="E33" s="40">
        <f t="array" ref="E33">INDEX('Aceite Virgen'!$A$259:$AAR$285,MATCH($B33,'Aceite Virgen'!$A$259:$A$285,0),MATCH(E$5,'Aceite Virgen'!$A$259:$AAR$259,0))</f>
        <v>1.52</v>
      </c>
      <c r="F33" s="40">
        <f t="array" ref="F33">INDEX('Aceite Virgen'!$A$259:$AAR$285,MATCH($B33,'Aceite Virgen'!$A$259:$A$285,0),MATCH(F$5,'Aceite Virgen'!$A$259:$AAR$259,0))</f>
        <v>1.71</v>
      </c>
      <c r="G33" s="40">
        <f t="array" ref="G33">INDEX('Aceite Virgen'!$A$259:$AAR$285,MATCH($B33,'Aceite Virgen'!$A$259:$A$285,0),MATCH(G$5,'Aceite Virgen'!$A$259:$AAR$259,0))</f>
        <v>2.17</v>
      </c>
      <c r="H33" s="40">
        <f t="array" ref="H33">INDEX('Aceite Virgen'!$A$259:$AAR$285,MATCH($B33,'Aceite Virgen'!$A$259:$A$285,0),MATCH(H$5,'Aceite Virgen'!$A$259:$AAR$259,0))</f>
        <v>3.4800000000000004</v>
      </c>
      <c r="I33" s="40">
        <f t="array" ref="I33">INDEX('Aceite Virgen'!$A$259:$AAR$285,MATCH($B33,'Aceite Virgen'!$A$259:$A$285,0),MATCH(I$5,'Aceite Virgen'!$A$259:$AAR$259,0))</f>
        <v>6.0699999999999994</v>
      </c>
      <c r="J33" s="40">
        <f t="array" ref="J33">INDEX('Aceite Virgen'!$A$259:$AAR$285,MATCH($B33,'Aceite Virgen'!$A$259:$A$285,0),MATCH(J$5,'Aceite Virgen'!$A$259:$AAR$259,0))</f>
        <v>1.83</v>
      </c>
      <c r="K33" s="40">
        <f t="array" ref="K33">INDEX('Aceite Virgen'!$A$259:$AAR$285,MATCH($B33,'Aceite Virgen'!$A$259:$A$285,0),MATCH(K$5,'Aceite Virgen'!$A$259:$AAR$259,0))</f>
        <v>2.36</v>
      </c>
      <c r="L33" s="40">
        <f t="array" ref="L33">INDEX('Aceite Virgen'!$A$259:$AAR$285,MATCH($B33,'Aceite Virgen'!$A$259:$A$285,0),MATCH(L$5,'Aceite Virgen'!$A$259:$AAR$259,0))</f>
        <v>5.8</v>
      </c>
      <c r="M33" s="40">
        <f t="array" ref="M33">INDEX('Aceite Virgen'!$A$259:$AAR$285,MATCH($B33,'Aceite Virgen'!$A$259:$A$285,0),MATCH(M$5,'Aceite Virgen'!$A$259:$AAR$259,0))</f>
        <v>6.0500000000000007</v>
      </c>
      <c r="N33" s="40">
        <f t="array" ref="N33">INDEX('Aceite Virgen'!$A$259:$AAR$285,MATCH($B33,'Aceite Virgen'!$A$259:$A$285,0),MATCH(N$5,'Aceite Virgen'!$A$259:$AAR$259,0))</f>
        <v>3.5</v>
      </c>
      <c r="O33" s="40">
        <f t="array" ref="O33">INDEX('Aceite Virgen'!$A$259:$AAR$285,MATCH($B33,'Aceite Virgen'!$A$259:$A$285,0),MATCH(O$5,'Aceite Virgen'!$A$259:$AAR$259,0))</f>
        <v>5.27</v>
      </c>
      <c r="P33" s="40">
        <f t="array" ref="P33">INDEX('Aceite Virgen'!$A$259:$AAR$285,MATCH($B33,'Aceite Virgen'!$A$259:$A$285,0),MATCH(P$5,'Aceite Virgen'!$A$259:$AAR$259,0))</f>
        <v>3.21</v>
      </c>
    </row>
    <row r="34" spans="2:16" x14ac:dyDescent="0.3">
      <c r="P34" s="38"/>
    </row>
    <row r="35" spans="2:16" x14ac:dyDescent="0.3">
      <c r="E35" s="40">
        <f>SUM(E10:E34)</f>
        <v>100.02000000000001</v>
      </c>
      <c r="F35" s="40">
        <f t="shared" ref="F35:P35" si="3">SUM(F10:F34)</f>
        <v>100.02999999999999</v>
      </c>
      <c r="G35" s="40">
        <f t="shared" si="3"/>
        <v>100.03</v>
      </c>
      <c r="H35" s="40">
        <f t="shared" si="3"/>
        <v>100.04000000000002</v>
      </c>
      <c r="I35" s="40">
        <f t="shared" si="3"/>
        <v>99.96</v>
      </c>
      <c r="J35" s="40">
        <f t="shared" si="3"/>
        <v>100.00999999999998</v>
      </c>
      <c r="K35" s="40">
        <f t="shared" si="3"/>
        <v>99.97999999999999</v>
      </c>
      <c r="L35" s="40">
        <f t="shared" si="3"/>
        <v>99.969999999999985</v>
      </c>
      <c r="M35" s="40">
        <f t="shared" si="3"/>
        <v>100</v>
      </c>
      <c r="N35" s="40">
        <f t="shared" si="3"/>
        <v>99.98</v>
      </c>
      <c r="O35" s="40">
        <f t="shared" si="3"/>
        <v>99.969999999999985</v>
      </c>
      <c r="P35" s="40">
        <f t="shared" si="3"/>
        <v>99.980000000000018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P9" sqref="P9"/>
    </sheetView>
  </sheetViews>
  <sheetFormatPr baseColWidth="10" defaultColWidth="11.44140625"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ABRIL 20T.España</v>
      </c>
      <c r="F5" s="39" t="str">
        <f t="shared" si="0"/>
        <v xml:space="preserve"> MAYO 20T.España</v>
      </c>
      <c r="G5" s="39" t="str">
        <f t="shared" si="0"/>
        <v xml:space="preserve"> JUNIO 20T.España</v>
      </c>
      <c r="H5" s="39" t="str">
        <f t="shared" si="0"/>
        <v xml:space="preserve"> JULIO 20T.España</v>
      </c>
      <c r="I5" s="39" t="str">
        <f t="shared" si="0"/>
        <v xml:space="preserve"> AGOSTO 20T.España</v>
      </c>
      <c r="J5" s="39" t="str">
        <f t="shared" si="0"/>
        <v xml:space="preserve"> SEPTIEMBRE 20T.España</v>
      </c>
      <c r="K5" s="39" t="str">
        <f t="shared" si="0"/>
        <v xml:space="preserve"> OCTUBRE 20T.España</v>
      </c>
      <c r="L5" s="39" t="str">
        <f t="shared" si="0"/>
        <v xml:space="preserve"> NOVIEMBRE 20T.España</v>
      </c>
      <c r="M5" s="39" t="str">
        <f t="shared" si="0"/>
        <v xml:space="preserve"> DICIEMBRE 20T.España</v>
      </c>
      <c r="N5" s="39" t="str">
        <f t="shared" si="0"/>
        <v xml:space="preserve"> ENERO 21T.España</v>
      </c>
      <c r="O5" s="39" t="str">
        <f t="shared" si="0"/>
        <v xml:space="preserve"> FEBRERO 21T.España</v>
      </c>
      <c r="P5" s="39" t="str">
        <f t="shared" si="0"/>
        <v xml:space="preserve"> MARZO 21T.España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Oliva'!$A$260:$AAR$260,,MAX(IF('Aceite de Oliva'!$A$260:$AAR$260&lt;&gt;"",COLUMN('Aceite de Oliva'!$A$260:$AAR$260)))-(7*E8))</f>
        <v xml:space="preserve"> ABRIL 20</v>
      </c>
      <c r="F9" s="6" t="str">
        <f t="array" ref="F9">INDEX('Aceite de Oliva'!$A$260:$AAR$260,,MAX(IF('Aceite de Oliva'!$A$260:$AAR$260&lt;&gt;"",COLUMN('Aceite de Oliva'!$A$260:$AAR$260)))-(7*F8))</f>
        <v xml:space="preserve"> MAYO 20</v>
      </c>
      <c r="G9" s="6" t="str">
        <f t="array" ref="G9">INDEX('Aceite de Oliva'!$A$260:$AAR$260,,MAX(IF('Aceite de Oliva'!$A$260:$AAR$260&lt;&gt;"",COLUMN('Aceite de Oliva'!$A$260:$AAR$260)))-(7*G8))</f>
        <v xml:space="preserve"> JUNIO 20</v>
      </c>
      <c r="H9" s="6" t="str">
        <f t="array" ref="H9">INDEX('Aceite de Oliva'!$A$260:$AAR$260,,MAX(IF('Aceite de Oliva'!$A$260:$AAR$260&lt;&gt;"",COLUMN('Aceite de Oliva'!$A$260:$AAR$260)))-(7*H8))</f>
        <v xml:space="preserve"> JULIO 20</v>
      </c>
      <c r="I9" s="6" t="str">
        <f t="array" ref="I9">INDEX('Aceite de Oliva'!$A$260:$AAR$260,,MAX(IF('Aceite de Oliva'!$A$260:$AAR$260&lt;&gt;"",COLUMN('Aceite de Oliva'!$A$260:$AAR$260)))-(7*I8))</f>
        <v xml:space="preserve"> AGOSTO 20</v>
      </c>
      <c r="J9" s="6" t="str">
        <f t="array" ref="J9">INDEX('Aceite de Oliva'!$A$260:$AAR$260,,MAX(IF('Aceite de Oliva'!$A$260:$AAR$260&lt;&gt;"",COLUMN('Aceite de Oliva'!$A$260:$AAR$260)))-(7*J8))</f>
        <v xml:space="preserve"> SEPTIEMBRE 20</v>
      </c>
      <c r="K9" s="6" t="str">
        <f t="array" ref="K9">INDEX('Aceite de Oliva'!$A$260:$AAR$260,,MAX(IF('Aceite de Oliva'!$A$260:$AAR$260&lt;&gt;"",COLUMN('Aceite de Oliva'!$A$260:$AAR$260)))-(7*K8))</f>
        <v xml:space="preserve"> OCTUBRE 20</v>
      </c>
      <c r="L9" s="6" t="str">
        <f t="array" ref="L9">INDEX('Aceite de Oliva'!$A$260:$AAR$260,,MAX(IF('Aceite de Oliva'!$A$260:$AAR$260&lt;&gt;"",COLUMN('Aceite de Oliva'!$A$260:$AAR$260)))-(7*L8))</f>
        <v xml:space="preserve"> NOVIEMBRE 20</v>
      </c>
      <c r="M9" s="6" t="str">
        <f t="array" ref="M9">INDEX('Aceite de Oliva'!$A$260:$AAR$260,,MAX(IF('Aceite de Oliva'!$A$260:$AAR$260&lt;&gt;"",COLUMN('Aceite de Oliva'!$A$260:$AAR$260)))-(7*M8))</f>
        <v xml:space="preserve"> DICIEMBRE 20</v>
      </c>
      <c r="N9" s="6" t="str">
        <f t="array" ref="N9">INDEX('Aceite de Oliva'!$A$260:$AAR$260,,MAX(IF('Aceite de Oliva'!$A$260:$AAR$260&lt;&gt;"",COLUMN('Aceite de Oliva'!$A$260:$AAR$260)))-(7*N8))</f>
        <v xml:space="preserve"> ENERO 21</v>
      </c>
      <c r="O9" s="6" t="str">
        <f t="array" ref="O9">INDEX('Aceite de Oliva'!$A$260:$AAR$260,,MAX(IF('Aceite de Oliva'!$A$260:$AAR$260&lt;&gt;"",COLUMN('Aceite de Oliva'!$A$260:$AAR$260)))-(7*O8))</f>
        <v xml:space="preserve"> FEBRERO 21</v>
      </c>
      <c r="P9" t="str">
        <f t="array" ref="P9">INDEX('Aceite de Oliva'!$A$260:$AAR$260,,MAX(IF('Aceite de Oliva'!$A$260:$AAR$260&lt;&gt;"",COLUMN('Aceite de Oliva'!$A$260:$AAR$260))))</f>
        <v xml:space="preserve"> MARZO 21</v>
      </c>
    </row>
    <row r="10" spans="1:17" x14ac:dyDescent="0.3">
      <c r="B10" s="15"/>
      <c r="C10" s="24">
        <v>2</v>
      </c>
      <c r="E10" s="40">
        <f>INDEX('Aceite de Oliva'!$A$259:$AAR$285,MATCH($B10,'Aceite de Oliva'!$A$259:$A$285,0),MATCH(E$5,'Aceite de Oliva'!$A$259:$AAR$259,0))</f>
        <v>3.1</v>
      </c>
      <c r="F10" s="40">
        <f>INDEX('Aceite de Oliva'!$A$259:$AAR$285,MATCH($B10,'Aceite de Oliva'!$A$259:$A$285,0),MATCH(F$5,'Aceite de Oliva'!$A$259:$AAR$259,0))</f>
        <v>1.7599999999999998</v>
      </c>
      <c r="G10" s="40">
        <f>INDEX('Aceite de Oliva'!$A$259:$AAR$285,MATCH($B10,'Aceite de Oliva'!$A$259:$A$285,0),MATCH(G$5,'Aceite de Oliva'!$A$259:$AAR$259,0))</f>
        <v>4.3100000000000005</v>
      </c>
      <c r="H10" s="40">
        <f>INDEX('Aceite de Oliva'!$A$259:$AAR$285,MATCH($B10,'Aceite de Oliva'!$A$259:$A$285,0),MATCH(H$5,'Aceite de Oliva'!$A$259:$AAR$259,0))</f>
        <v>3.28</v>
      </c>
      <c r="I10" s="40">
        <f>INDEX('Aceite de Oliva'!$A$259:$AAR$285,MATCH($B10,'Aceite de Oliva'!$A$259:$A$285,0),MATCH(I$5,'Aceite de Oliva'!$A$259:$AAR$259,0))</f>
        <v>3.74</v>
      </c>
      <c r="J10" s="40">
        <f>INDEX('Aceite de Oliva'!$A$259:$AAR$285,MATCH($B10,'Aceite de Oliva'!$A$259:$A$285,0),MATCH(J$5,'Aceite de Oliva'!$A$259:$AAR$259,0))</f>
        <v>4.76</v>
      </c>
      <c r="K10" s="40">
        <f>INDEX('Aceite de Oliva'!$A$259:$AAR$285,MATCH($B10,'Aceite de Oliva'!$A$259:$A$285,0),MATCH(K$5,'Aceite de Oliva'!$A$259:$AAR$259,0))</f>
        <v>3.83</v>
      </c>
      <c r="L10" s="40">
        <f>INDEX('Aceite de Oliva'!$A$259:$AAR$285,MATCH($B10,'Aceite de Oliva'!$A$259:$A$285,0),MATCH(L$5,'Aceite de Oliva'!$A$259:$AAR$259,0))</f>
        <v>3.87</v>
      </c>
      <c r="M10" s="40">
        <f>INDEX('Aceite de Oliva'!$A$259:$AAR$285,MATCH($B10,'Aceite de Oliva'!$A$259:$A$285,0),MATCH(M$5,'Aceite de Oliva'!$A$259:$AAR$259,0))</f>
        <v>2.44</v>
      </c>
      <c r="N10" s="40">
        <f>INDEX('Aceite de Oliva'!$A$259:$AAR$285,MATCH($B10,'Aceite de Oliva'!$A$259:$A$285,0),MATCH(N$5,'Aceite de Oliva'!$A$259:$AAR$259,0))</f>
        <v>3.41</v>
      </c>
      <c r="O10" s="40">
        <f>INDEX('Aceite de Oliva'!$A$259:$AAR$285,MATCH($B10,'Aceite de Oliva'!$A$259:$A$285,0),MATCH(O$5,'Aceite de Oliva'!$A$259:$AAR$259,0))</f>
        <v>2.42</v>
      </c>
      <c r="P10" s="40">
        <f>INDEX('Aceite de Oliva'!$A$259:$AAR$285,MATCH($B10,'Aceite de Oliva'!$A$259:$A$285,0),MATCH(P$5,'Aceite de Oliva'!$A$259:$AAR$259,0))</f>
        <v>3.1799999999999997</v>
      </c>
    </row>
    <row r="11" spans="1:17" x14ac:dyDescent="0.3">
      <c r="A11" s="6"/>
      <c r="B11" s="16">
        <f t="shared" ref="B11:B33" si="1">C10</f>
        <v>2</v>
      </c>
      <c r="C11" s="17">
        <f t="shared" ref="C11:C32" si="2">B11+$C$7</f>
        <v>2.1</v>
      </c>
      <c r="E11" s="40">
        <f>INDEX('Aceite de Oliva'!$A$259:$AAR$285,MATCH($B11,'Aceite de Oliva'!$A$259:$A$285,0),MATCH(E$5,'Aceite de Oliva'!$A$259:$AAR$259,0))</f>
        <v>2.5</v>
      </c>
      <c r="F11" s="40">
        <f>INDEX('Aceite de Oliva'!$A$259:$AAR$285,MATCH($B11,'Aceite de Oliva'!$A$259:$A$285,0),MATCH(F$5,'Aceite de Oliva'!$A$259:$AAR$259,0))</f>
        <v>1.7400000000000002</v>
      </c>
      <c r="G11" s="40">
        <f>INDEX('Aceite de Oliva'!$A$259:$AAR$285,MATCH($B11,'Aceite de Oliva'!$A$259:$A$285,0),MATCH(G$5,'Aceite de Oliva'!$A$259:$AAR$259,0))</f>
        <v>2.4900000000000002</v>
      </c>
      <c r="H11" s="40">
        <f>INDEX('Aceite de Oliva'!$A$259:$AAR$285,MATCH($B11,'Aceite de Oliva'!$A$259:$A$285,0),MATCH(H$5,'Aceite de Oliva'!$A$259:$AAR$259,0))</f>
        <v>2.42</v>
      </c>
      <c r="I11" s="40">
        <f>INDEX('Aceite de Oliva'!$A$259:$AAR$285,MATCH($B11,'Aceite de Oliva'!$A$259:$A$285,0),MATCH(I$5,'Aceite de Oliva'!$A$259:$AAR$259,0))</f>
        <v>3.79</v>
      </c>
      <c r="J11" s="40">
        <f>INDEX('Aceite de Oliva'!$A$259:$AAR$285,MATCH($B11,'Aceite de Oliva'!$A$259:$A$285,0),MATCH(J$5,'Aceite de Oliva'!$A$259:$AAR$259,0))</f>
        <v>3.73</v>
      </c>
      <c r="K11" s="40">
        <f>INDEX('Aceite de Oliva'!$A$259:$AAR$285,MATCH($B11,'Aceite de Oliva'!$A$259:$A$285,0),MATCH(K$5,'Aceite de Oliva'!$A$259:$AAR$259,0))</f>
        <v>4.84</v>
      </c>
      <c r="L11" s="40">
        <f>INDEX('Aceite de Oliva'!$A$259:$AAR$285,MATCH($B11,'Aceite de Oliva'!$A$259:$A$285,0),MATCH(L$5,'Aceite de Oliva'!$A$259:$AAR$259,0))</f>
        <v>5.5</v>
      </c>
      <c r="M11" s="40">
        <f>INDEX('Aceite de Oliva'!$A$259:$AAR$285,MATCH($B11,'Aceite de Oliva'!$A$259:$A$285,0),MATCH(M$5,'Aceite de Oliva'!$A$259:$AAR$259,0))</f>
        <v>4.3</v>
      </c>
      <c r="N11" s="40">
        <f>INDEX('Aceite de Oliva'!$A$259:$AAR$285,MATCH($B11,'Aceite de Oliva'!$A$259:$A$285,0),MATCH(N$5,'Aceite de Oliva'!$A$259:$AAR$259,0))</f>
        <v>4.1100000000000003</v>
      </c>
      <c r="O11" s="40">
        <f>INDEX('Aceite de Oliva'!$A$259:$AAR$285,MATCH($B11,'Aceite de Oliva'!$A$259:$A$285,0),MATCH(O$5,'Aceite de Oliva'!$A$259:$AAR$259,0))</f>
        <v>3.6700000000000004</v>
      </c>
      <c r="P11" s="40">
        <f>INDEX('Aceite de Oliva'!$A$259:$AAR$285,MATCH($B11,'Aceite de Oliva'!$A$259:$A$285,0),MATCH(P$5,'Aceite de Oliva'!$A$259:$AAR$259,0))</f>
        <v>3.48</v>
      </c>
    </row>
    <row r="12" spans="1:17" x14ac:dyDescent="0.3">
      <c r="A12" s="6"/>
      <c r="B12" s="16">
        <f t="shared" si="1"/>
        <v>2.1</v>
      </c>
      <c r="C12" s="18">
        <f t="shared" si="2"/>
        <v>2.2000000000000002</v>
      </c>
      <c r="E12" s="40">
        <f>INDEX('Aceite de Oliva'!$A$259:$AAR$285,MATCH($B12,'Aceite de Oliva'!$A$259:$A$285,0),MATCH(E$5,'Aceite de Oliva'!$A$259:$AAR$259,0))</f>
        <v>5.09</v>
      </c>
      <c r="F12" s="40">
        <f>INDEX('Aceite de Oliva'!$A$259:$AAR$285,MATCH($B12,'Aceite de Oliva'!$A$259:$A$285,0),MATCH(F$5,'Aceite de Oliva'!$A$259:$AAR$259,0))</f>
        <v>5.33</v>
      </c>
      <c r="G12" s="40">
        <f>INDEX('Aceite de Oliva'!$A$259:$AAR$285,MATCH($B12,'Aceite de Oliva'!$A$259:$A$285,0),MATCH(G$5,'Aceite de Oliva'!$A$259:$AAR$259,0))</f>
        <v>13.42</v>
      </c>
      <c r="H12" s="40">
        <f>INDEX('Aceite de Oliva'!$A$259:$AAR$285,MATCH($B12,'Aceite de Oliva'!$A$259:$A$285,0),MATCH(H$5,'Aceite de Oliva'!$A$259:$AAR$259,0))</f>
        <v>14.100000000000001</v>
      </c>
      <c r="I12" s="40">
        <f>INDEX('Aceite de Oliva'!$A$259:$AAR$285,MATCH($B12,'Aceite de Oliva'!$A$259:$A$285,0),MATCH(I$5,'Aceite de Oliva'!$A$259:$AAR$259,0))</f>
        <v>14.52</v>
      </c>
      <c r="J12" s="40">
        <f>INDEX('Aceite de Oliva'!$A$259:$AAR$285,MATCH($B12,'Aceite de Oliva'!$A$259:$A$285,0),MATCH(J$5,'Aceite de Oliva'!$A$259:$AAR$259,0))</f>
        <v>11.06</v>
      </c>
      <c r="K12" s="40">
        <f>INDEX('Aceite de Oliva'!$A$259:$AAR$285,MATCH($B12,'Aceite de Oliva'!$A$259:$A$285,0),MATCH(K$5,'Aceite de Oliva'!$A$259:$AAR$259,0))</f>
        <v>14.610000000000001</v>
      </c>
      <c r="L12" s="40">
        <f>INDEX('Aceite de Oliva'!$A$259:$AAR$285,MATCH($B12,'Aceite de Oliva'!$A$259:$A$285,0),MATCH(L$5,'Aceite de Oliva'!$A$259:$AAR$259,0))</f>
        <v>16.84</v>
      </c>
      <c r="M12" s="40">
        <f>INDEX('Aceite de Oliva'!$A$259:$AAR$285,MATCH($B12,'Aceite de Oliva'!$A$259:$A$285,0),MATCH(M$5,'Aceite de Oliva'!$A$259:$AAR$259,0))</f>
        <v>13.48</v>
      </c>
      <c r="N12" s="40">
        <f>INDEX('Aceite de Oliva'!$A$259:$AAR$285,MATCH($B12,'Aceite de Oliva'!$A$259:$A$285,0),MATCH(N$5,'Aceite de Oliva'!$A$259:$AAR$259,0))</f>
        <v>14.92</v>
      </c>
      <c r="O12" s="40">
        <f>INDEX('Aceite de Oliva'!$A$259:$AAR$285,MATCH($B12,'Aceite de Oliva'!$A$259:$A$285,0),MATCH(O$5,'Aceite de Oliva'!$A$259:$AAR$259,0))</f>
        <v>14.370000000000001</v>
      </c>
      <c r="P12" s="40">
        <f>INDEX('Aceite de Oliva'!$A$259:$AAR$285,MATCH($B12,'Aceite de Oliva'!$A$259:$A$285,0),MATCH(P$5,'Aceite de Oliva'!$A$259:$AAR$259,0))</f>
        <v>12.85</v>
      </c>
    </row>
    <row r="13" spans="1:17" x14ac:dyDescent="0.3">
      <c r="A13" s="6"/>
      <c r="B13" s="19">
        <f t="shared" si="1"/>
        <v>2.2000000000000002</v>
      </c>
      <c r="C13" s="17">
        <f t="shared" si="2"/>
        <v>2.3000000000000003</v>
      </c>
      <c r="E13" s="40">
        <f>INDEX('Aceite de Oliva'!$A$259:$AAR$285,MATCH($B13,'Aceite de Oliva'!$A$259:$A$285,0),MATCH(E$5,'Aceite de Oliva'!$A$259:$AAR$259,0))</f>
        <v>9.4699999999999989</v>
      </c>
      <c r="F13" s="40">
        <f>INDEX('Aceite de Oliva'!$A$259:$AAR$285,MATCH($B13,'Aceite de Oliva'!$A$259:$A$285,0),MATCH(F$5,'Aceite de Oliva'!$A$259:$AAR$259,0))</f>
        <v>11.61</v>
      </c>
      <c r="G13" s="40">
        <f>INDEX('Aceite de Oliva'!$A$259:$AAR$285,MATCH($B13,'Aceite de Oliva'!$A$259:$A$285,0),MATCH(G$5,'Aceite de Oliva'!$A$259:$AAR$259,0))</f>
        <v>4.38</v>
      </c>
      <c r="H13" s="40">
        <f>INDEX('Aceite de Oliva'!$A$259:$AAR$285,MATCH($B13,'Aceite de Oliva'!$A$259:$A$285,0),MATCH(H$5,'Aceite de Oliva'!$A$259:$AAR$259,0))</f>
        <v>2.98</v>
      </c>
      <c r="I13" s="40">
        <f>INDEX('Aceite de Oliva'!$A$259:$AAR$285,MATCH($B13,'Aceite de Oliva'!$A$259:$A$285,0),MATCH(I$5,'Aceite de Oliva'!$A$259:$AAR$259,0))</f>
        <v>5.35</v>
      </c>
      <c r="J13" s="40">
        <f>INDEX('Aceite de Oliva'!$A$259:$AAR$285,MATCH($B13,'Aceite de Oliva'!$A$259:$A$285,0),MATCH(J$5,'Aceite de Oliva'!$A$259:$AAR$259,0))</f>
        <v>7.85</v>
      </c>
      <c r="K13" s="40">
        <f>INDEX('Aceite de Oliva'!$A$259:$AAR$285,MATCH($B13,'Aceite de Oliva'!$A$259:$A$285,0),MATCH(K$5,'Aceite de Oliva'!$A$259:$AAR$259,0))</f>
        <v>4.6399999999999997</v>
      </c>
      <c r="L13" s="40">
        <f>INDEX('Aceite de Oliva'!$A$259:$AAR$285,MATCH($B13,'Aceite de Oliva'!$A$259:$A$285,0),MATCH(L$5,'Aceite de Oliva'!$A$259:$AAR$259,0))</f>
        <v>4.8</v>
      </c>
      <c r="M13" s="40">
        <f>INDEX('Aceite de Oliva'!$A$259:$AAR$285,MATCH($B13,'Aceite de Oliva'!$A$259:$A$285,0),MATCH(M$5,'Aceite de Oliva'!$A$259:$AAR$259,0))</f>
        <v>4.59</v>
      </c>
      <c r="N13" s="40">
        <f>INDEX('Aceite de Oliva'!$A$259:$AAR$285,MATCH($B13,'Aceite de Oliva'!$A$259:$A$285,0),MATCH(N$5,'Aceite de Oliva'!$A$259:$AAR$259,0))</f>
        <v>8.19</v>
      </c>
      <c r="O13" s="40">
        <f>INDEX('Aceite de Oliva'!$A$259:$AAR$285,MATCH($B13,'Aceite de Oliva'!$A$259:$A$285,0),MATCH(O$5,'Aceite de Oliva'!$A$259:$AAR$259,0))</f>
        <v>11.5</v>
      </c>
      <c r="P13" s="40">
        <f>INDEX('Aceite de Oliva'!$A$259:$AAR$285,MATCH($B13,'Aceite de Oliva'!$A$259:$A$285,0),MATCH(P$5,'Aceite de Oliva'!$A$259:$AAR$259,0))</f>
        <v>8.59</v>
      </c>
    </row>
    <row r="14" spans="1:17" x14ac:dyDescent="0.3">
      <c r="A14" s="6"/>
      <c r="B14" s="16">
        <f t="shared" si="1"/>
        <v>2.3000000000000003</v>
      </c>
      <c r="C14" s="17">
        <f t="shared" si="2"/>
        <v>2.4000000000000004</v>
      </c>
      <c r="E14" s="40">
        <f>INDEX('Aceite de Oliva'!$A$259:$AAR$285,MATCH($B14,'Aceite de Oliva'!$A$259:$A$285,0),MATCH(E$5,'Aceite de Oliva'!$A$259:$AAR$259,0))</f>
        <v>7.3100000000000005</v>
      </c>
      <c r="F14" s="40">
        <f>INDEX('Aceite de Oliva'!$A$259:$AAR$285,MATCH($B14,'Aceite de Oliva'!$A$259:$A$285,0),MATCH(F$5,'Aceite de Oliva'!$A$259:$AAR$259,0))</f>
        <v>8.7100000000000009</v>
      </c>
      <c r="G14" s="40">
        <f>INDEX('Aceite de Oliva'!$A$259:$AAR$285,MATCH($B14,'Aceite de Oliva'!$A$259:$A$285,0),MATCH(G$5,'Aceite de Oliva'!$A$259:$AAR$259,0))</f>
        <v>11.48</v>
      </c>
      <c r="H14" s="40">
        <f>INDEX('Aceite de Oliva'!$A$259:$AAR$285,MATCH($B14,'Aceite de Oliva'!$A$259:$A$285,0),MATCH(H$5,'Aceite de Oliva'!$A$259:$AAR$259,0))</f>
        <v>13.370000000000001</v>
      </c>
      <c r="I14" s="40">
        <f>INDEX('Aceite de Oliva'!$A$259:$AAR$285,MATCH($B14,'Aceite de Oliva'!$A$259:$A$285,0),MATCH(I$5,'Aceite de Oliva'!$A$259:$AAR$259,0))</f>
        <v>14.97</v>
      </c>
      <c r="J14" s="40">
        <f>INDEX('Aceite de Oliva'!$A$259:$AAR$285,MATCH($B14,'Aceite de Oliva'!$A$259:$A$285,0),MATCH(J$5,'Aceite de Oliva'!$A$259:$AAR$259,0))</f>
        <v>14.49</v>
      </c>
      <c r="K14" s="40">
        <f>INDEX('Aceite de Oliva'!$A$259:$AAR$285,MATCH($B14,'Aceite de Oliva'!$A$259:$A$285,0),MATCH(K$5,'Aceite de Oliva'!$A$259:$AAR$259,0))</f>
        <v>15.530000000000001</v>
      </c>
      <c r="L14" s="40">
        <f>INDEX('Aceite de Oliva'!$A$259:$AAR$285,MATCH($B14,'Aceite de Oliva'!$A$259:$A$285,0),MATCH(L$5,'Aceite de Oliva'!$A$259:$AAR$259,0))</f>
        <v>16.239999999999998</v>
      </c>
      <c r="M14" s="40">
        <f>INDEX('Aceite de Oliva'!$A$259:$AAR$285,MATCH($B14,'Aceite de Oliva'!$A$259:$A$285,0),MATCH(M$5,'Aceite de Oliva'!$A$259:$AAR$259,0))</f>
        <v>14.200000000000001</v>
      </c>
      <c r="N14" s="40">
        <f>INDEX('Aceite de Oliva'!$A$259:$AAR$285,MATCH($B14,'Aceite de Oliva'!$A$259:$A$285,0),MATCH(N$5,'Aceite de Oliva'!$A$259:$AAR$259,0))</f>
        <v>26.4</v>
      </c>
      <c r="O14" s="40">
        <f>INDEX('Aceite de Oliva'!$A$259:$AAR$285,MATCH($B14,'Aceite de Oliva'!$A$259:$A$285,0),MATCH(O$5,'Aceite de Oliva'!$A$259:$AAR$259,0))</f>
        <v>28.75</v>
      </c>
      <c r="P14" s="40">
        <f>INDEX('Aceite de Oliva'!$A$259:$AAR$285,MATCH($B14,'Aceite de Oliva'!$A$259:$A$285,0),MATCH(P$5,'Aceite de Oliva'!$A$259:$AAR$259,0))</f>
        <v>24.53</v>
      </c>
    </row>
    <row r="15" spans="1:17" x14ac:dyDescent="0.3">
      <c r="A15" s="6"/>
      <c r="B15" s="16">
        <f t="shared" si="1"/>
        <v>2.4000000000000004</v>
      </c>
      <c r="C15" s="17">
        <f t="shared" si="2"/>
        <v>2.5000000000000004</v>
      </c>
      <c r="E15" s="40">
        <f>INDEX('Aceite de Oliva'!$A$259:$AAR$285,MATCH($B15,'Aceite de Oliva'!$A$259:$A$285,0),MATCH(E$5,'Aceite de Oliva'!$A$259:$AAR$259,0))</f>
        <v>17.689999999999998</v>
      </c>
      <c r="F15" s="40">
        <f>INDEX('Aceite de Oliva'!$A$259:$AAR$285,MATCH($B15,'Aceite de Oliva'!$A$259:$A$285,0),MATCH(F$5,'Aceite de Oliva'!$A$259:$AAR$259,0))</f>
        <v>17.350000000000001</v>
      </c>
      <c r="G15" s="40">
        <f>INDEX('Aceite de Oliva'!$A$259:$AAR$285,MATCH($B15,'Aceite de Oliva'!$A$259:$A$285,0),MATCH(G$5,'Aceite de Oliva'!$A$259:$AAR$259,0))</f>
        <v>30.240000000000002</v>
      </c>
      <c r="H15" s="40">
        <f>INDEX('Aceite de Oliva'!$A$259:$AAR$285,MATCH($B15,'Aceite de Oliva'!$A$259:$A$285,0),MATCH(H$5,'Aceite de Oliva'!$A$259:$AAR$259,0))</f>
        <v>31.869999999999997</v>
      </c>
      <c r="I15" s="40">
        <f>INDEX('Aceite de Oliva'!$A$259:$AAR$285,MATCH($B15,'Aceite de Oliva'!$A$259:$A$285,0),MATCH(I$5,'Aceite de Oliva'!$A$259:$AAR$259,0))</f>
        <v>31.86</v>
      </c>
      <c r="J15" s="40">
        <f>INDEX('Aceite de Oliva'!$A$259:$AAR$285,MATCH($B15,'Aceite de Oliva'!$A$259:$A$285,0),MATCH(J$5,'Aceite de Oliva'!$A$259:$AAR$259,0))</f>
        <v>30.689999999999998</v>
      </c>
      <c r="K15" s="40">
        <f>INDEX('Aceite de Oliva'!$A$259:$AAR$285,MATCH($B15,'Aceite de Oliva'!$A$259:$A$285,0),MATCH(K$5,'Aceite de Oliva'!$A$259:$AAR$259,0))</f>
        <v>28.119999999999997</v>
      </c>
      <c r="L15" s="40">
        <f>INDEX('Aceite de Oliva'!$A$259:$AAR$285,MATCH($B15,'Aceite de Oliva'!$A$259:$A$285,0),MATCH(L$5,'Aceite de Oliva'!$A$259:$AAR$259,0))</f>
        <v>26.77</v>
      </c>
      <c r="M15" s="40">
        <f>INDEX('Aceite de Oliva'!$A$259:$AAR$285,MATCH($B15,'Aceite de Oliva'!$A$259:$A$285,0),MATCH(M$5,'Aceite de Oliva'!$A$259:$AAR$259,0))</f>
        <v>36.980000000000004</v>
      </c>
      <c r="N15" s="40">
        <f>INDEX('Aceite de Oliva'!$A$259:$AAR$285,MATCH($B15,'Aceite de Oliva'!$A$259:$A$285,0),MATCH(N$5,'Aceite de Oliva'!$A$259:$AAR$259,0))</f>
        <v>14.11</v>
      </c>
      <c r="O15" s="40">
        <f>INDEX('Aceite de Oliva'!$A$259:$AAR$285,MATCH($B15,'Aceite de Oliva'!$A$259:$A$285,0),MATCH(O$5,'Aceite de Oliva'!$A$259:$AAR$259,0))</f>
        <v>10.71</v>
      </c>
      <c r="P15" s="40">
        <f>INDEX('Aceite de Oliva'!$A$259:$AAR$285,MATCH($B15,'Aceite de Oliva'!$A$259:$A$285,0),MATCH(P$5,'Aceite de Oliva'!$A$259:$AAR$259,0))</f>
        <v>12.469999999999999</v>
      </c>
    </row>
    <row r="16" spans="1:17" x14ac:dyDescent="0.3">
      <c r="A16" s="6"/>
      <c r="B16" s="16">
        <f t="shared" si="1"/>
        <v>2.5000000000000004</v>
      </c>
      <c r="C16" s="17">
        <f t="shared" si="2"/>
        <v>2.6000000000000005</v>
      </c>
      <c r="E16" s="40">
        <f>INDEX('Aceite de Oliva'!$A$259:$AAR$285,MATCH($B16,'Aceite de Oliva'!$A$259:$A$285,0),MATCH(E$5,'Aceite de Oliva'!$A$259:$AAR$259,0))</f>
        <v>25.67</v>
      </c>
      <c r="F16" s="40">
        <f>INDEX('Aceite de Oliva'!$A$259:$AAR$285,MATCH($B16,'Aceite de Oliva'!$A$259:$A$285,0),MATCH(F$5,'Aceite de Oliva'!$A$259:$AAR$259,0))</f>
        <v>26.54</v>
      </c>
      <c r="G16" s="40">
        <f>INDEX('Aceite de Oliva'!$A$259:$AAR$285,MATCH($B16,'Aceite de Oliva'!$A$259:$A$285,0),MATCH(G$5,'Aceite de Oliva'!$A$259:$AAR$259,0))</f>
        <v>8.42</v>
      </c>
      <c r="H16" s="40">
        <f>INDEX('Aceite de Oliva'!$A$259:$AAR$285,MATCH($B16,'Aceite de Oliva'!$A$259:$A$285,0),MATCH(H$5,'Aceite de Oliva'!$A$259:$AAR$259,0))</f>
        <v>4.13</v>
      </c>
      <c r="I16" s="40">
        <f>INDEX('Aceite de Oliva'!$A$259:$AAR$285,MATCH($B16,'Aceite de Oliva'!$A$259:$A$285,0),MATCH(I$5,'Aceite de Oliva'!$A$259:$AAR$259,0))</f>
        <v>3.02</v>
      </c>
      <c r="J16" s="40">
        <f>INDEX('Aceite de Oliva'!$A$259:$AAR$285,MATCH($B16,'Aceite de Oliva'!$A$259:$A$285,0),MATCH(J$5,'Aceite de Oliva'!$A$259:$AAR$259,0))</f>
        <v>2.56</v>
      </c>
      <c r="K16" s="40">
        <f>INDEX('Aceite de Oliva'!$A$259:$AAR$285,MATCH($B16,'Aceite de Oliva'!$A$259:$A$285,0),MATCH(K$5,'Aceite de Oliva'!$A$259:$AAR$259,0))</f>
        <v>3.9800000000000004</v>
      </c>
      <c r="L16" s="40">
        <f>INDEX('Aceite de Oliva'!$A$259:$AAR$285,MATCH($B16,'Aceite de Oliva'!$A$259:$A$285,0),MATCH(L$5,'Aceite de Oliva'!$A$259:$AAR$259,0))</f>
        <v>3.71</v>
      </c>
      <c r="M16" s="40">
        <f>INDEX('Aceite de Oliva'!$A$259:$AAR$285,MATCH($B16,'Aceite de Oliva'!$A$259:$A$285,0),MATCH(M$5,'Aceite de Oliva'!$A$259:$AAR$259,0))</f>
        <v>4.03</v>
      </c>
      <c r="N16" s="40">
        <f>INDEX('Aceite de Oliva'!$A$259:$AAR$285,MATCH($B16,'Aceite de Oliva'!$A$259:$A$285,0),MATCH(N$5,'Aceite de Oliva'!$A$259:$AAR$259,0))</f>
        <v>4.2300000000000004</v>
      </c>
      <c r="O16" s="40">
        <f>INDEX('Aceite de Oliva'!$A$259:$AAR$285,MATCH($B16,'Aceite de Oliva'!$A$259:$A$285,0),MATCH(O$5,'Aceite de Oliva'!$A$259:$AAR$259,0))</f>
        <v>5.04</v>
      </c>
      <c r="P16" s="40">
        <f>INDEX('Aceite de Oliva'!$A$259:$AAR$285,MATCH($B16,'Aceite de Oliva'!$A$259:$A$285,0),MATCH(P$5,'Aceite de Oliva'!$A$259:$AAR$259,0))</f>
        <v>6.2</v>
      </c>
    </row>
    <row r="17" spans="1:16" x14ac:dyDescent="0.3">
      <c r="A17" s="6"/>
      <c r="B17" s="16">
        <f t="shared" si="1"/>
        <v>2.6000000000000005</v>
      </c>
      <c r="C17" s="17">
        <f t="shared" si="2"/>
        <v>2.7000000000000006</v>
      </c>
      <c r="E17" s="40">
        <f>INDEX('Aceite de Oliva'!$A$259:$AAR$285,MATCH($B17,'Aceite de Oliva'!$A$259:$A$285,0),MATCH(E$5,'Aceite de Oliva'!$A$259:$AAR$259,0))</f>
        <v>3.18</v>
      </c>
      <c r="F17" s="40">
        <f>INDEX('Aceite de Oliva'!$A$259:$AAR$285,MATCH($B17,'Aceite de Oliva'!$A$259:$A$285,0),MATCH(F$5,'Aceite de Oliva'!$A$259:$AAR$259,0))</f>
        <v>3.8200000000000003</v>
      </c>
      <c r="G17" s="40">
        <f>INDEX('Aceite de Oliva'!$A$259:$AAR$285,MATCH($B17,'Aceite de Oliva'!$A$259:$A$285,0),MATCH(G$5,'Aceite de Oliva'!$A$259:$AAR$259,0))</f>
        <v>2.34</v>
      </c>
      <c r="H17" s="40">
        <f>INDEX('Aceite de Oliva'!$A$259:$AAR$285,MATCH($B17,'Aceite de Oliva'!$A$259:$A$285,0),MATCH(H$5,'Aceite de Oliva'!$A$259:$AAR$259,0))</f>
        <v>3.29</v>
      </c>
      <c r="I17" s="40">
        <f>INDEX('Aceite de Oliva'!$A$259:$AAR$285,MATCH($B17,'Aceite de Oliva'!$A$259:$A$285,0),MATCH(I$5,'Aceite de Oliva'!$A$259:$AAR$259,0))</f>
        <v>1.17</v>
      </c>
      <c r="J17" s="40">
        <f>INDEX('Aceite de Oliva'!$A$259:$AAR$285,MATCH($B17,'Aceite de Oliva'!$A$259:$A$285,0),MATCH(J$5,'Aceite de Oliva'!$A$259:$AAR$259,0))</f>
        <v>2.1800000000000002</v>
      </c>
      <c r="K17" s="40">
        <f>INDEX('Aceite de Oliva'!$A$259:$AAR$285,MATCH($B17,'Aceite de Oliva'!$A$259:$A$285,0),MATCH(K$5,'Aceite de Oliva'!$A$259:$AAR$259,0))</f>
        <v>2.08</v>
      </c>
      <c r="L17" s="40">
        <f>INDEX('Aceite de Oliva'!$A$259:$AAR$285,MATCH($B17,'Aceite de Oliva'!$A$259:$A$285,0),MATCH(L$5,'Aceite de Oliva'!$A$259:$AAR$259,0))</f>
        <v>1.3499999999999999</v>
      </c>
      <c r="M17" s="40">
        <f>INDEX('Aceite de Oliva'!$A$259:$AAR$285,MATCH($B17,'Aceite de Oliva'!$A$259:$A$285,0),MATCH(M$5,'Aceite de Oliva'!$A$259:$AAR$259,0))</f>
        <v>2.15</v>
      </c>
      <c r="N17" s="40">
        <f>INDEX('Aceite de Oliva'!$A$259:$AAR$285,MATCH($B17,'Aceite de Oliva'!$A$259:$A$285,0),MATCH(N$5,'Aceite de Oliva'!$A$259:$AAR$259,0))</f>
        <v>2.62</v>
      </c>
      <c r="O17" s="40">
        <f>INDEX('Aceite de Oliva'!$A$259:$AAR$285,MATCH($B17,'Aceite de Oliva'!$A$259:$A$285,0),MATCH(O$5,'Aceite de Oliva'!$A$259:$AAR$259,0))</f>
        <v>3.2699999999999996</v>
      </c>
      <c r="P17" s="40">
        <f>INDEX('Aceite de Oliva'!$A$259:$AAR$285,MATCH($B17,'Aceite de Oliva'!$A$259:$A$285,0),MATCH(P$5,'Aceite de Oliva'!$A$259:$AAR$259,0))</f>
        <v>3.34</v>
      </c>
    </row>
    <row r="18" spans="1:16" x14ac:dyDescent="0.3">
      <c r="B18" s="16">
        <f t="shared" si="1"/>
        <v>2.7000000000000006</v>
      </c>
      <c r="C18" s="17">
        <f t="shared" si="2"/>
        <v>2.8000000000000007</v>
      </c>
      <c r="E18" s="40">
        <f>INDEX('Aceite de Oliva'!$A$259:$AAR$285,MATCH($B18,'Aceite de Oliva'!$A$259:$A$285,0),MATCH(E$5,'Aceite de Oliva'!$A$259:$AAR$259,0))</f>
        <v>1.49</v>
      </c>
      <c r="F18" s="40">
        <f>INDEX('Aceite de Oliva'!$A$259:$AAR$285,MATCH($B18,'Aceite de Oliva'!$A$259:$A$285,0),MATCH(F$5,'Aceite de Oliva'!$A$259:$AAR$259,0))</f>
        <v>1.1399999999999999</v>
      </c>
      <c r="G18" s="40">
        <f>INDEX('Aceite de Oliva'!$A$259:$AAR$285,MATCH($B18,'Aceite de Oliva'!$A$259:$A$285,0),MATCH(G$5,'Aceite de Oliva'!$A$259:$AAR$259,0))</f>
        <v>0.71</v>
      </c>
      <c r="H18" s="40">
        <f>INDEX('Aceite de Oliva'!$A$259:$AAR$285,MATCH($B18,'Aceite de Oliva'!$A$259:$A$285,0),MATCH(H$5,'Aceite de Oliva'!$A$259:$AAR$259,0))</f>
        <v>3.3200000000000003</v>
      </c>
      <c r="I18" s="40">
        <f>INDEX('Aceite de Oliva'!$A$259:$AAR$285,MATCH($B18,'Aceite de Oliva'!$A$259:$A$285,0),MATCH(I$5,'Aceite de Oliva'!$A$259:$AAR$259,0))</f>
        <v>2.73</v>
      </c>
      <c r="J18" s="40">
        <f>INDEX('Aceite de Oliva'!$A$259:$AAR$285,MATCH($B18,'Aceite de Oliva'!$A$259:$A$285,0),MATCH(J$5,'Aceite de Oliva'!$A$259:$AAR$259,0))</f>
        <v>4.1400000000000006</v>
      </c>
      <c r="K18" s="40">
        <f>INDEX('Aceite de Oliva'!$A$259:$AAR$285,MATCH($B18,'Aceite de Oliva'!$A$259:$A$285,0),MATCH(K$5,'Aceite de Oliva'!$A$259:$AAR$259,0))</f>
        <v>4.38</v>
      </c>
      <c r="L18" s="40">
        <f>INDEX('Aceite de Oliva'!$A$259:$AAR$285,MATCH($B18,'Aceite de Oliva'!$A$259:$A$285,0),MATCH(L$5,'Aceite de Oliva'!$A$259:$AAR$259,0))</f>
        <v>3.14</v>
      </c>
      <c r="M18" s="40">
        <f>INDEX('Aceite de Oliva'!$A$259:$AAR$285,MATCH($B18,'Aceite de Oliva'!$A$259:$A$285,0),MATCH(M$5,'Aceite de Oliva'!$A$259:$AAR$259,0))</f>
        <v>2.46</v>
      </c>
      <c r="N18" s="40">
        <f>INDEX('Aceite de Oliva'!$A$259:$AAR$285,MATCH($B18,'Aceite de Oliva'!$A$259:$A$285,0),MATCH(N$5,'Aceite de Oliva'!$A$259:$AAR$259,0))</f>
        <v>1.75</v>
      </c>
      <c r="O18" s="40">
        <f>INDEX('Aceite de Oliva'!$A$259:$AAR$285,MATCH($B18,'Aceite de Oliva'!$A$259:$A$285,0),MATCH(O$5,'Aceite de Oliva'!$A$259:$AAR$259,0))</f>
        <v>1.6600000000000001</v>
      </c>
      <c r="P18" s="40">
        <f>INDEX('Aceite de Oliva'!$A$259:$AAR$285,MATCH($B18,'Aceite de Oliva'!$A$259:$A$285,0),MATCH(P$5,'Aceite de Oliva'!$A$259:$AAR$259,0))</f>
        <v>2.13</v>
      </c>
    </row>
    <row r="19" spans="1:16" x14ac:dyDescent="0.3">
      <c r="B19" s="16">
        <f t="shared" si="1"/>
        <v>2.8000000000000007</v>
      </c>
      <c r="C19" s="17">
        <f t="shared" si="2"/>
        <v>2.9000000000000008</v>
      </c>
      <c r="E19" s="40">
        <f>INDEX('Aceite de Oliva'!$A$259:$AAR$285,MATCH($B19,'Aceite de Oliva'!$A$259:$A$285,0),MATCH(E$5,'Aceite de Oliva'!$A$259:$AAR$259,0))</f>
        <v>2.2599999999999998</v>
      </c>
      <c r="F19" s="40">
        <f>INDEX('Aceite de Oliva'!$A$259:$AAR$285,MATCH($B19,'Aceite de Oliva'!$A$259:$A$285,0),MATCH(F$5,'Aceite de Oliva'!$A$259:$AAR$259,0))</f>
        <v>2.48</v>
      </c>
      <c r="G19" s="40">
        <f>INDEX('Aceite de Oliva'!$A$259:$AAR$285,MATCH($B19,'Aceite de Oliva'!$A$259:$A$285,0),MATCH(G$5,'Aceite de Oliva'!$A$259:$AAR$259,0))</f>
        <v>2.52</v>
      </c>
      <c r="H19" s="40">
        <f>INDEX('Aceite de Oliva'!$A$259:$AAR$285,MATCH($B19,'Aceite de Oliva'!$A$259:$A$285,0),MATCH(H$5,'Aceite de Oliva'!$A$259:$AAR$259,0))</f>
        <v>2.38</v>
      </c>
      <c r="I19" s="40">
        <f>INDEX('Aceite de Oliva'!$A$259:$AAR$285,MATCH($B19,'Aceite de Oliva'!$A$259:$A$285,0),MATCH(I$5,'Aceite de Oliva'!$A$259:$AAR$259,0))</f>
        <v>1.34</v>
      </c>
      <c r="J19" s="40">
        <f>INDEX('Aceite de Oliva'!$A$259:$AAR$285,MATCH($B19,'Aceite de Oliva'!$A$259:$A$285,0),MATCH(J$5,'Aceite de Oliva'!$A$259:$AAR$259,0))</f>
        <v>2.09</v>
      </c>
      <c r="K19" s="40">
        <f>INDEX('Aceite de Oliva'!$A$259:$AAR$285,MATCH($B19,'Aceite de Oliva'!$A$259:$A$285,0),MATCH(K$5,'Aceite de Oliva'!$A$259:$AAR$259,0))</f>
        <v>1.4300000000000002</v>
      </c>
      <c r="L19" s="40">
        <f>INDEX('Aceite de Oliva'!$A$259:$AAR$285,MATCH($B19,'Aceite de Oliva'!$A$259:$A$285,0),MATCH(L$5,'Aceite de Oliva'!$A$259:$AAR$259,0))</f>
        <v>2.02</v>
      </c>
      <c r="M19" s="40">
        <f>INDEX('Aceite de Oliva'!$A$259:$AAR$285,MATCH($B19,'Aceite de Oliva'!$A$259:$A$285,0),MATCH(M$5,'Aceite de Oliva'!$A$259:$AAR$259,0))</f>
        <v>0.94</v>
      </c>
      <c r="N19" s="40">
        <f>INDEX('Aceite de Oliva'!$A$259:$AAR$285,MATCH($B19,'Aceite de Oliva'!$A$259:$A$285,0),MATCH(N$5,'Aceite de Oliva'!$A$259:$AAR$259,0))</f>
        <v>1.17</v>
      </c>
      <c r="O19" s="40">
        <f>INDEX('Aceite de Oliva'!$A$259:$AAR$285,MATCH($B19,'Aceite de Oliva'!$A$259:$A$285,0),MATCH(O$5,'Aceite de Oliva'!$A$259:$AAR$259,0))</f>
        <v>0.43</v>
      </c>
      <c r="P19" s="40">
        <f>INDEX('Aceite de Oliva'!$A$259:$AAR$285,MATCH($B19,'Aceite de Oliva'!$A$259:$A$285,0),MATCH(P$5,'Aceite de Oliva'!$A$259:$AAR$259,0))</f>
        <v>2.7300000000000004</v>
      </c>
    </row>
    <row r="20" spans="1:16" x14ac:dyDescent="0.3">
      <c r="B20" s="16">
        <f t="shared" si="1"/>
        <v>2.9000000000000008</v>
      </c>
      <c r="C20" s="17">
        <f t="shared" si="2"/>
        <v>3.0000000000000009</v>
      </c>
      <c r="E20" s="40">
        <f>INDEX('Aceite de Oliva'!$A$259:$AAR$285,MATCH($B20,'Aceite de Oliva'!$A$259:$A$285,0),MATCH(E$5,'Aceite de Oliva'!$A$259:$AAR$259,0))</f>
        <v>4.22</v>
      </c>
      <c r="F20" s="40">
        <f>INDEX('Aceite de Oliva'!$A$259:$AAR$285,MATCH($B20,'Aceite de Oliva'!$A$259:$A$285,0),MATCH(F$5,'Aceite de Oliva'!$A$259:$AAR$259,0))</f>
        <v>4.37</v>
      </c>
      <c r="G20" s="40">
        <f>INDEX('Aceite de Oliva'!$A$259:$AAR$285,MATCH($B20,'Aceite de Oliva'!$A$259:$A$285,0),MATCH(G$5,'Aceite de Oliva'!$A$259:$AAR$259,0))</f>
        <v>4.9399999999999995</v>
      </c>
      <c r="H20" s="40">
        <f>INDEX('Aceite de Oliva'!$A$259:$AAR$285,MATCH($B20,'Aceite de Oliva'!$A$259:$A$285,0),MATCH(H$5,'Aceite de Oliva'!$A$259:$AAR$259,0))</f>
        <v>4.28</v>
      </c>
      <c r="I20" s="40">
        <f>INDEX('Aceite de Oliva'!$A$259:$AAR$285,MATCH($B20,'Aceite de Oliva'!$A$259:$A$285,0),MATCH(I$5,'Aceite de Oliva'!$A$259:$AAR$259,0))</f>
        <v>3.1</v>
      </c>
      <c r="J20" s="40">
        <f>INDEX('Aceite de Oliva'!$A$259:$AAR$285,MATCH($B20,'Aceite de Oliva'!$A$259:$A$285,0),MATCH(J$5,'Aceite de Oliva'!$A$259:$AAR$259,0))</f>
        <v>2.66</v>
      </c>
      <c r="K20" s="40">
        <f>INDEX('Aceite de Oliva'!$A$259:$AAR$285,MATCH($B20,'Aceite de Oliva'!$A$259:$A$285,0),MATCH(K$5,'Aceite de Oliva'!$A$259:$AAR$259,0))</f>
        <v>2.4099999999999997</v>
      </c>
      <c r="L20" s="40">
        <f>INDEX('Aceite de Oliva'!$A$259:$AAR$285,MATCH($B20,'Aceite de Oliva'!$A$259:$A$285,0),MATCH(L$5,'Aceite de Oliva'!$A$259:$AAR$259,0))</f>
        <v>1.91</v>
      </c>
      <c r="M20" s="40">
        <f>INDEX('Aceite de Oliva'!$A$259:$AAR$285,MATCH($B20,'Aceite de Oliva'!$A$259:$A$285,0),MATCH(M$5,'Aceite de Oliva'!$A$259:$AAR$259,0))</f>
        <v>2.42</v>
      </c>
      <c r="N20" s="40">
        <f>INDEX('Aceite de Oliva'!$A$259:$AAR$285,MATCH($B20,'Aceite de Oliva'!$A$259:$A$285,0),MATCH(N$5,'Aceite de Oliva'!$A$259:$AAR$259,0))</f>
        <v>6.6899999999999995</v>
      </c>
      <c r="O20" s="40">
        <f>INDEX('Aceite de Oliva'!$A$259:$AAR$285,MATCH($B20,'Aceite de Oliva'!$A$259:$A$285,0),MATCH(O$5,'Aceite de Oliva'!$A$259:$AAR$259,0))</f>
        <v>5.6300000000000008</v>
      </c>
      <c r="P20" s="40">
        <f>INDEX('Aceite de Oliva'!$A$259:$AAR$285,MATCH($B20,'Aceite de Oliva'!$A$259:$A$285,0),MATCH(P$5,'Aceite de Oliva'!$A$259:$AAR$259,0))</f>
        <v>5.34</v>
      </c>
    </row>
    <row r="21" spans="1:16" x14ac:dyDescent="0.3">
      <c r="B21" s="16">
        <f t="shared" si="1"/>
        <v>3.0000000000000009</v>
      </c>
      <c r="C21" s="17">
        <f t="shared" si="2"/>
        <v>3.100000000000001</v>
      </c>
      <c r="E21" s="40">
        <f>INDEX('Aceite de Oliva'!$A$259:$AAR$285,MATCH($B21,'Aceite de Oliva'!$A$259:$A$285,0),MATCH(E$5,'Aceite de Oliva'!$A$259:$AAR$259,0))</f>
        <v>0.76</v>
      </c>
      <c r="F21" s="40">
        <f>INDEX('Aceite de Oliva'!$A$259:$AAR$285,MATCH($B21,'Aceite de Oliva'!$A$259:$A$285,0),MATCH(F$5,'Aceite de Oliva'!$A$259:$AAR$259,0))</f>
        <v>1.3599999999999999</v>
      </c>
      <c r="G21" s="40">
        <f>INDEX('Aceite de Oliva'!$A$259:$AAR$285,MATCH($B21,'Aceite de Oliva'!$A$259:$A$285,0),MATCH(G$5,'Aceite de Oliva'!$A$259:$AAR$259,0))</f>
        <v>1.1000000000000001</v>
      </c>
      <c r="H21" s="40">
        <f>INDEX('Aceite de Oliva'!$A$259:$AAR$285,MATCH($B21,'Aceite de Oliva'!$A$259:$A$285,0),MATCH(H$5,'Aceite de Oliva'!$A$259:$AAR$259,0))</f>
        <v>1</v>
      </c>
      <c r="I21" s="40">
        <f>INDEX('Aceite de Oliva'!$A$259:$AAR$285,MATCH($B21,'Aceite de Oliva'!$A$259:$A$285,0),MATCH(I$5,'Aceite de Oliva'!$A$259:$AAR$259,0))</f>
        <v>1.1299999999999999</v>
      </c>
      <c r="J21" s="40">
        <f>INDEX('Aceite de Oliva'!$A$259:$AAR$285,MATCH($B21,'Aceite de Oliva'!$A$259:$A$285,0),MATCH(J$5,'Aceite de Oliva'!$A$259:$AAR$259,0))</f>
        <v>0.51</v>
      </c>
      <c r="K21" s="40">
        <f>INDEX('Aceite de Oliva'!$A$259:$AAR$285,MATCH($B21,'Aceite de Oliva'!$A$259:$A$285,0),MATCH(K$5,'Aceite de Oliva'!$A$259:$AAR$259,0))</f>
        <v>0.72</v>
      </c>
      <c r="L21" s="40">
        <f>INDEX('Aceite de Oliva'!$A$259:$AAR$285,MATCH($B21,'Aceite de Oliva'!$A$259:$A$285,0),MATCH(L$5,'Aceite de Oliva'!$A$259:$AAR$259,0))</f>
        <v>0.66</v>
      </c>
      <c r="M21" s="40">
        <f>INDEX('Aceite de Oliva'!$A$259:$AAR$285,MATCH($B21,'Aceite de Oliva'!$A$259:$A$285,0),MATCH(M$5,'Aceite de Oliva'!$A$259:$AAR$259,0))</f>
        <v>1.3599999999999999</v>
      </c>
      <c r="N21" s="40">
        <f>INDEX('Aceite de Oliva'!$A$259:$AAR$285,MATCH($B21,'Aceite de Oliva'!$A$259:$A$285,0),MATCH(N$5,'Aceite de Oliva'!$A$259:$AAR$259,0))</f>
        <v>0.44</v>
      </c>
      <c r="O21" s="40">
        <f>INDEX('Aceite de Oliva'!$A$259:$AAR$285,MATCH($B21,'Aceite de Oliva'!$A$259:$A$285,0),MATCH(O$5,'Aceite de Oliva'!$A$259:$AAR$259,0))</f>
        <v>0.68</v>
      </c>
      <c r="P21" s="40">
        <f>INDEX('Aceite de Oliva'!$A$259:$AAR$285,MATCH($B21,'Aceite de Oliva'!$A$259:$A$285,0),MATCH(P$5,'Aceite de Oliva'!$A$259:$AAR$259,0))</f>
        <v>1.43</v>
      </c>
    </row>
    <row r="22" spans="1:16" x14ac:dyDescent="0.3">
      <c r="B22" s="16">
        <f t="shared" si="1"/>
        <v>3.100000000000001</v>
      </c>
      <c r="C22" s="17">
        <f t="shared" si="2"/>
        <v>3.2000000000000011</v>
      </c>
      <c r="E22" s="40">
        <f>INDEX('Aceite de Oliva'!$A$259:$AAR$285,MATCH($B22,'Aceite de Oliva'!$A$259:$A$285,0),MATCH(E$5,'Aceite de Oliva'!$A$259:$AAR$259,0))</f>
        <v>2.5499999999999998</v>
      </c>
      <c r="F22" s="40">
        <f>INDEX('Aceite de Oliva'!$A$259:$AAR$285,MATCH($B22,'Aceite de Oliva'!$A$259:$A$285,0),MATCH(F$5,'Aceite de Oliva'!$A$259:$AAR$259,0))</f>
        <v>1.1299999999999999</v>
      </c>
      <c r="G22" s="40">
        <f>INDEX('Aceite de Oliva'!$A$259:$AAR$285,MATCH($B22,'Aceite de Oliva'!$A$259:$A$285,0),MATCH(G$5,'Aceite de Oliva'!$A$259:$AAR$259,0))</f>
        <v>0.90999999999999992</v>
      </c>
      <c r="H22" s="40">
        <f>INDEX('Aceite de Oliva'!$A$259:$AAR$285,MATCH($B22,'Aceite de Oliva'!$A$259:$A$285,0),MATCH(H$5,'Aceite de Oliva'!$A$259:$AAR$259,0))</f>
        <v>0.65999999999999992</v>
      </c>
      <c r="I22" s="40">
        <f>INDEX('Aceite de Oliva'!$A$259:$AAR$285,MATCH($B22,'Aceite de Oliva'!$A$259:$A$285,0),MATCH(I$5,'Aceite de Oliva'!$A$259:$AAR$259,0))</f>
        <v>0.42</v>
      </c>
      <c r="J22" s="40">
        <f>INDEX('Aceite de Oliva'!$A$259:$AAR$285,MATCH($B22,'Aceite de Oliva'!$A$259:$A$285,0),MATCH(J$5,'Aceite de Oliva'!$A$259:$AAR$259,0))</f>
        <v>1.01</v>
      </c>
      <c r="K22" s="40">
        <f>INDEX('Aceite de Oliva'!$A$259:$AAR$285,MATCH($B22,'Aceite de Oliva'!$A$259:$A$285,0),MATCH(K$5,'Aceite de Oliva'!$A$259:$AAR$259,0))</f>
        <v>0.64</v>
      </c>
      <c r="L22" s="40">
        <f>INDEX('Aceite de Oliva'!$A$259:$AAR$285,MATCH($B22,'Aceite de Oliva'!$A$259:$A$285,0),MATCH(L$5,'Aceite de Oliva'!$A$259:$AAR$259,0))</f>
        <v>1.1200000000000001</v>
      </c>
      <c r="M22" s="40">
        <f>INDEX('Aceite de Oliva'!$A$259:$AAR$285,MATCH($B22,'Aceite de Oliva'!$A$259:$A$285,0),MATCH(M$5,'Aceite de Oliva'!$A$259:$AAR$259,0))</f>
        <v>0.58000000000000007</v>
      </c>
      <c r="N22" s="40">
        <f>INDEX('Aceite de Oliva'!$A$259:$AAR$285,MATCH($B22,'Aceite de Oliva'!$A$259:$A$285,0),MATCH(N$5,'Aceite de Oliva'!$A$259:$AAR$259,0))</f>
        <v>0.96</v>
      </c>
      <c r="O22" s="40">
        <f>INDEX('Aceite de Oliva'!$A$259:$AAR$285,MATCH($B22,'Aceite de Oliva'!$A$259:$A$285,0),MATCH(O$5,'Aceite de Oliva'!$A$259:$AAR$259,0))</f>
        <v>0.59</v>
      </c>
      <c r="P22" s="40">
        <f>INDEX('Aceite de Oliva'!$A$259:$AAR$285,MATCH($B22,'Aceite de Oliva'!$A$259:$A$285,0),MATCH(P$5,'Aceite de Oliva'!$A$259:$AAR$259,0))</f>
        <v>0.4</v>
      </c>
    </row>
    <row r="23" spans="1:16" x14ac:dyDescent="0.3">
      <c r="B23" s="16">
        <f t="shared" si="1"/>
        <v>3.2000000000000011</v>
      </c>
      <c r="C23" s="17">
        <f t="shared" si="2"/>
        <v>3.3000000000000012</v>
      </c>
      <c r="E23" s="40">
        <f>INDEX('Aceite de Oliva'!$A$259:$AAR$285,MATCH($B23,'Aceite de Oliva'!$A$259:$A$285,0),MATCH(E$5,'Aceite de Oliva'!$A$259:$AAR$259,0))</f>
        <v>1.9</v>
      </c>
      <c r="F23" s="40">
        <f>INDEX('Aceite de Oliva'!$A$259:$AAR$285,MATCH($B23,'Aceite de Oliva'!$A$259:$A$285,0),MATCH(F$5,'Aceite de Oliva'!$A$259:$AAR$259,0))</f>
        <v>0.72</v>
      </c>
      <c r="G23" s="40">
        <f>INDEX('Aceite de Oliva'!$A$259:$AAR$285,MATCH($B23,'Aceite de Oliva'!$A$259:$A$285,0),MATCH(G$5,'Aceite de Oliva'!$A$259:$AAR$259,0))</f>
        <v>0.74</v>
      </c>
      <c r="H23" s="40">
        <f>INDEX('Aceite de Oliva'!$A$259:$AAR$285,MATCH($B23,'Aceite de Oliva'!$A$259:$A$285,0),MATCH(H$5,'Aceite de Oliva'!$A$259:$AAR$259,0))</f>
        <v>0.5</v>
      </c>
      <c r="I23" s="40">
        <f>INDEX('Aceite de Oliva'!$A$259:$AAR$285,MATCH($B23,'Aceite de Oliva'!$A$259:$A$285,0),MATCH(I$5,'Aceite de Oliva'!$A$259:$AAR$259,0))</f>
        <v>0.99</v>
      </c>
      <c r="J23" s="40">
        <f>INDEX('Aceite de Oliva'!$A$259:$AAR$285,MATCH($B23,'Aceite de Oliva'!$A$259:$A$285,0),MATCH(J$5,'Aceite de Oliva'!$A$259:$AAR$259,0))</f>
        <v>1</v>
      </c>
      <c r="K23" s="40">
        <f>INDEX('Aceite de Oliva'!$A$259:$AAR$285,MATCH($B23,'Aceite de Oliva'!$A$259:$A$285,0),MATCH(K$5,'Aceite de Oliva'!$A$259:$AAR$259,0))</f>
        <v>0.87</v>
      </c>
      <c r="L23" s="40">
        <f>INDEX('Aceite de Oliva'!$A$259:$AAR$285,MATCH($B23,'Aceite de Oliva'!$A$259:$A$285,0),MATCH(L$5,'Aceite de Oliva'!$A$259:$AAR$259,0))</f>
        <v>1.29</v>
      </c>
      <c r="M23" s="40">
        <f>INDEX('Aceite de Oliva'!$A$259:$AAR$285,MATCH($B23,'Aceite de Oliva'!$A$259:$A$285,0),MATCH(M$5,'Aceite de Oliva'!$A$259:$AAR$259,0))</f>
        <v>0.54</v>
      </c>
      <c r="N23" s="40">
        <f>INDEX('Aceite de Oliva'!$A$259:$AAR$285,MATCH($B23,'Aceite de Oliva'!$A$259:$A$285,0),MATCH(N$5,'Aceite de Oliva'!$A$259:$AAR$259,0))</f>
        <v>0.66</v>
      </c>
      <c r="O23" s="40">
        <f>INDEX('Aceite de Oliva'!$A$259:$AAR$285,MATCH($B23,'Aceite de Oliva'!$A$259:$A$285,0),MATCH(O$5,'Aceite de Oliva'!$A$259:$AAR$259,0))</f>
        <v>0.77</v>
      </c>
      <c r="P23" s="40">
        <f>INDEX('Aceite de Oliva'!$A$259:$AAR$285,MATCH($B23,'Aceite de Oliva'!$A$259:$A$285,0),MATCH(P$5,'Aceite de Oliva'!$A$259:$AAR$259,0))</f>
        <v>0.89</v>
      </c>
    </row>
    <row r="24" spans="1:16" x14ac:dyDescent="0.3">
      <c r="B24" s="16">
        <f t="shared" si="1"/>
        <v>3.3000000000000012</v>
      </c>
      <c r="C24" s="17">
        <f t="shared" si="2"/>
        <v>3.4000000000000012</v>
      </c>
      <c r="E24" s="40">
        <f>INDEX('Aceite de Oliva'!$A$259:$AAR$285,MATCH($B24,'Aceite de Oliva'!$A$259:$A$285,0),MATCH(E$5,'Aceite de Oliva'!$A$259:$AAR$259,0))</f>
        <v>0.94000000000000006</v>
      </c>
      <c r="F24" s="40">
        <f>INDEX('Aceite de Oliva'!$A$259:$AAR$285,MATCH($B24,'Aceite de Oliva'!$A$259:$A$285,0),MATCH(F$5,'Aceite de Oliva'!$A$259:$AAR$259,0))</f>
        <v>1.1600000000000001</v>
      </c>
      <c r="G24" s="40">
        <f>INDEX('Aceite de Oliva'!$A$259:$AAR$285,MATCH($B24,'Aceite de Oliva'!$A$259:$A$285,0),MATCH(G$5,'Aceite de Oliva'!$A$259:$AAR$259,0))</f>
        <v>0.46</v>
      </c>
      <c r="H24" s="40">
        <f>INDEX('Aceite de Oliva'!$A$259:$AAR$285,MATCH($B24,'Aceite de Oliva'!$A$259:$A$285,0),MATCH(H$5,'Aceite de Oliva'!$A$259:$AAR$259,0))</f>
        <v>0.99</v>
      </c>
      <c r="I24" s="40">
        <f>INDEX('Aceite de Oliva'!$A$259:$AAR$285,MATCH($B24,'Aceite de Oliva'!$A$259:$A$285,0),MATCH(I$5,'Aceite de Oliva'!$A$259:$AAR$259,0))</f>
        <v>0.41</v>
      </c>
      <c r="J24" s="40">
        <f>INDEX('Aceite de Oliva'!$A$259:$AAR$285,MATCH($B24,'Aceite de Oliva'!$A$259:$A$285,0),MATCH(J$5,'Aceite de Oliva'!$A$259:$AAR$259,0))</f>
        <v>0.56000000000000005</v>
      </c>
      <c r="K24" s="40">
        <f>INDEX('Aceite de Oliva'!$A$259:$AAR$285,MATCH($B24,'Aceite de Oliva'!$A$259:$A$285,0),MATCH(K$5,'Aceite de Oliva'!$A$259:$AAR$259,0))</f>
        <v>1.1800000000000002</v>
      </c>
      <c r="L24" s="40">
        <f>INDEX('Aceite de Oliva'!$A$259:$AAR$285,MATCH($B24,'Aceite de Oliva'!$A$259:$A$285,0),MATCH(L$5,'Aceite de Oliva'!$A$259:$AAR$259,0))</f>
        <v>0.49</v>
      </c>
      <c r="M24" s="40">
        <f>INDEX('Aceite de Oliva'!$A$259:$AAR$285,MATCH($B24,'Aceite de Oliva'!$A$259:$A$285,0),MATCH(M$5,'Aceite de Oliva'!$A$259:$AAR$259,0))</f>
        <v>1.3399999999999999</v>
      </c>
      <c r="N24" s="40">
        <f>INDEX('Aceite de Oliva'!$A$259:$AAR$285,MATCH($B24,'Aceite de Oliva'!$A$259:$A$285,0),MATCH(N$5,'Aceite de Oliva'!$A$259:$AAR$259,0))</f>
        <v>2.42</v>
      </c>
      <c r="O24" s="40">
        <f>INDEX('Aceite de Oliva'!$A$259:$AAR$285,MATCH($B24,'Aceite de Oliva'!$A$259:$A$285,0),MATCH(O$5,'Aceite de Oliva'!$A$259:$AAR$259,0))</f>
        <v>1.57</v>
      </c>
      <c r="P24" s="40">
        <f>INDEX('Aceite de Oliva'!$A$259:$AAR$285,MATCH($B24,'Aceite de Oliva'!$A$259:$A$285,0),MATCH(P$5,'Aceite de Oliva'!$A$259:$AAR$259,0))</f>
        <v>1.02</v>
      </c>
    </row>
    <row r="25" spans="1:16" x14ac:dyDescent="0.3">
      <c r="B25" s="16">
        <f t="shared" si="1"/>
        <v>3.4000000000000012</v>
      </c>
      <c r="C25" s="17">
        <f t="shared" si="2"/>
        <v>3.5000000000000013</v>
      </c>
      <c r="E25" s="40">
        <f>INDEX('Aceite de Oliva'!$A$259:$AAR$285,MATCH($B25,'Aceite de Oliva'!$A$259:$A$285,0),MATCH(E$5,'Aceite de Oliva'!$A$259:$AAR$259,0))</f>
        <v>0.69</v>
      </c>
      <c r="F25" s="40">
        <f>INDEX('Aceite de Oliva'!$A$259:$AAR$285,MATCH($B25,'Aceite de Oliva'!$A$259:$A$285,0),MATCH(F$5,'Aceite de Oliva'!$A$259:$AAR$259,0))</f>
        <v>0.47000000000000003</v>
      </c>
      <c r="G25" s="40">
        <f>INDEX('Aceite de Oliva'!$A$259:$AAR$285,MATCH($B25,'Aceite de Oliva'!$A$259:$A$285,0),MATCH(G$5,'Aceite de Oliva'!$A$259:$AAR$259,0))</f>
        <v>0.46</v>
      </c>
      <c r="H25" s="40">
        <f>INDEX('Aceite de Oliva'!$A$259:$AAR$285,MATCH($B25,'Aceite de Oliva'!$A$259:$A$285,0),MATCH(H$5,'Aceite de Oliva'!$A$259:$AAR$259,0))</f>
        <v>0.24</v>
      </c>
      <c r="I25" s="40">
        <f>INDEX('Aceite de Oliva'!$A$259:$AAR$285,MATCH($B25,'Aceite de Oliva'!$A$259:$A$285,0),MATCH(I$5,'Aceite de Oliva'!$A$259:$AAR$259,0))</f>
        <v>0.83000000000000007</v>
      </c>
      <c r="J25" s="40">
        <f>INDEX('Aceite de Oliva'!$A$259:$AAR$285,MATCH($B25,'Aceite de Oliva'!$A$259:$A$285,0),MATCH(J$5,'Aceite de Oliva'!$A$259:$AAR$259,0))</f>
        <v>0.66999999999999993</v>
      </c>
      <c r="K25" s="40">
        <f>INDEX('Aceite de Oliva'!$A$259:$AAR$285,MATCH($B25,'Aceite de Oliva'!$A$259:$A$285,0),MATCH(K$5,'Aceite de Oliva'!$A$259:$AAR$259,0))</f>
        <v>1.37</v>
      </c>
      <c r="L25" s="40">
        <f>INDEX('Aceite de Oliva'!$A$259:$AAR$285,MATCH($B25,'Aceite de Oliva'!$A$259:$A$285,0),MATCH(L$5,'Aceite de Oliva'!$A$259:$AAR$259,0))</f>
        <v>0.84</v>
      </c>
      <c r="M25" s="40">
        <f>INDEX('Aceite de Oliva'!$A$259:$AAR$285,MATCH($B25,'Aceite de Oliva'!$A$259:$A$285,0),MATCH(M$5,'Aceite de Oliva'!$A$259:$AAR$259,0))</f>
        <v>0.41000000000000003</v>
      </c>
      <c r="N25" s="40">
        <f>INDEX('Aceite de Oliva'!$A$259:$AAR$285,MATCH($B25,'Aceite de Oliva'!$A$259:$A$285,0),MATCH(N$5,'Aceite de Oliva'!$A$259:$AAR$259,0))</f>
        <v>0.63</v>
      </c>
      <c r="O25" s="40">
        <f>INDEX('Aceite de Oliva'!$A$259:$AAR$285,MATCH($B25,'Aceite de Oliva'!$A$259:$A$285,0),MATCH(O$5,'Aceite de Oliva'!$A$259:$AAR$259,0))</f>
        <v>0.53</v>
      </c>
      <c r="P25" s="40">
        <f>INDEX('Aceite de Oliva'!$A$259:$AAR$285,MATCH($B25,'Aceite de Oliva'!$A$259:$A$285,0),MATCH(P$5,'Aceite de Oliva'!$A$259:$AAR$259,0))</f>
        <v>1.28</v>
      </c>
    </row>
    <row r="26" spans="1:16" x14ac:dyDescent="0.3">
      <c r="B26" s="20">
        <f t="shared" si="1"/>
        <v>3.5000000000000013</v>
      </c>
      <c r="C26" s="21">
        <f t="shared" si="2"/>
        <v>3.6000000000000014</v>
      </c>
      <c r="E26" s="40">
        <f>INDEX('Aceite de Oliva'!$A$259:$AAR$285,MATCH($B26,'Aceite de Oliva'!$A$259:$A$285,0),MATCH(E$5,'Aceite de Oliva'!$A$259:$AAR$259,0))</f>
        <v>1.34</v>
      </c>
      <c r="F26" s="40">
        <f>INDEX('Aceite de Oliva'!$A$259:$AAR$285,MATCH($B26,'Aceite de Oliva'!$A$259:$A$285,0),MATCH(F$5,'Aceite de Oliva'!$A$259:$AAR$259,0))</f>
        <v>0.92999999999999994</v>
      </c>
      <c r="G26" s="40">
        <f>INDEX('Aceite de Oliva'!$A$259:$AAR$285,MATCH($B26,'Aceite de Oliva'!$A$259:$A$285,0),MATCH(G$5,'Aceite de Oliva'!$A$259:$AAR$259,0))</f>
        <v>0.54</v>
      </c>
      <c r="H26" s="40">
        <f>INDEX('Aceite de Oliva'!$A$259:$AAR$285,MATCH($B26,'Aceite de Oliva'!$A$259:$A$285,0),MATCH(H$5,'Aceite de Oliva'!$A$259:$AAR$259,0))</f>
        <v>0.38</v>
      </c>
      <c r="I26" s="40">
        <f>INDEX('Aceite de Oliva'!$A$259:$AAR$285,MATCH($B26,'Aceite de Oliva'!$A$259:$A$285,0),MATCH(I$5,'Aceite de Oliva'!$A$259:$AAR$259,0))</f>
        <v>1.01</v>
      </c>
      <c r="J26" s="40">
        <f>INDEX('Aceite de Oliva'!$A$259:$AAR$285,MATCH($B26,'Aceite de Oliva'!$A$259:$A$285,0),MATCH(J$5,'Aceite de Oliva'!$A$259:$AAR$259,0))</f>
        <v>1.1100000000000001</v>
      </c>
      <c r="K26" s="40">
        <f>INDEX('Aceite de Oliva'!$A$259:$AAR$285,MATCH($B26,'Aceite de Oliva'!$A$259:$A$285,0),MATCH(K$5,'Aceite de Oliva'!$A$259:$AAR$259,0))</f>
        <v>1.07</v>
      </c>
      <c r="L26" s="40">
        <f>INDEX('Aceite de Oliva'!$A$259:$AAR$285,MATCH($B26,'Aceite de Oliva'!$A$259:$A$285,0),MATCH(L$5,'Aceite de Oliva'!$A$259:$AAR$259,0))</f>
        <v>1.02</v>
      </c>
      <c r="M26" s="40">
        <f>INDEX('Aceite de Oliva'!$A$259:$AAR$285,MATCH($B26,'Aceite de Oliva'!$A$259:$A$285,0),MATCH(M$5,'Aceite de Oliva'!$A$259:$AAR$259,0))</f>
        <v>0.54</v>
      </c>
      <c r="N26" s="40">
        <f>INDEX('Aceite de Oliva'!$A$259:$AAR$285,MATCH($B26,'Aceite de Oliva'!$A$259:$A$285,0),MATCH(N$5,'Aceite de Oliva'!$A$259:$AAR$259,0))</f>
        <v>0.45</v>
      </c>
      <c r="O26" s="40">
        <f>INDEX('Aceite de Oliva'!$A$259:$AAR$285,MATCH($B26,'Aceite de Oliva'!$A$259:$A$285,0),MATCH(O$5,'Aceite de Oliva'!$A$259:$AAR$259,0))</f>
        <v>0.39</v>
      </c>
      <c r="P26" s="40">
        <f>INDEX('Aceite de Oliva'!$A$259:$AAR$285,MATCH($B26,'Aceite de Oliva'!$A$259:$A$285,0),MATCH(P$5,'Aceite de Oliva'!$A$259:$AAR$259,0))</f>
        <v>0.8</v>
      </c>
    </row>
    <row r="27" spans="1:16" x14ac:dyDescent="0.3">
      <c r="B27" s="16">
        <f t="shared" si="1"/>
        <v>3.6000000000000014</v>
      </c>
      <c r="C27" s="17">
        <f t="shared" si="2"/>
        <v>3.7000000000000015</v>
      </c>
      <c r="E27" s="40">
        <f>INDEX('Aceite de Oliva'!$A$259:$AAR$285,MATCH($B27,'Aceite de Oliva'!$A$259:$A$285,0),MATCH(E$5,'Aceite de Oliva'!$A$259:$AAR$259,0))</f>
        <v>0.73</v>
      </c>
      <c r="F27" s="40">
        <f>INDEX('Aceite de Oliva'!$A$259:$AAR$285,MATCH($B27,'Aceite de Oliva'!$A$259:$A$285,0),MATCH(F$5,'Aceite de Oliva'!$A$259:$AAR$259,0))</f>
        <v>0.22000000000000003</v>
      </c>
      <c r="G27" s="40">
        <f>INDEX('Aceite de Oliva'!$A$259:$AAR$285,MATCH($B27,'Aceite de Oliva'!$A$259:$A$285,0),MATCH(G$5,'Aceite de Oliva'!$A$259:$AAR$259,0))</f>
        <v>0.2</v>
      </c>
      <c r="H27" s="40">
        <f>INDEX('Aceite de Oliva'!$A$259:$AAR$285,MATCH($B27,'Aceite de Oliva'!$A$259:$A$285,0),MATCH(H$5,'Aceite de Oliva'!$A$259:$AAR$259,0))</f>
        <v>0.59</v>
      </c>
      <c r="I27" s="40">
        <f>INDEX('Aceite de Oliva'!$A$259:$AAR$285,MATCH($B27,'Aceite de Oliva'!$A$259:$A$285,0),MATCH(I$5,'Aceite de Oliva'!$A$259:$AAR$259,0))</f>
        <v>0.36</v>
      </c>
      <c r="J27" s="40">
        <f>INDEX('Aceite de Oliva'!$A$259:$AAR$285,MATCH($B27,'Aceite de Oliva'!$A$259:$A$285,0),MATCH(J$5,'Aceite de Oliva'!$A$259:$AAR$259,0))</f>
        <v>0.11</v>
      </c>
      <c r="K27" s="40">
        <f>INDEX('Aceite de Oliva'!$A$259:$AAR$285,MATCH($B27,'Aceite de Oliva'!$A$259:$A$285,0),MATCH(K$5,'Aceite de Oliva'!$A$259:$AAR$259,0))</f>
        <v>0.41</v>
      </c>
      <c r="L27" s="40">
        <f>INDEX('Aceite de Oliva'!$A$259:$AAR$285,MATCH($B27,'Aceite de Oliva'!$A$259:$A$285,0),MATCH(L$5,'Aceite de Oliva'!$A$259:$AAR$259,0))</f>
        <v>0.1</v>
      </c>
      <c r="M27" s="40">
        <f>INDEX('Aceite de Oliva'!$A$259:$AAR$285,MATCH($B27,'Aceite de Oliva'!$A$259:$A$285,0),MATCH(M$5,'Aceite de Oliva'!$A$259:$AAR$259,0))</f>
        <v>0.55999999999999994</v>
      </c>
      <c r="N27" s="40">
        <f>INDEX('Aceite de Oliva'!$A$259:$AAR$285,MATCH($B27,'Aceite de Oliva'!$A$259:$A$285,0),MATCH(N$5,'Aceite de Oliva'!$A$259:$AAR$259,0))</f>
        <v>0.66999999999999993</v>
      </c>
      <c r="O27" s="40">
        <f>INDEX('Aceite de Oliva'!$A$259:$AAR$285,MATCH($B27,'Aceite de Oliva'!$A$259:$A$285,0),MATCH(O$5,'Aceite de Oliva'!$A$259:$AAR$259,0))</f>
        <v>0.54</v>
      </c>
      <c r="P27" s="40">
        <f>INDEX('Aceite de Oliva'!$A$259:$AAR$285,MATCH($B27,'Aceite de Oliva'!$A$259:$A$285,0),MATCH(P$5,'Aceite de Oliva'!$A$259:$AAR$259,0))</f>
        <v>0.63</v>
      </c>
    </row>
    <row r="28" spans="1:16" x14ac:dyDescent="0.3">
      <c r="B28" s="16">
        <f t="shared" si="1"/>
        <v>3.7000000000000015</v>
      </c>
      <c r="C28" s="17">
        <f t="shared" si="2"/>
        <v>3.8000000000000016</v>
      </c>
      <c r="E28" s="40">
        <f>INDEX('Aceite de Oliva'!$A$259:$AAR$285,MATCH($B28,'Aceite de Oliva'!$A$259:$A$285,0),MATCH(E$5,'Aceite de Oliva'!$A$259:$AAR$259,0))</f>
        <v>1.94</v>
      </c>
      <c r="F28" s="40">
        <f>INDEX('Aceite de Oliva'!$A$259:$AAR$285,MATCH($B28,'Aceite de Oliva'!$A$259:$A$285,0),MATCH(F$5,'Aceite de Oliva'!$A$259:$AAR$259,0))</f>
        <v>1.1299999999999999</v>
      </c>
      <c r="G28" s="40">
        <f>INDEX('Aceite de Oliva'!$A$259:$AAR$285,MATCH($B28,'Aceite de Oliva'!$A$259:$A$285,0),MATCH(G$5,'Aceite de Oliva'!$A$259:$AAR$259,0))</f>
        <v>1.6400000000000001</v>
      </c>
      <c r="H28" s="40">
        <f>INDEX('Aceite de Oliva'!$A$259:$AAR$285,MATCH($B28,'Aceite de Oliva'!$A$259:$A$285,0),MATCH(H$5,'Aceite de Oliva'!$A$259:$AAR$259,0))</f>
        <v>3.99</v>
      </c>
      <c r="I28" s="40">
        <f>INDEX('Aceite de Oliva'!$A$259:$AAR$285,MATCH($B28,'Aceite de Oliva'!$A$259:$A$285,0),MATCH(I$5,'Aceite de Oliva'!$A$259:$AAR$259,0))</f>
        <v>1.48</v>
      </c>
      <c r="J28" s="40">
        <f>INDEX('Aceite de Oliva'!$A$259:$AAR$285,MATCH($B28,'Aceite de Oliva'!$A$259:$A$285,0),MATCH(J$5,'Aceite de Oliva'!$A$259:$AAR$259,0))</f>
        <v>1.01</v>
      </c>
      <c r="K28" s="40">
        <f>INDEX('Aceite de Oliva'!$A$259:$AAR$285,MATCH($B28,'Aceite de Oliva'!$A$259:$A$285,0),MATCH(K$5,'Aceite de Oliva'!$A$259:$AAR$259,0))</f>
        <v>2.5</v>
      </c>
      <c r="L28" s="40">
        <f>INDEX('Aceite de Oliva'!$A$259:$AAR$285,MATCH($B28,'Aceite de Oliva'!$A$259:$A$285,0),MATCH(L$5,'Aceite de Oliva'!$A$259:$AAR$259,0))</f>
        <v>1.7200000000000002</v>
      </c>
      <c r="M28" s="40">
        <f>INDEX('Aceite de Oliva'!$A$259:$AAR$285,MATCH($B28,'Aceite de Oliva'!$A$259:$A$285,0),MATCH(M$5,'Aceite de Oliva'!$A$259:$AAR$259,0))</f>
        <v>0.71</v>
      </c>
      <c r="N28" s="40">
        <f>INDEX('Aceite de Oliva'!$A$259:$AAR$285,MATCH($B28,'Aceite de Oliva'!$A$259:$A$285,0),MATCH(N$5,'Aceite de Oliva'!$A$259:$AAR$259,0))</f>
        <v>0.87000000000000011</v>
      </c>
      <c r="O28" s="40">
        <f>INDEX('Aceite de Oliva'!$A$259:$AAR$285,MATCH($B28,'Aceite de Oliva'!$A$259:$A$285,0),MATCH(O$5,'Aceite de Oliva'!$A$259:$AAR$259,0))</f>
        <v>0.86</v>
      </c>
      <c r="P28" s="40">
        <f>INDEX('Aceite de Oliva'!$A$259:$AAR$285,MATCH($B28,'Aceite de Oliva'!$A$259:$A$285,0),MATCH(P$5,'Aceite de Oliva'!$A$259:$AAR$259,0))</f>
        <v>1.92</v>
      </c>
    </row>
    <row r="29" spans="1:16" x14ac:dyDescent="0.3">
      <c r="B29" s="16">
        <f t="shared" si="1"/>
        <v>3.8000000000000016</v>
      </c>
      <c r="C29" s="17">
        <f t="shared" si="2"/>
        <v>3.9000000000000017</v>
      </c>
      <c r="E29" s="40">
        <f>INDEX('Aceite de Oliva'!$A$259:$AAR$285,MATCH($B29,'Aceite de Oliva'!$A$259:$A$285,0),MATCH(E$5,'Aceite de Oliva'!$A$259:$AAR$259,0))</f>
        <v>1.34</v>
      </c>
      <c r="F29" s="40">
        <f>INDEX('Aceite de Oliva'!$A$259:$AAR$285,MATCH($B29,'Aceite de Oliva'!$A$259:$A$285,0),MATCH(F$5,'Aceite de Oliva'!$A$259:$AAR$259,0))</f>
        <v>3.1199999999999997</v>
      </c>
      <c r="G29" s="40">
        <f>INDEX('Aceite de Oliva'!$A$259:$AAR$285,MATCH($B29,'Aceite de Oliva'!$A$259:$A$285,0),MATCH(G$5,'Aceite de Oliva'!$A$259:$AAR$259,0))</f>
        <v>3.3600000000000003</v>
      </c>
      <c r="H29" s="40">
        <f>INDEX('Aceite de Oliva'!$A$259:$AAR$285,MATCH($B29,'Aceite de Oliva'!$A$259:$A$285,0),MATCH(H$5,'Aceite de Oliva'!$A$259:$AAR$259,0))</f>
        <v>1.04</v>
      </c>
      <c r="I29" s="40">
        <f>INDEX('Aceite de Oliva'!$A$259:$AAR$285,MATCH($B29,'Aceite de Oliva'!$A$259:$A$285,0),MATCH(I$5,'Aceite de Oliva'!$A$259:$AAR$259,0))</f>
        <v>2.9</v>
      </c>
      <c r="J29" s="40">
        <f>INDEX('Aceite de Oliva'!$A$259:$AAR$285,MATCH($B29,'Aceite de Oliva'!$A$259:$A$285,0),MATCH(J$5,'Aceite de Oliva'!$A$259:$AAR$259,0))</f>
        <v>1.76</v>
      </c>
      <c r="K29" s="40">
        <f>INDEX('Aceite de Oliva'!$A$259:$AAR$285,MATCH($B29,'Aceite de Oliva'!$A$259:$A$285,0),MATCH(K$5,'Aceite de Oliva'!$A$259:$AAR$259,0))</f>
        <v>1.57</v>
      </c>
      <c r="L29" s="40">
        <f>INDEX('Aceite de Oliva'!$A$259:$AAR$285,MATCH($B29,'Aceite de Oliva'!$A$259:$A$285,0),MATCH(L$5,'Aceite de Oliva'!$A$259:$AAR$259,0))</f>
        <v>2.1399999999999997</v>
      </c>
      <c r="M29" s="40">
        <f>INDEX('Aceite de Oliva'!$A$259:$AAR$285,MATCH($B29,'Aceite de Oliva'!$A$259:$A$285,0),MATCH(M$5,'Aceite de Oliva'!$A$259:$AAR$259,0))</f>
        <v>0.43</v>
      </c>
      <c r="N29" s="40">
        <f>INDEX('Aceite de Oliva'!$A$259:$AAR$285,MATCH($B29,'Aceite de Oliva'!$A$259:$A$285,0),MATCH(N$5,'Aceite de Oliva'!$A$259:$AAR$259,0))</f>
        <v>0.1</v>
      </c>
      <c r="O29" s="40">
        <f>INDEX('Aceite de Oliva'!$A$259:$AAR$285,MATCH($B29,'Aceite de Oliva'!$A$259:$A$285,0),MATCH(O$5,'Aceite de Oliva'!$A$259:$AAR$259,0))</f>
        <v>0.1</v>
      </c>
      <c r="P29" s="40">
        <f>INDEX('Aceite de Oliva'!$A$259:$AAR$285,MATCH($B29,'Aceite de Oliva'!$A$259:$A$285,0),MATCH(P$5,'Aceite de Oliva'!$A$259:$AAR$259,0))</f>
        <v>0.16</v>
      </c>
    </row>
    <row r="30" spans="1:16" x14ac:dyDescent="0.3">
      <c r="B30" s="16">
        <f t="shared" si="1"/>
        <v>3.9000000000000017</v>
      </c>
      <c r="C30" s="17">
        <f t="shared" si="2"/>
        <v>4.0000000000000018</v>
      </c>
      <c r="E30" s="40">
        <f>INDEX('Aceite de Oliva'!$A$259:$AAR$285,MATCH($B30,'Aceite de Oliva'!$A$259:$A$285,0),MATCH(E$5,'Aceite de Oliva'!$A$259:$AAR$259,0))</f>
        <v>3.21</v>
      </c>
      <c r="F30" s="40">
        <f>INDEX('Aceite de Oliva'!$A$259:$AAR$285,MATCH($B30,'Aceite de Oliva'!$A$259:$A$285,0),MATCH(F$5,'Aceite de Oliva'!$A$259:$AAR$259,0))</f>
        <v>2.79</v>
      </c>
      <c r="G30" s="40">
        <f>INDEX('Aceite de Oliva'!$A$259:$AAR$285,MATCH($B30,'Aceite de Oliva'!$A$259:$A$285,0),MATCH(G$5,'Aceite de Oliva'!$A$259:$AAR$259,0))</f>
        <v>2.3199999999999998</v>
      </c>
      <c r="H30" s="40">
        <f>INDEX('Aceite de Oliva'!$A$259:$AAR$285,MATCH($B30,'Aceite de Oliva'!$A$259:$A$285,0),MATCH(H$5,'Aceite de Oliva'!$A$259:$AAR$259,0))</f>
        <v>2.36</v>
      </c>
      <c r="I30" s="40">
        <f>INDEX('Aceite de Oliva'!$A$259:$AAR$285,MATCH($B30,'Aceite de Oliva'!$A$259:$A$285,0),MATCH(I$5,'Aceite de Oliva'!$A$259:$AAR$259,0))</f>
        <v>2.19</v>
      </c>
      <c r="J30" s="40">
        <f>INDEX('Aceite de Oliva'!$A$259:$AAR$285,MATCH($B30,'Aceite de Oliva'!$A$259:$A$285,0),MATCH(J$5,'Aceite de Oliva'!$A$259:$AAR$259,0))</f>
        <v>2.2400000000000002</v>
      </c>
      <c r="K30" s="40">
        <f>INDEX('Aceite de Oliva'!$A$259:$AAR$285,MATCH($B30,'Aceite de Oliva'!$A$259:$A$285,0),MATCH(K$5,'Aceite de Oliva'!$A$259:$AAR$259,0))</f>
        <v>1.3599999999999999</v>
      </c>
      <c r="L30" s="40">
        <f>INDEX('Aceite de Oliva'!$A$259:$AAR$285,MATCH($B30,'Aceite de Oliva'!$A$259:$A$285,0),MATCH(L$5,'Aceite de Oliva'!$A$259:$AAR$259,0))</f>
        <v>3.04</v>
      </c>
      <c r="M30" s="40">
        <f>INDEX('Aceite de Oliva'!$A$259:$AAR$285,MATCH($B30,'Aceite de Oliva'!$A$259:$A$285,0),MATCH(M$5,'Aceite de Oliva'!$A$259:$AAR$259,0))</f>
        <v>2.08</v>
      </c>
      <c r="N30" s="40">
        <f>INDEX('Aceite de Oliva'!$A$259:$AAR$285,MATCH($B30,'Aceite de Oliva'!$A$259:$A$285,0),MATCH(N$5,'Aceite de Oliva'!$A$259:$AAR$259,0))</f>
        <v>3.25</v>
      </c>
      <c r="O30" s="40">
        <f>INDEX('Aceite de Oliva'!$A$259:$AAR$285,MATCH($B30,'Aceite de Oliva'!$A$259:$A$285,0),MATCH(O$5,'Aceite de Oliva'!$A$259:$AAR$259,0))</f>
        <v>3.95</v>
      </c>
      <c r="P30" s="40">
        <f>INDEX('Aceite de Oliva'!$A$259:$AAR$285,MATCH($B30,'Aceite de Oliva'!$A$259:$A$285,0),MATCH(P$5,'Aceite de Oliva'!$A$259:$AAR$259,0))</f>
        <v>3.9499999999999997</v>
      </c>
    </row>
    <row r="31" spans="1:16" x14ac:dyDescent="0.3">
      <c r="B31" s="16">
        <f t="shared" si="1"/>
        <v>4.0000000000000018</v>
      </c>
      <c r="C31" s="17">
        <f t="shared" si="2"/>
        <v>4.1000000000000014</v>
      </c>
      <c r="E31" s="40">
        <f>INDEX('Aceite de Oliva'!$A$259:$AAR$285,MATCH($B31,'Aceite de Oliva'!$A$259:$A$285,0),MATCH(E$5,'Aceite de Oliva'!$A$259:$AAR$259,0))</f>
        <v>0.48</v>
      </c>
      <c r="F31" s="40">
        <f>INDEX('Aceite de Oliva'!$A$259:$AAR$285,MATCH($B31,'Aceite de Oliva'!$A$259:$A$285,0),MATCH(F$5,'Aceite de Oliva'!$A$259:$AAR$259,0))</f>
        <v>0.61</v>
      </c>
      <c r="G31" s="40">
        <f>INDEX('Aceite de Oliva'!$A$259:$AAR$285,MATCH($B31,'Aceite de Oliva'!$A$259:$A$285,0),MATCH(G$5,'Aceite de Oliva'!$A$259:$AAR$259,0))</f>
        <v>0.56000000000000005</v>
      </c>
      <c r="H31" s="40">
        <f>INDEX('Aceite de Oliva'!$A$259:$AAR$285,MATCH($B31,'Aceite de Oliva'!$A$259:$A$285,0),MATCH(H$5,'Aceite de Oliva'!$A$259:$AAR$259,0))</f>
        <v>0.39</v>
      </c>
      <c r="I31" s="40">
        <f>INDEX('Aceite de Oliva'!$A$259:$AAR$285,MATCH($B31,'Aceite de Oliva'!$A$259:$A$285,0),MATCH(I$5,'Aceite de Oliva'!$A$259:$AAR$259,0))</f>
        <v>0.81</v>
      </c>
      <c r="J31" s="40">
        <f>INDEX('Aceite de Oliva'!$A$259:$AAR$285,MATCH($B31,'Aceite de Oliva'!$A$259:$A$285,0),MATCH(J$5,'Aceite de Oliva'!$A$259:$AAR$259,0))</f>
        <v>0.94</v>
      </c>
      <c r="K31" s="40">
        <f>INDEX('Aceite de Oliva'!$A$259:$AAR$285,MATCH($B31,'Aceite de Oliva'!$A$259:$A$285,0),MATCH(K$5,'Aceite de Oliva'!$A$259:$AAR$259,0))</f>
        <v>0.41000000000000003</v>
      </c>
      <c r="L31" s="40">
        <f>INDEX('Aceite de Oliva'!$A$259:$AAR$285,MATCH($B31,'Aceite de Oliva'!$A$259:$A$285,0),MATCH(L$5,'Aceite de Oliva'!$A$259:$AAR$259,0))</f>
        <v>0.31</v>
      </c>
      <c r="M31" s="40">
        <f>INDEX('Aceite de Oliva'!$A$259:$AAR$285,MATCH($B31,'Aceite de Oliva'!$A$259:$A$285,0),MATCH(M$5,'Aceite de Oliva'!$A$259:$AAR$259,0))</f>
        <v>0.68</v>
      </c>
      <c r="N31" s="40">
        <f>INDEX('Aceite de Oliva'!$A$259:$AAR$285,MATCH($B31,'Aceite de Oliva'!$A$259:$A$285,0),MATCH(N$5,'Aceite de Oliva'!$A$259:$AAR$259,0))</f>
        <v>0.27</v>
      </c>
      <c r="O31" s="40">
        <f>INDEX('Aceite de Oliva'!$A$259:$AAR$285,MATCH($B31,'Aceite de Oliva'!$A$259:$A$285,0),MATCH(O$5,'Aceite de Oliva'!$A$259:$AAR$259,0))</f>
        <v>0.22999999999999998</v>
      </c>
      <c r="P31" s="40">
        <f>INDEX('Aceite de Oliva'!$A$259:$AAR$285,MATCH($B31,'Aceite de Oliva'!$A$259:$A$285,0),MATCH(P$5,'Aceite de Oliva'!$A$259:$AAR$259,0))</f>
        <v>0.25</v>
      </c>
    </row>
    <row r="32" spans="1:16" x14ac:dyDescent="0.3">
      <c r="B32" s="16">
        <f t="shared" si="1"/>
        <v>4.1000000000000014</v>
      </c>
      <c r="C32" s="17">
        <f t="shared" si="2"/>
        <v>4.2000000000000011</v>
      </c>
      <c r="E32" s="40">
        <f>INDEX('Aceite de Oliva'!$A$259:$AAR$285,MATCH($B32,'Aceite de Oliva'!$A$259:$A$285,0),MATCH(E$5,'Aceite de Oliva'!$A$259:$AAR$259,0))</f>
        <v>0.54</v>
      </c>
      <c r="F32" s="40">
        <f>INDEX('Aceite de Oliva'!$A$259:$AAR$285,MATCH($B32,'Aceite de Oliva'!$A$259:$A$285,0),MATCH(F$5,'Aceite de Oliva'!$A$259:$AAR$259,0))</f>
        <v>0.03</v>
      </c>
      <c r="G32" s="40">
        <f>INDEX('Aceite de Oliva'!$A$259:$AAR$285,MATCH($B32,'Aceite de Oliva'!$A$259:$A$285,0),MATCH(G$5,'Aceite de Oliva'!$A$259:$AAR$259,0))</f>
        <v>0.21</v>
      </c>
      <c r="H32" s="40">
        <f>INDEX('Aceite de Oliva'!$A$259:$AAR$285,MATCH($B32,'Aceite de Oliva'!$A$259:$A$285,0),MATCH(H$5,'Aceite de Oliva'!$A$259:$AAR$259,0))</f>
        <v>0.31</v>
      </c>
      <c r="I32" s="40">
        <f>INDEX('Aceite de Oliva'!$A$259:$AAR$285,MATCH($B32,'Aceite de Oliva'!$A$259:$A$285,0),MATCH(I$5,'Aceite de Oliva'!$A$259:$AAR$259,0))</f>
        <v>0.08</v>
      </c>
      <c r="J32" s="40">
        <f>INDEX('Aceite de Oliva'!$A$259:$AAR$285,MATCH($B32,'Aceite de Oliva'!$A$259:$A$285,0),MATCH(J$5,'Aceite de Oliva'!$A$259:$AAR$259,0))</f>
        <v>0.42</v>
      </c>
      <c r="K32" s="40">
        <f>INDEX('Aceite de Oliva'!$A$259:$AAR$285,MATCH($B32,'Aceite de Oliva'!$A$259:$A$285,0),MATCH(K$5,'Aceite de Oliva'!$A$259:$AAR$259,0))</f>
        <v>0.36</v>
      </c>
      <c r="L32" s="40">
        <f>INDEX('Aceite de Oliva'!$A$259:$AAR$285,MATCH($B32,'Aceite de Oliva'!$A$259:$A$285,0),MATCH(L$5,'Aceite de Oliva'!$A$259:$AAR$259,0))</f>
        <v>0.12</v>
      </c>
      <c r="M32" s="40">
        <f>INDEX('Aceite de Oliva'!$A$259:$AAR$285,MATCH($B32,'Aceite de Oliva'!$A$259:$A$285,0),MATCH(M$5,'Aceite de Oliva'!$A$259:$AAR$259,0))</f>
        <v>0.26</v>
      </c>
      <c r="N32" s="40">
        <f>INDEX('Aceite de Oliva'!$A$259:$AAR$285,MATCH($B32,'Aceite de Oliva'!$A$259:$A$285,0),MATCH(N$5,'Aceite de Oliva'!$A$259:$AAR$259,0))</f>
        <v>0.19</v>
      </c>
      <c r="O32" s="40">
        <f>INDEX('Aceite de Oliva'!$A$259:$AAR$285,MATCH($B32,'Aceite de Oliva'!$A$259:$A$285,0),MATCH(O$5,'Aceite de Oliva'!$A$259:$AAR$259,0))</f>
        <v>0.31</v>
      </c>
      <c r="P32" s="40">
        <f>INDEX('Aceite de Oliva'!$A$259:$AAR$285,MATCH($B32,'Aceite de Oliva'!$A$259:$A$285,0),MATCH(P$5,'Aceite de Oliva'!$A$259:$AAR$259,0))</f>
        <v>0.32999999999999996</v>
      </c>
    </row>
    <row r="33" spans="2:16" x14ac:dyDescent="0.3">
      <c r="B33" s="22">
        <f t="shared" si="1"/>
        <v>4.2000000000000011</v>
      </c>
      <c r="C33" s="23"/>
      <c r="E33" s="40">
        <f>INDEX('Aceite de Oliva'!$A$259:$AAR$285,MATCH($B33,'Aceite de Oliva'!$A$259:$A$285,0),MATCH(E$5,'Aceite de Oliva'!$A$259:$AAR$259,0))</f>
        <v>1.5999999999999999</v>
      </c>
      <c r="F33" s="40">
        <f>INDEX('Aceite de Oliva'!$A$259:$AAR$285,MATCH($B33,'Aceite de Oliva'!$A$259:$A$285,0),MATCH(F$5,'Aceite de Oliva'!$A$259:$AAR$259,0))</f>
        <v>1.46</v>
      </c>
      <c r="G33" s="40">
        <f>INDEX('Aceite de Oliva'!$A$259:$AAR$285,MATCH($B33,'Aceite de Oliva'!$A$259:$A$285,0),MATCH(G$5,'Aceite de Oliva'!$A$259:$AAR$259,0))</f>
        <v>2.2600000000000002</v>
      </c>
      <c r="H33" s="40">
        <f>INDEX('Aceite de Oliva'!$A$259:$AAR$285,MATCH($B33,'Aceite de Oliva'!$A$259:$A$285,0),MATCH(H$5,'Aceite de Oliva'!$A$259:$AAR$259,0))</f>
        <v>2.15</v>
      </c>
      <c r="I33" s="40">
        <f>INDEX('Aceite de Oliva'!$A$259:$AAR$285,MATCH($B33,'Aceite de Oliva'!$A$259:$A$285,0),MATCH(I$5,'Aceite de Oliva'!$A$259:$AAR$259,0))</f>
        <v>1.81</v>
      </c>
      <c r="J33" s="40">
        <f>INDEX('Aceite de Oliva'!$A$259:$AAR$285,MATCH($B33,'Aceite de Oliva'!$A$259:$A$285,0),MATCH(J$5,'Aceite de Oliva'!$A$259:$AAR$259,0))</f>
        <v>2.4799999999999995</v>
      </c>
      <c r="K33" s="40">
        <f>INDEX('Aceite de Oliva'!$A$259:$AAR$285,MATCH($B33,'Aceite de Oliva'!$A$259:$A$285,0),MATCH(K$5,'Aceite de Oliva'!$A$259:$AAR$259,0))</f>
        <v>1.6800000000000002</v>
      </c>
      <c r="L33" s="40">
        <f>INDEX('Aceite de Oliva'!$A$259:$AAR$285,MATCH($B33,'Aceite de Oliva'!$A$259:$A$285,0),MATCH(L$5,'Aceite de Oliva'!$A$259:$AAR$259,0))</f>
        <v>0.98</v>
      </c>
      <c r="M33" s="40">
        <f>INDEX('Aceite de Oliva'!$A$259:$AAR$285,MATCH($B33,'Aceite de Oliva'!$A$259:$A$285,0),MATCH(M$5,'Aceite de Oliva'!$A$259:$AAR$259,0))</f>
        <v>2.4500000000000006</v>
      </c>
      <c r="N33" s="40">
        <f>INDEX('Aceite de Oliva'!$A$259:$AAR$285,MATCH($B33,'Aceite de Oliva'!$A$259:$A$285,0),MATCH(N$5,'Aceite de Oliva'!$A$259:$AAR$259,0))</f>
        <v>1.4899999999999998</v>
      </c>
      <c r="O33" s="40">
        <f>INDEX('Aceite de Oliva'!$A$259:$AAR$285,MATCH($B33,'Aceite de Oliva'!$A$259:$A$285,0),MATCH(O$5,'Aceite de Oliva'!$A$259:$AAR$259,0))</f>
        <v>2.02</v>
      </c>
      <c r="P33" s="40">
        <f>INDEX('Aceite de Oliva'!$A$259:$AAR$285,MATCH($B33,'Aceite de Oliva'!$A$259:$A$285,0),MATCH(P$5,'Aceite de Oliva'!$A$259:$AAR$259,0))</f>
        <v>2.11</v>
      </c>
    </row>
    <row r="34" spans="2:16" x14ac:dyDescent="0.3">
      <c r="B34" s="2"/>
      <c r="C34" s="2"/>
      <c r="E34" s="6"/>
      <c r="F34" s="6"/>
      <c r="G34" s="6"/>
      <c r="H34" s="6"/>
      <c r="I34" s="6"/>
      <c r="P34" s="38"/>
    </row>
    <row r="35" spans="2:16" x14ac:dyDescent="0.3">
      <c r="B35" s="2"/>
      <c r="C35" s="2"/>
      <c r="E35" s="40">
        <f>SUM(E10:E34)</f>
        <v>100.00000000000001</v>
      </c>
      <c r="F35" s="40">
        <f t="shared" ref="F35:P35" si="3">SUM(F10:F34)</f>
        <v>99.97999999999999</v>
      </c>
      <c r="G35" s="40">
        <f t="shared" si="3"/>
        <v>100.00999999999996</v>
      </c>
      <c r="H35" s="40">
        <f t="shared" si="3"/>
        <v>100.02000000000001</v>
      </c>
      <c r="I35" s="40">
        <f t="shared" si="3"/>
        <v>100.00999999999999</v>
      </c>
      <c r="J35" s="40">
        <f t="shared" si="3"/>
        <v>100.03000000000003</v>
      </c>
      <c r="K35" s="40">
        <f t="shared" si="3"/>
        <v>99.99</v>
      </c>
      <c r="L35" s="40">
        <f t="shared" si="3"/>
        <v>99.97999999999999</v>
      </c>
      <c r="M35" s="40">
        <f t="shared" si="3"/>
        <v>99.930000000000035</v>
      </c>
      <c r="N35" s="40">
        <f t="shared" si="3"/>
        <v>99.999999999999986</v>
      </c>
      <c r="O35" s="40">
        <f t="shared" si="3"/>
        <v>99.990000000000009</v>
      </c>
      <c r="P35" s="40">
        <f t="shared" si="3"/>
        <v>100.01</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H16" sqref="H16"/>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1</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492B21C7-D470-4009-AEC8-CE9AE5D97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0E1406-4B21-40A9-AFE0-85A2160E057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 Extra</vt:lpstr>
      <vt:lpstr>Aceite Virgen</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2019-11-28T11:10:02Z</cp:lastPrinted>
  <dcterms:created xsi:type="dcterms:W3CDTF">2018-07-03T08:51:17Z</dcterms:created>
  <dcterms:modified xsi:type="dcterms:W3CDTF">2021-07-09T07:57:35Z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